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ტენდერი სამშენებლო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1" i="1"/>
  <c r="E16" i="1"/>
  <c r="E37" i="1" s="1"/>
  <c r="G37" i="1" s="1"/>
  <c r="E15" i="1"/>
  <c r="E36" i="1" s="1"/>
  <c r="G36" i="1" s="1"/>
  <c r="E40" i="1"/>
  <c r="G40" i="1" s="1"/>
  <c r="E39" i="1"/>
  <c r="G39" i="1" s="1"/>
  <c r="E38" i="1"/>
  <c r="G38" i="1" s="1"/>
  <c r="E35" i="1"/>
  <c r="G35" i="1" s="1"/>
  <c r="G48" i="1" s="1"/>
  <c r="G18" i="1"/>
  <c r="G17" i="1"/>
  <c r="G12" i="1"/>
  <c r="G13" i="1"/>
  <c r="G14" i="1"/>
  <c r="G19" i="1"/>
  <c r="G11" i="1"/>
  <c r="G15" i="1" l="1"/>
  <c r="G29" i="1"/>
  <c r="G31" i="1" l="1"/>
</calcChain>
</file>

<file path=xl/sharedStrings.xml><?xml version="1.0" encoding="utf-8"?>
<sst xmlns="http://schemas.openxmlformats.org/spreadsheetml/2006/main" count="79" uniqueCount="55">
  <si>
    <t>№ п/п</t>
  </si>
  <si>
    <t>1.</t>
  </si>
  <si>
    <t>2.</t>
  </si>
  <si>
    <t>3.</t>
  </si>
  <si>
    <t>4.</t>
  </si>
  <si>
    <t>დამკვეთი</t>
  </si>
  <si>
    <t>ს/ს "პანექსი"</t>
  </si>
  <si>
    <t>ობიექტის მისამართი</t>
  </si>
  <si>
    <t xml:space="preserve">თბილისი - წითელი ხედის მე 17 კმ, რუსთავი </t>
  </si>
  <si>
    <t xml:space="preserve">სამუშაოს დაწყება </t>
  </si>
  <si>
    <t>2025  წლის ------ აგვისტო</t>
  </si>
  <si>
    <t>სამუშაოს დასახელება</t>
  </si>
  <si>
    <t>ღია საწყობის მოედნის ბეტონირება. 6800მ2. ბეტონის სისქე-200 მმ. დახრა 1-2%.</t>
  </si>
  <si>
    <t>სამუშაოთა დასახელება</t>
  </si>
  <si>
    <t>განზ. ერთეული</t>
  </si>
  <si>
    <t>რაოდენობა</t>
  </si>
  <si>
    <t>ღირებულება</t>
  </si>
  <si>
    <t>ჯამი</t>
  </si>
  <si>
    <t>შენიშვნა</t>
  </si>
  <si>
    <t>გრუნტის დამუშავება ექსკავატორით</t>
  </si>
  <si>
    <t>მ3</t>
  </si>
  <si>
    <t>მიუთითეთ 1 მ3-ის ღირებულება</t>
  </si>
  <si>
    <t>სამუშაოები</t>
  </si>
  <si>
    <t xml:space="preserve">იმ შემთხვევაში თუ თქვენი მოსაზრებით რომელიმე სამუშაო არ არის მითითებული მაგრამ აუცილებელია გთხოვთ მიუთითოთ ქვემო ჩამონათვალში და განაფასოთ </t>
  </si>
  <si>
    <t>მიუთითეთ განფასება 1მ2-ზე</t>
  </si>
  <si>
    <t>ქვიშის საფუძველზე გეოტექსტილის მოწყობა</t>
  </si>
  <si>
    <t>ნამქვის საფუძველზე გეოტექსტილის მოწყობა</t>
  </si>
  <si>
    <t>ქვიშის საძირკვლის მოწყობა. დამჭიდროება ვიბროროლიკით 12 ტ.</t>
  </si>
  <si>
    <t>ნამქვის (ფრაქცია 20–40) საძირკვლის მოწყობა. დამჭიდროება ვიბროროლიკით 12 ტ.</t>
  </si>
  <si>
    <t>ნამქვის (ფრაქცია 5–20) საძირკვლის მოწყობა. დამჭიდროება ვიბროროლიკით 12 ტ.</t>
  </si>
  <si>
    <t>არმატურული ჩარჩოს მოწყობა. არმატურა 12 მმ. ორი ფენა.</t>
  </si>
  <si>
    <t>ყალიბის მომზადება (აწყობა/დაშლა).</t>
  </si>
  <si>
    <t>ნაკერების მოწყობა. ბადე 6×6 მ.</t>
  </si>
  <si>
    <t>ნაკერების ჰერმეტიზაცია.</t>
  </si>
  <si>
    <t>დ.ღ.გ</t>
  </si>
  <si>
    <t>ჯამი სულ:</t>
  </si>
  <si>
    <t>მ2</t>
  </si>
  <si>
    <t>გრძ/მ</t>
  </si>
  <si>
    <t>მიუთითეთ განფასება 1 გრძ/მ</t>
  </si>
  <si>
    <t>ბეტონის ნარევის დაყენება ბ25 კლასის (ბეტონტუმბო, ვიბრატორი). სისქე 200 მმ.</t>
  </si>
  <si>
    <t>სამშენებლო ქვიშა</t>
  </si>
  <si>
    <t>ნამქვი ფრაქცია 20–40 მმ</t>
  </si>
  <si>
    <t>ნამქვი ფრაქცია 5–20 მმ</t>
  </si>
  <si>
    <t>ბეტონი ნამქვზე, კლასი B25</t>
  </si>
  <si>
    <t>გეოტექსტილი ნემსგაჩხვლეტილი 300გ/მ²</t>
  </si>
  <si>
    <t>არმატურა A500, დიამეტრი 12 მმ</t>
  </si>
  <si>
    <t>ჰერმეტიკი</t>
  </si>
  <si>
    <t>ტონა</t>
  </si>
  <si>
    <t>კ.გ.</t>
  </si>
  <si>
    <t>გათვლით: 50კგ/ 1მ3 ბეტონზე</t>
  </si>
  <si>
    <t>მასალები</t>
  </si>
  <si>
    <t>დასახელება</t>
  </si>
  <si>
    <t>განზ.ერთეული</t>
  </si>
  <si>
    <t>ერთეულის ღირებულება</t>
  </si>
  <si>
    <t>ღირებულება დღგ ჩათვლით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</si>
</sst>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1" xfId="0" applyFont="1" applyBorder="1"/>
    <xf numFmtId="9" fontId="1" fillId="0" borderId="1" xfId="0" applyNumberFormat="1" applyFont="1" applyBorder="1"/>
    <xf numFmtId="0" fontId="1" fillId="0" borderId="1" xfId="0" applyFont="1" applyFill="1" applyBorder="1"/>
    <xf numFmtId="0" fontId="3" fillId="3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4" borderId="1" xfId="0" applyFont="1" applyFill="1" applyBorder="1" applyAlignment="1">
      <alignment horizontal="left" wrapText="1"/>
    </xf>
    <xf numFmtId="0" fontId="2" fillId="4" borderId="1" xfId="0" applyFont="1" applyFill="1" applyBorder="1"/>
    <xf numFmtId="0" fontId="0" fillId="4" borderId="2" xfId="0" applyFill="1" applyBorder="1"/>
    <xf numFmtId="0" fontId="3" fillId="4" borderId="7" xfId="0" applyFont="1" applyFill="1" applyBorder="1" applyAlignment="1">
      <alignment horizontal="left"/>
    </xf>
    <xf numFmtId="0" fontId="0" fillId="4" borderId="3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17" fontId="2" fillId="4" borderId="5" xfId="0" applyNumberFormat="1" applyFont="1" applyFill="1" applyBorder="1" applyAlignment="1">
      <alignment horizontal="left"/>
    </xf>
    <xf numFmtId="17" fontId="2" fillId="4" borderId="6" xfId="0" applyNumberFormat="1" applyFont="1" applyFill="1" applyBorder="1" applyAlignment="1">
      <alignment horizontal="left"/>
    </xf>
    <xf numFmtId="17" fontId="2" fillId="4" borderId="1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8"/>
  <sheetViews>
    <sheetView tabSelected="1" topLeftCell="A19" workbookViewId="0">
      <selection activeCell="E22" sqref="E22"/>
    </sheetView>
  </sheetViews>
  <sheetFormatPr defaultRowHeight="14.4" x14ac:dyDescent="0.3"/>
  <cols>
    <col min="3" max="3" width="37.6640625" customWidth="1"/>
    <col min="4" max="4" width="14.33203125" customWidth="1"/>
    <col min="5" max="5" width="15.6640625" customWidth="1"/>
    <col min="6" max="6" width="22.109375" customWidth="1"/>
    <col min="7" max="7" width="14.6640625" customWidth="1"/>
    <col min="8" max="8" width="28.88671875" customWidth="1"/>
  </cols>
  <sheetData>
    <row r="3" spans="2:8" ht="15" thickBot="1" x14ac:dyDescent="0.35"/>
    <row r="4" spans="2:8" ht="18" x14ac:dyDescent="0.35">
      <c r="B4" s="15"/>
      <c r="C4" s="16" t="s">
        <v>5</v>
      </c>
      <c r="D4" s="29" t="s">
        <v>6</v>
      </c>
      <c r="E4" s="30"/>
      <c r="F4" s="30"/>
      <c r="G4" s="30"/>
      <c r="H4" s="31"/>
    </row>
    <row r="5" spans="2:8" ht="18" x14ac:dyDescent="0.35">
      <c r="B5" s="17"/>
      <c r="C5" s="13" t="s">
        <v>7</v>
      </c>
      <c r="D5" s="32" t="s">
        <v>8</v>
      </c>
      <c r="E5" s="33"/>
      <c r="F5" s="33"/>
      <c r="G5" s="33"/>
      <c r="H5" s="34"/>
    </row>
    <row r="6" spans="2:8" ht="56.25" customHeight="1" x14ac:dyDescent="0.3">
      <c r="B6" s="17"/>
      <c r="C6" s="38" t="s">
        <v>11</v>
      </c>
      <c r="D6" s="26" t="s">
        <v>12</v>
      </c>
      <c r="E6" s="27"/>
      <c r="F6" s="27"/>
      <c r="G6" s="27"/>
      <c r="H6" s="28"/>
    </row>
    <row r="7" spans="2:8" ht="15.6" x14ac:dyDescent="0.3">
      <c r="B7" s="17"/>
      <c r="C7" s="14" t="s">
        <v>9</v>
      </c>
      <c r="D7" s="35" t="s">
        <v>10</v>
      </c>
      <c r="E7" s="36"/>
      <c r="F7" s="36"/>
      <c r="G7" s="36"/>
      <c r="H7" s="37"/>
    </row>
    <row r="8" spans="2:8" x14ac:dyDescent="0.3">
      <c r="B8" s="11"/>
      <c r="C8" s="3"/>
      <c r="D8" s="3"/>
      <c r="E8" s="3"/>
      <c r="F8" s="3"/>
      <c r="G8" s="3"/>
      <c r="H8" s="12"/>
    </row>
    <row r="9" spans="2:8" ht="18" x14ac:dyDescent="0.35">
      <c r="B9" s="20" t="s">
        <v>22</v>
      </c>
      <c r="C9" s="21"/>
      <c r="D9" s="21"/>
      <c r="E9" s="21"/>
      <c r="F9" s="21"/>
      <c r="G9" s="21"/>
      <c r="H9" s="22"/>
    </row>
    <row r="10" spans="2:8" ht="43.5" customHeight="1" x14ac:dyDescent="0.3">
      <c r="B10" s="40" t="s">
        <v>0</v>
      </c>
      <c r="C10" s="41" t="s">
        <v>13</v>
      </c>
      <c r="D10" s="39" t="s">
        <v>14</v>
      </c>
      <c r="E10" s="41" t="s">
        <v>15</v>
      </c>
      <c r="F10" s="39" t="s">
        <v>16</v>
      </c>
      <c r="G10" s="39" t="s">
        <v>17</v>
      </c>
      <c r="H10" s="42" t="s">
        <v>18</v>
      </c>
    </row>
    <row r="11" spans="2:8" x14ac:dyDescent="0.3">
      <c r="B11" s="18">
        <v>1</v>
      </c>
      <c r="C11" s="44" t="s">
        <v>19</v>
      </c>
      <c r="D11" s="46" t="s">
        <v>20</v>
      </c>
      <c r="E11" s="46">
        <v>1</v>
      </c>
      <c r="F11" s="46">
        <v>0</v>
      </c>
      <c r="G11" s="46">
        <f>E11*F11</f>
        <v>0</v>
      </c>
      <c r="H11" s="12" t="s">
        <v>21</v>
      </c>
    </row>
    <row r="12" spans="2:8" ht="28.8" x14ac:dyDescent="0.3">
      <c r="B12" s="18">
        <v>2</v>
      </c>
      <c r="C12" s="45" t="s">
        <v>25</v>
      </c>
      <c r="D12" s="46" t="s">
        <v>36</v>
      </c>
      <c r="E12" s="46">
        <v>6800</v>
      </c>
      <c r="F12" s="46">
        <v>0</v>
      </c>
      <c r="G12" s="46">
        <f t="shared" ref="G12:G21" si="0">E12*F12</f>
        <v>0</v>
      </c>
      <c r="H12" s="12"/>
    </row>
    <row r="13" spans="2:8" ht="28.8" x14ac:dyDescent="0.3">
      <c r="B13" s="18">
        <v>3</v>
      </c>
      <c r="C13" s="45" t="s">
        <v>26</v>
      </c>
      <c r="D13" s="46" t="s">
        <v>36</v>
      </c>
      <c r="E13" s="46">
        <v>6800</v>
      </c>
      <c r="F13" s="46">
        <v>0</v>
      </c>
      <c r="G13" s="46">
        <f t="shared" si="0"/>
        <v>0</v>
      </c>
      <c r="H13" s="12"/>
    </row>
    <row r="14" spans="2:8" ht="28.8" x14ac:dyDescent="0.3">
      <c r="B14" s="18">
        <v>4</v>
      </c>
      <c r="C14" s="45" t="s">
        <v>27</v>
      </c>
      <c r="D14" s="46" t="s">
        <v>20</v>
      </c>
      <c r="E14" s="46">
        <v>1360</v>
      </c>
      <c r="F14" s="46">
        <v>0</v>
      </c>
      <c r="G14" s="46">
        <f t="shared" si="0"/>
        <v>0</v>
      </c>
      <c r="H14" s="12"/>
    </row>
    <row r="15" spans="2:8" ht="43.2" x14ac:dyDescent="0.3">
      <c r="B15" s="18">
        <v>5</v>
      </c>
      <c r="C15" s="45" t="s">
        <v>28</v>
      </c>
      <c r="D15" s="46" t="s">
        <v>20</v>
      </c>
      <c r="E15" s="46">
        <f>6800*0.15</f>
        <v>1020</v>
      </c>
      <c r="F15" s="46">
        <v>0</v>
      </c>
      <c r="G15" s="46">
        <f t="shared" si="0"/>
        <v>0</v>
      </c>
      <c r="H15" s="12"/>
    </row>
    <row r="16" spans="2:8" ht="43.2" x14ac:dyDescent="0.3">
      <c r="B16" s="18">
        <v>6</v>
      </c>
      <c r="C16" s="45" t="s">
        <v>29</v>
      </c>
      <c r="D16" s="46" t="s">
        <v>20</v>
      </c>
      <c r="E16" s="46">
        <f>6800*0.1</f>
        <v>680</v>
      </c>
      <c r="F16" s="46"/>
      <c r="G16" s="46"/>
      <c r="H16" s="12"/>
    </row>
    <row r="17" spans="2:8" ht="28.8" x14ac:dyDescent="0.3">
      <c r="B17" s="18">
        <v>7</v>
      </c>
      <c r="C17" s="45" t="s">
        <v>30</v>
      </c>
      <c r="D17" s="46" t="s">
        <v>36</v>
      </c>
      <c r="E17" s="46">
        <v>6800</v>
      </c>
      <c r="F17" s="46">
        <v>0</v>
      </c>
      <c r="G17" s="46">
        <f t="shared" si="0"/>
        <v>0</v>
      </c>
      <c r="H17" s="12"/>
    </row>
    <row r="18" spans="2:8" ht="43.2" x14ac:dyDescent="0.3">
      <c r="B18" s="18">
        <v>8</v>
      </c>
      <c r="C18" s="45" t="s">
        <v>39</v>
      </c>
      <c r="D18" s="46" t="s">
        <v>20</v>
      </c>
      <c r="E18" s="46">
        <v>1360</v>
      </c>
      <c r="F18" s="46">
        <v>0</v>
      </c>
      <c r="G18" s="46">
        <f t="shared" si="0"/>
        <v>0</v>
      </c>
      <c r="H18" s="12"/>
    </row>
    <row r="19" spans="2:8" x14ac:dyDescent="0.3">
      <c r="B19" s="18">
        <v>9</v>
      </c>
      <c r="C19" s="45" t="s">
        <v>31</v>
      </c>
      <c r="D19" s="46" t="s">
        <v>36</v>
      </c>
      <c r="E19" s="46">
        <v>1</v>
      </c>
      <c r="F19" s="46">
        <v>0</v>
      </c>
      <c r="G19" s="46">
        <f t="shared" si="0"/>
        <v>0</v>
      </c>
      <c r="H19" s="12" t="s">
        <v>24</v>
      </c>
    </row>
    <row r="20" spans="2:8" x14ac:dyDescent="0.3">
      <c r="B20" s="18">
        <v>10</v>
      </c>
      <c r="C20" s="45" t="s">
        <v>32</v>
      </c>
      <c r="D20" s="46" t="s">
        <v>37</v>
      </c>
      <c r="E20" s="46">
        <v>1</v>
      </c>
      <c r="F20" s="46">
        <v>0</v>
      </c>
      <c r="G20" s="46">
        <f t="shared" si="0"/>
        <v>0</v>
      </c>
      <c r="H20" s="12" t="s">
        <v>38</v>
      </c>
    </row>
    <row r="21" spans="2:8" x14ac:dyDescent="0.3">
      <c r="B21" s="18">
        <v>11</v>
      </c>
      <c r="C21" s="45" t="s">
        <v>33</v>
      </c>
      <c r="D21" s="46" t="s">
        <v>37</v>
      </c>
      <c r="E21" s="46">
        <v>1</v>
      </c>
      <c r="F21" s="46">
        <v>0</v>
      </c>
      <c r="G21" s="46">
        <f t="shared" si="0"/>
        <v>0</v>
      </c>
      <c r="H21" s="12" t="s">
        <v>38</v>
      </c>
    </row>
    <row r="22" spans="2:8" ht="72" x14ac:dyDescent="0.3">
      <c r="B22" s="11"/>
      <c r="C22" s="47" t="s">
        <v>23</v>
      </c>
      <c r="D22" s="3"/>
      <c r="E22" s="3"/>
      <c r="F22" s="3"/>
      <c r="G22" s="3"/>
      <c r="H22" s="12"/>
    </row>
    <row r="23" spans="2:8" x14ac:dyDescent="0.3">
      <c r="B23" s="11"/>
      <c r="C23" s="2" t="s">
        <v>1</v>
      </c>
      <c r="D23" s="3"/>
      <c r="E23" s="46">
        <v>0</v>
      </c>
      <c r="F23" s="46">
        <v>0</v>
      </c>
      <c r="G23" s="46">
        <v>0</v>
      </c>
      <c r="H23" s="12"/>
    </row>
    <row r="24" spans="2:8" x14ac:dyDescent="0.3">
      <c r="B24" s="11"/>
      <c r="C24" s="2" t="s">
        <v>2</v>
      </c>
      <c r="D24" s="3"/>
      <c r="E24" s="46">
        <v>0</v>
      </c>
      <c r="F24" s="46">
        <v>0</v>
      </c>
      <c r="G24" s="46">
        <v>0</v>
      </c>
      <c r="H24" s="12"/>
    </row>
    <row r="25" spans="2:8" x14ac:dyDescent="0.3">
      <c r="B25" s="11"/>
      <c r="C25" s="2" t="s">
        <v>3</v>
      </c>
      <c r="D25" s="3"/>
      <c r="E25" s="46">
        <v>0</v>
      </c>
      <c r="F25" s="46">
        <v>0</v>
      </c>
      <c r="G25" s="46">
        <v>0</v>
      </c>
      <c r="H25" s="12"/>
    </row>
    <row r="26" spans="2:8" x14ac:dyDescent="0.3">
      <c r="B26" s="11"/>
      <c r="C26" s="2" t="s">
        <v>4</v>
      </c>
      <c r="D26" s="3"/>
      <c r="E26" s="46">
        <v>0</v>
      </c>
      <c r="F26" s="46">
        <v>0</v>
      </c>
      <c r="G26" s="46">
        <v>0</v>
      </c>
      <c r="H26" s="12"/>
    </row>
    <row r="27" spans="2:8" x14ac:dyDescent="0.3">
      <c r="B27" s="11"/>
      <c r="C27" s="3"/>
      <c r="D27" s="3"/>
      <c r="E27" s="3"/>
      <c r="F27" s="3"/>
      <c r="G27" s="3"/>
      <c r="H27" s="12"/>
    </row>
    <row r="28" spans="2:8" x14ac:dyDescent="0.3">
      <c r="B28" s="11"/>
      <c r="C28" s="3"/>
      <c r="D28" s="3"/>
      <c r="E28" s="3"/>
      <c r="F28" s="3"/>
      <c r="G28" s="3"/>
      <c r="H28" s="12"/>
    </row>
    <row r="29" spans="2:8" x14ac:dyDescent="0.3">
      <c r="B29" s="11"/>
      <c r="C29" s="4" t="s">
        <v>17</v>
      </c>
      <c r="D29" s="5"/>
      <c r="E29" s="5"/>
      <c r="F29" s="5"/>
      <c r="G29" s="5">
        <f>SUM(G11+G12+G13+G14+G15+G17+G18+G19+G23+G24+G26+G25+G20+G21)</f>
        <v>0</v>
      </c>
      <c r="H29" s="12"/>
    </row>
    <row r="30" spans="2:8" x14ac:dyDescent="0.3">
      <c r="B30" s="11"/>
      <c r="C30" s="6" t="s">
        <v>34</v>
      </c>
      <c r="D30" s="6"/>
      <c r="E30" s="6"/>
      <c r="F30" s="6"/>
      <c r="G30" s="7">
        <v>0.18</v>
      </c>
      <c r="H30" s="12"/>
    </row>
    <row r="31" spans="2:8" ht="18" x14ac:dyDescent="0.35">
      <c r="B31" s="11"/>
      <c r="C31" s="9" t="s">
        <v>35</v>
      </c>
      <c r="D31" s="6"/>
      <c r="E31" s="6"/>
      <c r="F31" s="6"/>
      <c r="G31" s="9">
        <f>G29*1.18</f>
        <v>0</v>
      </c>
      <c r="H31" s="12"/>
    </row>
    <row r="32" spans="2:8" x14ac:dyDescent="0.3">
      <c r="B32" s="11"/>
      <c r="C32" s="3"/>
      <c r="D32" s="3"/>
      <c r="E32" s="3"/>
      <c r="F32" s="3"/>
      <c r="G32" s="3"/>
      <c r="H32" s="12"/>
    </row>
    <row r="33" spans="2:8" ht="15.6" x14ac:dyDescent="0.3">
      <c r="B33" s="23" t="s">
        <v>50</v>
      </c>
      <c r="C33" s="24"/>
      <c r="D33" s="24"/>
      <c r="E33" s="24"/>
      <c r="F33" s="24"/>
      <c r="G33" s="24"/>
      <c r="H33" s="25"/>
    </row>
    <row r="34" spans="2:8" ht="28.8" x14ac:dyDescent="0.3">
      <c r="B34" s="48" t="s">
        <v>0</v>
      </c>
      <c r="C34" s="49" t="s">
        <v>51</v>
      </c>
      <c r="D34" s="49" t="s">
        <v>52</v>
      </c>
      <c r="E34" s="49" t="s">
        <v>15</v>
      </c>
      <c r="F34" s="50" t="s">
        <v>53</v>
      </c>
      <c r="G34" s="50" t="s">
        <v>17</v>
      </c>
      <c r="H34" s="51" t="s">
        <v>18</v>
      </c>
    </row>
    <row r="35" spans="2:8" x14ac:dyDescent="0.3">
      <c r="B35" s="11">
        <v>1</v>
      </c>
      <c r="C35" s="43" t="s">
        <v>40</v>
      </c>
      <c r="D35" s="46" t="s">
        <v>20</v>
      </c>
      <c r="E35" s="1">
        <f>E14</f>
        <v>1360</v>
      </c>
      <c r="F35" s="1">
        <v>0</v>
      </c>
      <c r="G35" s="3">
        <f>E35*F35</f>
        <v>0</v>
      </c>
      <c r="H35" s="12"/>
    </row>
    <row r="36" spans="2:8" x14ac:dyDescent="0.3">
      <c r="B36" s="11">
        <v>2</v>
      </c>
      <c r="C36" s="43" t="s">
        <v>41</v>
      </c>
      <c r="D36" s="46" t="s">
        <v>20</v>
      </c>
      <c r="E36" s="1">
        <f>E15</f>
        <v>1020</v>
      </c>
      <c r="F36" s="1">
        <v>0</v>
      </c>
      <c r="G36" s="3">
        <f t="shared" ref="G36:G40" si="1">E36*F36</f>
        <v>0</v>
      </c>
      <c r="H36" s="12"/>
    </row>
    <row r="37" spans="2:8" x14ac:dyDescent="0.3">
      <c r="B37" s="11">
        <v>3</v>
      </c>
      <c r="C37" s="43" t="s">
        <v>42</v>
      </c>
      <c r="D37" s="46" t="s">
        <v>20</v>
      </c>
      <c r="E37" s="1">
        <f>E16</f>
        <v>680</v>
      </c>
      <c r="F37" s="1">
        <v>0</v>
      </c>
      <c r="G37" s="3">
        <f t="shared" si="1"/>
        <v>0</v>
      </c>
      <c r="H37" s="12"/>
    </row>
    <row r="38" spans="2:8" x14ac:dyDescent="0.3">
      <c r="B38" s="11">
        <v>4</v>
      </c>
      <c r="C38" s="43" t="s">
        <v>43</v>
      </c>
      <c r="D38" s="46" t="s">
        <v>20</v>
      </c>
      <c r="E38" s="1">
        <f>E18</f>
        <v>1360</v>
      </c>
      <c r="F38" s="1">
        <v>0</v>
      </c>
      <c r="G38" s="3">
        <f t="shared" si="1"/>
        <v>0</v>
      </c>
      <c r="H38" s="12"/>
    </row>
    <row r="39" spans="2:8" ht="28.8" x14ac:dyDescent="0.3">
      <c r="B39" s="11">
        <v>5</v>
      </c>
      <c r="C39" s="43" t="s">
        <v>44</v>
      </c>
      <c r="D39" s="46" t="s">
        <v>36</v>
      </c>
      <c r="E39" s="1">
        <f>E12+E13</f>
        <v>13600</v>
      </c>
      <c r="F39" s="1">
        <v>0</v>
      </c>
      <c r="G39" s="3">
        <f t="shared" si="1"/>
        <v>0</v>
      </c>
      <c r="H39" s="12"/>
    </row>
    <row r="40" spans="2:8" ht="24.75" customHeight="1" x14ac:dyDescent="0.3">
      <c r="B40" s="11">
        <v>6</v>
      </c>
      <c r="C40" s="43" t="s">
        <v>45</v>
      </c>
      <c r="D40" s="46" t="s">
        <v>47</v>
      </c>
      <c r="E40" s="1">
        <f>E18*0.05</f>
        <v>68</v>
      </c>
      <c r="F40" s="1">
        <v>0</v>
      </c>
      <c r="G40" s="3">
        <f t="shared" si="1"/>
        <v>0</v>
      </c>
      <c r="H40" s="19" t="s">
        <v>49</v>
      </c>
    </row>
    <row r="41" spans="2:8" x14ac:dyDescent="0.3">
      <c r="B41" s="11">
        <v>7</v>
      </c>
      <c r="C41" s="43" t="s">
        <v>46</v>
      </c>
      <c r="D41" s="46" t="s">
        <v>48</v>
      </c>
      <c r="E41" s="1">
        <v>1</v>
      </c>
      <c r="F41" s="10">
        <v>0</v>
      </c>
      <c r="G41" s="3">
        <v>0</v>
      </c>
      <c r="H41" s="12"/>
    </row>
    <row r="42" spans="2:8" ht="72" x14ac:dyDescent="0.3">
      <c r="B42" s="11"/>
      <c r="C42" s="47" t="s">
        <v>23</v>
      </c>
      <c r="D42" s="3"/>
      <c r="E42" s="3"/>
      <c r="F42" s="3"/>
      <c r="G42" s="3"/>
      <c r="H42" s="12"/>
    </row>
    <row r="43" spans="2:8" x14ac:dyDescent="0.3">
      <c r="B43" s="11"/>
      <c r="C43" s="8" t="s">
        <v>1</v>
      </c>
      <c r="D43" s="3"/>
      <c r="E43" s="3"/>
      <c r="F43" s="3"/>
      <c r="G43" s="3"/>
      <c r="H43" s="12"/>
    </row>
    <row r="44" spans="2:8" x14ac:dyDescent="0.3">
      <c r="B44" s="11"/>
      <c r="C44" s="8" t="s">
        <v>2</v>
      </c>
      <c r="D44" s="3"/>
      <c r="E44" s="3"/>
      <c r="F44" s="3"/>
      <c r="G44" s="3"/>
      <c r="H44" s="12"/>
    </row>
    <row r="45" spans="2:8" x14ac:dyDescent="0.3">
      <c r="B45" s="11"/>
      <c r="C45" s="8" t="s">
        <v>3</v>
      </c>
      <c r="D45" s="3"/>
      <c r="E45" s="3"/>
      <c r="F45" s="3"/>
      <c r="G45" s="3"/>
      <c r="H45" s="12"/>
    </row>
    <row r="46" spans="2:8" x14ac:dyDescent="0.3">
      <c r="B46" s="11"/>
      <c r="C46" s="8" t="s">
        <v>4</v>
      </c>
      <c r="D46" s="3"/>
      <c r="E46" s="3"/>
      <c r="F46" s="3"/>
      <c r="G46" s="3"/>
      <c r="H46" s="12"/>
    </row>
    <row r="47" spans="2:8" x14ac:dyDescent="0.3">
      <c r="B47" s="11"/>
      <c r="C47" s="3"/>
      <c r="D47" s="3"/>
      <c r="E47" s="3"/>
      <c r="F47" s="3"/>
      <c r="G47" s="3"/>
      <c r="H47" s="12"/>
    </row>
    <row r="48" spans="2:8" ht="18" x14ac:dyDescent="0.35">
      <c r="B48" s="11"/>
      <c r="C48" s="9" t="s">
        <v>54</v>
      </c>
      <c r="D48" s="3"/>
      <c r="E48" s="3"/>
      <c r="F48" s="3"/>
      <c r="G48" s="9">
        <f>SUM(G35+G36+G38+G39+G40+G43+G44+G45+G46+G37+G41)*1.18</f>
        <v>0</v>
      </c>
      <c r="H48" s="12"/>
    </row>
  </sheetData>
  <mergeCells count="6">
    <mergeCell ref="B9:H9"/>
    <mergeCell ref="B33:H33"/>
    <mergeCell ref="D6:H6"/>
    <mergeCell ref="D4:H4"/>
    <mergeCell ref="D5:H5"/>
    <mergeCell ref="D7:H7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Корягин Сергей Алексеевич</dc:creator>
  <cp:lastModifiedBy>User</cp:lastModifiedBy>
  <dcterms:created xsi:type="dcterms:W3CDTF">2025-07-31T09:49:50Z</dcterms:created>
  <dcterms:modified xsi:type="dcterms:W3CDTF">2025-08-01T11:55:29Z</dcterms:modified>
</cp:coreProperties>
</file>