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BE2454ED-EE17-427D-8377-71D7CD72D567}" xr6:coauthVersionLast="47" xr6:coauthVersionMax="47" xr10:uidLastSave="{00000000-0000-0000-0000-000000000000}"/>
  <bookViews>
    <workbookView xWindow="-110" yWindow="-110" windowWidth="19420" windowHeight="11620" activeTab="1" xr2:uid="{00000000-000D-0000-FFFF-FFFF00000000}"/>
  </bookViews>
  <sheets>
    <sheet name="ლოტი 1" sheetId="2" r:id="rId1"/>
    <sheet name="ლოტი 2" sheetId="1" r:id="rId2"/>
  </sheets>
  <definedNames>
    <definedName name="_xlnm._FilterDatabase" localSheetId="1" hidden="1">'ლოტი 2'!$A$2:$H$45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9" i="1"/>
  <c r="G10" i="1"/>
  <c r="G12" i="1"/>
  <c r="G13" i="1"/>
  <c r="G15" i="1"/>
  <c r="G16" i="1"/>
  <c r="G17" i="1"/>
  <c r="G18" i="1"/>
  <c r="G19" i="1"/>
  <c r="G20" i="1"/>
  <c r="G21" i="1"/>
  <c r="G22" i="1"/>
  <c r="G25" i="1"/>
  <c r="G26" i="1"/>
  <c r="G27" i="1"/>
  <c r="G28" i="1"/>
  <c r="G29" i="1"/>
  <c r="G31" i="1"/>
  <c r="G32" i="1"/>
  <c r="G33" i="1"/>
  <c r="G34" i="1"/>
  <c r="G35" i="1"/>
  <c r="G37" i="1"/>
  <c r="G39" i="1"/>
  <c r="G41" i="1"/>
  <c r="G43" i="1"/>
  <c r="G44" i="1"/>
  <c r="G45" i="1"/>
  <c r="G3" i="1"/>
  <c r="I8" i="2"/>
  <c r="I4" i="2"/>
  <c r="I5" i="2"/>
  <c r="I6" i="2"/>
  <c r="I7" i="2"/>
  <c r="I3" i="2"/>
  <c r="E42" i="1" l="1"/>
  <c r="G42" i="1" s="1"/>
  <c r="E40" i="1"/>
  <c r="G40" i="1" s="1"/>
  <c r="E38" i="1"/>
  <c r="G38" i="1" s="1"/>
  <c r="E36" i="1"/>
  <c r="G36" i="1" s="1"/>
  <c r="E30" i="1"/>
  <c r="G30" i="1" s="1"/>
  <c r="E24" i="1"/>
  <c r="G24" i="1" s="1"/>
  <c r="E23" i="1"/>
  <c r="G23" i="1" s="1"/>
  <c r="E14" i="1"/>
  <c r="G14" i="1" s="1"/>
  <c r="E11" i="1"/>
  <c r="G11" i="1" s="1"/>
  <c r="E8" i="1"/>
  <c r="G8" i="1" s="1"/>
</calcChain>
</file>

<file path=xl/sharedStrings.xml><?xml version="1.0" encoding="utf-8"?>
<sst xmlns="http://schemas.openxmlformats.org/spreadsheetml/2006/main" count="152" uniqueCount="102">
  <si>
    <t>დასახელება</t>
  </si>
  <si>
    <t>ხელის საწმენდი ქაღალდი                           (რულონი "ლაზერი")</t>
  </si>
  <si>
    <t>100% ცელულოზა, არანაკლებ 2 ფენა,   სასურველია ზედაპირი რელიეფური ტვიფრით, მაღალი გამშრალების უნარის. ქაღალდი უნდა იყოს მყარი, რბილი და ადვილად არ უნდა იშლებოდეს ფენებად.</t>
  </si>
  <si>
    <t xml:space="preserve">თხევადი საპონი 1  ლ.  </t>
  </si>
  <si>
    <t>დისპენსერების რ-ბა 
(სათავო ოფისი)</t>
  </si>
  <si>
    <t>დისპენსერების რ-ბა 
(ფილიალები, ს/ც-ები)</t>
  </si>
  <si>
    <t>მახასიათებლები</t>
  </si>
  <si>
    <t>განზომილება</t>
  </si>
  <si>
    <t>#</t>
  </si>
  <si>
    <t>1 რულონი</t>
  </si>
  <si>
    <t>ხელის საწმენდი ქაღალდი 
(დაჭრილი "ზეტი")</t>
  </si>
  <si>
    <t xml:space="preserve">100% ცელულოზა, სასურველია ზედაპირი რელიეფური ტვიფრით, მაღალი გამშრალების უნარის, ქაღალდი უნდა იყოს მყარი, რბილი და ადვილად არ უნდა იშლებოდეს ფენებად. სასურველია  სამად მოკეცილი. </t>
  </si>
  <si>
    <t>1 შეკვრა</t>
  </si>
  <si>
    <t xml:space="preserve">დისპენსერის (არანაკლებ 2 ფენიანი) არ უნდა შეიცავდეს მავნე ქიმიურ ნივთიერებებს, რომელსაც შეუძლია ორგანიზმის ინტოქსიკაცია,ზედაპირი რელიეფური ტვიფრით, ადვილად ხსნადი წყალში, მონიშნული მოსახევი ადგილებით. </t>
  </si>
  <si>
    <t>1 ცალი</t>
  </si>
  <si>
    <t xml:space="preserve">თხევადი საპონი 5  ლ.  </t>
  </si>
  <si>
    <t>1 ლიტრი</t>
  </si>
  <si>
    <t>5 ლიტრი</t>
  </si>
  <si>
    <t>სულ ჯამური ღირებულება დ.ღ.გ.-ს ჩათვლით:</t>
  </si>
  <si>
    <r>
      <t xml:space="preserve">ხელის თხევადი საპონი სითხე </t>
    </r>
    <r>
      <rPr>
        <b/>
        <sz val="7"/>
        <color theme="1"/>
        <rFont val="Calibri"/>
        <family val="2"/>
        <scheme val="minor"/>
      </rPr>
      <t>5  ლიტრიანი</t>
    </r>
    <r>
      <rPr>
        <sz val="7"/>
        <color theme="1"/>
        <rFont val="Calibri"/>
        <family val="2"/>
        <scheme val="minor"/>
      </rPr>
      <t xml:space="preserve"> დაფასოებით, უნივერსალური, ცხიმის მოცილების უნარი, სხვადასხვა არომატით, ჯანმრთელობისთვის მავნე დანამატების გარეშე, ანტიბაქტერიული, არაალერგიული, სქელი სტრუქტურის. აქაფების უნარი როგორც ცხელ ასევე ცივ წყალზე.</t>
    </r>
  </si>
  <si>
    <r>
      <t xml:space="preserve">ხელის თხევადი საპონი სითხე </t>
    </r>
    <r>
      <rPr>
        <b/>
        <sz val="7"/>
        <color theme="1"/>
        <rFont val="Calibri"/>
        <family val="2"/>
        <scheme val="minor"/>
      </rPr>
      <t>1 ლიტრიანი</t>
    </r>
    <r>
      <rPr>
        <sz val="7"/>
        <color theme="1"/>
        <rFont val="Calibri"/>
        <family val="2"/>
        <scheme val="minor"/>
      </rPr>
      <t xml:space="preserve"> დაფასოებით, უნივერსალური, ცხიმის მოცილების უნარი, სხვადასხვა არომატით, ჯანმრთელობისთვის მავნე დანამატების გარეშე, ანტიბაქტერიული, არაალერგიული, სქელი სტრუქტურის. აქაფების უნარი როგორც ცხელ ასევე ცივ წყალზე.</t>
    </r>
  </si>
  <si>
    <r>
      <t>დანართი #1 (ფასების ცხრილი)-</t>
    </r>
    <r>
      <rPr>
        <b/>
        <sz val="11"/>
        <color theme="1"/>
        <rFont val="Calibri"/>
        <family val="2"/>
        <scheme val="minor"/>
      </rPr>
      <t>ლოტი #1</t>
    </r>
  </si>
  <si>
    <r>
      <t>დანართი #1 (ფასების ცხრილი)-</t>
    </r>
    <r>
      <rPr>
        <b/>
        <sz val="11"/>
        <color theme="1"/>
        <rFont val="Calibri"/>
        <family val="2"/>
        <scheme val="minor"/>
      </rPr>
      <t>ლოტი #2</t>
    </r>
  </si>
  <si>
    <t xml:space="preserve">დიდი პარკი 
</t>
  </si>
  <si>
    <t>ცალი (პარკი)</t>
  </si>
  <si>
    <t xml:space="preserve">პატარა პარკი 
</t>
  </si>
  <si>
    <t>რეზინის ხელთათმანი</t>
  </si>
  <si>
    <t>S,M,L,XL ზომა</t>
  </si>
  <si>
    <t>ცალი</t>
  </si>
  <si>
    <t>ჭურჭლის სარეცხი ღრუბელი</t>
  </si>
  <si>
    <t>ალფა</t>
  </si>
  <si>
    <t>სახეხი სინა</t>
  </si>
  <si>
    <t xml:space="preserve">რბილი </t>
  </si>
  <si>
    <t xml:space="preserve">მაგიდის ტილო </t>
  </si>
  <si>
    <t>3 ცალიანი შეფუთვა</t>
  </si>
  <si>
    <t>მინის საწმენდი ტილო</t>
  </si>
  <si>
    <t>40*40 სმ (მიკროფიბრა)</t>
  </si>
  <si>
    <t xml:space="preserve">იატაკის ტილო </t>
  </si>
  <si>
    <t>ზომა 60*70  (უბრალო)</t>
  </si>
  <si>
    <t>80*110 სმ (400გრ); მუქი ფერის, გაუმჭვირვალე, სქელი ფენა, რულონის სახით 10 ერთეულად წარმოდგენილი</t>
  </si>
  <si>
    <t>55*60 სმ; მუქი ფერის, გაუმჭვირვალე, სქელი ფენა, რულონის სახით 20 ერთეულად წარმოდგენილი</t>
  </si>
  <si>
    <t>სარეცხი საპონი 72%</t>
  </si>
  <si>
    <t>ანტიბაქტერიული,არანაკლებ 200გრ-იანი, 72%,  ჯანმრთელობისთვის მავნე დანამატების გარეშე</t>
  </si>
  <si>
    <t>ანტიბაქტერიული, არომატიზებული.ჯანმრთელობისთვის მავნე დანამატების გარეშე</t>
  </si>
  <si>
    <t>მეტლახის საწმენდი სითხე
 (1 ლ)</t>
  </si>
  <si>
    <t>მეტლახის საწმენდი სითხე
 (5 ლ)</t>
  </si>
  <si>
    <t>მყარი საპონი</t>
  </si>
  <si>
    <t>ანტიბაქტერიული,არანაკლებ 100გრ-იანი, არაუმეტეს  5 ცალიანი  შეფუთვით,არომატიზებული.ჯანმრთელობისთვის მავნე დანამატების გარეშე. აქაფების უნარი.</t>
  </si>
  <si>
    <t>მინის საწმენდი სითხე</t>
  </si>
  <si>
    <t>500 მლ. შეფუთვით</t>
  </si>
  <si>
    <t>მათეთრებელი - დომესტოსი ან მსგავსი ხარისხის პროდუქტი</t>
  </si>
  <si>
    <t>ნადების და ჟანგის მომხსნელი ძლიერი მათეთრებელი</t>
  </si>
  <si>
    <t>ჭურჭლის სარეცხი სითხე</t>
  </si>
  <si>
    <t xml:space="preserve">ანტიბაქტერიული, 500 გრ-იანი შეფუთვით, ჯანმრთელობისთვის მავნე დანამატების გარეშე. </t>
  </si>
  <si>
    <t>ქლორი</t>
  </si>
  <si>
    <t>1000 მლ.-იანი შეფუთვით</t>
  </si>
  <si>
    <t>ლაქების ამომყვანი კრემი - CF  ან მსგავსი ხარისხის პროდუქტი</t>
  </si>
  <si>
    <t>500 მლ.-იანი შეფუთვით</t>
  </si>
  <si>
    <t>სახეხი ფხვნილი -  რაქშა ან მსგავსი ხარისხის პროდუქტი</t>
  </si>
  <si>
    <t>სარეცხის ფხვნილი (500 გრ.)</t>
  </si>
  <si>
    <t>500 გრ.-იანი შეფუთვით</t>
  </si>
  <si>
    <t>სარეცხის ფხვნილი (9 კგ)</t>
  </si>
  <si>
    <t>9 კგ.-იანი შეფუთვით</t>
  </si>
  <si>
    <t>აეროზოლი</t>
  </si>
  <si>
    <t>300 მლ. სხვადასხვა არომატით</t>
  </si>
  <si>
    <t>ავეჯის საწმენდი სითხე - პრონტო  ან მსგავსი ხარისხის პროდუქტი</t>
  </si>
  <si>
    <t xml:space="preserve">მაგარი ცოცხი </t>
  </si>
  <si>
    <t xml:space="preserve">რბილი ცოცხი </t>
  </si>
  <si>
    <t>ცოცხი აქანდაზით</t>
  </si>
  <si>
    <t>იატაკის ჯოხი</t>
  </si>
  <si>
    <t>მასალა - ხე</t>
  </si>
  <si>
    <t>ნაგვის ურნა</t>
  </si>
  <si>
    <t>მასალა - პლასტმასი</t>
  </si>
  <si>
    <t>კანალიზაციის სისტემის საწმენდი ხსნარი - კროტი ან მსგავსი ხარისხის პროდუქტი</t>
  </si>
  <si>
    <t xml:space="preserve"> მოპის აპარატი</t>
  </si>
  <si>
    <t>55 სმ.</t>
  </si>
  <si>
    <t>უნიტაზის ჩასაკიდი სითხე</t>
  </si>
  <si>
    <t>უნიტაზის ჯაგრისი</t>
  </si>
  <si>
    <t>უნიტაზის საწმენდი სითხე</t>
  </si>
  <si>
    <t>იატაკის სახეხი ჯაგრისი</t>
  </si>
  <si>
    <t>ხელის ჯაგრისი</t>
  </si>
  <si>
    <t>აბლაბუდის საწმენდი ბუმბული</t>
  </si>
  <si>
    <t>ლაქების ამომყვანი კრემი - ვენიში ან მსგავსი ხარისხის პროდუქტი</t>
  </si>
  <si>
    <t>აქანდაზი</t>
  </si>
  <si>
    <t>ერთეულის ფასი
დღგ-ს ჩათვლით</t>
  </si>
  <si>
    <t>ჯამური ფასი
დღგ-ს ჩათვლით</t>
  </si>
  <si>
    <t>ვალუტა</t>
  </si>
  <si>
    <t>ტუალეტის ქაღალდი
 (რულონი)</t>
  </si>
  <si>
    <t>ერთეულის ფასი დღგ-ს ჩათვლით</t>
  </si>
  <si>
    <t>ჯამური ფასი დღგ-ს ჩათვლით</t>
  </si>
  <si>
    <t>(მოპი-ტილო ) 55სმ. სიგრძის</t>
  </si>
  <si>
    <t>დიდი ზომის</t>
  </si>
  <si>
    <t>იატაკის ტილო (მიკროფიბრა)</t>
  </si>
  <si>
    <t>დიდი დიდი  კომპლექტი</t>
  </si>
  <si>
    <t xml:space="preserve">დიდი ზომის </t>
  </si>
  <si>
    <t>მოპის ჯოხი</t>
  </si>
  <si>
    <t>50 სმ</t>
  </si>
  <si>
    <t>სათლი</t>
  </si>
  <si>
    <t xml:space="preserve"> ყოველთვიური საშუალო შესასყიდი რ-ბა </t>
  </si>
  <si>
    <t xml:space="preserve">ყოველთვიური საშუალო შესასყიდი რ-ბა </t>
  </si>
  <si>
    <t>შენიშვნა:</t>
  </si>
  <si>
    <t xml:space="preserve">შემოთავაზებულ პროდუქციას (საწმენდ საშვალებებს) უნდა ჰქონდეს მოხმარების ინსტრუქცია და შემცველობა ქართულ ენაზე,  პროდუქტზე/ხსნარზე დასტიკერებული. ასევე  ნიშანდება, მაგ. ადვილად აალებადია, ტოქსიკურია და ა.შ.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</si>
</sst>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d/mmm/yy;@"/>
    <numFmt numFmtId="165" formatCode="[$-409]mmm/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46">
    <xf numFmtId="0" fontId="0" fillId="0" borderId="0" xfId="0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0" fillId="0" borderId="2" xfId="0" applyBorder="1"/>
    <xf numFmtId="0" fontId="8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165" fontId="8" fillId="0" borderId="2" xfId="1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165" fontId="8" fillId="0" borderId="2" xfId="1" applyNumberFormat="1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ill="1"/>
    <xf numFmtId="1" fontId="0" fillId="0" borderId="2" xfId="0" applyNumberFormat="1" applyFill="1" applyBorder="1" applyAlignment="1">
      <alignment horizontal="center"/>
    </xf>
    <xf numFmtId="1" fontId="0" fillId="0" borderId="8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165" fontId="8" fillId="0" borderId="4" xfId="1" applyNumberFormat="1" applyFont="1" applyFill="1" applyBorder="1" applyAlignment="1">
      <alignment horizontal="left" vertical="center" wrapText="1"/>
    </xf>
    <xf numFmtId="165" fontId="8" fillId="0" borderId="5" xfId="1" applyNumberFormat="1" applyFont="1" applyFill="1" applyBorder="1" applyAlignment="1">
      <alignment horizontal="center" vertical="center" wrapText="1"/>
    </xf>
    <xf numFmtId="1" fontId="0" fillId="0" borderId="6" xfId="0" applyNumberFormat="1" applyFill="1" applyBorder="1" applyAlignment="1">
      <alignment horizontal="center"/>
    </xf>
    <xf numFmtId="0" fontId="0" fillId="0" borderId="6" xfId="0" applyFill="1" applyBorder="1"/>
    <xf numFmtId="165" fontId="9" fillId="0" borderId="9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165" fontId="9" fillId="0" borderId="9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11" fillId="0" borderId="0" xfId="0" applyFont="1"/>
    <xf numFmtId="0" fontId="0" fillId="0" borderId="7" xfId="0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165" fontId="9" fillId="0" borderId="10" xfId="1" applyNumberFormat="1" applyFont="1" applyFill="1" applyBorder="1" applyAlignment="1">
      <alignment horizontal="center" vertical="center" wrapText="1"/>
    </xf>
    <xf numFmtId="165" fontId="9" fillId="0" borderId="7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workbookViewId="0">
      <selection activeCell="G2" sqref="G2"/>
    </sheetView>
  </sheetViews>
  <sheetFormatPr defaultRowHeight="14.5" x14ac:dyDescent="0.35"/>
  <cols>
    <col min="1" max="1" width="3.7265625" customWidth="1"/>
    <col min="2" max="2" width="20.81640625" customWidth="1"/>
    <col min="3" max="3" width="19.54296875" customWidth="1"/>
    <col min="4" max="4" width="20.7265625" customWidth="1"/>
    <col min="5" max="5" width="45" customWidth="1"/>
    <col min="6" max="6" width="16" customWidth="1"/>
    <col min="7" max="7" width="24.1796875" customWidth="1"/>
    <col min="8" max="8" width="21.81640625" customWidth="1"/>
    <col min="9" max="10" width="20.7265625" customWidth="1"/>
  </cols>
  <sheetData>
    <row r="1" spans="1:10" ht="24" customHeight="1" x14ac:dyDescent="0.35">
      <c r="B1" s="38" t="s">
        <v>21</v>
      </c>
      <c r="C1" s="38"/>
      <c r="D1" s="38"/>
      <c r="E1" s="38"/>
    </row>
    <row r="2" spans="1:10" ht="26" x14ac:dyDescent="0.35">
      <c r="A2" s="4" t="s">
        <v>8</v>
      </c>
      <c r="B2" s="4" t="s">
        <v>0</v>
      </c>
      <c r="C2" s="3" t="s">
        <v>4</v>
      </c>
      <c r="D2" s="3" t="s">
        <v>5</v>
      </c>
      <c r="E2" s="4" t="s">
        <v>6</v>
      </c>
      <c r="F2" s="4" t="s">
        <v>7</v>
      </c>
      <c r="G2" s="17" t="s">
        <v>98</v>
      </c>
      <c r="H2" s="3" t="s">
        <v>88</v>
      </c>
      <c r="I2" s="3" t="s">
        <v>89</v>
      </c>
      <c r="J2" s="3" t="s">
        <v>86</v>
      </c>
    </row>
    <row r="3" spans="1:10" ht="41.25" customHeight="1" x14ac:dyDescent="0.35">
      <c r="A3" s="4">
        <v>1</v>
      </c>
      <c r="B3" s="36" t="s">
        <v>1</v>
      </c>
      <c r="C3" s="4">
        <v>83</v>
      </c>
      <c r="D3" s="4">
        <v>27</v>
      </c>
      <c r="E3" s="5" t="s">
        <v>2</v>
      </c>
      <c r="F3" s="4" t="s">
        <v>9</v>
      </c>
      <c r="G3" s="26">
        <v>1000</v>
      </c>
      <c r="H3" s="16"/>
      <c r="I3" s="16">
        <f>H3*G3</f>
        <v>0</v>
      </c>
      <c r="J3" s="16"/>
    </row>
    <row r="4" spans="1:10" ht="41.25" customHeight="1" x14ac:dyDescent="0.35">
      <c r="A4" s="4">
        <v>2</v>
      </c>
      <c r="B4" s="36" t="s">
        <v>10</v>
      </c>
      <c r="C4" s="4">
        <v>3</v>
      </c>
      <c r="D4" s="4">
        <v>83</v>
      </c>
      <c r="E4" s="5" t="s">
        <v>11</v>
      </c>
      <c r="F4" s="4" t="s">
        <v>12</v>
      </c>
      <c r="G4" s="26">
        <v>3000</v>
      </c>
      <c r="H4" s="16"/>
      <c r="I4" s="16">
        <f t="shared" ref="I4:I7" si="0">H4*G4</f>
        <v>0</v>
      </c>
      <c r="J4" s="16"/>
    </row>
    <row r="5" spans="1:10" ht="40.5" customHeight="1" x14ac:dyDescent="0.35">
      <c r="A5" s="4">
        <v>3</v>
      </c>
      <c r="B5" s="36" t="s">
        <v>87</v>
      </c>
      <c r="C5" s="4">
        <v>95</v>
      </c>
      <c r="D5" s="4">
        <v>89</v>
      </c>
      <c r="E5" s="5" t="s">
        <v>13</v>
      </c>
      <c r="F5" s="4" t="s">
        <v>14</v>
      </c>
      <c r="G5" s="26">
        <v>2400</v>
      </c>
      <c r="H5" s="16"/>
      <c r="I5" s="16">
        <f t="shared" si="0"/>
        <v>0</v>
      </c>
      <c r="J5" s="16"/>
    </row>
    <row r="6" spans="1:10" ht="47.25" customHeight="1" x14ac:dyDescent="0.35">
      <c r="A6" s="4">
        <v>4</v>
      </c>
      <c r="B6" s="19" t="s">
        <v>3</v>
      </c>
      <c r="C6" s="39">
        <v>86</v>
      </c>
      <c r="D6" s="39">
        <v>90</v>
      </c>
      <c r="E6" s="5" t="s">
        <v>20</v>
      </c>
      <c r="F6" s="4" t="s">
        <v>16</v>
      </c>
      <c r="G6" s="26">
        <v>35</v>
      </c>
      <c r="H6" s="16"/>
      <c r="I6" s="16">
        <f t="shared" si="0"/>
        <v>0</v>
      </c>
      <c r="J6" s="16"/>
    </row>
    <row r="7" spans="1:10" ht="50.25" customHeight="1" x14ac:dyDescent="0.35">
      <c r="A7" s="4">
        <v>5</v>
      </c>
      <c r="B7" s="19" t="s">
        <v>15</v>
      </c>
      <c r="C7" s="40"/>
      <c r="D7" s="40"/>
      <c r="E7" s="5" t="s">
        <v>19</v>
      </c>
      <c r="F7" s="4" t="s">
        <v>17</v>
      </c>
      <c r="G7" s="26">
        <v>25</v>
      </c>
      <c r="H7" s="16"/>
      <c r="I7" s="16">
        <f t="shared" si="0"/>
        <v>0</v>
      </c>
      <c r="J7" s="16"/>
    </row>
    <row r="8" spans="1:10" x14ac:dyDescent="0.35">
      <c r="A8" s="1"/>
      <c r="B8" s="1"/>
      <c r="C8" s="41" t="s">
        <v>18</v>
      </c>
      <c r="D8" s="42"/>
      <c r="E8" s="42"/>
      <c r="F8" s="42"/>
      <c r="G8" s="42"/>
      <c r="H8" s="43"/>
      <c r="I8" s="16">
        <f>H8*G8</f>
        <v>0</v>
      </c>
      <c r="J8" s="1"/>
    </row>
  </sheetData>
  <mergeCells count="4">
    <mergeCell ref="B1:E1"/>
    <mergeCell ref="C6:C7"/>
    <mergeCell ref="D6:D7"/>
    <mergeCell ref="C8:H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9"/>
  <sheetViews>
    <sheetView tabSelected="1" topLeftCell="A32" workbookViewId="0">
      <selection activeCell="C47" sqref="C47"/>
    </sheetView>
  </sheetViews>
  <sheetFormatPr defaultRowHeight="14.5" x14ac:dyDescent="0.35"/>
  <cols>
    <col min="1" max="1" width="4.7265625" customWidth="1"/>
    <col min="2" max="2" width="28" customWidth="1"/>
    <col min="3" max="3" width="40.26953125" customWidth="1"/>
    <col min="4" max="4" width="14.54296875" customWidth="1"/>
    <col min="5" max="5" width="17" customWidth="1"/>
    <col min="6" max="6" width="18.81640625" customWidth="1"/>
    <col min="7" max="7" width="16.54296875" customWidth="1"/>
    <col min="8" max="8" width="15.54296875" customWidth="1"/>
  </cols>
  <sheetData>
    <row r="1" spans="1:9" ht="24" customHeight="1" x14ac:dyDescent="0.35">
      <c r="B1" s="38" t="s">
        <v>22</v>
      </c>
      <c r="C1" s="38"/>
    </row>
    <row r="2" spans="1:9" ht="39" x14ac:dyDescent="0.35">
      <c r="A2" s="4" t="s">
        <v>8</v>
      </c>
      <c r="B2" s="4" t="s">
        <v>0</v>
      </c>
      <c r="C2" s="4" t="s">
        <v>6</v>
      </c>
      <c r="D2" s="4" t="s">
        <v>7</v>
      </c>
      <c r="E2" s="17" t="s">
        <v>99</v>
      </c>
      <c r="F2" s="3" t="s">
        <v>84</v>
      </c>
      <c r="G2" s="3" t="s">
        <v>85</v>
      </c>
      <c r="H2" s="3" t="s">
        <v>86</v>
      </c>
    </row>
    <row r="3" spans="1:9" ht="42.75" customHeight="1" x14ac:dyDescent="0.35">
      <c r="A3" s="4">
        <v>1</v>
      </c>
      <c r="B3" s="33" t="s">
        <v>23</v>
      </c>
      <c r="C3" s="7" t="s">
        <v>39</v>
      </c>
      <c r="D3" s="8" t="s">
        <v>24</v>
      </c>
      <c r="E3" s="26">
        <v>5000</v>
      </c>
      <c r="F3" s="2"/>
      <c r="G3" s="2">
        <f>F3*E3</f>
        <v>0</v>
      </c>
      <c r="H3" s="2"/>
    </row>
    <row r="4" spans="1:9" ht="44.25" customHeight="1" x14ac:dyDescent="0.35">
      <c r="A4" s="4">
        <v>2</v>
      </c>
      <c r="B4" s="13" t="s">
        <v>25</v>
      </c>
      <c r="C4" s="9" t="s">
        <v>40</v>
      </c>
      <c r="D4" s="10" t="s">
        <v>24</v>
      </c>
      <c r="E4" s="20">
        <v>5000</v>
      </c>
      <c r="F4" s="2"/>
      <c r="G4" s="2">
        <f t="shared" ref="G4:G45" si="0">F4*E4</f>
        <v>0</v>
      </c>
      <c r="H4" s="2"/>
    </row>
    <row r="5" spans="1:9" x14ac:dyDescent="0.35">
      <c r="A5" s="4">
        <v>3</v>
      </c>
      <c r="B5" s="13" t="s">
        <v>26</v>
      </c>
      <c r="C5" s="11" t="s">
        <v>27</v>
      </c>
      <c r="D5" s="10" t="s">
        <v>28</v>
      </c>
      <c r="E5" s="26">
        <v>250</v>
      </c>
      <c r="F5" s="2"/>
      <c r="G5" s="2">
        <f t="shared" si="0"/>
        <v>0</v>
      </c>
      <c r="H5" s="2"/>
    </row>
    <row r="6" spans="1:9" ht="16.5" customHeight="1" x14ac:dyDescent="0.35">
      <c r="A6" s="4">
        <v>4</v>
      </c>
      <c r="B6" s="13" t="s">
        <v>29</v>
      </c>
      <c r="C6" s="12" t="s">
        <v>30</v>
      </c>
      <c r="D6" s="10" t="s">
        <v>28</v>
      </c>
      <c r="E6" s="26">
        <v>200</v>
      </c>
      <c r="F6" s="2"/>
      <c r="G6" s="2">
        <f t="shared" si="0"/>
        <v>0</v>
      </c>
      <c r="H6" s="2"/>
    </row>
    <row r="7" spans="1:9" x14ac:dyDescent="0.35">
      <c r="A7" s="4">
        <v>5</v>
      </c>
      <c r="B7" s="13" t="s">
        <v>31</v>
      </c>
      <c r="C7" s="12" t="s">
        <v>32</v>
      </c>
      <c r="D7" s="10" t="s">
        <v>28</v>
      </c>
      <c r="E7" s="26">
        <v>55</v>
      </c>
      <c r="F7" s="2"/>
      <c r="G7" s="2">
        <f t="shared" si="0"/>
        <v>0</v>
      </c>
      <c r="H7" s="2"/>
    </row>
    <row r="8" spans="1:9" ht="18" customHeight="1" x14ac:dyDescent="0.35">
      <c r="A8" s="4">
        <v>6</v>
      </c>
      <c r="B8" s="13" t="s">
        <v>33</v>
      </c>
      <c r="C8" s="11" t="s">
        <v>34</v>
      </c>
      <c r="D8" s="10" t="s">
        <v>28</v>
      </c>
      <c r="E8" s="26">
        <f>1542/11</f>
        <v>140.18181818181819</v>
      </c>
      <c r="F8" s="2"/>
      <c r="G8" s="2">
        <f t="shared" si="0"/>
        <v>0</v>
      </c>
      <c r="H8" s="2"/>
    </row>
    <row r="9" spans="1:9" ht="22.5" customHeight="1" x14ac:dyDescent="0.35">
      <c r="A9" s="4">
        <v>7</v>
      </c>
      <c r="B9" s="13" t="s">
        <v>35</v>
      </c>
      <c r="C9" s="11" t="s">
        <v>36</v>
      </c>
      <c r="D9" s="10" t="s">
        <v>28</v>
      </c>
      <c r="E9" s="22">
        <v>250</v>
      </c>
      <c r="F9" s="6"/>
      <c r="G9" s="2">
        <f t="shared" si="0"/>
        <v>0</v>
      </c>
      <c r="H9" s="6"/>
    </row>
    <row r="10" spans="1:9" ht="27.75" customHeight="1" x14ac:dyDescent="0.35">
      <c r="A10" s="4">
        <v>8</v>
      </c>
      <c r="B10" s="13" t="s">
        <v>37</v>
      </c>
      <c r="C10" s="9" t="s">
        <v>38</v>
      </c>
      <c r="D10" s="34" t="s">
        <v>28</v>
      </c>
      <c r="E10" s="22">
        <v>80</v>
      </c>
      <c r="F10" s="18"/>
      <c r="G10" s="2">
        <f t="shared" si="0"/>
        <v>0</v>
      </c>
      <c r="H10" s="6"/>
      <c r="I10" s="27"/>
    </row>
    <row r="11" spans="1:9" ht="28.5" customHeight="1" x14ac:dyDescent="0.35">
      <c r="A11" s="4">
        <v>9</v>
      </c>
      <c r="B11" s="13" t="s">
        <v>37</v>
      </c>
      <c r="C11" s="9" t="s">
        <v>90</v>
      </c>
      <c r="D11" s="10" t="s">
        <v>28</v>
      </c>
      <c r="E11" s="22">
        <f>1050/11</f>
        <v>95.454545454545453</v>
      </c>
      <c r="F11" s="6"/>
      <c r="G11" s="2">
        <f t="shared" si="0"/>
        <v>0</v>
      </c>
      <c r="H11" s="6"/>
    </row>
    <row r="12" spans="1:9" ht="36" customHeight="1" x14ac:dyDescent="0.35">
      <c r="A12" s="4">
        <v>10</v>
      </c>
      <c r="B12" s="13" t="s">
        <v>41</v>
      </c>
      <c r="C12" s="13" t="s">
        <v>42</v>
      </c>
      <c r="D12" s="15" t="s">
        <v>28</v>
      </c>
      <c r="E12" s="23">
        <v>10</v>
      </c>
      <c r="F12" s="13"/>
      <c r="G12" s="2">
        <f t="shared" si="0"/>
        <v>0</v>
      </c>
      <c r="H12" s="13"/>
    </row>
    <row r="13" spans="1:9" ht="40.5" customHeight="1" x14ac:dyDescent="0.35">
      <c r="A13" s="4">
        <v>11</v>
      </c>
      <c r="B13" s="13" t="s">
        <v>44</v>
      </c>
      <c r="C13" s="13" t="s">
        <v>43</v>
      </c>
      <c r="D13" s="15" t="s">
        <v>28</v>
      </c>
      <c r="E13" s="24">
        <v>35</v>
      </c>
      <c r="F13" s="13"/>
      <c r="G13" s="2">
        <f t="shared" si="0"/>
        <v>0</v>
      </c>
      <c r="H13" s="13"/>
    </row>
    <row r="14" spans="1:9" ht="40.5" customHeight="1" x14ac:dyDescent="0.35">
      <c r="A14" s="4">
        <v>12</v>
      </c>
      <c r="B14" s="13" t="s">
        <v>45</v>
      </c>
      <c r="C14" s="13" t="s">
        <v>43</v>
      </c>
      <c r="D14" s="15" t="s">
        <v>28</v>
      </c>
      <c r="E14" s="24">
        <f>217/11</f>
        <v>19.727272727272727</v>
      </c>
      <c r="F14" s="13"/>
      <c r="G14" s="2">
        <f t="shared" si="0"/>
        <v>0</v>
      </c>
      <c r="H14" s="13"/>
    </row>
    <row r="15" spans="1:9" ht="64.5" customHeight="1" x14ac:dyDescent="0.35">
      <c r="A15" s="4">
        <v>13</v>
      </c>
      <c r="B15" s="13" t="s">
        <v>46</v>
      </c>
      <c r="C15" s="13" t="s">
        <v>47</v>
      </c>
      <c r="D15" s="15" t="s">
        <v>28</v>
      </c>
      <c r="E15" s="24">
        <v>18</v>
      </c>
      <c r="F15" s="13"/>
      <c r="G15" s="2">
        <f t="shared" si="0"/>
        <v>0</v>
      </c>
      <c r="H15" s="13"/>
    </row>
    <row r="16" spans="1:9" x14ac:dyDescent="0.35">
      <c r="A16" s="4">
        <v>14</v>
      </c>
      <c r="B16" s="13" t="s">
        <v>48</v>
      </c>
      <c r="C16" s="13" t="s">
        <v>49</v>
      </c>
      <c r="D16" s="15" t="s">
        <v>28</v>
      </c>
      <c r="E16" s="24">
        <v>100</v>
      </c>
      <c r="F16" s="13"/>
      <c r="G16" s="2">
        <f t="shared" si="0"/>
        <v>0</v>
      </c>
      <c r="H16" s="13"/>
    </row>
    <row r="17" spans="1:8" ht="27" customHeight="1" x14ac:dyDescent="0.35">
      <c r="A17" s="4">
        <v>15</v>
      </c>
      <c r="B17" s="13" t="s">
        <v>50</v>
      </c>
      <c r="C17" s="13" t="s">
        <v>51</v>
      </c>
      <c r="D17" s="15" t="s">
        <v>28</v>
      </c>
      <c r="E17" s="24">
        <v>125</v>
      </c>
      <c r="F17" s="13"/>
      <c r="G17" s="2">
        <f t="shared" si="0"/>
        <v>0</v>
      </c>
      <c r="H17" s="13"/>
    </row>
    <row r="18" spans="1:8" ht="36" customHeight="1" x14ac:dyDescent="0.35">
      <c r="A18" s="4">
        <v>16</v>
      </c>
      <c r="B18" s="13" t="s">
        <v>52</v>
      </c>
      <c r="C18" s="13" t="s">
        <v>53</v>
      </c>
      <c r="D18" s="15" t="s">
        <v>28</v>
      </c>
      <c r="E18" s="24">
        <v>115</v>
      </c>
      <c r="F18" s="13"/>
      <c r="G18" s="2">
        <f t="shared" si="0"/>
        <v>0</v>
      </c>
      <c r="H18" s="13"/>
    </row>
    <row r="19" spans="1:8" s="21" customFormat="1" x14ac:dyDescent="0.35">
      <c r="A19" s="4">
        <v>17</v>
      </c>
      <c r="B19" s="13" t="s">
        <v>54</v>
      </c>
      <c r="C19" s="13" t="s">
        <v>55</v>
      </c>
      <c r="D19" s="15" t="s">
        <v>28</v>
      </c>
      <c r="E19" s="25">
        <v>80</v>
      </c>
      <c r="F19" s="13"/>
      <c r="G19" s="2">
        <f t="shared" si="0"/>
        <v>0</v>
      </c>
      <c r="H19" s="13"/>
    </row>
    <row r="20" spans="1:8" s="21" customFormat="1" ht="26" x14ac:dyDescent="0.35">
      <c r="A20" s="4">
        <v>18</v>
      </c>
      <c r="B20" s="13" t="s">
        <v>56</v>
      </c>
      <c r="C20" s="13" t="s">
        <v>57</v>
      </c>
      <c r="D20" s="15" t="s">
        <v>28</v>
      </c>
      <c r="E20" s="24">
        <v>90</v>
      </c>
      <c r="F20" s="13"/>
      <c r="G20" s="2">
        <f t="shared" si="0"/>
        <v>0</v>
      </c>
      <c r="H20" s="13"/>
    </row>
    <row r="21" spans="1:8" ht="26" x14ac:dyDescent="0.35">
      <c r="A21" s="4">
        <v>19</v>
      </c>
      <c r="B21" s="13" t="s">
        <v>58</v>
      </c>
      <c r="C21" s="13" t="s">
        <v>57</v>
      </c>
      <c r="D21" s="15" t="s">
        <v>28</v>
      </c>
      <c r="E21" s="24">
        <v>30</v>
      </c>
      <c r="F21" s="14"/>
      <c r="G21" s="2">
        <f t="shared" si="0"/>
        <v>0</v>
      </c>
      <c r="H21" s="14"/>
    </row>
    <row r="22" spans="1:8" ht="18.5" x14ac:dyDescent="0.35">
      <c r="A22" s="4">
        <v>20</v>
      </c>
      <c r="B22" s="13" t="s">
        <v>59</v>
      </c>
      <c r="C22" s="13" t="s">
        <v>60</v>
      </c>
      <c r="D22" s="15" t="s">
        <v>28</v>
      </c>
      <c r="E22" s="24">
        <v>10</v>
      </c>
      <c r="F22" s="14"/>
      <c r="G22" s="2">
        <f t="shared" si="0"/>
        <v>0</v>
      </c>
      <c r="H22" s="14"/>
    </row>
    <row r="23" spans="1:8" ht="18.5" x14ac:dyDescent="0.35">
      <c r="A23" s="4">
        <v>21</v>
      </c>
      <c r="B23" s="13" t="s">
        <v>61</v>
      </c>
      <c r="C23" s="13" t="s">
        <v>62</v>
      </c>
      <c r="D23" s="15" t="s">
        <v>28</v>
      </c>
      <c r="E23" s="24">
        <f>28/11</f>
        <v>2.5454545454545454</v>
      </c>
      <c r="F23" s="14"/>
      <c r="G23" s="2">
        <f t="shared" si="0"/>
        <v>0</v>
      </c>
      <c r="H23" s="14"/>
    </row>
    <row r="24" spans="1:8" ht="18.5" x14ac:dyDescent="0.35">
      <c r="A24" s="4">
        <v>22</v>
      </c>
      <c r="B24" s="13" t="s">
        <v>63</v>
      </c>
      <c r="C24" s="13" t="s">
        <v>64</v>
      </c>
      <c r="D24" s="15" t="s">
        <v>28</v>
      </c>
      <c r="E24" s="24">
        <f>2309/11</f>
        <v>209.90909090909091</v>
      </c>
      <c r="F24" s="14"/>
      <c r="G24" s="2">
        <f t="shared" si="0"/>
        <v>0</v>
      </c>
      <c r="H24" s="14"/>
    </row>
    <row r="25" spans="1:8" ht="39" x14ac:dyDescent="0.35">
      <c r="A25" s="4">
        <v>23</v>
      </c>
      <c r="B25" s="13" t="s">
        <v>65</v>
      </c>
      <c r="C25" s="13" t="s">
        <v>60</v>
      </c>
      <c r="D25" s="15" t="s">
        <v>28</v>
      </c>
      <c r="E25" s="24">
        <v>30</v>
      </c>
      <c r="F25" s="14"/>
      <c r="G25" s="2">
        <f t="shared" si="0"/>
        <v>0</v>
      </c>
      <c r="H25" s="14"/>
    </row>
    <row r="26" spans="1:8" ht="18.5" x14ac:dyDescent="0.35">
      <c r="A26" s="4">
        <v>24</v>
      </c>
      <c r="B26" s="13" t="s">
        <v>66</v>
      </c>
      <c r="C26" s="13"/>
      <c r="D26" s="15" t="s">
        <v>28</v>
      </c>
      <c r="E26" s="24">
        <v>5</v>
      </c>
      <c r="F26" s="14"/>
      <c r="G26" s="2">
        <f t="shared" si="0"/>
        <v>0</v>
      </c>
      <c r="H26" s="14"/>
    </row>
    <row r="27" spans="1:8" ht="18.5" x14ac:dyDescent="0.35">
      <c r="A27" s="4">
        <v>25</v>
      </c>
      <c r="B27" s="13" t="s">
        <v>67</v>
      </c>
      <c r="C27" s="13"/>
      <c r="D27" s="15" t="s">
        <v>28</v>
      </c>
      <c r="E27" s="24">
        <v>15</v>
      </c>
      <c r="F27" s="14"/>
      <c r="G27" s="2">
        <f t="shared" si="0"/>
        <v>0</v>
      </c>
      <c r="H27" s="14"/>
    </row>
    <row r="28" spans="1:8" ht="15.75" customHeight="1" x14ac:dyDescent="0.35">
      <c r="A28" s="4">
        <v>26</v>
      </c>
      <c r="B28" s="13" t="s">
        <v>68</v>
      </c>
      <c r="C28" s="13" t="s">
        <v>93</v>
      </c>
      <c r="D28" s="15"/>
      <c r="E28" s="24">
        <v>10</v>
      </c>
      <c r="F28" s="14"/>
      <c r="G28" s="2">
        <f t="shared" si="0"/>
        <v>0</v>
      </c>
      <c r="H28" s="14"/>
    </row>
    <row r="29" spans="1:8" ht="18.5" x14ac:dyDescent="0.35">
      <c r="A29" s="4">
        <v>27</v>
      </c>
      <c r="B29" s="13" t="s">
        <v>69</v>
      </c>
      <c r="C29" s="13" t="s">
        <v>70</v>
      </c>
      <c r="D29" s="15" t="s">
        <v>28</v>
      </c>
      <c r="E29" s="24">
        <v>3</v>
      </c>
      <c r="F29" s="14"/>
      <c r="G29" s="2">
        <f t="shared" si="0"/>
        <v>0</v>
      </c>
      <c r="H29" s="14"/>
    </row>
    <row r="30" spans="1:8" ht="18.5" x14ac:dyDescent="0.35">
      <c r="A30" s="4">
        <v>28</v>
      </c>
      <c r="B30" s="13" t="s">
        <v>71</v>
      </c>
      <c r="C30" s="13" t="s">
        <v>72</v>
      </c>
      <c r="D30" s="15" t="s">
        <v>28</v>
      </c>
      <c r="E30" s="24">
        <f>10/11</f>
        <v>0.90909090909090906</v>
      </c>
      <c r="F30" s="14"/>
      <c r="G30" s="2">
        <f t="shared" si="0"/>
        <v>0</v>
      </c>
      <c r="H30" s="14"/>
    </row>
    <row r="31" spans="1:8" ht="56.25" customHeight="1" x14ac:dyDescent="0.35">
      <c r="A31" s="4">
        <v>29</v>
      </c>
      <c r="B31" s="13" t="s">
        <v>73</v>
      </c>
      <c r="C31" s="13" t="s">
        <v>55</v>
      </c>
      <c r="D31" s="15" t="s">
        <v>28</v>
      </c>
      <c r="E31" s="24">
        <v>25</v>
      </c>
      <c r="F31" s="18"/>
      <c r="G31" s="2">
        <f t="shared" si="0"/>
        <v>0</v>
      </c>
      <c r="H31" s="18"/>
    </row>
    <row r="32" spans="1:8" x14ac:dyDescent="0.35">
      <c r="A32" s="4">
        <v>30</v>
      </c>
      <c r="B32" s="13" t="s">
        <v>74</v>
      </c>
      <c r="C32" s="13" t="s">
        <v>75</v>
      </c>
      <c r="D32" s="15" t="s">
        <v>28</v>
      </c>
      <c r="E32" s="24">
        <v>10</v>
      </c>
      <c r="F32" s="6"/>
      <c r="G32" s="2">
        <f t="shared" si="0"/>
        <v>0</v>
      </c>
      <c r="H32" s="6"/>
    </row>
    <row r="33" spans="1:8" x14ac:dyDescent="0.35">
      <c r="A33" s="4">
        <v>31</v>
      </c>
      <c r="B33" s="13" t="s">
        <v>76</v>
      </c>
      <c r="C33" s="13"/>
      <c r="D33" s="15" t="s">
        <v>28</v>
      </c>
      <c r="E33" s="24">
        <v>110</v>
      </c>
      <c r="F33" s="6"/>
      <c r="G33" s="2">
        <f t="shared" si="0"/>
        <v>0</v>
      </c>
      <c r="H33" s="6"/>
    </row>
    <row r="34" spans="1:8" x14ac:dyDescent="0.35">
      <c r="A34" s="4">
        <v>32</v>
      </c>
      <c r="B34" s="13" t="s">
        <v>77</v>
      </c>
      <c r="C34" s="13"/>
      <c r="D34" s="15" t="s">
        <v>28</v>
      </c>
      <c r="E34" s="24">
        <v>15</v>
      </c>
      <c r="F34" s="6"/>
      <c r="G34" s="2">
        <f t="shared" si="0"/>
        <v>0</v>
      </c>
      <c r="H34" s="6"/>
    </row>
    <row r="35" spans="1:8" x14ac:dyDescent="0.35">
      <c r="A35" s="4">
        <v>33</v>
      </c>
      <c r="B35" s="13" t="s">
        <v>78</v>
      </c>
      <c r="C35" s="13"/>
      <c r="D35" s="15" t="s">
        <v>28</v>
      </c>
      <c r="E35" s="24">
        <v>100</v>
      </c>
      <c r="F35" s="6"/>
      <c r="G35" s="2">
        <f t="shared" si="0"/>
        <v>0</v>
      </c>
      <c r="H35" s="6"/>
    </row>
    <row r="36" spans="1:8" x14ac:dyDescent="0.35">
      <c r="A36" s="4">
        <v>34</v>
      </c>
      <c r="B36" s="13" t="s">
        <v>79</v>
      </c>
      <c r="C36" s="13"/>
      <c r="D36" s="15" t="s">
        <v>28</v>
      </c>
      <c r="E36" s="24">
        <f>38/11</f>
        <v>3.4545454545454546</v>
      </c>
      <c r="F36" s="6"/>
      <c r="G36" s="2">
        <f t="shared" si="0"/>
        <v>0</v>
      </c>
      <c r="H36" s="6"/>
    </row>
    <row r="37" spans="1:8" x14ac:dyDescent="0.35">
      <c r="A37" s="4">
        <v>35</v>
      </c>
      <c r="B37" s="13" t="s">
        <v>80</v>
      </c>
      <c r="C37" s="13"/>
      <c r="D37" s="15" t="s">
        <v>28</v>
      </c>
      <c r="E37" s="22">
        <v>3</v>
      </c>
      <c r="F37" s="18"/>
      <c r="G37" s="2">
        <f t="shared" si="0"/>
        <v>0</v>
      </c>
      <c r="H37" s="6"/>
    </row>
    <row r="38" spans="1:8" x14ac:dyDescent="0.35">
      <c r="A38" s="4">
        <v>36</v>
      </c>
      <c r="B38" s="13" t="s">
        <v>81</v>
      </c>
      <c r="C38" s="13"/>
      <c r="D38" s="15" t="s">
        <v>28</v>
      </c>
      <c r="E38" s="24">
        <f>35/11</f>
        <v>3.1818181818181817</v>
      </c>
      <c r="F38" s="6"/>
      <c r="G38" s="2">
        <f t="shared" si="0"/>
        <v>0</v>
      </c>
      <c r="H38" s="6"/>
    </row>
    <row r="39" spans="1:8" ht="39" x14ac:dyDescent="0.35">
      <c r="A39" s="4">
        <v>37</v>
      </c>
      <c r="B39" s="13" t="s">
        <v>82</v>
      </c>
      <c r="C39" s="13" t="s">
        <v>60</v>
      </c>
      <c r="D39" s="15" t="s">
        <v>28</v>
      </c>
      <c r="E39" s="24">
        <v>30</v>
      </c>
      <c r="F39" s="6"/>
      <c r="G39" s="2">
        <f t="shared" si="0"/>
        <v>0</v>
      </c>
      <c r="H39" s="6"/>
    </row>
    <row r="40" spans="1:8" x14ac:dyDescent="0.35">
      <c r="A40" s="4">
        <v>38</v>
      </c>
      <c r="B40" s="13" t="s">
        <v>83</v>
      </c>
      <c r="C40" s="13"/>
      <c r="D40" s="15" t="s">
        <v>28</v>
      </c>
      <c r="E40" s="22">
        <f>15/11</f>
        <v>1.3636363636363635</v>
      </c>
      <c r="F40" s="6"/>
      <c r="G40" s="2">
        <f t="shared" si="0"/>
        <v>0</v>
      </c>
      <c r="H40" s="6"/>
    </row>
    <row r="41" spans="1:8" x14ac:dyDescent="0.35">
      <c r="A41" s="4">
        <v>39</v>
      </c>
      <c r="B41" s="13" t="s">
        <v>92</v>
      </c>
      <c r="C41" s="13" t="s">
        <v>91</v>
      </c>
      <c r="D41" s="15" t="s">
        <v>28</v>
      </c>
      <c r="E41" s="22">
        <v>75</v>
      </c>
      <c r="F41" s="6"/>
      <c r="G41" s="2">
        <f t="shared" si="0"/>
        <v>0</v>
      </c>
      <c r="H41" s="6"/>
    </row>
    <row r="42" spans="1:8" x14ac:dyDescent="0.35">
      <c r="A42" s="4">
        <v>40</v>
      </c>
      <c r="B42" s="13" t="s">
        <v>35</v>
      </c>
      <c r="C42" s="28" t="s">
        <v>94</v>
      </c>
      <c r="D42" s="29" t="s">
        <v>28</v>
      </c>
      <c r="E42" s="30">
        <f>1295/11</f>
        <v>117.72727272727273</v>
      </c>
      <c r="F42" s="31"/>
      <c r="G42" s="2">
        <f t="shared" si="0"/>
        <v>0</v>
      </c>
      <c r="H42" s="6"/>
    </row>
    <row r="43" spans="1:8" x14ac:dyDescent="0.35">
      <c r="A43" s="4">
        <v>41</v>
      </c>
      <c r="B43" s="13" t="s">
        <v>95</v>
      </c>
      <c r="C43" s="13" t="s">
        <v>96</v>
      </c>
      <c r="D43" s="15"/>
      <c r="E43" s="22">
        <v>10</v>
      </c>
      <c r="F43" s="18"/>
      <c r="G43" s="2">
        <f t="shared" si="0"/>
        <v>0</v>
      </c>
      <c r="H43" s="6"/>
    </row>
    <row r="44" spans="1:8" x14ac:dyDescent="0.35">
      <c r="A44" s="4">
        <v>42</v>
      </c>
      <c r="B44" s="13" t="s">
        <v>97</v>
      </c>
      <c r="C44" s="13"/>
      <c r="D44" s="15"/>
      <c r="E44" s="22">
        <v>2</v>
      </c>
      <c r="F44" s="18"/>
      <c r="G44" s="2">
        <f t="shared" si="0"/>
        <v>0</v>
      </c>
      <c r="H44" s="6"/>
    </row>
    <row r="45" spans="1:8" ht="21" customHeight="1" x14ac:dyDescent="0.35">
      <c r="A45" s="4"/>
      <c r="B45" s="33"/>
      <c r="C45" s="44" t="s">
        <v>18</v>
      </c>
      <c r="D45" s="45"/>
      <c r="E45" s="35"/>
      <c r="F45" s="32"/>
      <c r="G45" s="2">
        <f t="shared" si="0"/>
        <v>0</v>
      </c>
      <c r="H45" s="32"/>
    </row>
    <row r="48" spans="1:8" x14ac:dyDescent="0.35">
      <c r="A48" s="37" t="s">
        <v>100</v>
      </c>
    </row>
    <row r="49" spans="1:1" x14ac:dyDescent="0.35">
      <c r="A49" s="37" t="s">
        <v>101</v>
      </c>
    </row>
  </sheetData>
  <mergeCells count="2">
    <mergeCell ref="C45:D45"/>
    <mergeCell ref="B1:C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ლოტი 1</vt:lpstr>
      <vt:lpstr>ლოტი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2025-09-09T06:31:55Z</dcterms:modified>
</cp:coreProperties>
</file>