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ngelashvili1109\AppData\Local\Microsoft\Windows\INetCache\Content.Outlook\ALB0N18O\"/>
    </mc:Choice>
  </mc:AlternateContent>
  <xr:revisionPtr revIDLastSave="0" documentId="13_ncr:1_{5A68DCA7-0644-4EDE-8FC7-5C70AD98D54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მანგლისი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მანგლისი!$B$2:$L$40</definedName>
    <definedName name="_hgh55">#REF!</definedName>
    <definedName name="a">#REF!</definedName>
    <definedName name="A1234567890">#REF!</definedName>
    <definedName name="aa">#REF!</definedName>
    <definedName name="af">#REF!</definedName>
    <definedName name="b">#REF!</definedName>
    <definedName name="BWIC">#REF!</definedName>
    <definedName name="ceiling_finishes">#REF!</definedName>
    <definedName name="d">#REF!</definedName>
    <definedName name="dd">#REF!</definedName>
    <definedName name="ddd">#REF!</definedName>
    <definedName name="ddg">#REF!</definedName>
    <definedName name="Demolitions">#REF!</definedName>
    <definedName name="df">#REF!</definedName>
    <definedName name="dfh">#REF!</definedName>
    <definedName name="Disposal_Inst">#REF!</definedName>
    <definedName name="E">#REF!</definedName>
    <definedName name="Electrical">#REF!</definedName>
    <definedName name="euro">#REF!</definedName>
    <definedName name="euro1">#REF!</definedName>
    <definedName name="External_walls">#REF!</definedName>
    <definedName name="f">#REF!</definedName>
    <definedName name="fds">#REF!</definedName>
    <definedName name="fdsg">#REF!</definedName>
    <definedName name="ffff5">'[1]x#1'!$F$47</definedName>
    <definedName name="Firefighting">#REF!</definedName>
    <definedName name="Fittings">#REF!</definedName>
    <definedName name="Flooooooo">#REF!</definedName>
    <definedName name="Floor_finishes">#REF!</definedName>
    <definedName name="Frame">#REF!</definedName>
    <definedName name="g">#REF!</definedName>
    <definedName name="Gas_Inst">#REF!</definedName>
    <definedName name="ghfh">#REF!</definedName>
    <definedName name="gsh">#REF!</definedName>
    <definedName name="h">#REF!</definedName>
    <definedName name="Heat_source">#REF!</definedName>
    <definedName name="hh">#REF!</definedName>
    <definedName name="hhg">#REF!</definedName>
    <definedName name="hhhh74">[2]Лист1!$F$45</definedName>
    <definedName name="Int_doors">#REF!</definedName>
    <definedName name="Internal_walls">#REF!</definedName>
    <definedName name="jgfd">#REF!</definedName>
    <definedName name="jhg">#REF!</definedName>
    <definedName name="kurz">#REF!</definedName>
    <definedName name="kurz1">#REF!</definedName>
    <definedName name="ll">#REF!</definedName>
    <definedName name="material">[3]Rekapitulace!$H$13</definedName>
    <definedName name="materials">[4]Rekapitulace!$H$13</definedName>
    <definedName name="montaz">[3]Rekapitulace!$G$13</definedName>
    <definedName name="montazs">[4]Rekapitulace!$G$13</definedName>
    <definedName name="nb">#REF!</definedName>
    <definedName name="Plumbing">#REF!</definedName>
    <definedName name="_xlnm.Print_Area" localSheetId="0">მანგლისი!#REF!</definedName>
    <definedName name="_xlnm.Print_Titles" localSheetId="0">მანგლისი!#REF!</definedName>
    <definedName name="Project_Description">'[5]NPV_IRR Calc'!$L$5:$U$10</definedName>
    <definedName name="Project_Title">'[5]NPV_IRR Calc'!$L$3:$U$3</definedName>
    <definedName name="Protective_inst">#REF!</definedName>
    <definedName name="q">#REF!</definedName>
    <definedName name="rate">'[5]IDC Calc'!$Q$24</definedName>
    <definedName name="roof">#REF!</definedName>
    <definedName name="Sanitary_Appl">#REF!</definedName>
    <definedName name="Services_Equip">#REF!</definedName>
    <definedName name="sf">#REF!</definedName>
    <definedName name="Space_Heat">#REF!</definedName>
    <definedName name="Special_Inst">#REF!</definedName>
    <definedName name="stairs">#REF!</definedName>
    <definedName name="substructure">#REF!</definedName>
    <definedName name="Summary" localSheetId="0">#REF!</definedName>
    <definedName name="Summary">#REF!</definedName>
    <definedName name="term">'[5]IDC Calc'!$C$16</definedName>
    <definedName name="Upper_floors">#REF!</definedName>
    <definedName name="Vent_Inst">#REF!</definedName>
    <definedName name="Ventilation">#REF!</definedName>
    <definedName name="vzzcb">#REF!</definedName>
    <definedName name="Wall_finishes">#REF!</definedName>
    <definedName name="Water_Inst">#REF!</definedName>
    <definedName name="Windows_ext_doors">#REF!</definedName>
    <definedName name="არმატურაა310">[6]ტრანსპორტირება!$J$33</definedName>
    <definedName name="არმატურაა311">[6]ტრანსპორტირება!$K$33</definedName>
    <definedName name="ბალასტი">#REF!</definedName>
    <definedName name="ბეტონიბ2510">[6]ტრანსპორტირება!$J$29</definedName>
    <definedName name="ბეტონიბ2511">[6]ტრანსპორტირება!$K$29</definedName>
    <definedName name="ბეტონიბ3010">[6]ტრანსპორტირება!$J$31</definedName>
    <definedName name="ბეტონიბ3011">[6]ტრანსპორტირება!$K$31</definedName>
    <definedName name="ბიტუმინავთობის10">[7]ტრანსპორტირება!$J$45</definedName>
    <definedName name="ბიტუმინავთობის11">[7]ტრანსპორტირება!$K$45</definedName>
    <definedName name="ბიტუმისემულსია10">[6]ტრანსპორტირება!$J$48</definedName>
    <definedName name="ბიტუმისემულსია11">[6]ტრანსპორტირება!$K$48</definedName>
    <definedName name="დარიცხვა">#REF!</definedName>
    <definedName name="დოლარის_კურსი">#REF!</definedName>
    <definedName name="ევროს_კურსი">#REF!</definedName>
    <definedName name="კუთხოვანა608011">[6]ტრანსპორტირება!$K$51</definedName>
    <definedName name="სატუმბზე_დარიცხვა">#REF!</definedName>
    <definedName name="სატუმბის_სპეციფიკაცია_UL_FM">#REF!</definedName>
    <definedName name="სხვა_მასალები">#REF!</definedName>
    <definedName name="ფიცარიჩამოგანილი10">[6]ტრანსპორტირება!$J$44</definedName>
    <definedName name="ფიცარიჩამოგანილი11">[6]ტრანსპორტირება!$K$44</definedName>
    <definedName name="ფოლადისზოლოვანა6010">[6]ტრანსპორტირება!$J$52</definedName>
    <definedName name="ფოლადისზოლოვანა6011">[6]ტრანსპორტირება!$K$52</definedName>
    <definedName name="ქვიშაშავი10">[7]ტრანსპორტირება!$J$37</definedName>
    <definedName name="ყორექვა11">[8]ტრანსპორტირება!$K$40</definedName>
    <definedName name="ცემენტისსხნარიმ20010">[6]ტრანსპორტირება!$J$22</definedName>
    <definedName name="ცემენტისხსნარიმ20011">[6]ტრანსპორტირება!$K$22</definedName>
    <definedName name="ხისმორი10">[6]ტრანსპორტირება!$J$46</definedName>
    <definedName name="ხისმორი11">[6]ტრანსპორტირება!$K$46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53" i="1" l="1"/>
  <c r="L52" i="1"/>
  <c r="L51" i="1"/>
  <c r="L50" i="1"/>
  <c r="L49" i="1"/>
  <c r="L48" i="1"/>
  <c r="L47" i="1"/>
  <c r="L46" i="1"/>
  <c r="L45" i="1"/>
  <c r="L44" i="1"/>
  <c r="L43" i="1"/>
  <c r="D37" i="1" l="1"/>
  <c r="D35" i="1"/>
  <c r="D34" i="1"/>
  <c r="D33" i="1"/>
  <c r="D32" i="1"/>
  <c r="E32" i="1" s="1"/>
  <c r="D31" i="1"/>
  <c r="E31" i="1" s="1"/>
  <c r="E30" i="1"/>
  <c r="E19" i="1"/>
  <c r="E15" i="1"/>
  <c r="E12" i="1"/>
  <c r="E11" i="1"/>
  <c r="E9" i="1"/>
  <c r="E16" i="1" s="1"/>
  <c r="E33" i="1" l="1"/>
  <c r="E34" i="1"/>
  <c r="E35" i="1"/>
  <c r="E37" i="1"/>
  <c r="E10" i="1"/>
  <c r="E13" i="1"/>
  <c r="E14" i="1"/>
  <c r="L36" i="1" l="1"/>
  <c r="L21" i="1"/>
  <c r="L22" i="1"/>
  <c r="L25" i="1"/>
  <c r="L26" i="1"/>
  <c r="L20" i="1"/>
  <c r="L24" i="1"/>
  <c r="L23" i="1"/>
  <c r="L17" i="1"/>
  <c r="L39" i="1"/>
  <c r="L40" i="1"/>
  <c r="L32" i="1" l="1"/>
  <c r="L37" i="1"/>
  <c r="L31" i="1"/>
  <c r="L19" i="1"/>
  <c r="L35" i="1"/>
  <c r="L30" i="1"/>
  <c r="L15" i="1"/>
  <c r="L33" i="1"/>
  <c r="L34" i="1"/>
  <c r="L13" i="1"/>
  <c r="L9" i="1"/>
  <c r="L38" i="1"/>
  <c r="L12" i="1"/>
  <c r="L11" i="1"/>
  <c r="L14" i="1"/>
  <c r="L16" i="1" l="1"/>
  <c r="L10" i="1" l="1"/>
  <c r="L41" i="1" s="1"/>
  <c r="I41" i="1"/>
  <c r="G41" i="1"/>
  <c r="L42" i="1" s="1"/>
  <c r="K41" i="1"/>
</calcChain>
</file>

<file path=xl/sharedStrings.xml><?xml version="1.0" encoding="utf-8"?>
<sst xmlns="http://schemas.openxmlformats.org/spreadsheetml/2006/main" count="95" uniqueCount="47">
  <si>
    <t>სამუშაოების და დანახარჯების დასახელება</t>
  </si>
  <si>
    <t>განზ. ერთ.</t>
  </si>
  <si>
    <t>კოეფ.</t>
  </si>
  <si>
    <t>რაოდენობა</t>
  </si>
  <si>
    <t>მასალა</t>
  </si>
  <si>
    <t>ხელფასი</t>
  </si>
  <si>
    <t>მანქანა-მექანიზმი</t>
  </si>
  <si>
    <t>შრომის დანახარჯები</t>
  </si>
  <si>
    <t>სხვა მასალები</t>
  </si>
  <si>
    <t>ცალი</t>
  </si>
  <si>
    <t>გრძ.მ</t>
  </si>
  <si>
    <r>
      <t>მ</t>
    </r>
    <r>
      <rPr>
        <vertAlign val="superscript"/>
        <sz val="10"/>
        <rFont val="Sylfaen"/>
        <family val="1"/>
      </rPr>
      <t>2</t>
    </r>
  </si>
  <si>
    <t>ჯამი</t>
  </si>
  <si>
    <t>ზედნადები ხარჯები</t>
  </si>
  <si>
    <t>გეგმიური მოგება</t>
  </si>
  <si>
    <t>გაუთვალისწინებელი ხარჯი</t>
  </si>
  <si>
    <t>დღგ</t>
  </si>
  <si>
    <t>კონსტრუქციული ნაწილი</t>
  </si>
  <si>
    <t>თერმოკუმშვადი მილი სილიკონით 15 მმ.</t>
  </si>
  <si>
    <t>ელ. სადენი, 3*1.5 მმ</t>
  </si>
  <si>
    <t>ელ. სადენი 3*2.5 მმ</t>
  </si>
  <si>
    <t>სახურავის საწრეტი ჟოლობები</t>
  </si>
  <si>
    <t>საწრეტი მილები</t>
  </si>
  <si>
    <t>სატუმბი სადგურის მილები და ტუმბოები</t>
  </si>
  <si>
    <t>ელ. სადენი 3*1.5 მმ</t>
  </si>
  <si>
    <t>თერმოკუმშვადი მილი სილიკონით 12 მმ</t>
  </si>
  <si>
    <t>ალუმინის წებვადი ლენტი</t>
  </si>
  <si>
    <t>მ2</t>
  </si>
  <si>
    <t>კაბელ არხი შავი</t>
  </si>
  <si>
    <t>კაბელ არხი ფერადი</t>
  </si>
  <si>
    <t xml:space="preserve">სახურავის გერმეტიკი </t>
  </si>
  <si>
    <t>ერთ. ფასი</t>
  </si>
  <si>
    <t>სულ</t>
  </si>
  <si>
    <t>სულ ჯამი</t>
  </si>
  <si>
    <t xml:space="preserve">კინოთეატრი - სახურავის საწრეტი ჟოლობების და საწრეტი მილების მოყინვის საწინააღმდეგო სისტემების მოწყობა.        </t>
  </si>
  <si>
    <t>ჟოლობში კაბელის სამაგრი</t>
  </si>
  <si>
    <t xml:space="preserve">თერმორეგულატორი, 4 კვტ. </t>
  </si>
  <si>
    <t xml:space="preserve">თერმორეგულატორი, 4 კვტ.  </t>
  </si>
  <si>
    <t xml:space="preserve">სითბოსამრეკლი ფირი, მილების შესაფუთად </t>
  </si>
  <si>
    <t>სულ, ჯამი</t>
  </si>
  <si>
    <t xml:space="preserve">სულ, ჯამი </t>
  </si>
  <si>
    <t>₾</t>
  </si>
  <si>
    <t>თვითრეგულირებადი გამათბობელი კაბელი GRX-2CR, 220-240 v,   +10⁰C - 40 watt (ან ანალოგი)</t>
  </si>
  <si>
    <t>თვითრეგულირებადი გამათბობელი კაბელი SRF-2CR,  220-240 v,   +10⁰C - 16 watt (ან ანალოგი)</t>
  </si>
  <si>
    <t>თვითრეგულირებადი გამათბობელი კაბელი GRX-2CR, 220-240 v,   +10⁰C - 40 watt  (ან ანალოგი)</t>
  </si>
  <si>
    <t>სამივლინებო ხარჯი</t>
  </si>
  <si>
    <t xml:space="preserve">სკოლა - სახურავის საწრეტი ჟოლობების და საწრეტი მილების მოყინვის საწინააღმდეგო სისტემების მოწყობა.                                            და საქვაბეში მილების მოყინვის საწინააღმდეგო სისტემის მოწყობა.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</si>
</sst>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ylfaen"/>
      <family val="1"/>
      <charset val="204"/>
    </font>
    <font>
      <b/>
      <sz val="11"/>
      <name val="Helv"/>
      <charset val="1"/>
    </font>
    <font>
      <b/>
      <sz val="10"/>
      <name val="Sylfaen"/>
      <family val="1"/>
    </font>
    <font>
      <sz val="11"/>
      <name val="Arial"/>
      <family val="2"/>
      <charset val="1"/>
    </font>
    <font>
      <b/>
      <sz val="11"/>
      <name val="Sylfaen"/>
      <family val="1"/>
    </font>
    <font>
      <sz val="11"/>
      <name val="Sylfaen"/>
      <family val="1"/>
    </font>
    <font>
      <sz val="10"/>
      <name val="Sylfaen"/>
      <family val="1"/>
    </font>
    <font>
      <vertAlign val="superscript"/>
      <sz val="10"/>
      <name val="Sylfaen"/>
      <family val="1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1"/>
      <name val="Arial"/>
      <family val="2"/>
    </font>
    <font>
      <b/>
      <sz val="11"/>
      <name val="Arial"/>
      <family val="2"/>
    </font>
    <font>
      <b/>
      <sz val="10"/>
      <name val="AcadNusx"/>
    </font>
    <font>
      <b/>
      <sz val="11"/>
      <name val="Arial"/>
      <family val="2"/>
      <charset val="1"/>
    </font>
    <font>
      <sz val="10"/>
      <name val="Helv"/>
    </font>
    <font>
      <sz val="11"/>
      <color theme="1"/>
      <name val="Sylfaen"/>
      <family val="1"/>
    </font>
    <font>
      <sz val="11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49" fontId="5" fillId="3" borderId="6" xfId="2" applyNumberFormat="1" applyFont="1" applyFill="1" applyBorder="1" applyAlignment="1">
      <alignment horizontal="center" vertical="center" wrapText="1"/>
    </xf>
    <xf numFmtId="49" fontId="5" fillId="3" borderId="7" xfId="2" applyNumberFormat="1" applyFont="1" applyFill="1" applyBorder="1" applyAlignment="1">
      <alignment horizontal="center" vertical="center" wrapText="1"/>
    </xf>
    <xf numFmtId="49" fontId="5" fillId="3" borderId="8" xfId="2" applyNumberFormat="1" applyFont="1" applyFill="1" applyBorder="1" applyAlignment="1">
      <alignment horizontal="center" vertical="center" wrapText="1"/>
    </xf>
    <xf numFmtId="49" fontId="5" fillId="3" borderId="9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43" fontId="5" fillId="0" borderId="10" xfId="3" applyFont="1" applyFill="1" applyBorder="1" applyAlignment="1">
      <alignment horizontal="center" vertical="center" wrapText="1"/>
    </xf>
    <xf numFmtId="43" fontId="5" fillId="0" borderId="11" xfId="3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43" fontId="9" fillId="0" borderId="10" xfId="3" applyFont="1" applyFill="1" applyBorder="1" applyAlignment="1">
      <alignment horizontal="center" vertical="center" wrapText="1"/>
    </xf>
    <xf numFmtId="43" fontId="9" fillId="0" borderId="11" xfId="3" applyFont="1" applyFill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15" fillId="2" borderId="0" xfId="6" applyFont="1" applyFill="1" applyAlignment="1">
      <alignment horizontal="center" vertical="center" wrapText="1"/>
    </xf>
    <xf numFmtId="0" fontId="3" fillId="2" borderId="8" xfId="6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164" fontId="9" fillId="2" borderId="13" xfId="2" applyNumberFormat="1" applyFont="1" applyFill="1" applyBorder="1" applyAlignment="1">
      <alignment horizontal="center" vertical="center" wrapText="1"/>
    </xf>
    <xf numFmtId="43" fontId="9" fillId="2" borderId="13" xfId="1" applyFont="1" applyFill="1" applyBorder="1" applyAlignment="1">
      <alignment horizontal="center" vertical="center" wrapText="1"/>
    </xf>
    <xf numFmtId="43" fontId="8" fillId="2" borderId="13" xfId="1" applyFont="1" applyFill="1" applyBorder="1" applyAlignment="1">
      <alignment horizontal="center" vertical="center" wrapText="1"/>
    </xf>
    <xf numFmtId="43" fontId="8" fillId="2" borderId="14" xfId="1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9" fillId="2" borderId="10" xfId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center" vertical="center" wrapText="1"/>
    </xf>
    <xf numFmtId="43" fontId="8" fillId="2" borderId="15" xfId="1" applyFont="1" applyFill="1" applyBorder="1" applyAlignment="1">
      <alignment horizontal="center" vertical="center" wrapText="1"/>
    </xf>
    <xf numFmtId="43" fontId="8" fillId="2" borderId="16" xfId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43" fontId="12" fillId="2" borderId="0" xfId="1" applyFont="1" applyFill="1" applyAlignment="1">
      <alignment horizontal="center" vertical="center" wrapText="1"/>
    </xf>
    <xf numFmtId="43" fontId="12" fillId="0" borderId="10" xfId="3" applyFont="1" applyFill="1" applyBorder="1" applyAlignment="1">
      <alignment horizontal="center" vertical="center" wrapText="1"/>
    </xf>
    <xf numFmtId="43" fontId="12" fillId="0" borderId="11" xfId="3" applyFont="1" applyFill="1" applyBorder="1" applyAlignment="1">
      <alignment horizontal="center" vertical="center" wrapText="1"/>
    </xf>
    <xf numFmtId="43" fontId="8" fillId="0" borderId="0" xfId="2" applyNumberFormat="1" applyFont="1" applyAlignment="1">
      <alignment horizontal="center" vertical="center" wrapText="1"/>
    </xf>
    <xf numFmtId="49" fontId="5" fillId="0" borderId="17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3" fontId="5" fillId="0" borderId="1" xfId="3" applyFont="1" applyFill="1" applyBorder="1" applyAlignment="1">
      <alignment horizontal="center" vertical="center" wrapText="1"/>
    </xf>
    <xf numFmtId="43" fontId="5" fillId="0" borderId="2" xfId="3" applyFont="1" applyFill="1" applyBorder="1" applyAlignment="1">
      <alignment horizontal="center" vertical="center" wrapText="1"/>
    </xf>
    <xf numFmtId="49" fontId="5" fillId="0" borderId="19" xfId="2" applyNumberFormat="1" applyFont="1" applyBorder="1" applyAlignment="1">
      <alignment horizontal="left" vertical="center" wrapText="1"/>
    </xf>
    <xf numFmtId="49" fontId="12" fillId="0" borderId="19" xfId="2" applyNumberFormat="1" applyFont="1" applyBorder="1" applyAlignment="1">
      <alignment horizontal="left" vertical="center" wrapText="1"/>
    </xf>
    <xf numFmtId="0" fontId="3" fillId="2" borderId="5" xfId="6" applyFont="1" applyFill="1" applyBorder="1" applyAlignment="1">
      <alignment horizontal="center" vertical="center" wrapText="1"/>
    </xf>
    <xf numFmtId="49" fontId="8" fillId="2" borderId="21" xfId="2" applyNumberFormat="1" applyFont="1" applyFill="1" applyBorder="1" applyAlignment="1">
      <alignment horizontal="center" vertical="center" wrapText="1"/>
    </xf>
    <xf numFmtId="49" fontId="7" fillId="2" borderId="19" xfId="2" applyNumberFormat="1" applyFont="1" applyFill="1" applyBorder="1" applyAlignment="1">
      <alignment horizontal="center" vertical="center" wrapText="1"/>
    </xf>
    <xf numFmtId="49" fontId="8" fillId="2" borderId="19" xfId="2" applyNumberFormat="1" applyFont="1" applyFill="1" applyBorder="1" applyAlignment="1">
      <alignment horizontal="center" vertical="center" wrapText="1"/>
    </xf>
    <xf numFmtId="49" fontId="8" fillId="2" borderId="20" xfId="2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/>
    </xf>
    <xf numFmtId="43" fontId="9" fillId="0" borderId="3" xfId="3" applyFont="1" applyFill="1" applyBorder="1" applyAlignment="1">
      <alignment horizontal="center" vertical="center" wrapText="1"/>
    </xf>
    <xf numFmtId="43" fontId="9" fillId="0" borderId="4" xfId="3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43" fontId="7" fillId="2" borderId="0" xfId="2" applyNumberFormat="1" applyFont="1" applyFill="1" applyAlignment="1">
      <alignment horizontal="center" vertical="center" wrapText="1"/>
    </xf>
    <xf numFmtId="49" fontId="12" fillId="0" borderId="19" xfId="2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49" fontId="5" fillId="0" borderId="19" xfId="2" applyNumberFormat="1" applyFont="1" applyFill="1" applyBorder="1" applyAlignment="1">
      <alignment horizontal="left" vertical="center" wrapText="1"/>
    </xf>
    <xf numFmtId="49" fontId="9" fillId="0" borderId="19" xfId="2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49" fontId="9" fillId="0" borderId="18" xfId="2" applyNumberFormat="1" applyFont="1" applyFill="1" applyBorder="1" applyAlignment="1">
      <alignment horizontal="left" vertical="center" wrapText="1"/>
    </xf>
    <xf numFmtId="0" fontId="3" fillId="0" borderId="5" xfId="6" applyFont="1" applyFill="1" applyBorder="1" applyAlignment="1">
      <alignment horizontal="center" vertical="center" wrapText="1"/>
    </xf>
    <xf numFmtId="164" fontId="9" fillId="2" borderId="10" xfId="2" applyNumberFormat="1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3" fillId="3" borderId="23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</cellXfs>
  <cellStyles count="12">
    <cellStyle name="Comma" xfId="1" builtinId="3"/>
    <cellStyle name="Comma 2" xfId="3" xr:uid="{00000000-0005-0000-0000-000000000000}"/>
    <cellStyle name="Comma 4" xfId="11" xr:uid="{00000000-0005-0000-0000-000001000000}"/>
    <cellStyle name="Comma 6" xfId="5" xr:uid="{00000000-0005-0000-0000-000002000000}"/>
    <cellStyle name="Normal" xfId="0" builtinId="0"/>
    <cellStyle name="Normal 10" xfId="2" xr:uid="{00000000-0005-0000-0000-000003000000}"/>
    <cellStyle name="Normal 11 2" xfId="6" xr:uid="{00000000-0005-0000-0000-000004000000}"/>
    <cellStyle name="Normal 2" xfId="7" xr:uid="{00000000-0005-0000-0000-000005000000}"/>
    <cellStyle name="Style 1" xfId="10" xr:uid="{00000000-0005-0000-0000-000006000000}"/>
    <cellStyle name="Обычный 2 3" xfId="8" xr:uid="{00000000-0005-0000-0000-000008000000}"/>
    <cellStyle name="Обычный 3" xfId="9" xr:uid="{00000000-0005-0000-0000-000009000000}"/>
    <cellStyle name="Обычный 4 2" xfId="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patarkatsishvili/Downloads/Documents%20and%20Settings/shota/Desktop/2005Roena/minimoedani%20awariswyalze.S.%20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patarkatsishvili/Downloads/Users/levan/Desktop/kord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&#225;ce\Inovat\_vzory\NKC%20xxx_15_V1%20elektroinstalace%201505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&#225;ce/Inovat/_vzory/NKC%20xxx_15_V1%20elektroinstalace%2015052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khvlediani/Desktop/Budget%20Review/2015%20&amp;%202016%20Budget/2015%20&amp;%202016%20CAPEX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tiko/OneDrive/Projects/IGH%20Institut/2.%20&#4320;&#4317;&#4328;&#4313;&#4304;-&#4326;&#4308;&#4314;&#4312;&#4321;&#4309;&#4304;&#4313;&#4308;/BoQ/RG-BoQ-Updated%2008.02.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tiko/OneDrive/Projects/IGH%20Institut/1.%20&#4315;&#4304;&#4320;&#4316;&#4308;&#4323;&#4314;&#4312;-&#4306;&#4323;&#4306;&#4323;&#4311;&#4312;-Task%204/BoQ/Marneuli-Guguti-xidebi%2006.06.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tiko/OneDrive/Projects/Absolute%20Service/2.%20&#4334;&#4317;&#4305;&#4312;/BoQ/Xobi-BoQ%2015.06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K"/>
      <sheetName val="K (3)"/>
      <sheetName val="O (4)"/>
      <sheetName val="1"/>
      <sheetName val="1 (4)"/>
      <sheetName val="1 (3)"/>
      <sheetName val="1 (2)"/>
      <sheetName val="22"/>
      <sheetName val="x1"/>
      <sheetName val="x#1"/>
      <sheetName val="x2,3"/>
      <sheetName val="x r  (3)"/>
      <sheetName val="x 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7">
          <cell r="F47">
            <v>19.079999999999998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5">
          <cell r="F45">
            <v>531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Obor 1"/>
      <sheetName val="Obor 2"/>
      <sheetName val="Obor 3"/>
      <sheetName val="Obor 4"/>
      <sheetName val="Obor 5"/>
      <sheetName val="Obor 6"/>
      <sheetName val="Obor 7"/>
      <sheetName val="Obor 8"/>
      <sheetName val="Obor 9"/>
      <sheetName val="Obor 10"/>
      <sheetName val="Obor 11"/>
      <sheetName val="Obor 12"/>
      <sheetName val="Obor 13"/>
      <sheetName val="Obor 14"/>
      <sheetName val="Obor 15"/>
      <sheetName val="Obor 16"/>
      <sheetName val="Obor 17"/>
      <sheetName val="Obor 18"/>
      <sheetName val="Obor 19"/>
      <sheetName val="ROP"/>
      <sheetName val="FitOutConfCentre"/>
      <sheetName val="TABLO-3"/>
      <sheetName val="DIM-LOBBY"/>
    </sheetNames>
    <sheetDataSet>
      <sheetData sheetId="0">
        <row r="13">
          <cell r="G13">
            <v>1</v>
          </cell>
          <cell r="H13">
            <v>1.05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Obor 1"/>
      <sheetName val="Obor 2"/>
      <sheetName val="Obor 3"/>
      <sheetName val="Obor 4"/>
      <sheetName val="Obor 5"/>
      <sheetName val="Obor 6"/>
      <sheetName val="Obor 7"/>
      <sheetName val="Obor 8"/>
      <sheetName val="Obor 9"/>
      <sheetName val="Obor 10"/>
      <sheetName val="Obor 11"/>
      <sheetName val="Obor 12"/>
      <sheetName val="Obor 13"/>
      <sheetName val="Obor 14"/>
      <sheetName val="Obor 15"/>
      <sheetName val="Obor 16"/>
      <sheetName val="Obor 17"/>
      <sheetName val="Obor 18"/>
      <sheetName val="Obor 19"/>
      <sheetName val="ROP"/>
      <sheetName val="FitOutConfCentre"/>
      <sheetName val="TABLO-3"/>
      <sheetName val="DIM-LOBBY"/>
    </sheetNames>
    <sheetDataSet>
      <sheetData sheetId="0">
        <row r="13">
          <cell r="G13">
            <v>1</v>
          </cell>
          <cell r="H13">
            <v>1.05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Project Status"/>
      <sheetName val="2016 Project Valuation"/>
      <sheetName val="NPV_IRR Calc"/>
      <sheetName val="Sensativities"/>
      <sheetName val="IDC Calc"/>
      <sheetName val="PROJECT APPROVAL"/>
    </sheetNames>
    <sheetDataSet>
      <sheetData sheetId="0"/>
      <sheetData sheetId="1"/>
      <sheetData sheetId="2">
        <row r="3"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5"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</sheetData>
      <sheetData sheetId="3"/>
      <sheetData sheetId="4">
        <row r="16">
          <cell r="C16">
            <v>10</v>
          </cell>
        </row>
        <row r="24">
          <cell r="Q24">
            <v>6.25E-2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კრებსითი"/>
      <sheetName val="ლოკალური ხარჯთაღრიცხვა"/>
      <sheetName val="სატენდერო შევსებული"/>
      <sheetName val="ტრანსპორტირება"/>
    </sheetNames>
    <sheetDataSet>
      <sheetData sheetId="0" refreshError="1"/>
      <sheetData sheetId="1" refreshError="1"/>
      <sheetData sheetId="2" refreshError="1"/>
      <sheetData sheetId="3">
        <row r="22">
          <cell r="J22">
            <v>95</v>
          </cell>
          <cell r="K22">
            <v>17.2</v>
          </cell>
        </row>
        <row r="29">
          <cell r="J29">
            <v>121</v>
          </cell>
          <cell r="K29">
            <v>18.77</v>
          </cell>
        </row>
        <row r="31">
          <cell r="J31">
            <v>126</v>
          </cell>
          <cell r="K31">
            <v>18.77</v>
          </cell>
        </row>
        <row r="33">
          <cell r="J33">
            <v>1520</v>
          </cell>
          <cell r="K33">
            <v>34.840000000000003</v>
          </cell>
        </row>
        <row r="44">
          <cell r="J44">
            <v>475</v>
          </cell>
          <cell r="K44">
            <v>20.9</v>
          </cell>
        </row>
        <row r="46">
          <cell r="J46">
            <v>280</v>
          </cell>
          <cell r="K46">
            <v>24.39</v>
          </cell>
        </row>
        <row r="48">
          <cell r="J48">
            <v>1250</v>
          </cell>
          <cell r="K48">
            <v>7.82</v>
          </cell>
        </row>
        <row r="51">
          <cell r="K51">
            <v>34.840000000000003</v>
          </cell>
        </row>
        <row r="52">
          <cell r="J52">
            <v>2087</v>
          </cell>
          <cell r="K52">
            <v>34.840000000000003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კრებსითი"/>
      <sheetName val="1-1"/>
      <sheetName val="1-2"/>
      <sheetName val="1-3"/>
      <sheetName val="ტრანსპორტირება"/>
    </sheetNames>
    <sheetDataSet>
      <sheetData sheetId="0"/>
      <sheetData sheetId="1"/>
      <sheetData sheetId="2"/>
      <sheetData sheetId="3"/>
      <sheetData sheetId="4">
        <row r="37">
          <cell r="J37">
            <v>28</v>
          </cell>
        </row>
        <row r="45">
          <cell r="J45">
            <v>995</v>
          </cell>
          <cell r="K45">
            <v>7.82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კრებსითი"/>
      <sheetName val="1-1"/>
      <sheetName val="2-1"/>
      <sheetName val="3-1"/>
      <sheetName val="3-2"/>
      <sheetName val="3-3"/>
      <sheetName val="3-4"/>
      <sheetName val="3-5"/>
      <sheetName val="4-1"/>
      <sheetName val="5-1"/>
      <sheetName val="5-2"/>
      <sheetName val="5-3"/>
      <sheetName val="სატენდერო კრებსითი"/>
      <sheetName val="სატენდერო"/>
      <sheetName val="ტრანსპორტირებ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0">
          <cell r="K40">
            <v>19.5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6"/>
  <sheetViews>
    <sheetView showGridLines="0" tabSelected="1" zoomScaleNormal="100" zoomScaleSheetLayoutView="90" workbookViewId="0">
      <selection activeCell="L54" sqref="L54"/>
    </sheetView>
  </sheetViews>
  <sheetFormatPr defaultColWidth="8.77734375" defaultRowHeight="13.8"/>
  <cols>
    <col min="1" max="1" width="4.33203125" style="10" customWidth="1"/>
    <col min="2" max="2" width="47.21875" style="44" customWidth="1"/>
    <col min="3" max="3" width="10.33203125" style="44" bestFit="1" customWidth="1"/>
    <col min="4" max="4" width="9.44140625" style="45" customWidth="1"/>
    <col min="5" max="5" width="12.109375" style="45" customWidth="1"/>
    <col min="6" max="6" width="9.77734375" style="45" customWidth="1"/>
    <col min="7" max="7" width="14.33203125" style="45" bestFit="1" customWidth="1"/>
    <col min="8" max="8" width="10.6640625" style="45" bestFit="1" customWidth="1"/>
    <col min="9" max="9" width="14.33203125" style="45" bestFit="1" customWidth="1"/>
    <col min="10" max="10" width="9.44140625" style="45" customWidth="1"/>
    <col min="11" max="11" width="12.44140625" style="45" customWidth="1"/>
    <col min="12" max="12" width="16.44140625" style="45" bestFit="1" customWidth="1"/>
    <col min="13" max="13" width="10.33203125" style="10" bestFit="1" customWidth="1"/>
    <col min="14" max="14" width="11.44140625" style="10" bestFit="1" customWidth="1"/>
    <col min="15" max="247" width="8.77734375" style="10"/>
    <col min="248" max="248" width="5.44140625" style="10" customWidth="1"/>
    <col min="249" max="249" width="14" style="10" customWidth="1"/>
    <col min="250" max="250" width="48.77734375" style="10" customWidth="1"/>
    <col min="251" max="251" width="9.6640625" style="10" customWidth="1"/>
    <col min="252" max="254" width="12.6640625" style="10" customWidth="1"/>
    <col min="255" max="255" width="14.6640625" style="10" customWidth="1"/>
    <col min="256" max="256" width="12.6640625" style="10" customWidth="1"/>
    <col min="257" max="257" width="15" style="10" customWidth="1"/>
    <col min="258" max="259" width="12.6640625" style="10" customWidth="1"/>
    <col min="260" max="260" width="17.77734375" style="10" customWidth="1"/>
    <col min="261" max="503" width="8.77734375" style="10"/>
    <col min="504" max="504" width="5.44140625" style="10" customWidth="1"/>
    <col min="505" max="505" width="14" style="10" customWidth="1"/>
    <col min="506" max="506" width="48.77734375" style="10" customWidth="1"/>
    <col min="507" max="507" width="9.6640625" style="10" customWidth="1"/>
    <col min="508" max="510" width="12.6640625" style="10" customWidth="1"/>
    <col min="511" max="511" width="14.6640625" style="10" customWidth="1"/>
    <col min="512" max="512" width="12.6640625" style="10" customWidth="1"/>
    <col min="513" max="513" width="15" style="10" customWidth="1"/>
    <col min="514" max="515" width="12.6640625" style="10" customWidth="1"/>
    <col min="516" max="516" width="17.77734375" style="10" customWidth="1"/>
    <col min="517" max="759" width="8.77734375" style="10"/>
    <col min="760" max="760" width="5.44140625" style="10" customWidth="1"/>
    <col min="761" max="761" width="14" style="10" customWidth="1"/>
    <col min="762" max="762" width="48.77734375" style="10" customWidth="1"/>
    <col min="763" max="763" width="9.6640625" style="10" customWidth="1"/>
    <col min="764" max="766" width="12.6640625" style="10" customWidth="1"/>
    <col min="767" max="767" width="14.6640625" style="10" customWidth="1"/>
    <col min="768" max="768" width="12.6640625" style="10" customWidth="1"/>
    <col min="769" max="769" width="15" style="10" customWidth="1"/>
    <col min="770" max="771" width="12.6640625" style="10" customWidth="1"/>
    <col min="772" max="772" width="17.77734375" style="10" customWidth="1"/>
    <col min="773" max="1015" width="8.77734375" style="10"/>
    <col min="1016" max="1016" width="5.44140625" style="10" customWidth="1"/>
    <col min="1017" max="1017" width="14" style="10" customWidth="1"/>
    <col min="1018" max="1018" width="48.77734375" style="10" customWidth="1"/>
    <col min="1019" max="1019" width="9.6640625" style="10" customWidth="1"/>
    <col min="1020" max="1022" width="12.6640625" style="10" customWidth="1"/>
    <col min="1023" max="1023" width="14.6640625" style="10" customWidth="1"/>
    <col min="1024" max="1024" width="12.6640625" style="10" customWidth="1"/>
    <col min="1025" max="1025" width="15" style="10" customWidth="1"/>
    <col min="1026" max="1027" width="12.6640625" style="10" customWidth="1"/>
    <col min="1028" max="1028" width="17.77734375" style="10" customWidth="1"/>
    <col min="1029" max="1271" width="8.77734375" style="10"/>
    <col min="1272" max="1272" width="5.44140625" style="10" customWidth="1"/>
    <col min="1273" max="1273" width="14" style="10" customWidth="1"/>
    <col min="1274" max="1274" width="48.77734375" style="10" customWidth="1"/>
    <col min="1275" max="1275" width="9.6640625" style="10" customWidth="1"/>
    <col min="1276" max="1278" width="12.6640625" style="10" customWidth="1"/>
    <col min="1279" max="1279" width="14.6640625" style="10" customWidth="1"/>
    <col min="1280" max="1280" width="12.6640625" style="10" customWidth="1"/>
    <col min="1281" max="1281" width="15" style="10" customWidth="1"/>
    <col min="1282" max="1283" width="12.6640625" style="10" customWidth="1"/>
    <col min="1284" max="1284" width="17.77734375" style="10" customWidth="1"/>
    <col min="1285" max="1527" width="8.77734375" style="10"/>
    <col min="1528" max="1528" width="5.44140625" style="10" customWidth="1"/>
    <col min="1529" max="1529" width="14" style="10" customWidth="1"/>
    <col min="1530" max="1530" width="48.77734375" style="10" customWidth="1"/>
    <col min="1531" max="1531" width="9.6640625" style="10" customWidth="1"/>
    <col min="1532" max="1534" width="12.6640625" style="10" customWidth="1"/>
    <col min="1535" max="1535" width="14.6640625" style="10" customWidth="1"/>
    <col min="1536" max="1536" width="12.6640625" style="10" customWidth="1"/>
    <col min="1537" max="1537" width="15" style="10" customWidth="1"/>
    <col min="1538" max="1539" width="12.6640625" style="10" customWidth="1"/>
    <col min="1540" max="1540" width="17.77734375" style="10" customWidth="1"/>
    <col min="1541" max="1783" width="8.77734375" style="10"/>
    <col min="1784" max="1784" width="5.44140625" style="10" customWidth="1"/>
    <col min="1785" max="1785" width="14" style="10" customWidth="1"/>
    <col min="1786" max="1786" width="48.77734375" style="10" customWidth="1"/>
    <col min="1787" max="1787" width="9.6640625" style="10" customWidth="1"/>
    <col min="1788" max="1790" width="12.6640625" style="10" customWidth="1"/>
    <col min="1791" max="1791" width="14.6640625" style="10" customWidth="1"/>
    <col min="1792" max="1792" width="12.6640625" style="10" customWidth="1"/>
    <col min="1793" max="1793" width="15" style="10" customWidth="1"/>
    <col min="1794" max="1795" width="12.6640625" style="10" customWidth="1"/>
    <col min="1796" max="1796" width="17.77734375" style="10" customWidth="1"/>
    <col min="1797" max="2039" width="8.77734375" style="10"/>
    <col min="2040" max="2040" width="5.44140625" style="10" customWidth="1"/>
    <col min="2041" max="2041" width="14" style="10" customWidth="1"/>
    <col min="2042" max="2042" width="48.77734375" style="10" customWidth="1"/>
    <col min="2043" max="2043" width="9.6640625" style="10" customWidth="1"/>
    <col min="2044" max="2046" width="12.6640625" style="10" customWidth="1"/>
    <col min="2047" max="2047" width="14.6640625" style="10" customWidth="1"/>
    <col min="2048" max="2048" width="12.6640625" style="10" customWidth="1"/>
    <col min="2049" max="2049" width="15" style="10" customWidth="1"/>
    <col min="2050" max="2051" width="12.6640625" style="10" customWidth="1"/>
    <col min="2052" max="2052" width="17.77734375" style="10" customWidth="1"/>
    <col min="2053" max="2295" width="8.77734375" style="10"/>
    <col min="2296" max="2296" width="5.44140625" style="10" customWidth="1"/>
    <col min="2297" max="2297" width="14" style="10" customWidth="1"/>
    <col min="2298" max="2298" width="48.77734375" style="10" customWidth="1"/>
    <col min="2299" max="2299" width="9.6640625" style="10" customWidth="1"/>
    <col min="2300" max="2302" width="12.6640625" style="10" customWidth="1"/>
    <col min="2303" max="2303" width="14.6640625" style="10" customWidth="1"/>
    <col min="2304" max="2304" width="12.6640625" style="10" customWidth="1"/>
    <col min="2305" max="2305" width="15" style="10" customWidth="1"/>
    <col min="2306" max="2307" width="12.6640625" style="10" customWidth="1"/>
    <col min="2308" max="2308" width="17.77734375" style="10" customWidth="1"/>
    <col min="2309" max="2551" width="8.77734375" style="10"/>
    <col min="2552" max="2552" width="5.44140625" style="10" customWidth="1"/>
    <col min="2553" max="2553" width="14" style="10" customWidth="1"/>
    <col min="2554" max="2554" width="48.77734375" style="10" customWidth="1"/>
    <col min="2555" max="2555" width="9.6640625" style="10" customWidth="1"/>
    <col min="2556" max="2558" width="12.6640625" style="10" customWidth="1"/>
    <col min="2559" max="2559" width="14.6640625" style="10" customWidth="1"/>
    <col min="2560" max="2560" width="12.6640625" style="10" customWidth="1"/>
    <col min="2561" max="2561" width="15" style="10" customWidth="1"/>
    <col min="2562" max="2563" width="12.6640625" style="10" customWidth="1"/>
    <col min="2564" max="2564" width="17.77734375" style="10" customWidth="1"/>
    <col min="2565" max="2807" width="8.77734375" style="10"/>
    <col min="2808" max="2808" width="5.44140625" style="10" customWidth="1"/>
    <col min="2809" max="2809" width="14" style="10" customWidth="1"/>
    <col min="2810" max="2810" width="48.77734375" style="10" customWidth="1"/>
    <col min="2811" max="2811" width="9.6640625" style="10" customWidth="1"/>
    <col min="2812" max="2814" width="12.6640625" style="10" customWidth="1"/>
    <col min="2815" max="2815" width="14.6640625" style="10" customWidth="1"/>
    <col min="2816" max="2816" width="12.6640625" style="10" customWidth="1"/>
    <col min="2817" max="2817" width="15" style="10" customWidth="1"/>
    <col min="2818" max="2819" width="12.6640625" style="10" customWidth="1"/>
    <col min="2820" max="2820" width="17.77734375" style="10" customWidth="1"/>
    <col min="2821" max="3063" width="8.77734375" style="10"/>
    <col min="3064" max="3064" width="5.44140625" style="10" customWidth="1"/>
    <col min="3065" max="3065" width="14" style="10" customWidth="1"/>
    <col min="3066" max="3066" width="48.77734375" style="10" customWidth="1"/>
    <col min="3067" max="3067" width="9.6640625" style="10" customWidth="1"/>
    <col min="3068" max="3070" width="12.6640625" style="10" customWidth="1"/>
    <col min="3071" max="3071" width="14.6640625" style="10" customWidth="1"/>
    <col min="3072" max="3072" width="12.6640625" style="10" customWidth="1"/>
    <col min="3073" max="3073" width="15" style="10" customWidth="1"/>
    <col min="3074" max="3075" width="12.6640625" style="10" customWidth="1"/>
    <col min="3076" max="3076" width="17.77734375" style="10" customWidth="1"/>
    <col min="3077" max="3319" width="8.77734375" style="10"/>
    <col min="3320" max="3320" width="5.44140625" style="10" customWidth="1"/>
    <col min="3321" max="3321" width="14" style="10" customWidth="1"/>
    <col min="3322" max="3322" width="48.77734375" style="10" customWidth="1"/>
    <col min="3323" max="3323" width="9.6640625" style="10" customWidth="1"/>
    <col min="3324" max="3326" width="12.6640625" style="10" customWidth="1"/>
    <col min="3327" max="3327" width="14.6640625" style="10" customWidth="1"/>
    <col min="3328" max="3328" width="12.6640625" style="10" customWidth="1"/>
    <col min="3329" max="3329" width="15" style="10" customWidth="1"/>
    <col min="3330" max="3331" width="12.6640625" style="10" customWidth="1"/>
    <col min="3332" max="3332" width="17.77734375" style="10" customWidth="1"/>
    <col min="3333" max="3575" width="8.77734375" style="10"/>
    <col min="3576" max="3576" width="5.44140625" style="10" customWidth="1"/>
    <col min="3577" max="3577" width="14" style="10" customWidth="1"/>
    <col min="3578" max="3578" width="48.77734375" style="10" customWidth="1"/>
    <col min="3579" max="3579" width="9.6640625" style="10" customWidth="1"/>
    <col min="3580" max="3582" width="12.6640625" style="10" customWidth="1"/>
    <col min="3583" max="3583" width="14.6640625" style="10" customWidth="1"/>
    <col min="3584" max="3584" width="12.6640625" style="10" customWidth="1"/>
    <col min="3585" max="3585" width="15" style="10" customWidth="1"/>
    <col min="3586" max="3587" width="12.6640625" style="10" customWidth="1"/>
    <col min="3588" max="3588" width="17.77734375" style="10" customWidth="1"/>
    <col min="3589" max="3831" width="8.77734375" style="10"/>
    <col min="3832" max="3832" width="5.44140625" style="10" customWidth="1"/>
    <col min="3833" max="3833" width="14" style="10" customWidth="1"/>
    <col min="3834" max="3834" width="48.77734375" style="10" customWidth="1"/>
    <col min="3835" max="3835" width="9.6640625" style="10" customWidth="1"/>
    <col min="3836" max="3838" width="12.6640625" style="10" customWidth="1"/>
    <col min="3839" max="3839" width="14.6640625" style="10" customWidth="1"/>
    <col min="3840" max="3840" width="12.6640625" style="10" customWidth="1"/>
    <col min="3841" max="3841" width="15" style="10" customWidth="1"/>
    <col min="3842" max="3843" width="12.6640625" style="10" customWidth="1"/>
    <col min="3844" max="3844" width="17.77734375" style="10" customWidth="1"/>
    <col min="3845" max="4087" width="8.77734375" style="10"/>
    <col min="4088" max="4088" width="5.44140625" style="10" customWidth="1"/>
    <col min="4089" max="4089" width="14" style="10" customWidth="1"/>
    <col min="4090" max="4090" width="48.77734375" style="10" customWidth="1"/>
    <col min="4091" max="4091" width="9.6640625" style="10" customWidth="1"/>
    <col min="4092" max="4094" width="12.6640625" style="10" customWidth="1"/>
    <col min="4095" max="4095" width="14.6640625" style="10" customWidth="1"/>
    <col min="4096" max="4096" width="12.6640625" style="10" customWidth="1"/>
    <col min="4097" max="4097" width="15" style="10" customWidth="1"/>
    <col min="4098" max="4099" width="12.6640625" style="10" customWidth="1"/>
    <col min="4100" max="4100" width="17.77734375" style="10" customWidth="1"/>
    <col min="4101" max="4343" width="8.77734375" style="10"/>
    <col min="4344" max="4344" width="5.44140625" style="10" customWidth="1"/>
    <col min="4345" max="4345" width="14" style="10" customWidth="1"/>
    <col min="4346" max="4346" width="48.77734375" style="10" customWidth="1"/>
    <col min="4347" max="4347" width="9.6640625" style="10" customWidth="1"/>
    <col min="4348" max="4350" width="12.6640625" style="10" customWidth="1"/>
    <col min="4351" max="4351" width="14.6640625" style="10" customWidth="1"/>
    <col min="4352" max="4352" width="12.6640625" style="10" customWidth="1"/>
    <col min="4353" max="4353" width="15" style="10" customWidth="1"/>
    <col min="4354" max="4355" width="12.6640625" style="10" customWidth="1"/>
    <col min="4356" max="4356" width="17.77734375" style="10" customWidth="1"/>
    <col min="4357" max="4599" width="8.77734375" style="10"/>
    <col min="4600" max="4600" width="5.44140625" style="10" customWidth="1"/>
    <col min="4601" max="4601" width="14" style="10" customWidth="1"/>
    <col min="4602" max="4602" width="48.77734375" style="10" customWidth="1"/>
    <col min="4603" max="4603" width="9.6640625" style="10" customWidth="1"/>
    <col min="4604" max="4606" width="12.6640625" style="10" customWidth="1"/>
    <col min="4607" max="4607" width="14.6640625" style="10" customWidth="1"/>
    <col min="4608" max="4608" width="12.6640625" style="10" customWidth="1"/>
    <col min="4609" max="4609" width="15" style="10" customWidth="1"/>
    <col min="4610" max="4611" width="12.6640625" style="10" customWidth="1"/>
    <col min="4612" max="4612" width="17.77734375" style="10" customWidth="1"/>
    <col min="4613" max="4855" width="8.77734375" style="10"/>
    <col min="4856" max="4856" width="5.44140625" style="10" customWidth="1"/>
    <col min="4857" max="4857" width="14" style="10" customWidth="1"/>
    <col min="4858" max="4858" width="48.77734375" style="10" customWidth="1"/>
    <col min="4859" max="4859" width="9.6640625" style="10" customWidth="1"/>
    <col min="4860" max="4862" width="12.6640625" style="10" customWidth="1"/>
    <col min="4863" max="4863" width="14.6640625" style="10" customWidth="1"/>
    <col min="4864" max="4864" width="12.6640625" style="10" customWidth="1"/>
    <col min="4865" max="4865" width="15" style="10" customWidth="1"/>
    <col min="4866" max="4867" width="12.6640625" style="10" customWidth="1"/>
    <col min="4868" max="4868" width="17.77734375" style="10" customWidth="1"/>
    <col min="4869" max="5111" width="8.77734375" style="10"/>
    <col min="5112" max="5112" width="5.44140625" style="10" customWidth="1"/>
    <col min="5113" max="5113" width="14" style="10" customWidth="1"/>
    <col min="5114" max="5114" width="48.77734375" style="10" customWidth="1"/>
    <col min="5115" max="5115" width="9.6640625" style="10" customWidth="1"/>
    <col min="5116" max="5118" width="12.6640625" style="10" customWidth="1"/>
    <col min="5119" max="5119" width="14.6640625" style="10" customWidth="1"/>
    <col min="5120" max="5120" width="12.6640625" style="10" customWidth="1"/>
    <col min="5121" max="5121" width="15" style="10" customWidth="1"/>
    <col min="5122" max="5123" width="12.6640625" style="10" customWidth="1"/>
    <col min="5124" max="5124" width="17.77734375" style="10" customWidth="1"/>
    <col min="5125" max="5367" width="8.77734375" style="10"/>
    <col min="5368" max="5368" width="5.44140625" style="10" customWidth="1"/>
    <col min="5369" max="5369" width="14" style="10" customWidth="1"/>
    <col min="5370" max="5370" width="48.77734375" style="10" customWidth="1"/>
    <col min="5371" max="5371" width="9.6640625" style="10" customWidth="1"/>
    <col min="5372" max="5374" width="12.6640625" style="10" customWidth="1"/>
    <col min="5375" max="5375" width="14.6640625" style="10" customWidth="1"/>
    <col min="5376" max="5376" width="12.6640625" style="10" customWidth="1"/>
    <col min="5377" max="5377" width="15" style="10" customWidth="1"/>
    <col min="5378" max="5379" width="12.6640625" style="10" customWidth="1"/>
    <col min="5380" max="5380" width="17.77734375" style="10" customWidth="1"/>
    <col min="5381" max="5623" width="8.77734375" style="10"/>
    <col min="5624" max="5624" width="5.44140625" style="10" customWidth="1"/>
    <col min="5625" max="5625" width="14" style="10" customWidth="1"/>
    <col min="5626" max="5626" width="48.77734375" style="10" customWidth="1"/>
    <col min="5627" max="5627" width="9.6640625" style="10" customWidth="1"/>
    <col min="5628" max="5630" width="12.6640625" style="10" customWidth="1"/>
    <col min="5631" max="5631" width="14.6640625" style="10" customWidth="1"/>
    <col min="5632" max="5632" width="12.6640625" style="10" customWidth="1"/>
    <col min="5633" max="5633" width="15" style="10" customWidth="1"/>
    <col min="5634" max="5635" width="12.6640625" style="10" customWidth="1"/>
    <col min="5636" max="5636" width="17.77734375" style="10" customWidth="1"/>
    <col min="5637" max="5879" width="8.77734375" style="10"/>
    <col min="5880" max="5880" width="5.44140625" style="10" customWidth="1"/>
    <col min="5881" max="5881" width="14" style="10" customWidth="1"/>
    <col min="5882" max="5882" width="48.77734375" style="10" customWidth="1"/>
    <col min="5883" max="5883" width="9.6640625" style="10" customWidth="1"/>
    <col min="5884" max="5886" width="12.6640625" style="10" customWidth="1"/>
    <col min="5887" max="5887" width="14.6640625" style="10" customWidth="1"/>
    <col min="5888" max="5888" width="12.6640625" style="10" customWidth="1"/>
    <col min="5889" max="5889" width="15" style="10" customWidth="1"/>
    <col min="5890" max="5891" width="12.6640625" style="10" customWidth="1"/>
    <col min="5892" max="5892" width="17.77734375" style="10" customWidth="1"/>
    <col min="5893" max="6135" width="8.77734375" style="10"/>
    <col min="6136" max="6136" width="5.44140625" style="10" customWidth="1"/>
    <col min="6137" max="6137" width="14" style="10" customWidth="1"/>
    <col min="6138" max="6138" width="48.77734375" style="10" customWidth="1"/>
    <col min="6139" max="6139" width="9.6640625" style="10" customWidth="1"/>
    <col min="6140" max="6142" width="12.6640625" style="10" customWidth="1"/>
    <col min="6143" max="6143" width="14.6640625" style="10" customWidth="1"/>
    <col min="6144" max="6144" width="12.6640625" style="10" customWidth="1"/>
    <col min="6145" max="6145" width="15" style="10" customWidth="1"/>
    <col min="6146" max="6147" width="12.6640625" style="10" customWidth="1"/>
    <col min="6148" max="6148" width="17.77734375" style="10" customWidth="1"/>
    <col min="6149" max="6391" width="8.77734375" style="10"/>
    <col min="6392" max="6392" width="5.44140625" style="10" customWidth="1"/>
    <col min="6393" max="6393" width="14" style="10" customWidth="1"/>
    <col min="6394" max="6394" width="48.77734375" style="10" customWidth="1"/>
    <col min="6395" max="6395" width="9.6640625" style="10" customWidth="1"/>
    <col min="6396" max="6398" width="12.6640625" style="10" customWidth="1"/>
    <col min="6399" max="6399" width="14.6640625" style="10" customWidth="1"/>
    <col min="6400" max="6400" width="12.6640625" style="10" customWidth="1"/>
    <col min="6401" max="6401" width="15" style="10" customWidth="1"/>
    <col min="6402" max="6403" width="12.6640625" style="10" customWidth="1"/>
    <col min="6404" max="6404" width="17.77734375" style="10" customWidth="1"/>
    <col min="6405" max="6647" width="8.77734375" style="10"/>
    <col min="6648" max="6648" width="5.44140625" style="10" customWidth="1"/>
    <col min="6649" max="6649" width="14" style="10" customWidth="1"/>
    <col min="6650" max="6650" width="48.77734375" style="10" customWidth="1"/>
    <col min="6651" max="6651" width="9.6640625" style="10" customWidth="1"/>
    <col min="6652" max="6654" width="12.6640625" style="10" customWidth="1"/>
    <col min="6655" max="6655" width="14.6640625" style="10" customWidth="1"/>
    <col min="6656" max="6656" width="12.6640625" style="10" customWidth="1"/>
    <col min="6657" max="6657" width="15" style="10" customWidth="1"/>
    <col min="6658" max="6659" width="12.6640625" style="10" customWidth="1"/>
    <col min="6660" max="6660" width="17.77734375" style="10" customWidth="1"/>
    <col min="6661" max="6903" width="8.77734375" style="10"/>
    <col min="6904" max="6904" width="5.44140625" style="10" customWidth="1"/>
    <col min="6905" max="6905" width="14" style="10" customWidth="1"/>
    <col min="6906" max="6906" width="48.77734375" style="10" customWidth="1"/>
    <col min="6907" max="6907" width="9.6640625" style="10" customWidth="1"/>
    <col min="6908" max="6910" width="12.6640625" style="10" customWidth="1"/>
    <col min="6911" max="6911" width="14.6640625" style="10" customWidth="1"/>
    <col min="6912" max="6912" width="12.6640625" style="10" customWidth="1"/>
    <col min="6913" max="6913" width="15" style="10" customWidth="1"/>
    <col min="6914" max="6915" width="12.6640625" style="10" customWidth="1"/>
    <col min="6916" max="6916" width="17.77734375" style="10" customWidth="1"/>
    <col min="6917" max="7159" width="8.77734375" style="10"/>
    <col min="7160" max="7160" width="5.44140625" style="10" customWidth="1"/>
    <col min="7161" max="7161" width="14" style="10" customWidth="1"/>
    <col min="7162" max="7162" width="48.77734375" style="10" customWidth="1"/>
    <col min="7163" max="7163" width="9.6640625" style="10" customWidth="1"/>
    <col min="7164" max="7166" width="12.6640625" style="10" customWidth="1"/>
    <col min="7167" max="7167" width="14.6640625" style="10" customWidth="1"/>
    <col min="7168" max="7168" width="12.6640625" style="10" customWidth="1"/>
    <col min="7169" max="7169" width="15" style="10" customWidth="1"/>
    <col min="7170" max="7171" width="12.6640625" style="10" customWidth="1"/>
    <col min="7172" max="7172" width="17.77734375" style="10" customWidth="1"/>
    <col min="7173" max="7415" width="8.77734375" style="10"/>
    <col min="7416" max="7416" width="5.44140625" style="10" customWidth="1"/>
    <col min="7417" max="7417" width="14" style="10" customWidth="1"/>
    <col min="7418" max="7418" width="48.77734375" style="10" customWidth="1"/>
    <col min="7419" max="7419" width="9.6640625" style="10" customWidth="1"/>
    <col min="7420" max="7422" width="12.6640625" style="10" customWidth="1"/>
    <col min="7423" max="7423" width="14.6640625" style="10" customWidth="1"/>
    <col min="7424" max="7424" width="12.6640625" style="10" customWidth="1"/>
    <col min="7425" max="7425" width="15" style="10" customWidth="1"/>
    <col min="7426" max="7427" width="12.6640625" style="10" customWidth="1"/>
    <col min="7428" max="7428" width="17.77734375" style="10" customWidth="1"/>
    <col min="7429" max="7671" width="8.77734375" style="10"/>
    <col min="7672" max="7672" width="5.44140625" style="10" customWidth="1"/>
    <col min="7673" max="7673" width="14" style="10" customWidth="1"/>
    <col min="7674" max="7674" width="48.77734375" style="10" customWidth="1"/>
    <col min="7675" max="7675" width="9.6640625" style="10" customWidth="1"/>
    <col min="7676" max="7678" width="12.6640625" style="10" customWidth="1"/>
    <col min="7679" max="7679" width="14.6640625" style="10" customWidth="1"/>
    <col min="7680" max="7680" width="12.6640625" style="10" customWidth="1"/>
    <col min="7681" max="7681" width="15" style="10" customWidth="1"/>
    <col min="7682" max="7683" width="12.6640625" style="10" customWidth="1"/>
    <col min="7684" max="7684" width="17.77734375" style="10" customWidth="1"/>
    <col min="7685" max="7927" width="8.77734375" style="10"/>
    <col min="7928" max="7928" width="5.44140625" style="10" customWidth="1"/>
    <col min="7929" max="7929" width="14" style="10" customWidth="1"/>
    <col min="7930" max="7930" width="48.77734375" style="10" customWidth="1"/>
    <col min="7931" max="7931" width="9.6640625" style="10" customWidth="1"/>
    <col min="7932" max="7934" width="12.6640625" style="10" customWidth="1"/>
    <col min="7935" max="7935" width="14.6640625" style="10" customWidth="1"/>
    <col min="7936" max="7936" width="12.6640625" style="10" customWidth="1"/>
    <col min="7937" max="7937" width="15" style="10" customWidth="1"/>
    <col min="7938" max="7939" width="12.6640625" style="10" customWidth="1"/>
    <col min="7940" max="7940" width="17.77734375" style="10" customWidth="1"/>
    <col min="7941" max="8183" width="8.77734375" style="10"/>
    <col min="8184" max="8184" width="5.44140625" style="10" customWidth="1"/>
    <col min="8185" max="8185" width="14" style="10" customWidth="1"/>
    <col min="8186" max="8186" width="48.77734375" style="10" customWidth="1"/>
    <col min="8187" max="8187" width="9.6640625" style="10" customWidth="1"/>
    <col min="8188" max="8190" width="12.6640625" style="10" customWidth="1"/>
    <col min="8191" max="8191" width="14.6640625" style="10" customWidth="1"/>
    <col min="8192" max="8192" width="12.6640625" style="10" customWidth="1"/>
    <col min="8193" max="8193" width="15" style="10" customWidth="1"/>
    <col min="8194" max="8195" width="12.6640625" style="10" customWidth="1"/>
    <col min="8196" max="8196" width="17.77734375" style="10" customWidth="1"/>
    <col min="8197" max="8439" width="8.77734375" style="10"/>
    <col min="8440" max="8440" width="5.44140625" style="10" customWidth="1"/>
    <col min="8441" max="8441" width="14" style="10" customWidth="1"/>
    <col min="8442" max="8442" width="48.77734375" style="10" customWidth="1"/>
    <col min="8443" max="8443" width="9.6640625" style="10" customWidth="1"/>
    <col min="8444" max="8446" width="12.6640625" style="10" customWidth="1"/>
    <col min="8447" max="8447" width="14.6640625" style="10" customWidth="1"/>
    <col min="8448" max="8448" width="12.6640625" style="10" customWidth="1"/>
    <col min="8449" max="8449" width="15" style="10" customWidth="1"/>
    <col min="8450" max="8451" width="12.6640625" style="10" customWidth="1"/>
    <col min="8452" max="8452" width="17.77734375" style="10" customWidth="1"/>
    <col min="8453" max="8695" width="8.77734375" style="10"/>
    <col min="8696" max="8696" width="5.44140625" style="10" customWidth="1"/>
    <col min="8697" max="8697" width="14" style="10" customWidth="1"/>
    <col min="8698" max="8698" width="48.77734375" style="10" customWidth="1"/>
    <col min="8699" max="8699" width="9.6640625" style="10" customWidth="1"/>
    <col min="8700" max="8702" width="12.6640625" style="10" customWidth="1"/>
    <col min="8703" max="8703" width="14.6640625" style="10" customWidth="1"/>
    <col min="8704" max="8704" width="12.6640625" style="10" customWidth="1"/>
    <col min="8705" max="8705" width="15" style="10" customWidth="1"/>
    <col min="8706" max="8707" width="12.6640625" style="10" customWidth="1"/>
    <col min="8708" max="8708" width="17.77734375" style="10" customWidth="1"/>
    <col min="8709" max="8951" width="8.77734375" style="10"/>
    <col min="8952" max="8952" width="5.44140625" style="10" customWidth="1"/>
    <col min="8953" max="8953" width="14" style="10" customWidth="1"/>
    <col min="8954" max="8954" width="48.77734375" style="10" customWidth="1"/>
    <col min="8955" max="8955" width="9.6640625" style="10" customWidth="1"/>
    <col min="8956" max="8958" width="12.6640625" style="10" customWidth="1"/>
    <col min="8959" max="8959" width="14.6640625" style="10" customWidth="1"/>
    <col min="8960" max="8960" width="12.6640625" style="10" customWidth="1"/>
    <col min="8961" max="8961" width="15" style="10" customWidth="1"/>
    <col min="8962" max="8963" width="12.6640625" style="10" customWidth="1"/>
    <col min="8964" max="8964" width="17.77734375" style="10" customWidth="1"/>
    <col min="8965" max="9207" width="8.77734375" style="10"/>
    <col min="9208" max="9208" width="5.44140625" style="10" customWidth="1"/>
    <col min="9209" max="9209" width="14" style="10" customWidth="1"/>
    <col min="9210" max="9210" width="48.77734375" style="10" customWidth="1"/>
    <col min="9211" max="9211" width="9.6640625" style="10" customWidth="1"/>
    <col min="9212" max="9214" width="12.6640625" style="10" customWidth="1"/>
    <col min="9215" max="9215" width="14.6640625" style="10" customWidth="1"/>
    <col min="9216" max="9216" width="12.6640625" style="10" customWidth="1"/>
    <col min="9217" max="9217" width="15" style="10" customWidth="1"/>
    <col min="9218" max="9219" width="12.6640625" style="10" customWidth="1"/>
    <col min="9220" max="9220" width="17.77734375" style="10" customWidth="1"/>
    <col min="9221" max="9463" width="8.77734375" style="10"/>
    <col min="9464" max="9464" width="5.44140625" style="10" customWidth="1"/>
    <col min="9465" max="9465" width="14" style="10" customWidth="1"/>
    <col min="9466" max="9466" width="48.77734375" style="10" customWidth="1"/>
    <col min="9467" max="9467" width="9.6640625" style="10" customWidth="1"/>
    <col min="9468" max="9470" width="12.6640625" style="10" customWidth="1"/>
    <col min="9471" max="9471" width="14.6640625" style="10" customWidth="1"/>
    <col min="9472" max="9472" width="12.6640625" style="10" customWidth="1"/>
    <col min="9473" max="9473" width="15" style="10" customWidth="1"/>
    <col min="9474" max="9475" width="12.6640625" style="10" customWidth="1"/>
    <col min="9476" max="9476" width="17.77734375" style="10" customWidth="1"/>
    <col min="9477" max="9719" width="8.77734375" style="10"/>
    <col min="9720" max="9720" width="5.44140625" style="10" customWidth="1"/>
    <col min="9721" max="9721" width="14" style="10" customWidth="1"/>
    <col min="9722" max="9722" width="48.77734375" style="10" customWidth="1"/>
    <col min="9723" max="9723" width="9.6640625" style="10" customWidth="1"/>
    <col min="9724" max="9726" width="12.6640625" style="10" customWidth="1"/>
    <col min="9727" max="9727" width="14.6640625" style="10" customWidth="1"/>
    <col min="9728" max="9728" width="12.6640625" style="10" customWidth="1"/>
    <col min="9729" max="9729" width="15" style="10" customWidth="1"/>
    <col min="9730" max="9731" width="12.6640625" style="10" customWidth="1"/>
    <col min="9732" max="9732" width="17.77734375" style="10" customWidth="1"/>
    <col min="9733" max="9975" width="8.77734375" style="10"/>
    <col min="9976" max="9976" width="5.44140625" style="10" customWidth="1"/>
    <col min="9977" max="9977" width="14" style="10" customWidth="1"/>
    <col min="9978" max="9978" width="48.77734375" style="10" customWidth="1"/>
    <col min="9979" max="9979" width="9.6640625" style="10" customWidth="1"/>
    <col min="9980" max="9982" width="12.6640625" style="10" customWidth="1"/>
    <col min="9983" max="9983" width="14.6640625" style="10" customWidth="1"/>
    <col min="9984" max="9984" width="12.6640625" style="10" customWidth="1"/>
    <col min="9985" max="9985" width="15" style="10" customWidth="1"/>
    <col min="9986" max="9987" width="12.6640625" style="10" customWidth="1"/>
    <col min="9988" max="9988" width="17.77734375" style="10" customWidth="1"/>
    <col min="9989" max="10231" width="8.77734375" style="10"/>
    <col min="10232" max="10232" width="5.44140625" style="10" customWidth="1"/>
    <col min="10233" max="10233" width="14" style="10" customWidth="1"/>
    <col min="10234" max="10234" width="48.77734375" style="10" customWidth="1"/>
    <col min="10235" max="10235" width="9.6640625" style="10" customWidth="1"/>
    <col min="10236" max="10238" width="12.6640625" style="10" customWidth="1"/>
    <col min="10239" max="10239" width="14.6640625" style="10" customWidth="1"/>
    <col min="10240" max="10240" width="12.6640625" style="10" customWidth="1"/>
    <col min="10241" max="10241" width="15" style="10" customWidth="1"/>
    <col min="10242" max="10243" width="12.6640625" style="10" customWidth="1"/>
    <col min="10244" max="10244" width="17.77734375" style="10" customWidth="1"/>
    <col min="10245" max="10487" width="8.77734375" style="10"/>
    <col min="10488" max="10488" width="5.44140625" style="10" customWidth="1"/>
    <col min="10489" max="10489" width="14" style="10" customWidth="1"/>
    <col min="10490" max="10490" width="48.77734375" style="10" customWidth="1"/>
    <col min="10491" max="10491" width="9.6640625" style="10" customWidth="1"/>
    <col min="10492" max="10494" width="12.6640625" style="10" customWidth="1"/>
    <col min="10495" max="10495" width="14.6640625" style="10" customWidth="1"/>
    <col min="10496" max="10496" width="12.6640625" style="10" customWidth="1"/>
    <col min="10497" max="10497" width="15" style="10" customWidth="1"/>
    <col min="10498" max="10499" width="12.6640625" style="10" customWidth="1"/>
    <col min="10500" max="10500" width="17.77734375" style="10" customWidth="1"/>
    <col min="10501" max="10743" width="8.77734375" style="10"/>
    <col min="10744" max="10744" width="5.44140625" style="10" customWidth="1"/>
    <col min="10745" max="10745" width="14" style="10" customWidth="1"/>
    <col min="10746" max="10746" width="48.77734375" style="10" customWidth="1"/>
    <col min="10747" max="10747" width="9.6640625" style="10" customWidth="1"/>
    <col min="10748" max="10750" width="12.6640625" style="10" customWidth="1"/>
    <col min="10751" max="10751" width="14.6640625" style="10" customWidth="1"/>
    <col min="10752" max="10752" width="12.6640625" style="10" customWidth="1"/>
    <col min="10753" max="10753" width="15" style="10" customWidth="1"/>
    <col min="10754" max="10755" width="12.6640625" style="10" customWidth="1"/>
    <col min="10756" max="10756" width="17.77734375" style="10" customWidth="1"/>
    <col min="10757" max="10999" width="8.77734375" style="10"/>
    <col min="11000" max="11000" width="5.44140625" style="10" customWidth="1"/>
    <col min="11001" max="11001" width="14" style="10" customWidth="1"/>
    <col min="11002" max="11002" width="48.77734375" style="10" customWidth="1"/>
    <col min="11003" max="11003" width="9.6640625" style="10" customWidth="1"/>
    <col min="11004" max="11006" width="12.6640625" style="10" customWidth="1"/>
    <col min="11007" max="11007" width="14.6640625" style="10" customWidth="1"/>
    <col min="11008" max="11008" width="12.6640625" style="10" customWidth="1"/>
    <col min="11009" max="11009" width="15" style="10" customWidth="1"/>
    <col min="11010" max="11011" width="12.6640625" style="10" customWidth="1"/>
    <col min="11012" max="11012" width="17.77734375" style="10" customWidth="1"/>
    <col min="11013" max="11255" width="8.77734375" style="10"/>
    <col min="11256" max="11256" width="5.44140625" style="10" customWidth="1"/>
    <col min="11257" max="11257" width="14" style="10" customWidth="1"/>
    <col min="11258" max="11258" width="48.77734375" style="10" customWidth="1"/>
    <col min="11259" max="11259" width="9.6640625" style="10" customWidth="1"/>
    <col min="11260" max="11262" width="12.6640625" style="10" customWidth="1"/>
    <col min="11263" max="11263" width="14.6640625" style="10" customWidth="1"/>
    <col min="11264" max="11264" width="12.6640625" style="10" customWidth="1"/>
    <col min="11265" max="11265" width="15" style="10" customWidth="1"/>
    <col min="11266" max="11267" width="12.6640625" style="10" customWidth="1"/>
    <col min="11268" max="11268" width="17.77734375" style="10" customWidth="1"/>
    <col min="11269" max="11511" width="8.77734375" style="10"/>
    <col min="11512" max="11512" width="5.44140625" style="10" customWidth="1"/>
    <col min="11513" max="11513" width="14" style="10" customWidth="1"/>
    <col min="11514" max="11514" width="48.77734375" style="10" customWidth="1"/>
    <col min="11515" max="11515" width="9.6640625" style="10" customWidth="1"/>
    <col min="11516" max="11518" width="12.6640625" style="10" customWidth="1"/>
    <col min="11519" max="11519" width="14.6640625" style="10" customWidth="1"/>
    <col min="11520" max="11520" width="12.6640625" style="10" customWidth="1"/>
    <col min="11521" max="11521" width="15" style="10" customWidth="1"/>
    <col min="11522" max="11523" width="12.6640625" style="10" customWidth="1"/>
    <col min="11524" max="11524" width="17.77734375" style="10" customWidth="1"/>
    <col min="11525" max="11767" width="8.77734375" style="10"/>
    <col min="11768" max="11768" width="5.44140625" style="10" customWidth="1"/>
    <col min="11769" max="11769" width="14" style="10" customWidth="1"/>
    <col min="11770" max="11770" width="48.77734375" style="10" customWidth="1"/>
    <col min="11771" max="11771" width="9.6640625" style="10" customWidth="1"/>
    <col min="11772" max="11774" width="12.6640625" style="10" customWidth="1"/>
    <col min="11775" max="11775" width="14.6640625" style="10" customWidth="1"/>
    <col min="11776" max="11776" width="12.6640625" style="10" customWidth="1"/>
    <col min="11777" max="11777" width="15" style="10" customWidth="1"/>
    <col min="11778" max="11779" width="12.6640625" style="10" customWidth="1"/>
    <col min="11780" max="11780" width="17.77734375" style="10" customWidth="1"/>
    <col min="11781" max="12023" width="8.77734375" style="10"/>
    <col min="12024" max="12024" width="5.44140625" style="10" customWidth="1"/>
    <col min="12025" max="12025" width="14" style="10" customWidth="1"/>
    <col min="12026" max="12026" width="48.77734375" style="10" customWidth="1"/>
    <col min="12027" max="12027" width="9.6640625" style="10" customWidth="1"/>
    <col min="12028" max="12030" width="12.6640625" style="10" customWidth="1"/>
    <col min="12031" max="12031" width="14.6640625" style="10" customWidth="1"/>
    <col min="12032" max="12032" width="12.6640625" style="10" customWidth="1"/>
    <col min="12033" max="12033" width="15" style="10" customWidth="1"/>
    <col min="12034" max="12035" width="12.6640625" style="10" customWidth="1"/>
    <col min="12036" max="12036" width="17.77734375" style="10" customWidth="1"/>
    <col min="12037" max="12279" width="8.77734375" style="10"/>
    <col min="12280" max="12280" width="5.44140625" style="10" customWidth="1"/>
    <col min="12281" max="12281" width="14" style="10" customWidth="1"/>
    <col min="12282" max="12282" width="48.77734375" style="10" customWidth="1"/>
    <col min="12283" max="12283" width="9.6640625" style="10" customWidth="1"/>
    <col min="12284" max="12286" width="12.6640625" style="10" customWidth="1"/>
    <col min="12287" max="12287" width="14.6640625" style="10" customWidth="1"/>
    <col min="12288" max="12288" width="12.6640625" style="10" customWidth="1"/>
    <col min="12289" max="12289" width="15" style="10" customWidth="1"/>
    <col min="12290" max="12291" width="12.6640625" style="10" customWidth="1"/>
    <col min="12292" max="12292" width="17.77734375" style="10" customWidth="1"/>
    <col min="12293" max="12535" width="8.77734375" style="10"/>
    <col min="12536" max="12536" width="5.44140625" style="10" customWidth="1"/>
    <col min="12537" max="12537" width="14" style="10" customWidth="1"/>
    <col min="12538" max="12538" width="48.77734375" style="10" customWidth="1"/>
    <col min="12539" max="12539" width="9.6640625" style="10" customWidth="1"/>
    <col min="12540" max="12542" width="12.6640625" style="10" customWidth="1"/>
    <col min="12543" max="12543" width="14.6640625" style="10" customWidth="1"/>
    <col min="12544" max="12544" width="12.6640625" style="10" customWidth="1"/>
    <col min="12545" max="12545" width="15" style="10" customWidth="1"/>
    <col min="12546" max="12547" width="12.6640625" style="10" customWidth="1"/>
    <col min="12548" max="12548" width="17.77734375" style="10" customWidth="1"/>
    <col min="12549" max="12791" width="8.77734375" style="10"/>
    <col min="12792" max="12792" width="5.44140625" style="10" customWidth="1"/>
    <col min="12793" max="12793" width="14" style="10" customWidth="1"/>
    <col min="12794" max="12794" width="48.77734375" style="10" customWidth="1"/>
    <col min="12795" max="12795" width="9.6640625" style="10" customWidth="1"/>
    <col min="12796" max="12798" width="12.6640625" style="10" customWidth="1"/>
    <col min="12799" max="12799" width="14.6640625" style="10" customWidth="1"/>
    <col min="12800" max="12800" width="12.6640625" style="10" customWidth="1"/>
    <col min="12801" max="12801" width="15" style="10" customWidth="1"/>
    <col min="12802" max="12803" width="12.6640625" style="10" customWidth="1"/>
    <col min="12804" max="12804" width="17.77734375" style="10" customWidth="1"/>
    <col min="12805" max="13047" width="8.77734375" style="10"/>
    <col min="13048" max="13048" width="5.44140625" style="10" customWidth="1"/>
    <col min="13049" max="13049" width="14" style="10" customWidth="1"/>
    <col min="13050" max="13050" width="48.77734375" style="10" customWidth="1"/>
    <col min="13051" max="13051" width="9.6640625" style="10" customWidth="1"/>
    <col min="13052" max="13054" width="12.6640625" style="10" customWidth="1"/>
    <col min="13055" max="13055" width="14.6640625" style="10" customWidth="1"/>
    <col min="13056" max="13056" width="12.6640625" style="10" customWidth="1"/>
    <col min="13057" max="13057" width="15" style="10" customWidth="1"/>
    <col min="13058" max="13059" width="12.6640625" style="10" customWidth="1"/>
    <col min="13060" max="13060" width="17.77734375" style="10" customWidth="1"/>
    <col min="13061" max="13303" width="8.77734375" style="10"/>
    <col min="13304" max="13304" width="5.44140625" style="10" customWidth="1"/>
    <col min="13305" max="13305" width="14" style="10" customWidth="1"/>
    <col min="13306" max="13306" width="48.77734375" style="10" customWidth="1"/>
    <col min="13307" max="13307" width="9.6640625" style="10" customWidth="1"/>
    <col min="13308" max="13310" width="12.6640625" style="10" customWidth="1"/>
    <col min="13311" max="13311" width="14.6640625" style="10" customWidth="1"/>
    <col min="13312" max="13312" width="12.6640625" style="10" customWidth="1"/>
    <col min="13313" max="13313" width="15" style="10" customWidth="1"/>
    <col min="13314" max="13315" width="12.6640625" style="10" customWidth="1"/>
    <col min="13316" max="13316" width="17.77734375" style="10" customWidth="1"/>
    <col min="13317" max="13559" width="8.77734375" style="10"/>
    <col min="13560" max="13560" width="5.44140625" style="10" customWidth="1"/>
    <col min="13561" max="13561" width="14" style="10" customWidth="1"/>
    <col min="13562" max="13562" width="48.77734375" style="10" customWidth="1"/>
    <col min="13563" max="13563" width="9.6640625" style="10" customWidth="1"/>
    <col min="13564" max="13566" width="12.6640625" style="10" customWidth="1"/>
    <col min="13567" max="13567" width="14.6640625" style="10" customWidth="1"/>
    <col min="13568" max="13568" width="12.6640625" style="10" customWidth="1"/>
    <col min="13569" max="13569" width="15" style="10" customWidth="1"/>
    <col min="13570" max="13571" width="12.6640625" style="10" customWidth="1"/>
    <col min="13572" max="13572" width="17.77734375" style="10" customWidth="1"/>
    <col min="13573" max="13815" width="8.77734375" style="10"/>
    <col min="13816" max="13816" width="5.44140625" style="10" customWidth="1"/>
    <col min="13817" max="13817" width="14" style="10" customWidth="1"/>
    <col min="13818" max="13818" width="48.77734375" style="10" customWidth="1"/>
    <col min="13819" max="13819" width="9.6640625" style="10" customWidth="1"/>
    <col min="13820" max="13822" width="12.6640625" style="10" customWidth="1"/>
    <col min="13823" max="13823" width="14.6640625" style="10" customWidth="1"/>
    <col min="13824" max="13824" width="12.6640625" style="10" customWidth="1"/>
    <col min="13825" max="13825" width="15" style="10" customWidth="1"/>
    <col min="13826" max="13827" width="12.6640625" style="10" customWidth="1"/>
    <col min="13828" max="13828" width="17.77734375" style="10" customWidth="1"/>
    <col min="13829" max="14071" width="8.77734375" style="10"/>
    <col min="14072" max="14072" width="5.44140625" style="10" customWidth="1"/>
    <col min="14073" max="14073" width="14" style="10" customWidth="1"/>
    <col min="14074" max="14074" width="48.77734375" style="10" customWidth="1"/>
    <col min="14075" max="14075" width="9.6640625" style="10" customWidth="1"/>
    <col min="14076" max="14078" width="12.6640625" style="10" customWidth="1"/>
    <col min="14079" max="14079" width="14.6640625" style="10" customWidth="1"/>
    <col min="14080" max="14080" width="12.6640625" style="10" customWidth="1"/>
    <col min="14081" max="14081" width="15" style="10" customWidth="1"/>
    <col min="14082" max="14083" width="12.6640625" style="10" customWidth="1"/>
    <col min="14084" max="14084" width="17.77734375" style="10" customWidth="1"/>
    <col min="14085" max="14327" width="8.77734375" style="10"/>
    <col min="14328" max="14328" width="5.44140625" style="10" customWidth="1"/>
    <col min="14329" max="14329" width="14" style="10" customWidth="1"/>
    <col min="14330" max="14330" width="48.77734375" style="10" customWidth="1"/>
    <col min="14331" max="14331" width="9.6640625" style="10" customWidth="1"/>
    <col min="14332" max="14334" width="12.6640625" style="10" customWidth="1"/>
    <col min="14335" max="14335" width="14.6640625" style="10" customWidth="1"/>
    <col min="14336" max="14336" width="12.6640625" style="10" customWidth="1"/>
    <col min="14337" max="14337" width="15" style="10" customWidth="1"/>
    <col min="14338" max="14339" width="12.6640625" style="10" customWidth="1"/>
    <col min="14340" max="14340" width="17.77734375" style="10" customWidth="1"/>
    <col min="14341" max="14583" width="8.77734375" style="10"/>
    <col min="14584" max="14584" width="5.44140625" style="10" customWidth="1"/>
    <col min="14585" max="14585" width="14" style="10" customWidth="1"/>
    <col min="14586" max="14586" width="48.77734375" style="10" customWidth="1"/>
    <col min="14587" max="14587" width="9.6640625" style="10" customWidth="1"/>
    <col min="14588" max="14590" width="12.6640625" style="10" customWidth="1"/>
    <col min="14591" max="14591" width="14.6640625" style="10" customWidth="1"/>
    <col min="14592" max="14592" width="12.6640625" style="10" customWidth="1"/>
    <col min="14593" max="14593" width="15" style="10" customWidth="1"/>
    <col min="14594" max="14595" width="12.6640625" style="10" customWidth="1"/>
    <col min="14596" max="14596" width="17.77734375" style="10" customWidth="1"/>
    <col min="14597" max="14839" width="8.77734375" style="10"/>
    <col min="14840" max="14840" width="5.44140625" style="10" customWidth="1"/>
    <col min="14841" max="14841" width="14" style="10" customWidth="1"/>
    <col min="14842" max="14842" width="48.77734375" style="10" customWidth="1"/>
    <col min="14843" max="14843" width="9.6640625" style="10" customWidth="1"/>
    <col min="14844" max="14846" width="12.6640625" style="10" customWidth="1"/>
    <col min="14847" max="14847" width="14.6640625" style="10" customWidth="1"/>
    <col min="14848" max="14848" width="12.6640625" style="10" customWidth="1"/>
    <col min="14849" max="14849" width="15" style="10" customWidth="1"/>
    <col min="14850" max="14851" width="12.6640625" style="10" customWidth="1"/>
    <col min="14852" max="14852" width="17.77734375" style="10" customWidth="1"/>
    <col min="14853" max="15095" width="8.77734375" style="10"/>
    <col min="15096" max="15096" width="5.44140625" style="10" customWidth="1"/>
    <col min="15097" max="15097" width="14" style="10" customWidth="1"/>
    <col min="15098" max="15098" width="48.77734375" style="10" customWidth="1"/>
    <col min="15099" max="15099" width="9.6640625" style="10" customWidth="1"/>
    <col min="15100" max="15102" width="12.6640625" style="10" customWidth="1"/>
    <col min="15103" max="15103" width="14.6640625" style="10" customWidth="1"/>
    <col min="15104" max="15104" width="12.6640625" style="10" customWidth="1"/>
    <col min="15105" max="15105" width="15" style="10" customWidth="1"/>
    <col min="15106" max="15107" width="12.6640625" style="10" customWidth="1"/>
    <col min="15108" max="15108" width="17.77734375" style="10" customWidth="1"/>
    <col min="15109" max="15351" width="8.77734375" style="10"/>
    <col min="15352" max="15352" width="5.44140625" style="10" customWidth="1"/>
    <col min="15353" max="15353" width="14" style="10" customWidth="1"/>
    <col min="15354" max="15354" width="48.77734375" style="10" customWidth="1"/>
    <col min="15355" max="15355" width="9.6640625" style="10" customWidth="1"/>
    <col min="15356" max="15358" width="12.6640625" style="10" customWidth="1"/>
    <col min="15359" max="15359" width="14.6640625" style="10" customWidth="1"/>
    <col min="15360" max="15360" width="12.6640625" style="10" customWidth="1"/>
    <col min="15361" max="15361" width="15" style="10" customWidth="1"/>
    <col min="15362" max="15363" width="12.6640625" style="10" customWidth="1"/>
    <col min="15364" max="15364" width="17.77734375" style="10" customWidth="1"/>
    <col min="15365" max="15607" width="8.77734375" style="10"/>
    <col min="15608" max="15608" width="5.44140625" style="10" customWidth="1"/>
    <col min="15609" max="15609" width="14" style="10" customWidth="1"/>
    <col min="15610" max="15610" width="48.77734375" style="10" customWidth="1"/>
    <col min="15611" max="15611" width="9.6640625" style="10" customWidth="1"/>
    <col min="15612" max="15614" width="12.6640625" style="10" customWidth="1"/>
    <col min="15615" max="15615" width="14.6640625" style="10" customWidth="1"/>
    <col min="15616" max="15616" width="12.6640625" style="10" customWidth="1"/>
    <col min="15617" max="15617" width="15" style="10" customWidth="1"/>
    <col min="15618" max="15619" width="12.6640625" style="10" customWidth="1"/>
    <col min="15620" max="15620" width="17.77734375" style="10" customWidth="1"/>
    <col min="15621" max="15863" width="8.77734375" style="10"/>
    <col min="15864" max="15864" width="5.44140625" style="10" customWidth="1"/>
    <col min="15865" max="15865" width="14" style="10" customWidth="1"/>
    <col min="15866" max="15866" width="48.77734375" style="10" customWidth="1"/>
    <col min="15867" max="15867" width="9.6640625" style="10" customWidth="1"/>
    <col min="15868" max="15870" width="12.6640625" style="10" customWidth="1"/>
    <col min="15871" max="15871" width="14.6640625" style="10" customWidth="1"/>
    <col min="15872" max="15872" width="12.6640625" style="10" customWidth="1"/>
    <col min="15873" max="15873" width="15" style="10" customWidth="1"/>
    <col min="15874" max="15875" width="12.6640625" style="10" customWidth="1"/>
    <col min="15876" max="15876" width="17.77734375" style="10" customWidth="1"/>
    <col min="15877" max="16119" width="8.77734375" style="10"/>
    <col min="16120" max="16120" width="5.44140625" style="10" customWidth="1"/>
    <col min="16121" max="16121" width="14" style="10" customWidth="1"/>
    <col min="16122" max="16122" width="48.77734375" style="10" customWidth="1"/>
    <col min="16123" max="16123" width="9.6640625" style="10" customWidth="1"/>
    <col min="16124" max="16126" width="12.6640625" style="10" customWidth="1"/>
    <col min="16127" max="16127" width="14.6640625" style="10" customWidth="1"/>
    <col min="16128" max="16128" width="12.6640625" style="10" customWidth="1"/>
    <col min="16129" max="16129" width="15" style="10" customWidth="1"/>
    <col min="16130" max="16131" width="12.6640625" style="10" customWidth="1"/>
    <col min="16132" max="16132" width="17.77734375" style="10" customWidth="1"/>
    <col min="16133" max="16384" width="8.77734375" style="10"/>
  </cols>
  <sheetData>
    <row r="1" spans="1:14" ht="14.4" thickBot="1"/>
    <row r="2" spans="1:14" s="3" customFormat="1" ht="32.25" customHeight="1">
      <c r="B2" s="77" t="s">
        <v>0</v>
      </c>
      <c r="C2" s="79" t="s">
        <v>1</v>
      </c>
      <c r="D2" s="81" t="s">
        <v>2</v>
      </c>
      <c r="E2" s="81" t="s">
        <v>3</v>
      </c>
      <c r="F2" s="83" t="s">
        <v>4</v>
      </c>
      <c r="G2" s="83"/>
      <c r="H2" s="83" t="s">
        <v>5</v>
      </c>
      <c r="I2" s="83"/>
      <c r="J2" s="83" t="s">
        <v>6</v>
      </c>
      <c r="K2" s="83"/>
      <c r="L2" s="84" t="s">
        <v>33</v>
      </c>
    </row>
    <row r="3" spans="1:14" s="3" customFormat="1" ht="32.25" customHeight="1" thickBot="1">
      <c r="B3" s="78"/>
      <c r="C3" s="80"/>
      <c r="D3" s="82"/>
      <c r="E3" s="82"/>
      <c r="F3" s="4" t="s">
        <v>31</v>
      </c>
      <c r="G3" s="4" t="s">
        <v>32</v>
      </c>
      <c r="H3" s="64" t="s">
        <v>31</v>
      </c>
      <c r="I3" s="64" t="s">
        <v>32</v>
      </c>
      <c r="J3" s="64" t="s">
        <v>31</v>
      </c>
      <c r="K3" s="64" t="s">
        <v>32</v>
      </c>
      <c r="L3" s="85"/>
    </row>
    <row r="4" spans="1:14" ht="15" customHeight="1" thickBot="1">
      <c r="B4" s="5">
        <v>1</v>
      </c>
      <c r="C4" s="6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8">
        <v>8</v>
      </c>
      <c r="J4" s="6">
        <v>9</v>
      </c>
      <c r="K4" s="7">
        <v>10</v>
      </c>
      <c r="L4" s="9">
        <v>11</v>
      </c>
    </row>
    <row r="5" spans="1:14" s="14" customFormat="1" ht="14.4">
      <c r="B5" s="49" t="s">
        <v>17</v>
      </c>
      <c r="C5" s="50"/>
      <c r="D5" s="51"/>
      <c r="E5" s="51"/>
      <c r="F5" s="51"/>
      <c r="G5" s="51"/>
      <c r="H5" s="51"/>
      <c r="I5" s="51"/>
      <c r="J5" s="51"/>
      <c r="K5" s="51"/>
      <c r="L5" s="52"/>
    </row>
    <row r="6" spans="1:14" s="14" customFormat="1" ht="73.2" customHeight="1">
      <c r="A6" s="15"/>
      <c r="B6" s="53" t="s">
        <v>46</v>
      </c>
      <c r="C6" s="11"/>
      <c r="D6" s="12"/>
      <c r="E6" s="12"/>
      <c r="F6" s="17"/>
      <c r="G6" s="12"/>
      <c r="H6" s="12"/>
      <c r="I6" s="12"/>
      <c r="J6" s="12"/>
      <c r="K6" s="12"/>
      <c r="L6" s="13"/>
    </row>
    <row r="7" spans="1:14" s="14" customFormat="1" ht="19.95" customHeight="1">
      <c r="A7" s="15"/>
      <c r="B7" s="53" t="s">
        <v>21</v>
      </c>
      <c r="C7" s="11" t="s">
        <v>10</v>
      </c>
      <c r="D7" s="12"/>
      <c r="E7" s="12">
        <v>335</v>
      </c>
      <c r="F7" s="17"/>
      <c r="G7" s="12"/>
      <c r="H7" s="12"/>
      <c r="I7" s="12"/>
      <c r="J7" s="12"/>
      <c r="K7" s="12"/>
      <c r="L7" s="13"/>
    </row>
    <row r="8" spans="1:14" s="14" customFormat="1" ht="19.95" customHeight="1">
      <c r="A8" s="15"/>
      <c r="B8" s="53" t="s">
        <v>22</v>
      </c>
      <c r="C8" s="11" t="s">
        <v>10</v>
      </c>
      <c r="D8" s="12"/>
      <c r="E8" s="12">
        <v>193</v>
      </c>
      <c r="F8" s="17"/>
      <c r="G8" s="12"/>
      <c r="H8" s="12"/>
      <c r="I8" s="12"/>
      <c r="J8" s="12"/>
      <c r="K8" s="12"/>
      <c r="L8" s="13"/>
    </row>
    <row r="9" spans="1:14" s="15" customFormat="1" ht="14.4">
      <c r="B9" s="54" t="s">
        <v>7</v>
      </c>
      <c r="C9" s="16" t="s">
        <v>10</v>
      </c>
      <c r="D9" s="17">
        <v>1</v>
      </c>
      <c r="E9" s="17">
        <f>D9*(E7+E8)</f>
        <v>528</v>
      </c>
      <c r="F9" s="17"/>
      <c r="G9" s="17"/>
      <c r="H9" s="17"/>
      <c r="I9" s="17"/>
      <c r="J9" s="17"/>
      <c r="K9" s="17"/>
      <c r="L9" s="18">
        <f>K9+I9+G9</f>
        <v>0</v>
      </c>
      <c r="N9" s="48"/>
    </row>
    <row r="10" spans="1:14" s="15" customFormat="1" ht="27.6">
      <c r="B10" s="66" t="s">
        <v>42</v>
      </c>
      <c r="C10" s="16" t="s">
        <v>10</v>
      </c>
      <c r="D10" s="17">
        <v>1.9</v>
      </c>
      <c r="E10" s="17">
        <f>D10*E9</f>
        <v>1003.1999999999999</v>
      </c>
      <c r="F10" s="17"/>
      <c r="G10" s="17"/>
      <c r="H10" s="17"/>
      <c r="I10" s="17"/>
      <c r="J10" s="17"/>
      <c r="K10" s="17"/>
      <c r="L10" s="18">
        <f>G10+I10+K10</f>
        <v>0</v>
      </c>
    </row>
    <row r="11" spans="1:14" s="20" customFormat="1" ht="14.4">
      <c r="A11" s="15"/>
      <c r="B11" s="61" t="s">
        <v>35</v>
      </c>
      <c r="C11" s="19" t="s">
        <v>9</v>
      </c>
      <c r="D11" s="46">
        <v>3</v>
      </c>
      <c r="E11" s="46">
        <f>D11*E7</f>
        <v>1005</v>
      </c>
      <c r="F11" s="17"/>
      <c r="G11" s="46"/>
      <c r="H11" s="46"/>
      <c r="I11" s="46"/>
      <c r="J11" s="46"/>
      <c r="K11" s="46"/>
      <c r="L11" s="47">
        <f>K11+I11+G11</f>
        <v>0</v>
      </c>
    </row>
    <row r="12" spans="1:14" s="20" customFormat="1" ht="14.4">
      <c r="A12" s="15"/>
      <c r="B12" s="60" t="s">
        <v>18</v>
      </c>
      <c r="C12" s="19" t="s">
        <v>10</v>
      </c>
      <c r="D12" s="46">
        <v>1.7</v>
      </c>
      <c r="E12" s="46">
        <f>D12*E7</f>
        <v>569.5</v>
      </c>
      <c r="F12" s="17"/>
      <c r="G12" s="46"/>
      <c r="H12" s="46"/>
      <c r="I12" s="46"/>
      <c r="J12" s="46"/>
      <c r="K12" s="46"/>
      <c r="L12" s="47">
        <f>K12+I12+G12</f>
        <v>0</v>
      </c>
      <c r="N12" s="15"/>
    </row>
    <row r="13" spans="1:14" s="15" customFormat="1" ht="14.4">
      <c r="B13" s="60" t="s">
        <v>19</v>
      </c>
      <c r="C13" s="19" t="s">
        <v>10</v>
      </c>
      <c r="D13" s="17">
        <v>1.7</v>
      </c>
      <c r="E13" s="17">
        <f>D13*E9</f>
        <v>897.6</v>
      </c>
      <c r="F13" s="17"/>
      <c r="G13" s="17"/>
      <c r="H13" s="17"/>
      <c r="I13" s="17"/>
      <c r="J13" s="17"/>
      <c r="K13" s="17"/>
      <c r="L13" s="18">
        <f>K13+I13+G13</f>
        <v>0</v>
      </c>
    </row>
    <row r="14" spans="1:14" s="15" customFormat="1" ht="14.4">
      <c r="B14" s="67" t="s">
        <v>20</v>
      </c>
      <c r="C14" s="16" t="s">
        <v>10</v>
      </c>
      <c r="D14" s="17">
        <v>0.32</v>
      </c>
      <c r="E14" s="17">
        <f>D14*E9</f>
        <v>168.96</v>
      </c>
      <c r="F14" s="17"/>
      <c r="G14" s="17"/>
      <c r="H14" s="17"/>
      <c r="I14" s="17"/>
      <c r="J14" s="17"/>
      <c r="K14" s="17"/>
      <c r="L14" s="18">
        <f>K14+I14+G14</f>
        <v>0</v>
      </c>
    </row>
    <row r="15" spans="1:14" s="15" customFormat="1" ht="14.4">
      <c r="B15" s="67" t="s">
        <v>36</v>
      </c>
      <c r="C15" s="16" t="s">
        <v>9</v>
      </c>
      <c r="D15" s="17">
        <v>1</v>
      </c>
      <c r="E15" s="17">
        <f>15</f>
        <v>15</v>
      </c>
      <c r="F15" s="17"/>
      <c r="G15" s="17"/>
      <c r="H15" s="17"/>
      <c r="I15" s="17"/>
      <c r="J15" s="17"/>
      <c r="K15" s="17"/>
      <c r="L15" s="18">
        <f>K15+I15+G15</f>
        <v>0</v>
      </c>
    </row>
    <row r="16" spans="1:14" s="15" customFormat="1" ht="14.4">
      <c r="B16" s="68" t="s">
        <v>30</v>
      </c>
      <c r="C16" s="16" t="s">
        <v>9</v>
      </c>
      <c r="D16" s="17">
        <v>0.04</v>
      </c>
      <c r="E16" s="17">
        <f>D16*E9</f>
        <v>21.12</v>
      </c>
      <c r="F16" s="17"/>
      <c r="G16" s="17"/>
      <c r="H16" s="17"/>
      <c r="I16" s="17"/>
      <c r="J16" s="17"/>
      <c r="K16" s="17"/>
      <c r="L16" s="18">
        <f>G16+I16+K16</f>
        <v>0</v>
      </c>
    </row>
    <row r="17" spans="1:14" s="15" customFormat="1" ht="14.4">
      <c r="B17" s="66" t="s">
        <v>8</v>
      </c>
      <c r="C17" s="16" t="s">
        <v>41</v>
      </c>
      <c r="D17" s="17">
        <v>1</v>
      </c>
      <c r="E17" s="17">
        <v>1</v>
      </c>
      <c r="F17" s="17"/>
      <c r="G17" s="17"/>
      <c r="H17" s="17"/>
      <c r="I17" s="17"/>
      <c r="J17" s="17"/>
      <c r="K17" s="17"/>
      <c r="L17" s="18">
        <f>K17+I17+G17</f>
        <v>0</v>
      </c>
    </row>
    <row r="18" spans="1:14" s="14" customFormat="1" ht="22.05" customHeight="1">
      <c r="A18" s="15"/>
      <c r="B18" s="69" t="s">
        <v>23</v>
      </c>
      <c r="C18" s="11" t="s">
        <v>9</v>
      </c>
      <c r="D18" s="12"/>
      <c r="E18" s="12">
        <v>1</v>
      </c>
      <c r="F18" s="17"/>
      <c r="G18" s="12"/>
      <c r="H18" s="12"/>
      <c r="I18" s="12"/>
      <c r="J18" s="12"/>
      <c r="K18" s="12"/>
      <c r="L18" s="13"/>
    </row>
    <row r="19" spans="1:14" s="15" customFormat="1" ht="14.4">
      <c r="B19" s="66" t="s">
        <v>7</v>
      </c>
      <c r="C19" s="16" t="s">
        <v>10</v>
      </c>
      <c r="D19" s="17">
        <v>1</v>
      </c>
      <c r="E19" s="17">
        <f>E20</f>
        <v>352</v>
      </c>
      <c r="F19" s="17"/>
      <c r="G19" s="17"/>
      <c r="H19" s="17"/>
      <c r="I19" s="17"/>
      <c r="J19" s="17"/>
      <c r="K19" s="17"/>
      <c r="L19" s="18">
        <f>K19+I19+G19</f>
        <v>0</v>
      </c>
      <c r="N19" s="48"/>
    </row>
    <row r="20" spans="1:14" s="15" customFormat="1" ht="27.6">
      <c r="B20" s="66" t="s">
        <v>43</v>
      </c>
      <c r="C20" s="16" t="s">
        <v>10</v>
      </c>
      <c r="D20" s="17">
        <v>1</v>
      </c>
      <c r="E20" s="17">
        <v>352</v>
      </c>
      <c r="F20" s="17"/>
      <c r="G20" s="17"/>
      <c r="H20" s="17"/>
      <c r="I20" s="17"/>
      <c r="J20" s="17"/>
      <c r="K20" s="17"/>
      <c r="L20" s="18">
        <f>G20+I20+K20</f>
        <v>0</v>
      </c>
    </row>
    <row r="21" spans="1:14" s="15" customFormat="1" ht="14.4">
      <c r="B21" s="67" t="s">
        <v>24</v>
      </c>
      <c r="C21" s="16" t="s">
        <v>10</v>
      </c>
      <c r="D21" s="17">
        <v>1</v>
      </c>
      <c r="E21" s="17">
        <v>75</v>
      </c>
      <c r="F21" s="17"/>
      <c r="G21" s="17"/>
      <c r="H21" s="17"/>
      <c r="I21" s="17"/>
      <c r="J21" s="17"/>
      <c r="K21" s="17"/>
      <c r="L21" s="18">
        <f t="shared" ref="L21:L26" si="0">G21+I21+K21</f>
        <v>0</v>
      </c>
    </row>
    <row r="22" spans="1:14" s="15" customFormat="1" ht="14.4">
      <c r="B22" s="67" t="s">
        <v>20</v>
      </c>
      <c r="C22" s="16" t="s">
        <v>10</v>
      </c>
      <c r="D22" s="17">
        <v>1</v>
      </c>
      <c r="E22" s="17">
        <v>20</v>
      </c>
      <c r="F22" s="17"/>
      <c r="G22" s="17"/>
      <c r="H22" s="17"/>
      <c r="I22" s="17"/>
      <c r="J22" s="17"/>
      <c r="K22" s="17"/>
      <c r="L22" s="18">
        <f t="shared" si="0"/>
        <v>0</v>
      </c>
    </row>
    <row r="23" spans="1:14" s="15" customFormat="1" ht="15" thickBot="1">
      <c r="B23" s="67" t="s">
        <v>25</v>
      </c>
      <c r="C23" s="16" t="s">
        <v>10</v>
      </c>
      <c r="D23" s="17">
        <v>1</v>
      </c>
      <c r="E23" s="17">
        <v>9</v>
      </c>
      <c r="F23" s="17"/>
      <c r="G23" s="17"/>
      <c r="H23" s="17"/>
      <c r="I23" s="17"/>
      <c r="J23" s="17"/>
      <c r="K23" s="17"/>
      <c r="L23" s="18">
        <f t="shared" si="0"/>
        <v>0</v>
      </c>
    </row>
    <row r="24" spans="1:14" s="15" customFormat="1" ht="14.4">
      <c r="B24" s="67" t="s">
        <v>37</v>
      </c>
      <c r="C24" s="16" t="s">
        <v>9</v>
      </c>
      <c r="D24" s="17">
        <v>1</v>
      </c>
      <c r="E24" s="17">
        <v>3</v>
      </c>
      <c r="F24" s="17"/>
      <c r="G24" s="17"/>
      <c r="H24" s="17"/>
      <c r="I24" s="17"/>
      <c r="J24" s="17"/>
      <c r="K24" s="17"/>
      <c r="L24" s="18">
        <f t="shared" si="0"/>
        <v>0</v>
      </c>
    </row>
    <row r="25" spans="1:14" s="15" customFormat="1">
      <c r="B25" s="67" t="s">
        <v>26</v>
      </c>
      <c r="C25" s="16" t="s">
        <v>9</v>
      </c>
      <c r="D25" s="17">
        <v>1</v>
      </c>
      <c r="E25" s="17">
        <v>20</v>
      </c>
      <c r="F25" s="17"/>
      <c r="G25" s="17"/>
      <c r="H25" s="17"/>
      <c r="I25" s="17"/>
      <c r="J25" s="17"/>
      <c r="K25" s="17"/>
      <c r="L25" s="18">
        <f t="shared" si="0"/>
        <v>0</v>
      </c>
    </row>
    <row r="26" spans="1:14" s="15" customFormat="1" ht="14.4">
      <c r="B26" s="67" t="s">
        <v>38</v>
      </c>
      <c r="C26" s="16" t="s">
        <v>27</v>
      </c>
      <c r="D26" s="17">
        <v>1</v>
      </c>
      <c r="E26" s="17">
        <v>30</v>
      </c>
      <c r="F26" s="17"/>
      <c r="G26" s="17"/>
      <c r="H26" s="17"/>
      <c r="I26" s="17"/>
      <c r="J26" s="17"/>
      <c r="K26" s="17"/>
      <c r="L26" s="18">
        <f t="shared" si="0"/>
        <v>0</v>
      </c>
    </row>
    <row r="27" spans="1:14" s="15" customFormat="1" ht="43.95" customHeight="1">
      <c r="B27" s="69" t="s">
        <v>34</v>
      </c>
      <c r="C27" s="11"/>
      <c r="D27" s="12"/>
      <c r="E27" s="12"/>
      <c r="F27" s="17"/>
      <c r="G27" s="12"/>
      <c r="H27" s="12"/>
      <c r="I27" s="12"/>
      <c r="J27" s="12"/>
      <c r="K27" s="12"/>
      <c r="L27" s="13"/>
    </row>
    <row r="28" spans="1:14" s="15" customFormat="1" ht="14.4">
      <c r="B28" s="69" t="s">
        <v>21</v>
      </c>
      <c r="C28" s="11" t="s">
        <v>10</v>
      </c>
      <c r="D28" s="12"/>
      <c r="E28" s="12">
        <v>55</v>
      </c>
      <c r="F28" s="17"/>
      <c r="G28" s="12"/>
      <c r="H28" s="12"/>
      <c r="I28" s="12"/>
      <c r="J28" s="12"/>
      <c r="K28" s="12"/>
      <c r="L28" s="13"/>
    </row>
    <row r="29" spans="1:14" s="15" customFormat="1" ht="14.4">
      <c r="B29" s="69" t="s">
        <v>22</v>
      </c>
      <c r="C29" s="11" t="s">
        <v>10</v>
      </c>
      <c r="D29" s="12"/>
      <c r="E29" s="12">
        <v>40</v>
      </c>
      <c r="F29" s="17"/>
      <c r="G29" s="12"/>
      <c r="H29" s="12"/>
      <c r="I29" s="12"/>
      <c r="J29" s="12"/>
      <c r="K29" s="12"/>
      <c r="L29" s="13"/>
    </row>
    <row r="30" spans="1:14" s="14" customFormat="1" ht="15">
      <c r="B30" s="70" t="s">
        <v>7</v>
      </c>
      <c r="C30" s="16" t="s">
        <v>11</v>
      </c>
      <c r="D30" s="17">
        <v>1</v>
      </c>
      <c r="E30" s="17">
        <f>E28+E29</f>
        <v>95</v>
      </c>
      <c r="F30" s="17"/>
      <c r="G30" s="17"/>
      <c r="H30" s="17"/>
      <c r="I30" s="17"/>
      <c r="J30" s="17"/>
      <c r="K30" s="17"/>
      <c r="L30" s="18">
        <f>K30+I30+G30</f>
        <v>0</v>
      </c>
    </row>
    <row r="31" spans="1:14" s="15" customFormat="1" ht="30" customHeight="1">
      <c r="B31" s="66" t="s">
        <v>44</v>
      </c>
      <c r="C31" s="16" t="s">
        <v>10</v>
      </c>
      <c r="D31" s="17">
        <f>D10</f>
        <v>1.9</v>
      </c>
      <c r="E31" s="17">
        <f>D31*(E28+E29)</f>
        <v>180.5</v>
      </c>
      <c r="F31" s="17"/>
      <c r="G31" s="17"/>
      <c r="H31" s="17"/>
      <c r="I31" s="17"/>
      <c r="J31" s="17"/>
      <c r="K31" s="17"/>
      <c r="L31" s="18">
        <f>K31+I31+G31</f>
        <v>0</v>
      </c>
    </row>
    <row r="32" spans="1:14" s="15" customFormat="1" ht="14.4">
      <c r="B32" s="71" t="s">
        <v>35</v>
      </c>
      <c r="C32" s="16" t="s">
        <v>9</v>
      </c>
      <c r="D32" s="17">
        <f>D11</f>
        <v>3</v>
      </c>
      <c r="E32" s="17">
        <f>E28*D32</f>
        <v>165</v>
      </c>
      <c r="F32" s="17"/>
      <c r="G32" s="17"/>
      <c r="H32" s="17"/>
      <c r="I32" s="17"/>
      <c r="J32" s="17"/>
      <c r="K32" s="17"/>
      <c r="L32" s="18">
        <f>K32+I32+G32</f>
        <v>0</v>
      </c>
    </row>
    <row r="33" spans="2:13" s="15" customFormat="1" ht="14.4">
      <c r="B33" s="67" t="s">
        <v>18</v>
      </c>
      <c r="C33" s="16" t="s">
        <v>10</v>
      </c>
      <c r="D33" s="17">
        <f>D12</f>
        <v>1.7</v>
      </c>
      <c r="E33" s="17">
        <f>D33*E30</f>
        <v>161.5</v>
      </c>
      <c r="F33" s="17"/>
      <c r="G33" s="17"/>
      <c r="H33" s="17"/>
      <c r="I33" s="17"/>
      <c r="J33" s="17"/>
      <c r="K33" s="17"/>
      <c r="L33" s="18">
        <f t="shared" ref="L33:L35" si="1">G33+I33+K33</f>
        <v>0</v>
      </c>
    </row>
    <row r="34" spans="2:13" s="15" customFormat="1" ht="14.4">
      <c r="B34" s="67" t="s">
        <v>19</v>
      </c>
      <c r="C34" s="16" t="s">
        <v>10</v>
      </c>
      <c r="D34" s="17">
        <f>D13</f>
        <v>1.7</v>
      </c>
      <c r="E34" s="17">
        <f>D34*E30</f>
        <v>161.5</v>
      </c>
      <c r="F34" s="17"/>
      <c r="G34" s="17"/>
      <c r="H34" s="17"/>
      <c r="I34" s="17"/>
      <c r="J34" s="17"/>
      <c r="K34" s="17"/>
      <c r="L34" s="18">
        <f t="shared" ref="L34" si="2">G34+I34+K34</f>
        <v>0</v>
      </c>
    </row>
    <row r="35" spans="2:13" s="15" customFormat="1" ht="14.4">
      <c r="B35" s="67" t="s">
        <v>20</v>
      </c>
      <c r="C35" s="16" t="s">
        <v>10</v>
      </c>
      <c r="D35" s="17">
        <f>D14</f>
        <v>0.32</v>
      </c>
      <c r="E35" s="17">
        <f>D35*E30</f>
        <v>30.400000000000002</v>
      </c>
      <c r="F35" s="17"/>
      <c r="G35" s="17"/>
      <c r="H35" s="17"/>
      <c r="I35" s="17"/>
      <c r="J35" s="17"/>
      <c r="K35" s="17"/>
      <c r="L35" s="18">
        <f t="shared" si="1"/>
        <v>0</v>
      </c>
    </row>
    <row r="36" spans="2:13" s="15" customFormat="1" ht="14.4">
      <c r="B36" s="67" t="s">
        <v>36</v>
      </c>
      <c r="C36" s="16" t="s">
        <v>9</v>
      </c>
      <c r="D36" s="17">
        <v>1</v>
      </c>
      <c r="E36" s="17">
        <v>3</v>
      </c>
      <c r="F36" s="17"/>
      <c r="G36" s="17"/>
      <c r="H36" s="17"/>
      <c r="I36" s="17"/>
      <c r="J36" s="17"/>
      <c r="K36" s="17"/>
      <c r="L36" s="18">
        <f t="shared" ref="L36:L40" si="3">K36+I36+G36</f>
        <v>0</v>
      </c>
    </row>
    <row r="37" spans="2:13" s="15" customFormat="1" ht="14.4">
      <c r="B37" s="68" t="s">
        <v>30</v>
      </c>
      <c r="C37" s="16" t="s">
        <v>9</v>
      </c>
      <c r="D37" s="17">
        <f>(0.34+3.91+0.22)/100</f>
        <v>4.4699999999999997E-2</v>
      </c>
      <c r="E37" s="17">
        <f>D37*E30</f>
        <v>4.2464999999999993</v>
      </c>
      <c r="F37" s="17"/>
      <c r="G37" s="17"/>
      <c r="H37" s="17"/>
      <c r="I37" s="17"/>
      <c r="J37" s="17"/>
      <c r="K37" s="17"/>
      <c r="L37" s="18">
        <f t="shared" si="3"/>
        <v>0</v>
      </c>
    </row>
    <row r="38" spans="2:13" s="15" customFormat="1" ht="14.4">
      <c r="B38" s="66" t="s">
        <v>28</v>
      </c>
      <c r="C38" s="16" t="s">
        <v>10</v>
      </c>
      <c r="D38" s="17">
        <v>1</v>
      </c>
      <c r="E38" s="17">
        <v>6</v>
      </c>
      <c r="F38" s="17"/>
      <c r="G38" s="17"/>
      <c r="H38" s="17"/>
      <c r="I38" s="17"/>
      <c r="J38" s="17"/>
      <c r="K38" s="17"/>
      <c r="L38" s="18">
        <f t="shared" si="3"/>
        <v>0</v>
      </c>
    </row>
    <row r="39" spans="2:13" s="15" customFormat="1" ht="14.4">
      <c r="B39" s="70" t="s">
        <v>29</v>
      </c>
      <c r="C39" s="16" t="s">
        <v>10</v>
      </c>
      <c r="D39" s="17">
        <v>1</v>
      </c>
      <c r="E39" s="17">
        <v>4</v>
      </c>
      <c r="F39" s="17"/>
      <c r="G39" s="17"/>
      <c r="H39" s="17"/>
      <c r="I39" s="17"/>
      <c r="J39" s="17"/>
      <c r="K39" s="17"/>
      <c r="L39" s="18">
        <f t="shared" si="3"/>
        <v>0</v>
      </c>
    </row>
    <row r="40" spans="2:13" s="15" customFormat="1" ht="15" thickBot="1">
      <c r="B40" s="72" t="s">
        <v>8</v>
      </c>
      <c r="C40" s="16" t="s">
        <v>41</v>
      </c>
      <c r="D40" s="17">
        <v>1</v>
      </c>
      <c r="E40" s="17">
        <v>1</v>
      </c>
      <c r="F40" s="62"/>
      <c r="G40" s="62"/>
      <c r="H40" s="62"/>
      <c r="I40" s="62"/>
      <c r="J40" s="62"/>
      <c r="K40" s="62"/>
      <c r="L40" s="63">
        <f t="shared" si="3"/>
        <v>0</v>
      </c>
    </row>
    <row r="41" spans="2:13" s="21" customFormat="1" ht="14.4" thickBot="1">
      <c r="B41" s="73" t="s">
        <v>39</v>
      </c>
      <c r="C41" s="24"/>
      <c r="D41" s="25"/>
      <c r="E41" s="25"/>
      <c r="F41" s="25"/>
      <c r="G41" s="25">
        <f>SUM(G5:G40)</f>
        <v>0</v>
      </c>
      <c r="H41" s="26"/>
      <c r="I41" s="25">
        <f>SUM(I5:I40)</f>
        <v>0</v>
      </c>
      <c r="J41" s="26"/>
      <c r="K41" s="25">
        <f>SUM(K5:K40)</f>
        <v>0</v>
      </c>
      <c r="L41" s="27">
        <f>SUM(L5:L40)</f>
        <v>0</v>
      </c>
    </row>
    <row r="42" spans="2:13" s="23" customFormat="1" ht="14.4">
      <c r="B42" s="56"/>
      <c r="C42" s="29"/>
      <c r="D42" s="30"/>
      <c r="E42" s="31"/>
      <c r="F42" s="31"/>
      <c r="G42" s="31"/>
      <c r="H42" s="31"/>
      <c r="I42" s="31"/>
      <c r="J42" s="31"/>
      <c r="K42" s="31"/>
      <c r="L42" s="32">
        <f>G41*C42</f>
        <v>0</v>
      </c>
    </row>
    <row r="43" spans="2:13" s="28" customFormat="1" ht="14.4">
      <c r="B43" s="57" t="s">
        <v>12</v>
      </c>
      <c r="C43" s="22"/>
      <c r="D43" s="34"/>
      <c r="E43" s="35"/>
      <c r="F43" s="35"/>
      <c r="G43" s="35"/>
      <c r="H43" s="35"/>
      <c r="I43" s="35"/>
      <c r="J43" s="35"/>
      <c r="K43" s="35"/>
      <c r="L43" s="36">
        <f>L41</f>
        <v>0</v>
      </c>
    </row>
    <row r="44" spans="2:13" s="33" customFormat="1" ht="14.4">
      <c r="B44" s="58" t="s">
        <v>13</v>
      </c>
      <c r="C44" s="74">
        <v>0</v>
      </c>
      <c r="D44" s="37"/>
      <c r="E44" s="38"/>
      <c r="F44" s="38"/>
      <c r="G44" s="38"/>
      <c r="H44" s="38"/>
      <c r="I44" s="38"/>
      <c r="J44" s="38"/>
      <c r="K44" s="38"/>
      <c r="L44" s="39">
        <f>L43*C44</f>
        <v>0</v>
      </c>
    </row>
    <row r="45" spans="2:13" s="28" customFormat="1" ht="14.4">
      <c r="B45" s="57" t="s">
        <v>12</v>
      </c>
      <c r="C45" s="22"/>
      <c r="D45" s="34"/>
      <c r="E45" s="35"/>
      <c r="F45" s="35"/>
      <c r="G45" s="35"/>
      <c r="H45" s="35"/>
      <c r="I45" s="35"/>
      <c r="J45" s="35"/>
      <c r="K45" s="35"/>
      <c r="L45" s="36">
        <f>L44+L43</f>
        <v>0</v>
      </c>
    </row>
    <row r="46" spans="2:13" s="33" customFormat="1" ht="14.4">
      <c r="B46" s="58" t="s">
        <v>14</v>
      </c>
      <c r="C46" s="74">
        <v>0</v>
      </c>
      <c r="D46" s="37"/>
      <c r="E46" s="38"/>
      <c r="F46" s="38"/>
      <c r="G46" s="38"/>
      <c r="H46" s="38"/>
      <c r="I46" s="38"/>
      <c r="J46" s="38"/>
      <c r="K46" s="38"/>
      <c r="L46" s="39">
        <f>L45*C46</f>
        <v>0</v>
      </c>
      <c r="M46" s="65"/>
    </row>
    <row r="47" spans="2:13" s="28" customFormat="1" ht="14.4">
      <c r="B47" s="57" t="s">
        <v>12</v>
      </c>
      <c r="C47" s="22"/>
      <c r="D47" s="34"/>
      <c r="E47" s="35"/>
      <c r="F47" s="35"/>
      <c r="G47" s="35"/>
      <c r="H47" s="35"/>
      <c r="I47" s="35"/>
      <c r="J47" s="35"/>
      <c r="K47" s="35"/>
      <c r="L47" s="36">
        <f>L46+L45</f>
        <v>0</v>
      </c>
    </row>
    <row r="48" spans="2:13" s="33" customFormat="1" ht="14.4">
      <c r="B48" s="58" t="s">
        <v>45</v>
      </c>
      <c r="C48" s="74">
        <v>0</v>
      </c>
      <c r="D48" s="37"/>
      <c r="E48" s="38"/>
      <c r="F48" s="38"/>
      <c r="G48" s="38"/>
      <c r="H48" s="38"/>
      <c r="I48" s="38"/>
      <c r="J48" s="38"/>
      <c r="K48" s="38"/>
      <c r="L48" s="39">
        <f>L47*C48</f>
        <v>0</v>
      </c>
    </row>
    <row r="49" spans="2:12" s="28" customFormat="1" ht="14.4">
      <c r="B49" s="57" t="s">
        <v>12</v>
      </c>
      <c r="C49" s="22"/>
      <c r="D49" s="34"/>
      <c r="E49" s="35"/>
      <c r="F49" s="35"/>
      <c r="G49" s="35"/>
      <c r="H49" s="35"/>
      <c r="I49" s="35"/>
      <c r="J49" s="35"/>
      <c r="K49" s="35"/>
      <c r="L49" s="36">
        <f>L48+L47</f>
        <v>0</v>
      </c>
    </row>
    <row r="50" spans="2:12" s="33" customFormat="1" ht="14.4">
      <c r="B50" s="58" t="s">
        <v>15</v>
      </c>
      <c r="C50" s="74">
        <v>0</v>
      </c>
      <c r="D50" s="37"/>
      <c r="E50" s="38"/>
      <c r="F50" s="38"/>
      <c r="G50" s="38"/>
      <c r="H50" s="38"/>
      <c r="I50" s="38"/>
      <c r="J50" s="38"/>
      <c r="K50" s="38"/>
      <c r="L50" s="39">
        <f>L49*C50</f>
        <v>0</v>
      </c>
    </row>
    <row r="51" spans="2:12" s="28" customFormat="1" ht="14.4">
      <c r="B51" s="57" t="s">
        <v>12</v>
      </c>
      <c r="C51" s="75"/>
      <c r="D51" s="75"/>
      <c r="E51" s="75"/>
      <c r="F51" s="35"/>
      <c r="G51" s="35"/>
      <c r="H51" s="35"/>
      <c r="I51" s="35"/>
      <c r="J51" s="35"/>
      <c r="K51" s="35"/>
      <c r="L51" s="36">
        <f>L50+L49</f>
        <v>0</v>
      </c>
    </row>
    <row r="52" spans="2:12" s="33" customFormat="1" ht="15" thickBot="1">
      <c r="B52" s="59" t="s">
        <v>16</v>
      </c>
      <c r="C52" s="74">
        <v>0.18</v>
      </c>
      <c r="D52" s="76"/>
      <c r="E52" s="76"/>
      <c r="F52" s="40"/>
      <c r="G52" s="40"/>
      <c r="H52" s="40"/>
      <c r="I52" s="40"/>
      <c r="J52" s="40"/>
      <c r="K52" s="40"/>
      <c r="L52" s="41">
        <f>L51*C52</f>
        <v>0</v>
      </c>
    </row>
    <row r="53" spans="2:12" s="28" customFormat="1" ht="15" thickBot="1">
      <c r="B53" s="55" t="s">
        <v>40</v>
      </c>
      <c r="C53" s="42"/>
      <c r="D53" s="25"/>
      <c r="E53" s="25"/>
      <c r="F53" s="25"/>
      <c r="G53" s="25"/>
      <c r="H53" s="25"/>
      <c r="I53" s="25"/>
      <c r="J53" s="25"/>
      <c r="K53" s="25"/>
      <c r="L53" s="27">
        <f>L52+L51</f>
        <v>0</v>
      </c>
    </row>
    <row r="54" spans="2:12" s="33" customFormat="1" ht="14.4"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</row>
    <row r="55" spans="2:12" s="43" customFormat="1"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</row>
    <row r="56" spans="2:12" s="43" customFormat="1" ht="30.45" customHeight="1"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</row>
    <row r="57" spans="2:12" s="43" customFormat="1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</row>
    <row r="58" spans="2:12" s="43" customFormat="1"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</row>
    <row r="59" spans="2:12" s="43" customFormat="1"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</row>
    <row r="60" spans="2:12" s="43" customFormat="1"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</row>
    <row r="61" spans="2:12" s="43" customFormat="1"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</row>
    <row r="62" spans="2:12" s="43" customFormat="1"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</row>
    <row r="63" spans="2:12" s="43" customFormat="1"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</row>
    <row r="64" spans="2:12" s="43" customFormat="1"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</row>
    <row r="65" spans="2:12" s="43" customFormat="1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</row>
    <row r="66" spans="2:12" s="43" customFormat="1"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</row>
    <row r="67" spans="2:12" s="43" customFormat="1"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</row>
    <row r="68" spans="2:12" s="43" customFormat="1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</row>
    <row r="69" spans="2:12" s="43" customFormat="1"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</row>
    <row r="70" spans="2:12" s="43" customFormat="1"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</row>
    <row r="71" spans="2:12" s="43" customFormat="1"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</row>
    <row r="72" spans="2:12" s="43" customFormat="1"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</row>
    <row r="73" spans="2:12" s="43" customFormat="1"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</row>
    <row r="74" spans="2:12" s="43" customFormat="1"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</row>
    <row r="75" spans="2:12" s="43" customFormat="1"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</row>
    <row r="76" spans="2:12" s="43" customFormat="1"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</row>
    <row r="77" spans="2:12" s="43" customFormat="1"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</row>
    <row r="78" spans="2:12" s="43" customFormat="1"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</row>
    <row r="79" spans="2:12" s="43" customFormat="1"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</row>
    <row r="80" spans="2:12" s="43" customFormat="1"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</row>
    <row r="81" spans="2:12" s="43" customFormat="1"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</row>
    <row r="82" spans="2:12" s="43" customFormat="1"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</row>
    <row r="83" spans="2:12" s="43" customFormat="1"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</row>
    <row r="84" spans="2:12" s="43" customFormat="1"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</row>
    <row r="85" spans="2:12" s="43" customFormat="1"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</row>
    <row r="86" spans="2:12" s="43" customFormat="1"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</row>
    <row r="87" spans="2:12" s="43" customFormat="1"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</row>
    <row r="88" spans="2:12" s="43" customFormat="1"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</row>
    <row r="89" spans="2:12" s="43" customFormat="1"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</row>
    <row r="90" spans="2:12" s="43" customFormat="1"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</row>
    <row r="91" spans="2:12" s="43" customFormat="1"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</row>
    <row r="92" spans="2:12" s="43" customFormat="1"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</row>
    <row r="93" spans="2:12" s="43" customFormat="1"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</row>
    <row r="94" spans="2:12" s="43" customFormat="1"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</row>
    <row r="95" spans="2:12" s="43" customFormat="1"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</row>
    <row r="96" spans="2:12" s="43" customFormat="1"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</row>
    <row r="97" spans="2:12" s="43" customFormat="1"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</row>
    <row r="98" spans="2:12" s="43" customFormat="1"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</row>
    <row r="99" spans="2:12" s="43" customFormat="1"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</row>
    <row r="100" spans="2:12" s="43" customFormat="1"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</row>
    <row r="101" spans="2:12" s="43" customFormat="1"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</row>
    <row r="102" spans="2:12" s="43" customFormat="1"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</row>
    <row r="103" spans="2:12" s="43" customFormat="1"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</row>
    <row r="104" spans="2:12" s="43" customFormat="1"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</row>
    <row r="105" spans="2:12" s="43" customFormat="1"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</row>
    <row r="106" spans="2:12" s="43" customFormat="1"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</row>
    <row r="107" spans="2:12" s="43" customFormat="1"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</row>
    <row r="108" spans="2:12" s="43" customFormat="1"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</row>
    <row r="109" spans="2:12" s="43" customFormat="1"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</row>
    <row r="110" spans="2:12" s="43" customFormat="1"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</row>
    <row r="111" spans="2:12" s="43" customFormat="1"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</row>
    <row r="112" spans="2:12" s="43" customFormat="1"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</row>
    <row r="113" spans="2:12" s="43" customFormat="1"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</row>
    <row r="114" spans="2:12" s="43" customFormat="1"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</row>
    <row r="115" spans="2:12" s="43" customFormat="1"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</row>
    <row r="116" spans="2:12" s="43" customFormat="1"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</row>
    <row r="117" spans="2:12" s="43" customFormat="1"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</row>
    <row r="118" spans="2:12" s="43" customFormat="1"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</row>
    <row r="119" spans="2:12" s="43" customFormat="1"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</row>
    <row r="120" spans="2:12" s="43" customFormat="1"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</row>
    <row r="121" spans="2:12" s="43" customFormat="1"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</row>
    <row r="122" spans="2:12" s="43" customFormat="1"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</row>
    <row r="123" spans="2:12" s="43" customFormat="1"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</row>
    <row r="124" spans="2:12" s="43" customFormat="1">
      <c r="B124" s="1"/>
      <c r="C124" s="44"/>
      <c r="D124" s="45"/>
      <c r="E124" s="45"/>
      <c r="F124" s="2"/>
      <c r="G124" s="2"/>
      <c r="H124" s="2"/>
      <c r="I124" s="2"/>
      <c r="J124" s="2"/>
      <c r="K124" s="2"/>
      <c r="L124" s="2"/>
    </row>
    <row r="125" spans="2:12" s="43" customFormat="1">
      <c r="B125" s="1"/>
      <c r="C125" s="44"/>
      <c r="D125" s="45"/>
      <c r="E125" s="45"/>
      <c r="F125" s="2"/>
      <c r="G125" s="2"/>
      <c r="H125" s="2"/>
      <c r="I125" s="2"/>
      <c r="J125" s="2"/>
      <c r="K125" s="2"/>
      <c r="L125" s="2"/>
    </row>
    <row r="126" spans="2:12" s="43" customFormat="1">
      <c r="B126" s="44"/>
      <c r="C126" s="44"/>
      <c r="D126" s="45"/>
      <c r="E126" s="45"/>
      <c r="F126" s="45"/>
      <c r="G126" s="45"/>
      <c r="H126" s="45"/>
      <c r="I126" s="45"/>
      <c r="J126" s="45"/>
      <c r="K126" s="45"/>
      <c r="L126" s="45"/>
    </row>
  </sheetData>
  <autoFilter ref="B2:L40" xr:uid="{00000000-0009-0000-0000-000000000000}">
    <filterColumn colId="4" showButton="0"/>
    <filterColumn colId="6" showButton="0"/>
    <filterColumn colId="8" showButton="0"/>
  </autoFilter>
  <mergeCells count="8">
    <mergeCell ref="B2:B3"/>
    <mergeCell ref="C2:C3"/>
    <mergeCell ref="D2:D3"/>
    <mergeCell ref="E2:E3"/>
    <mergeCell ref="F2:G2"/>
    <mergeCell ref="H2:I2"/>
    <mergeCell ref="J2:K2"/>
    <mergeCell ref="L2:L3"/>
  </mergeCells>
  <printOptions horizontalCentered="1"/>
  <pageMargins left="0.118110236220472" right="0.118110236220472" top="0.43307086614173201" bottom="0.43307086614173201" header="0.43307086614173201" footer="0.23622047244094499"/>
  <pageSetup paperSize="9" scale="76" orientation="landscape" cellComments="asDisplayed" useFirstPageNumber="1" r:id="rId1"/>
  <headerFooter alignWithMargins="0"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მანგლისი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Natia Gelashvili</cp:lastModifiedBy>
  <dcterms:created xsi:type="dcterms:W3CDTF">2025-01-24T09:42:59Z</dcterms:created>
  <dcterms:modified xsi:type="dcterms:W3CDTF">2025-09-25T13:06:29Z</dcterms:modified>
</cp:coreProperties>
</file>