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ekandelaki\Desktop\ასფალტები რუსთავი\Announcement\Files\"/>
    </mc:Choice>
  </mc:AlternateContent>
  <xr:revisionPtr revIDLastSave="0" documentId="13_ncr:1_{0587B1B6-07F4-4E72-AB64-1A1CACF7C725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მეგობრობის I გას " sheetId="1" r:id="rId1"/>
    <sheet name="მეგობრობის II გას " sheetId="2" r:id="rId2"/>
    <sheet name="მეგობრებოს გამზ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H16" i="3" s="1"/>
  <c r="H17" i="3" s="1"/>
  <c r="H18" i="3" s="1"/>
  <c r="H19" i="3" s="1"/>
  <c r="H15" i="2"/>
  <c r="H16" i="2" s="1"/>
  <c r="H17" i="2" s="1"/>
  <c r="H18" i="2" s="1"/>
  <c r="H19" i="2" s="1"/>
  <c r="H15" i="1"/>
  <c r="H16" i="1"/>
  <c r="H17" i="1" s="1"/>
  <c r="H18" i="1" s="1"/>
  <c r="H19" i="1" s="1"/>
  <c r="F14" i="3"/>
  <c r="F13" i="3"/>
  <c r="F12" i="3"/>
  <c r="F11" i="3"/>
  <c r="F10" i="3"/>
  <c r="F9" i="3"/>
  <c r="F8" i="3"/>
  <c r="A8" i="3"/>
  <c r="A9" i="3" s="1"/>
  <c r="A10" i="3" s="1"/>
  <c r="A11" i="3" s="1"/>
  <c r="A12" i="3" s="1"/>
  <c r="A13" i="3" s="1"/>
  <c r="A14" i="3" s="1"/>
  <c r="F7" i="3"/>
  <c r="F15" i="3" s="1"/>
  <c r="F16" i="3" s="1"/>
  <c r="F17" i="3" s="1"/>
  <c r="F18" i="3" s="1"/>
  <c r="F19" i="3" s="1"/>
  <c r="F14" i="2" l="1"/>
  <c r="F13" i="2"/>
  <c r="F12" i="2"/>
  <c r="F11" i="2"/>
  <c r="F15" i="2" s="1"/>
  <c r="F16" i="2" s="1"/>
  <c r="F17" i="2" s="1"/>
  <c r="F18" i="2" s="1"/>
  <c r="F19" i="2" s="1"/>
  <c r="F10" i="2"/>
  <c r="F9" i="2"/>
  <c r="F8" i="2"/>
  <c r="A8" i="2"/>
  <c r="A9" i="2" s="1"/>
  <c r="A10" i="2" s="1"/>
  <c r="A11" i="2" s="1"/>
  <c r="A12" i="2" s="1"/>
  <c r="A13" i="2" s="1"/>
  <c r="A14" i="2" s="1"/>
  <c r="F7" i="2"/>
  <c r="F14" i="1" l="1"/>
  <c r="F13" i="1"/>
  <c r="F12" i="1"/>
  <c r="F11" i="1"/>
  <c r="F10" i="1"/>
  <c r="F9" i="1"/>
  <c r="F8" i="1"/>
  <c r="A8" i="1"/>
  <c r="A9" i="1" s="1"/>
  <c r="A10" i="1" s="1"/>
  <c r="A11" i="1" s="1"/>
  <c r="A12" i="1" s="1"/>
  <c r="A13" i="1" s="1"/>
  <c r="A14" i="1" s="1"/>
  <c r="F7" i="1"/>
  <c r="F15" i="1" l="1"/>
  <c r="F16" i="1" s="1"/>
  <c r="F17" i="1" s="1"/>
  <c r="F18" i="1" s="1"/>
  <c r="F19" i="1" s="1"/>
</calcChain>
</file>

<file path=xl/sharedStrings.xml><?xml version="1.0" encoding="utf-8"?>
<sst xmlns="http://schemas.openxmlformats.org/spreadsheetml/2006/main" count="120" uniqueCount="30">
  <si>
    <t>ქ. რუსთავი, მეგობრობის I გასავალი</t>
  </si>
  <si>
    <t>შედგენილია საბაზისო ნორმებით, მიმდინარე ფასებში 2025 წლის III კვარტლის დონეზე</t>
  </si>
  <si>
    <t>N</t>
  </si>
  <si>
    <t xml:space="preserve">სამუშაოს დასახელება </t>
  </si>
  <si>
    <t>განზ. ერთ.</t>
  </si>
  <si>
    <t>რაოდენობა</t>
  </si>
  <si>
    <t>ერთ.ფასი</t>
  </si>
  <si>
    <t xml:space="preserve"> ასფალტის საფარის კონტურების ჩახერხვა, ნაწიბურების დამუშავება ხერხით და თხევადი ბიტუმის მოსხმა ნაწიბურზე</t>
  </si>
  <si>
    <t>მ</t>
  </si>
  <si>
    <t>კონტრაქტორის მომსახურება</t>
  </si>
  <si>
    <r>
      <t>ბალსატის საფარის მოხსნა 20 სმ სისქეზე  ექსკავატორით    ჩამჩის მოცულობით 0.5 მ</t>
    </r>
    <r>
      <rPr>
        <vertAlign val="superscript"/>
        <sz val="10"/>
        <rFont val="Segoe UI"/>
        <family val="2"/>
      </rPr>
      <t xml:space="preserve">3 </t>
    </r>
    <r>
      <rPr>
        <sz val="10"/>
        <rFont val="Segoe UI"/>
        <family val="2"/>
      </rPr>
      <t xml:space="preserve"> ა/მ დატვირთვით</t>
    </r>
  </si>
  <si>
    <r>
      <t>მ</t>
    </r>
    <r>
      <rPr>
        <vertAlign val="superscript"/>
        <sz val="10"/>
        <rFont val="Segoe UI"/>
        <family val="2"/>
      </rPr>
      <t>3</t>
    </r>
  </si>
  <si>
    <t>ავტოთვითმცლელით გატანა 15 კმ</t>
  </si>
  <si>
    <t>ტ</t>
  </si>
  <si>
    <t xml:space="preserve">თხრილის შევსება ღორღით  (ფრაქცია 0-40 მმ) მექანიზმით,    ასფალტის მომზადებამდე    სისქით 10 სმ  დატკეპნით             </t>
  </si>
  <si>
    <t xml:space="preserve">საფარის ქვედა ფენის დამუშავება  თხევადი ბიტუმის მოსხმა  0.7 ლ/მ2  </t>
  </si>
  <si>
    <t>საფარის ქვედა ფენის მოწყობა მსხვილმარცვლოვანი,  ასფალტობეტონის ცხელი ნარევით,  სისქით  6 სმ</t>
  </si>
  <si>
    <t xml:space="preserve"> მ2</t>
  </si>
  <si>
    <t xml:space="preserve">საფუძველის ზედა ფენაზე თხევადი ბიტუმის მოსხმა  0.35ლ/მ2  </t>
  </si>
  <si>
    <t>საფარის ზედა ფენის მოწყობა წვრილმარცვლოვანი,  ასფალტობეტონის ცხელი ნარევით,  სისქით 4 სმ</t>
  </si>
  <si>
    <r>
      <t xml:space="preserve"> მ</t>
    </r>
    <r>
      <rPr>
        <vertAlign val="superscript"/>
        <sz val="10"/>
        <rFont val="Segoe UI"/>
        <family val="2"/>
      </rPr>
      <t>2</t>
    </r>
  </si>
  <si>
    <t>სულ პირდაპირი ხარჯები</t>
  </si>
  <si>
    <t>გაუთვალისწინებელი ხარჯები</t>
  </si>
  <si>
    <t>სულ</t>
  </si>
  <si>
    <t>დ.ღ.გ.</t>
  </si>
  <si>
    <t>ქ. რუსთავი, მეგობრობის II გასავალი</t>
  </si>
  <si>
    <t>ქ. რუსთავი, მეგობრობის ქ.  №23-№27</t>
  </si>
  <si>
    <t>პრეტენდენტის ფასი</t>
  </si>
  <si>
    <r>
      <t xml:space="preserve">  სულ  ფასი    (ლარი) </t>
    </r>
    <r>
      <rPr>
        <b/>
        <sz val="10"/>
        <rFont val="Segoe UI"/>
        <family val="2"/>
      </rPr>
      <t>მოგების 8% და ზედნადები ხარჯი 10%-ის ჩათვლით</t>
    </r>
  </si>
  <si>
    <t xml:space="preserve">  სულ       ფასი                          (ლარი) მოგების 8% და ზედნადები ხარჯი 10%-ის ჩათვლით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</si>
</sst>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#,##0_);_(\(#,##0\);_(\ \-\ 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Segoe UI"/>
      <family val="2"/>
    </font>
    <font>
      <sz val="10"/>
      <name val="Segoe UI"/>
      <family val="2"/>
    </font>
    <font>
      <vertAlign val="superscript"/>
      <sz val="10"/>
      <name val="Segoe UI"/>
      <family val="2"/>
    </font>
    <font>
      <sz val="10"/>
      <name val="Arial"/>
      <family val="2"/>
      <charset val="204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70">
    <xf numFmtId="0" fontId="0" fillId="0" borderId="0" xfId="0"/>
    <xf numFmtId="0" fontId="3" fillId="2" borderId="0" xfId="2" applyFont="1" applyFill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vertical="center"/>
    </xf>
    <xf numFmtId="0" fontId="3" fillId="3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164" fontId="3" fillId="0" borderId="1" xfId="2" applyNumberFormat="1" applyFont="1" applyBorder="1" applyAlignment="1">
      <alignment horizontal="right" vertical="center"/>
    </xf>
    <xf numFmtId="49" fontId="4" fillId="3" borderId="0" xfId="2" applyNumberFormat="1" applyFont="1" applyFill="1" applyAlignment="1">
      <alignment horizontal="center" vertical="center"/>
    </xf>
    <xf numFmtId="0" fontId="4" fillId="3" borderId="1" xfId="2" applyFont="1" applyFill="1" applyBorder="1" applyAlignment="1">
      <alignment vertical="center"/>
    </xf>
    <xf numFmtId="9" fontId="4" fillId="0" borderId="5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49" fontId="4" fillId="3" borderId="9" xfId="2" applyNumberFormat="1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/>
    </xf>
    <xf numFmtId="1" fontId="4" fillId="3" borderId="10" xfId="2" applyNumberFormat="1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13" xfId="2" applyFont="1" applyFill="1" applyBorder="1" applyAlignment="1" applyProtection="1">
      <alignment horizontal="center" vertical="center"/>
      <protection locked="0"/>
    </xf>
    <xf numFmtId="2" fontId="4" fillId="3" borderId="13" xfId="2" applyNumberFormat="1" applyFont="1" applyFill="1" applyBorder="1" applyAlignment="1" applyProtection="1">
      <alignment horizontal="center" vertical="center"/>
      <protection locked="0"/>
    </xf>
    <xf numFmtId="0" fontId="4" fillId="3" borderId="14" xfId="2" applyFont="1" applyFill="1" applyBorder="1" applyAlignment="1" applyProtection="1">
      <alignment vertical="center"/>
      <protection locked="0"/>
    </xf>
    <xf numFmtId="1" fontId="4" fillId="3" borderId="12" xfId="2" applyNumberFormat="1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2" fontId="4" fillId="3" borderId="13" xfId="2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2" xfId="2" applyNumberFormat="1" applyFont="1" applyFill="1" applyBorder="1" applyAlignment="1" applyProtection="1">
      <alignment horizontal="center" vertical="center"/>
      <protection locked="0"/>
    </xf>
    <xf numFmtId="0" fontId="4" fillId="3" borderId="13" xfId="3" applyFont="1" applyFill="1" applyBorder="1" applyAlignment="1">
      <alignment horizontal="center" vertical="center"/>
    </xf>
    <xf numFmtId="165" fontId="4" fillId="3" borderId="13" xfId="3" applyNumberFormat="1" applyFont="1" applyFill="1" applyBorder="1" applyAlignment="1">
      <alignment horizontal="center" vertical="center"/>
    </xf>
    <xf numFmtId="165" fontId="7" fillId="3" borderId="13" xfId="0" applyNumberFormat="1" applyFont="1" applyFill="1" applyBorder="1" applyAlignment="1">
      <alignment horizontal="center" vertical="center"/>
    </xf>
    <xf numFmtId="49" fontId="4" fillId="3" borderId="9" xfId="2" applyNumberFormat="1" applyFont="1" applyFill="1" applyBorder="1" applyAlignment="1" applyProtection="1">
      <alignment horizontal="center" vertical="center"/>
      <protection locked="0"/>
    </xf>
    <xf numFmtId="0" fontId="4" fillId="3" borderId="10" xfId="2" applyFont="1" applyFill="1" applyBorder="1" applyAlignment="1" applyProtection="1">
      <alignment horizontal="center" vertical="center"/>
      <protection locked="0"/>
    </xf>
    <xf numFmtId="43" fontId="4" fillId="3" borderId="10" xfId="1" applyFont="1" applyFill="1" applyBorder="1" applyAlignment="1" applyProtection="1">
      <alignment horizontal="center" vertical="center"/>
      <protection locked="0"/>
    </xf>
    <xf numFmtId="43" fontId="3" fillId="3" borderId="10" xfId="1" applyFont="1" applyFill="1" applyBorder="1" applyAlignment="1" applyProtection="1">
      <alignment horizontal="center" vertical="center"/>
    </xf>
    <xf numFmtId="49" fontId="3" fillId="3" borderId="6" xfId="2" applyNumberFormat="1" applyFont="1" applyFill="1" applyBorder="1" applyAlignment="1">
      <alignment horizontal="center" vertical="center"/>
    </xf>
    <xf numFmtId="9" fontId="4" fillId="3" borderId="10" xfId="2" applyNumberFormat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  <xf numFmtId="49" fontId="3" fillId="3" borderId="9" xfId="2" applyNumberFormat="1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43" fontId="3" fillId="3" borderId="8" xfId="1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4" fillId="3" borderId="13" xfId="2" applyFont="1" applyFill="1" applyBorder="1" applyAlignment="1" applyProtection="1">
      <alignment vertical="center" wrapText="1"/>
      <protection locked="0"/>
    </xf>
    <xf numFmtId="0" fontId="4" fillId="3" borderId="13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3" fillId="3" borderId="10" xfId="2" applyFont="1" applyFill="1" applyBorder="1" applyAlignment="1" applyProtection="1">
      <alignment vertical="center" wrapText="1"/>
      <protection locked="0"/>
    </xf>
    <xf numFmtId="0" fontId="4" fillId="3" borderId="10" xfId="2" applyFont="1" applyFill="1" applyBorder="1" applyAlignment="1">
      <alignment vertical="center" wrapText="1"/>
    </xf>
    <xf numFmtId="0" fontId="3" fillId="3" borderId="10" xfId="2" applyFont="1" applyFill="1" applyBorder="1" applyAlignment="1">
      <alignment vertical="center" wrapText="1"/>
    </xf>
    <xf numFmtId="0" fontId="3" fillId="3" borderId="8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4" borderId="11" xfId="2" applyFont="1" applyFill="1" applyBorder="1" applyAlignment="1">
      <alignment horizontal="center" vertical="center"/>
    </xf>
    <xf numFmtId="2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4" borderId="14" xfId="2" applyFont="1" applyFill="1" applyBorder="1" applyAlignment="1" applyProtection="1">
      <alignment vertical="center"/>
      <protection locked="0"/>
    </xf>
    <xf numFmtId="9" fontId="4" fillId="4" borderId="5" xfId="2" applyNumberFormat="1" applyFont="1" applyFill="1" applyBorder="1" applyAlignment="1">
      <alignment horizontal="center" vertical="center"/>
    </xf>
    <xf numFmtId="2" fontId="4" fillId="4" borderId="4" xfId="2" applyNumberFormat="1" applyFont="1" applyFill="1" applyBorder="1" applyAlignment="1">
      <alignment horizontal="center" vertical="center"/>
    </xf>
    <xf numFmtId="2" fontId="4" fillId="4" borderId="8" xfId="2" applyNumberFormat="1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49" fontId="4" fillId="3" borderId="2" xfId="2" applyNumberFormat="1" applyFont="1" applyFill="1" applyBorder="1" applyAlignment="1">
      <alignment horizontal="center" vertical="center"/>
    </xf>
    <xf numFmtId="49" fontId="4" fillId="3" borderId="6" xfId="2" applyNumberFormat="1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2" fontId="4" fillId="3" borderId="4" xfId="2" applyNumberFormat="1" applyFont="1" applyFill="1" applyBorder="1" applyAlignment="1">
      <alignment horizontal="center" vertical="center"/>
    </xf>
    <xf numFmtId="2" fontId="4" fillId="3" borderId="8" xfId="2" applyNumberFormat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2" fontId="4" fillId="3" borderId="4" xfId="2" applyNumberFormat="1" applyFont="1" applyFill="1" applyBorder="1" applyAlignment="1">
      <alignment horizontal="center" vertical="center" wrapText="1"/>
    </xf>
    <xf numFmtId="2" fontId="4" fillId="3" borderId="8" xfId="2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7F97B661-A038-4121-A039-34A17F5BBB51}"/>
    <cellStyle name="Обычный_Лист1" xfId="3" xr:uid="{A7CDA3F3-42FA-4765-AA9D-3DA9340C154F}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zoomScale="80" zoomScaleNormal="80" workbookViewId="0">
      <selection activeCell="H4" sqref="H4:H5"/>
    </sheetView>
  </sheetViews>
  <sheetFormatPr defaultRowHeight="14.5" x14ac:dyDescent="0.35"/>
  <cols>
    <col min="2" max="2" width="67.54296875" style="51" customWidth="1"/>
    <col min="6" max="6" width="27.81640625" bestFit="1" customWidth="1"/>
    <col min="7" max="8" width="22" customWidth="1"/>
    <col min="9" max="9" width="28" bestFit="1" customWidth="1"/>
  </cols>
  <sheetData>
    <row r="1" spans="1:9" ht="16" x14ac:dyDescent="0.35">
      <c r="A1" s="1" t="s">
        <v>0</v>
      </c>
      <c r="B1" s="40"/>
      <c r="C1" s="2"/>
      <c r="D1" s="2"/>
      <c r="E1" s="2"/>
      <c r="F1" s="2"/>
      <c r="G1" s="2"/>
      <c r="H1" s="3"/>
      <c r="I1" s="3"/>
    </row>
    <row r="2" spans="1:9" ht="16.5" thickBot="1" x14ac:dyDescent="0.4">
      <c r="A2" s="4" t="s">
        <v>1</v>
      </c>
      <c r="B2" s="41"/>
      <c r="C2" s="5"/>
      <c r="D2" s="5"/>
      <c r="E2" s="5"/>
      <c r="F2" s="5"/>
      <c r="G2" s="5"/>
      <c r="H2" s="6"/>
      <c r="I2" s="6"/>
    </row>
    <row r="3" spans="1:9" ht="16.5" thickBot="1" x14ac:dyDescent="0.4">
      <c r="A3" s="7"/>
      <c r="B3" s="42"/>
      <c r="C3" s="8"/>
      <c r="D3" s="8"/>
      <c r="E3" s="8"/>
      <c r="F3" s="8"/>
      <c r="G3" s="55" t="s">
        <v>27</v>
      </c>
      <c r="H3" s="55"/>
      <c r="I3" s="9"/>
    </row>
    <row r="4" spans="1:9" ht="49" customHeight="1" thickBot="1" x14ac:dyDescent="0.4">
      <c r="A4" s="60" t="s">
        <v>2</v>
      </c>
      <c r="B4" s="62" t="s">
        <v>3</v>
      </c>
      <c r="C4" s="62" t="s">
        <v>4</v>
      </c>
      <c r="D4" s="62" t="s">
        <v>5</v>
      </c>
      <c r="E4" s="64" t="s">
        <v>6</v>
      </c>
      <c r="F4" s="66" t="s">
        <v>28</v>
      </c>
      <c r="G4" s="56" t="s">
        <v>6</v>
      </c>
      <c r="H4" s="58" t="s">
        <v>29</v>
      </c>
      <c r="I4" s="9"/>
    </row>
    <row r="5" spans="1:9" ht="49" customHeight="1" thickBot="1" x14ac:dyDescent="0.4">
      <c r="A5" s="61"/>
      <c r="B5" s="63"/>
      <c r="C5" s="63"/>
      <c r="D5" s="63"/>
      <c r="E5" s="65"/>
      <c r="F5" s="67"/>
      <c r="G5" s="57"/>
      <c r="H5" s="59"/>
      <c r="I5" s="10"/>
    </row>
    <row r="6" spans="1:9" ht="16.5" thickBot="1" x14ac:dyDescent="0.4">
      <c r="A6" s="11">
        <v>1</v>
      </c>
      <c r="B6" s="12">
        <v>2</v>
      </c>
      <c r="C6" s="12">
        <v>3</v>
      </c>
      <c r="D6" s="12">
        <v>4</v>
      </c>
      <c r="E6" s="13">
        <v>5</v>
      </c>
      <c r="F6" s="14">
        <v>6</v>
      </c>
      <c r="G6" s="52">
        <v>7</v>
      </c>
      <c r="H6" s="52">
        <v>8</v>
      </c>
      <c r="I6" s="15">
        <v>9</v>
      </c>
    </row>
    <row r="7" spans="1:9" ht="32" x14ac:dyDescent="0.35">
      <c r="A7" s="16">
        <v>1</v>
      </c>
      <c r="B7" s="43" t="s">
        <v>7</v>
      </c>
      <c r="C7" s="17" t="s">
        <v>8</v>
      </c>
      <c r="D7" s="18">
        <v>1042</v>
      </c>
      <c r="E7" s="18">
        <v>3.965222153094401</v>
      </c>
      <c r="F7" s="18">
        <f>D7*E7</f>
        <v>4131.7614835243658</v>
      </c>
      <c r="G7" s="53"/>
      <c r="H7" s="54"/>
      <c r="I7" s="19" t="s">
        <v>9</v>
      </c>
    </row>
    <row r="8" spans="1:9" ht="32.5" x14ac:dyDescent="0.35">
      <c r="A8" s="20">
        <f t="shared" ref="A8:A14" si="0">A7+1</f>
        <v>2</v>
      </c>
      <c r="B8" s="44" t="s">
        <v>10</v>
      </c>
      <c r="C8" s="21" t="s">
        <v>11</v>
      </c>
      <c r="D8" s="22">
        <v>278</v>
      </c>
      <c r="E8" s="22">
        <v>4.4672461004457604</v>
      </c>
      <c r="F8" s="18">
        <f t="shared" ref="F8:F14" si="1">D8*E8</f>
        <v>1241.8944159239213</v>
      </c>
      <c r="G8" s="53"/>
      <c r="H8" s="54"/>
      <c r="I8" s="19" t="s">
        <v>9</v>
      </c>
    </row>
    <row r="9" spans="1:9" ht="16" x14ac:dyDescent="0.35">
      <c r="A9" s="16">
        <f t="shared" si="0"/>
        <v>3</v>
      </c>
      <c r="B9" s="43" t="s">
        <v>12</v>
      </c>
      <c r="C9" s="21" t="s">
        <v>13</v>
      </c>
      <c r="D9" s="23">
        <v>500.40000000000003</v>
      </c>
      <c r="E9" s="22">
        <v>9.1804648319999984</v>
      </c>
      <c r="F9" s="18">
        <f t="shared" si="1"/>
        <v>4593.9046019327998</v>
      </c>
      <c r="G9" s="53"/>
      <c r="H9" s="54"/>
      <c r="I9" s="19" t="s">
        <v>9</v>
      </c>
    </row>
    <row r="10" spans="1:9" ht="32" x14ac:dyDescent="0.35">
      <c r="A10" s="24">
        <f t="shared" si="0"/>
        <v>4</v>
      </c>
      <c r="B10" s="44" t="s">
        <v>14</v>
      </c>
      <c r="C10" s="21" t="s">
        <v>11</v>
      </c>
      <c r="D10" s="22">
        <v>139</v>
      </c>
      <c r="E10" s="22">
        <v>52.262080014803843</v>
      </c>
      <c r="F10" s="18">
        <f t="shared" si="1"/>
        <v>7264.4291220577343</v>
      </c>
      <c r="G10" s="53"/>
      <c r="H10" s="54"/>
      <c r="I10" s="19" t="s">
        <v>9</v>
      </c>
    </row>
    <row r="11" spans="1:9" ht="16" x14ac:dyDescent="0.35">
      <c r="A11" s="16">
        <f t="shared" si="0"/>
        <v>5</v>
      </c>
      <c r="B11" s="45" t="s">
        <v>15</v>
      </c>
      <c r="C11" s="21" t="s">
        <v>13</v>
      </c>
      <c r="D11" s="22">
        <v>0.97299999999999986</v>
      </c>
      <c r="E11" s="22">
        <v>1487.4175885536001</v>
      </c>
      <c r="F11" s="18">
        <f t="shared" si="1"/>
        <v>1447.2573136626527</v>
      </c>
      <c r="G11" s="53"/>
      <c r="H11" s="54"/>
      <c r="I11" s="19" t="s">
        <v>9</v>
      </c>
    </row>
    <row r="12" spans="1:9" ht="32" x14ac:dyDescent="0.35">
      <c r="A12" s="16">
        <f t="shared" si="0"/>
        <v>6</v>
      </c>
      <c r="B12" s="46" t="s">
        <v>16</v>
      </c>
      <c r="C12" s="25" t="s">
        <v>17</v>
      </c>
      <c r="D12" s="26">
        <v>1390</v>
      </c>
      <c r="E12" s="22">
        <v>24.018613553090955</v>
      </c>
      <c r="F12" s="18">
        <f t="shared" si="1"/>
        <v>33385.872838796429</v>
      </c>
      <c r="G12" s="53"/>
      <c r="H12" s="54"/>
      <c r="I12" s="19" t="s">
        <v>9</v>
      </c>
    </row>
    <row r="13" spans="1:9" ht="16" x14ac:dyDescent="0.35">
      <c r="A13" s="16">
        <f t="shared" si="0"/>
        <v>7</v>
      </c>
      <c r="B13" s="45" t="s">
        <v>18</v>
      </c>
      <c r="C13" s="21" t="s">
        <v>13</v>
      </c>
      <c r="D13" s="22">
        <v>0.48649999999999993</v>
      </c>
      <c r="E13" s="22">
        <v>1487.4175885536001</v>
      </c>
      <c r="F13" s="18">
        <f t="shared" si="1"/>
        <v>723.62865683132634</v>
      </c>
      <c r="G13" s="53"/>
      <c r="H13" s="54"/>
      <c r="I13" s="19" t="s">
        <v>9</v>
      </c>
    </row>
    <row r="14" spans="1:9" ht="32.5" thickBot="1" x14ac:dyDescent="0.4">
      <c r="A14" s="16">
        <f t="shared" si="0"/>
        <v>8</v>
      </c>
      <c r="B14" s="46" t="s">
        <v>19</v>
      </c>
      <c r="C14" s="25" t="s">
        <v>20</v>
      </c>
      <c r="D14" s="27">
        <v>1390</v>
      </c>
      <c r="E14" s="22">
        <v>18.503987147681283</v>
      </c>
      <c r="F14" s="18">
        <f t="shared" si="1"/>
        <v>25720.542135276984</v>
      </c>
      <c r="G14" s="53"/>
      <c r="H14" s="54"/>
      <c r="I14" s="19" t="s">
        <v>9</v>
      </c>
    </row>
    <row r="15" spans="1:9" ht="16.5" thickBot="1" x14ac:dyDescent="0.4">
      <c r="A15" s="28"/>
      <c r="B15" s="47" t="s">
        <v>21</v>
      </c>
      <c r="C15" s="29"/>
      <c r="D15" s="30"/>
      <c r="E15" s="30"/>
      <c r="F15" s="31">
        <f>SUM(F7:F14)</f>
        <v>78509.290568006225</v>
      </c>
      <c r="G15" s="30"/>
      <c r="H15" s="31">
        <f>SUM(H7:H14)</f>
        <v>0</v>
      </c>
      <c r="I15" s="3"/>
    </row>
    <row r="16" spans="1:9" ht="16.5" thickBot="1" x14ac:dyDescent="0.4">
      <c r="A16" s="32"/>
      <c r="B16" s="48" t="s">
        <v>22</v>
      </c>
      <c r="C16" s="33">
        <v>0.03</v>
      </c>
      <c r="D16" s="34"/>
      <c r="E16" s="34"/>
      <c r="F16" s="35">
        <f>C16*F15</f>
        <v>2355.2787170401866</v>
      </c>
      <c r="G16" s="34"/>
      <c r="H16" s="35">
        <f>E16*H15</f>
        <v>0</v>
      </c>
      <c r="I16" s="3"/>
    </row>
    <row r="17" spans="1:9" ht="16.5" thickBot="1" x14ac:dyDescent="0.4">
      <c r="A17" s="36"/>
      <c r="B17" s="49" t="s">
        <v>23</v>
      </c>
      <c r="C17" s="37"/>
      <c r="D17" s="34"/>
      <c r="E17" s="34"/>
      <c r="F17" s="34">
        <f>F16+F15</f>
        <v>80864.569285046411</v>
      </c>
      <c r="G17" s="34"/>
      <c r="H17" s="34">
        <f>H16+H15</f>
        <v>0</v>
      </c>
      <c r="I17" s="3"/>
    </row>
    <row r="18" spans="1:9" ht="16.5" thickBot="1" x14ac:dyDescent="0.4">
      <c r="A18" s="32"/>
      <c r="B18" s="48" t="s">
        <v>24</v>
      </c>
      <c r="C18" s="33">
        <v>0.18</v>
      </c>
      <c r="D18" s="34"/>
      <c r="E18" s="34"/>
      <c r="F18" s="35">
        <f>C18*F17</f>
        <v>14555.622471308354</v>
      </c>
      <c r="G18" s="34"/>
      <c r="H18" s="35">
        <f>E18*H17</f>
        <v>0</v>
      </c>
      <c r="I18" s="3"/>
    </row>
    <row r="19" spans="1:9" ht="16.5" thickBot="1" x14ac:dyDescent="0.4">
      <c r="A19" s="36"/>
      <c r="B19" s="50" t="s">
        <v>23</v>
      </c>
      <c r="C19" s="38"/>
      <c r="D19" s="39"/>
      <c r="E19" s="39"/>
      <c r="F19" s="34">
        <f>F18+F17</f>
        <v>95420.191756354761</v>
      </c>
      <c r="G19" s="39"/>
      <c r="H19" s="34">
        <f>H18+H17</f>
        <v>0</v>
      </c>
      <c r="I19" s="3"/>
    </row>
  </sheetData>
  <mergeCells count="9">
    <mergeCell ref="G3:H3"/>
    <mergeCell ref="G4:G5"/>
    <mergeCell ref="H4:H5"/>
    <mergeCell ref="A4:A5"/>
    <mergeCell ref="B4:B5"/>
    <mergeCell ref="C4:C5"/>
    <mergeCell ref="D4:D5"/>
    <mergeCell ref="E4:E5"/>
    <mergeCell ref="F4:F5"/>
  </mergeCells>
  <conditionalFormatting sqref="B11:D14">
    <cfRule type="cellIs" dxfId="2" priority="1" stopIfTrue="1" operator="equal">
      <formula>8223.307275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A4A0-0490-4960-8CAA-853D42B6AAB0}">
  <dimension ref="A1:I19"/>
  <sheetViews>
    <sheetView workbookViewId="0">
      <selection activeCell="H4" sqref="H4:H5"/>
    </sheetView>
  </sheetViews>
  <sheetFormatPr defaultRowHeight="14.5" x14ac:dyDescent="0.35"/>
  <cols>
    <col min="2" max="2" width="61.7265625" style="51" customWidth="1"/>
    <col min="6" max="6" width="24.6328125" customWidth="1"/>
    <col min="7" max="8" width="19.81640625" customWidth="1"/>
    <col min="9" max="9" width="28" bestFit="1" customWidth="1"/>
  </cols>
  <sheetData>
    <row r="1" spans="1:9" ht="16" x14ac:dyDescent="0.35">
      <c r="A1" s="1" t="s">
        <v>25</v>
      </c>
      <c r="B1" s="40"/>
      <c r="C1" s="2"/>
      <c r="D1" s="2"/>
      <c r="E1" s="2"/>
      <c r="F1" s="2"/>
      <c r="G1" s="2"/>
      <c r="H1" s="3"/>
      <c r="I1" s="3"/>
    </row>
    <row r="2" spans="1:9" ht="16.5" thickBot="1" x14ac:dyDescent="0.4">
      <c r="A2" s="4" t="s">
        <v>1</v>
      </c>
      <c r="B2" s="41"/>
      <c r="C2" s="5"/>
      <c r="D2" s="5"/>
      <c r="E2" s="5"/>
      <c r="F2" s="5"/>
      <c r="G2" s="5"/>
      <c r="H2" s="6"/>
      <c r="I2" s="6"/>
    </row>
    <row r="3" spans="1:9" ht="16.5" thickBot="1" x14ac:dyDescent="0.4">
      <c r="A3" s="7"/>
      <c r="B3" s="42"/>
      <c r="C3" s="8"/>
      <c r="D3" s="8"/>
      <c r="E3" s="8"/>
      <c r="F3" s="8"/>
      <c r="G3" s="55" t="s">
        <v>27</v>
      </c>
      <c r="H3" s="55"/>
      <c r="I3" s="9"/>
    </row>
    <row r="4" spans="1:9" ht="31" customHeight="1" thickBot="1" x14ac:dyDescent="0.4">
      <c r="A4" s="60" t="s">
        <v>2</v>
      </c>
      <c r="B4" s="62" t="s">
        <v>3</v>
      </c>
      <c r="C4" s="62" t="s">
        <v>4</v>
      </c>
      <c r="D4" s="62" t="s">
        <v>5</v>
      </c>
      <c r="E4" s="68" t="s">
        <v>6</v>
      </c>
      <c r="F4" s="66" t="s">
        <v>28</v>
      </c>
      <c r="G4" s="56" t="s">
        <v>6</v>
      </c>
      <c r="H4" s="58" t="s">
        <v>29</v>
      </c>
      <c r="I4" s="9"/>
    </row>
    <row r="5" spans="1:9" ht="41.5" customHeight="1" thickBot="1" x14ac:dyDescent="0.4">
      <c r="A5" s="61"/>
      <c r="B5" s="63"/>
      <c r="C5" s="63"/>
      <c r="D5" s="63"/>
      <c r="E5" s="69"/>
      <c r="F5" s="67"/>
      <c r="G5" s="57"/>
      <c r="H5" s="59"/>
      <c r="I5" s="10"/>
    </row>
    <row r="6" spans="1:9" ht="16.5" thickBot="1" x14ac:dyDescent="0.4">
      <c r="A6" s="11">
        <v>1</v>
      </c>
      <c r="B6" s="12">
        <v>2</v>
      </c>
      <c r="C6" s="12">
        <v>3</v>
      </c>
      <c r="D6" s="12">
        <v>4</v>
      </c>
      <c r="E6" s="13">
        <v>5</v>
      </c>
      <c r="F6" s="14">
        <v>6</v>
      </c>
      <c r="G6" s="52">
        <v>7</v>
      </c>
      <c r="H6" s="52">
        <v>8</v>
      </c>
      <c r="I6" s="15">
        <v>9</v>
      </c>
    </row>
    <row r="7" spans="1:9" ht="32" x14ac:dyDescent="0.35">
      <c r="A7" s="16">
        <v>1</v>
      </c>
      <c r="B7" s="43" t="s">
        <v>7</v>
      </c>
      <c r="C7" s="17" t="s">
        <v>8</v>
      </c>
      <c r="D7" s="18">
        <v>571</v>
      </c>
      <c r="E7" s="18">
        <v>3.9652221530944001</v>
      </c>
      <c r="F7" s="18">
        <f>D7*E7</f>
        <v>2264.1418494169025</v>
      </c>
      <c r="G7" s="53"/>
      <c r="H7" s="54"/>
      <c r="I7" s="19" t="s">
        <v>9</v>
      </c>
    </row>
    <row r="8" spans="1:9" ht="32.5" x14ac:dyDescent="0.35">
      <c r="A8" s="20">
        <f t="shared" ref="A8:A14" si="0">A7+1</f>
        <v>2</v>
      </c>
      <c r="B8" s="44" t="s">
        <v>10</v>
      </c>
      <c r="C8" s="21" t="s">
        <v>11</v>
      </c>
      <c r="D8" s="22">
        <v>225.4</v>
      </c>
      <c r="E8" s="22">
        <v>4.4672461004457604</v>
      </c>
      <c r="F8" s="22">
        <f>D8*E8</f>
        <v>1006.9172710404745</v>
      </c>
      <c r="G8" s="53"/>
      <c r="H8" s="54"/>
      <c r="I8" s="19" t="s">
        <v>9</v>
      </c>
    </row>
    <row r="9" spans="1:9" ht="16" x14ac:dyDescent="0.35">
      <c r="A9" s="16">
        <f t="shared" si="0"/>
        <v>3</v>
      </c>
      <c r="B9" s="43" t="s">
        <v>12</v>
      </c>
      <c r="C9" s="21" t="s">
        <v>13</v>
      </c>
      <c r="D9" s="23">
        <v>405.72</v>
      </c>
      <c r="E9" s="22">
        <v>9.1804648320000002</v>
      </c>
      <c r="F9" s="22">
        <f t="shared" ref="F9:F14" si="1">D9*E9</f>
        <v>3724.6981916390405</v>
      </c>
      <c r="G9" s="53"/>
      <c r="H9" s="54"/>
      <c r="I9" s="19" t="s">
        <v>9</v>
      </c>
    </row>
    <row r="10" spans="1:9" ht="32" x14ac:dyDescent="0.35">
      <c r="A10" s="24">
        <f t="shared" si="0"/>
        <v>4</v>
      </c>
      <c r="B10" s="44" t="s">
        <v>14</v>
      </c>
      <c r="C10" s="21" t="s">
        <v>11</v>
      </c>
      <c r="D10" s="22">
        <v>112.7</v>
      </c>
      <c r="E10" s="22">
        <v>52.262080014803857</v>
      </c>
      <c r="F10" s="22">
        <f t="shared" si="1"/>
        <v>5889.9364176683948</v>
      </c>
      <c r="G10" s="53"/>
      <c r="H10" s="54"/>
      <c r="I10" s="19" t="s">
        <v>9</v>
      </c>
    </row>
    <row r="11" spans="1:9" ht="32" x14ac:dyDescent="0.35">
      <c r="A11" s="16">
        <f t="shared" si="0"/>
        <v>5</v>
      </c>
      <c r="B11" s="45" t="s">
        <v>15</v>
      </c>
      <c r="C11" s="21" t="s">
        <v>13</v>
      </c>
      <c r="D11" s="22">
        <v>0.78889999999999993</v>
      </c>
      <c r="E11" s="22">
        <v>1487.4175885536001</v>
      </c>
      <c r="F11" s="22">
        <f t="shared" si="1"/>
        <v>1173.423735609935</v>
      </c>
      <c r="G11" s="53"/>
      <c r="H11" s="54"/>
      <c r="I11" s="19" t="s">
        <v>9</v>
      </c>
    </row>
    <row r="12" spans="1:9" ht="32" x14ac:dyDescent="0.35">
      <c r="A12" s="16">
        <f t="shared" si="0"/>
        <v>6</v>
      </c>
      <c r="B12" s="46" t="s">
        <v>16</v>
      </c>
      <c r="C12" s="25" t="s">
        <v>17</v>
      </c>
      <c r="D12" s="26">
        <v>1127</v>
      </c>
      <c r="E12" s="22">
        <v>24.023687860811837</v>
      </c>
      <c r="F12" s="22">
        <f t="shared" si="1"/>
        <v>27074.696219134941</v>
      </c>
      <c r="G12" s="53"/>
      <c r="H12" s="54"/>
      <c r="I12" s="19" t="s">
        <v>9</v>
      </c>
    </row>
    <row r="13" spans="1:9" ht="16" x14ac:dyDescent="0.35">
      <c r="A13" s="16">
        <f t="shared" si="0"/>
        <v>7</v>
      </c>
      <c r="B13" s="45" t="s">
        <v>18</v>
      </c>
      <c r="C13" s="21" t="s">
        <v>13</v>
      </c>
      <c r="D13" s="22">
        <v>0.39444999999999997</v>
      </c>
      <c r="E13" s="22">
        <v>1487.4175885536001</v>
      </c>
      <c r="F13" s="22">
        <f t="shared" si="1"/>
        <v>586.71186780496748</v>
      </c>
      <c r="G13" s="53"/>
      <c r="H13" s="54"/>
      <c r="I13" s="19" t="s">
        <v>9</v>
      </c>
    </row>
    <row r="14" spans="1:9" ht="32.5" thickBot="1" x14ac:dyDescent="0.4">
      <c r="A14" s="16">
        <f t="shared" si="0"/>
        <v>8</v>
      </c>
      <c r="B14" s="46" t="s">
        <v>19</v>
      </c>
      <c r="C14" s="25" t="s">
        <v>20</v>
      </c>
      <c r="D14" s="27">
        <v>1127</v>
      </c>
      <c r="E14" s="22">
        <v>18.503987147681279</v>
      </c>
      <c r="F14" s="22">
        <f t="shared" si="1"/>
        <v>20853.993515436803</v>
      </c>
      <c r="G14" s="53"/>
      <c r="H14" s="54"/>
      <c r="I14" s="19" t="s">
        <v>9</v>
      </c>
    </row>
    <row r="15" spans="1:9" ht="16.5" thickBot="1" x14ac:dyDescent="0.4">
      <c r="A15" s="28"/>
      <c r="B15" s="47" t="s">
        <v>21</v>
      </c>
      <c r="C15" s="29"/>
      <c r="D15" s="30"/>
      <c r="E15" s="30"/>
      <c r="F15" s="31">
        <f>SUM(F7:F14)</f>
        <v>62574.519067751462</v>
      </c>
      <c r="G15" s="30"/>
      <c r="H15" s="31">
        <f>SUM(H7:H14)</f>
        <v>0</v>
      </c>
      <c r="I15" s="3"/>
    </row>
    <row r="16" spans="1:9" ht="16.5" thickBot="1" x14ac:dyDescent="0.4">
      <c r="A16" s="32"/>
      <c r="B16" s="48" t="s">
        <v>22</v>
      </c>
      <c r="C16" s="33">
        <v>0.03</v>
      </c>
      <c r="D16" s="34"/>
      <c r="E16" s="34"/>
      <c r="F16" s="35">
        <f>C16*F15</f>
        <v>1877.2355720325438</v>
      </c>
      <c r="G16" s="34"/>
      <c r="H16" s="35">
        <f>E16*H15</f>
        <v>0</v>
      </c>
      <c r="I16" s="3"/>
    </row>
    <row r="17" spans="1:9" ht="16.5" thickBot="1" x14ac:dyDescent="0.4">
      <c r="A17" s="36"/>
      <c r="B17" s="49" t="s">
        <v>23</v>
      </c>
      <c r="C17" s="37"/>
      <c r="D17" s="34"/>
      <c r="E17" s="34"/>
      <c r="F17" s="34">
        <f>F16+F15</f>
        <v>64451.754639784005</v>
      </c>
      <c r="G17" s="34"/>
      <c r="H17" s="34">
        <f>H16+H15</f>
        <v>0</v>
      </c>
      <c r="I17" s="3"/>
    </row>
    <row r="18" spans="1:9" ht="16.5" thickBot="1" x14ac:dyDescent="0.4">
      <c r="A18" s="32"/>
      <c r="B18" s="48" t="s">
        <v>24</v>
      </c>
      <c r="C18" s="33">
        <v>0.18</v>
      </c>
      <c r="D18" s="34"/>
      <c r="E18" s="34"/>
      <c r="F18" s="35">
        <f>C18*F17</f>
        <v>11601.31583516112</v>
      </c>
      <c r="G18" s="34"/>
      <c r="H18" s="35">
        <f>E18*H17</f>
        <v>0</v>
      </c>
      <c r="I18" s="3"/>
    </row>
    <row r="19" spans="1:9" ht="16.5" thickBot="1" x14ac:dyDescent="0.4">
      <c r="A19" s="36"/>
      <c r="B19" s="50" t="s">
        <v>23</v>
      </c>
      <c r="C19" s="38"/>
      <c r="D19" s="39"/>
      <c r="E19" s="39"/>
      <c r="F19" s="34">
        <f>F18+F17</f>
        <v>76053.070474945125</v>
      </c>
      <c r="G19" s="39"/>
      <c r="H19" s="34">
        <f>H18+H17</f>
        <v>0</v>
      </c>
      <c r="I19" s="3"/>
    </row>
  </sheetData>
  <mergeCells count="9">
    <mergeCell ref="G3:H3"/>
    <mergeCell ref="G4:G5"/>
    <mergeCell ref="H4:H5"/>
    <mergeCell ref="A4:A5"/>
    <mergeCell ref="B4:B5"/>
    <mergeCell ref="C4:C5"/>
    <mergeCell ref="D4:D5"/>
    <mergeCell ref="E4:E5"/>
    <mergeCell ref="F4:F5"/>
  </mergeCells>
  <conditionalFormatting sqref="B11:D14">
    <cfRule type="cellIs" dxfId="1" priority="1" stopIfTrue="1" operator="equal">
      <formula>8223.307275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BDDE-6BD2-4BC3-A9D2-20D0C7ACA96D}">
  <dimension ref="A1:I19"/>
  <sheetViews>
    <sheetView tabSelected="1" zoomScale="70" zoomScaleNormal="70" workbookViewId="0">
      <selection activeCell="M5" sqref="M5"/>
    </sheetView>
  </sheetViews>
  <sheetFormatPr defaultRowHeight="14.5" x14ac:dyDescent="0.35"/>
  <cols>
    <col min="2" max="2" width="37.7265625" style="51" bestFit="1" customWidth="1"/>
    <col min="3" max="3" width="10.36328125" bestFit="1" customWidth="1"/>
    <col min="4" max="4" width="11.453125" bestFit="1" customWidth="1"/>
    <col min="5" max="5" width="9.7265625" bestFit="1" customWidth="1"/>
    <col min="6" max="6" width="27.81640625" bestFit="1" customWidth="1"/>
    <col min="7" max="8" width="19.54296875" customWidth="1"/>
    <col min="9" max="9" width="28" bestFit="1" customWidth="1"/>
  </cols>
  <sheetData>
    <row r="1" spans="1:9" ht="16" x14ac:dyDescent="0.35">
      <c r="A1" s="1" t="s">
        <v>26</v>
      </c>
      <c r="B1" s="40"/>
      <c r="C1" s="2"/>
      <c r="D1" s="2"/>
      <c r="E1" s="2"/>
      <c r="F1" s="2"/>
      <c r="G1" s="2"/>
      <c r="H1" s="3"/>
      <c r="I1" s="3"/>
    </row>
    <row r="2" spans="1:9" ht="16.5" thickBot="1" x14ac:dyDescent="0.4">
      <c r="A2" s="4" t="s">
        <v>1</v>
      </c>
      <c r="B2" s="41"/>
      <c r="C2" s="5"/>
      <c r="D2" s="5"/>
      <c r="E2" s="5"/>
      <c r="F2" s="5"/>
      <c r="G2" s="5"/>
      <c r="H2" s="6"/>
      <c r="I2" s="6"/>
    </row>
    <row r="3" spans="1:9" ht="16.5" thickBot="1" x14ac:dyDescent="0.4">
      <c r="A3" s="7"/>
      <c r="B3" s="42"/>
      <c r="C3" s="8"/>
      <c r="D3" s="8"/>
      <c r="E3" s="8"/>
      <c r="F3" s="8"/>
      <c r="G3" s="55" t="s">
        <v>27</v>
      </c>
      <c r="H3" s="55"/>
      <c r="I3" s="9"/>
    </row>
    <row r="4" spans="1:9" ht="16.5" customHeight="1" thickBot="1" x14ac:dyDescent="0.4">
      <c r="A4" s="60" t="s">
        <v>2</v>
      </c>
      <c r="B4" s="62" t="s">
        <v>3</v>
      </c>
      <c r="C4" s="62" t="s">
        <v>4</v>
      </c>
      <c r="D4" s="62" t="s">
        <v>5</v>
      </c>
      <c r="E4" s="64" t="s">
        <v>6</v>
      </c>
      <c r="F4" s="66" t="s">
        <v>28</v>
      </c>
      <c r="G4" s="56" t="s">
        <v>6</v>
      </c>
      <c r="H4" s="58" t="s">
        <v>29</v>
      </c>
      <c r="I4" s="9"/>
    </row>
    <row r="5" spans="1:9" ht="38" customHeight="1" thickBot="1" x14ac:dyDescent="0.4">
      <c r="A5" s="61"/>
      <c r="B5" s="63"/>
      <c r="C5" s="63"/>
      <c r="D5" s="63"/>
      <c r="E5" s="65"/>
      <c r="F5" s="67"/>
      <c r="G5" s="57"/>
      <c r="H5" s="59"/>
      <c r="I5" s="10"/>
    </row>
    <row r="6" spans="1:9" ht="16.5" thickBot="1" x14ac:dyDescent="0.4">
      <c r="A6" s="11">
        <v>1</v>
      </c>
      <c r="B6" s="12">
        <v>2</v>
      </c>
      <c r="C6" s="12">
        <v>3</v>
      </c>
      <c r="D6" s="12">
        <v>4</v>
      </c>
      <c r="E6" s="13">
        <v>5</v>
      </c>
      <c r="F6" s="14">
        <v>6</v>
      </c>
      <c r="G6" s="52">
        <v>7</v>
      </c>
      <c r="H6" s="52">
        <v>8</v>
      </c>
      <c r="I6" s="15">
        <v>9</v>
      </c>
    </row>
    <row r="7" spans="1:9" ht="64" x14ac:dyDescent="0.35">
      <c r="A7" s="16">
        <v>1</v>
      </c>
      <c r="B7" s="43" t="s">
        <v>7</v>
      </c>
      <c r="C7" s="17" t="s">
        <v>8</v>
      </c>
      <c r="D7" s="18">
        <v>235</v>
      </c>
      <c r="E7" s="18">
        <v>3.9652221530944001</v>
      </c>
      <c r="F7" s="18">
        <f>D7*E7</f>
        <v>931.82720597718401</v>
      </c>
      <c r="G7" s="53"/>
      <c r="H7" s="54"/>
      <c r="I7" s="19" t="s">
        <v>9</v>
      </c>
    </row>
    <row r="8" spans="1:9" ht="48.5" x14ac:dyDescent="0.35">
      <c r="A8" s="20">
        <f t="shared" ref="A8:A14" si="0">A7+1</f>
        <v>2</v>
      </c>
      <c r="B8" s="44" t="s">
        <v>10</v>
      </c>
      <c r="C8" s="21" t="s">
        <v>11</v>
      </c>
      <c r="D8" s="22">
        <v>39.400000000000006</v>
      </c>
      <c r="E8" s="22">
        <v>4.4672461004457595</v>
      </c>
      <c r="F8" s="22">
        <f>D8*E8</f>
        <v>176.00949635756294</v>
      </c>
      <c r="G8" s="53"/>
      <c r="H8" s="54"/>
      <c r="I8" s="19" t="s">
        <v>9</v>
      </c>
    </row>
    <row r="9" spans="1:9" ht="16" x14ac:dyDescent="0.35">
      <c r="A9" s="16">
        <f t="shared" si="0"/>
        <v>3</v>
      </c>
      <c r="B9" s="43" t="s">
        <v>12</v>
      </c>
      <c r="C9" s="21" t="s">
        <v>13</v>
      </c>
      <c r="D9" s="23">
        <v>70.920000000000016</v>
      </c>
      <c r="E9" s="22">
        <v>9.1804648320000002</v>
      </c>
      <c r="F9" s="22">
        <f>D9*E9</f>
        <v>651.07856588544018</v>
      </c>
      <c r="G9" s="53"/>
      <c r="H9" s="54"/>
      <c r="I9" s="19" t="s">
        <v>9</v>
      </c>
    </row>
    <row r="10" spans="1:9" ht="64" x14ac:dyDescent="0.35">
      <c r="A10" s="24">
        <f t="shared" si="0"/>
        <v>4</v>
      </c>
      <c r="B10" s="44" t="s">
        <v>14</v>
      </c>
      <c r="C10" s="21" t="s">
        <v>11</v>
      </c>
      <c r="D10" s="22">
        <v>19.700000000000003</v>
      </c>
      <c r="E10" s="22">
        <v>52.262080014803836</v>
      </c>
      <c r="F10" s="22">
        <f t="shared" ref="F10:F14" si="1">D10*E10</f>
        <v>1029.5629762916358</v>
      </c>
      <c r="G10" s="53"/>
      <c r="H10" s="54"/>
      <c r="I10" s="19" t="s">
        <v>9</v>
      </c>
    </row>
    <row r="11" spans="1:9" ht="32" x14ac:dyDescent="0.35">
      <c r="A11" s="16">
        <f t="shared" si="0"/>
        <v>5</v>
      </c>
      <c r="B11" s="45" t="s">
        <v>15</v>
      </c>
      <c r="C11" s="21" t="s">
        <v>13</v>
      </c>
      <c r="D11" s="22">
        <v>0.13789999999999997</v>
      </c>
      <c r="E11" s="22">
        <v>1487.4175885536001</v>
      </c>
      <c r="F11" s="22">
        <f t="shared" si="1"/>
        <v>205.11488546154141</v>
      </c>
      <c r="G11" s="53"/>
      <c r="H11" s="54"/>
      <c r="I11" s="19" t="s">
        <v>9</v>
      </c>
    </row>
    <row r="12" spans="1:9" ht="64" x14ac:dyDescent="0.35">
      <c r="A12" s="16">
        <f t="shared" si="0"/>
        <v>6</v>
      </c>
      <c r="B12" s="46" t="s">
        <v>16</v>
      </c>
      <c r="C12" s="25" t="s">
        <v>17</v>
      </c>
      <c r="D12" s="26">
        <v>197</v>
      </c>
      <c r="E12" s="22">
        <v>24.150293361396194</v>
      </c>
      <c r="F12" s="22">
        <f t="shared" si="1"/>
        <v>4757.60779219505</v>
      </c>
      <c r="G12" s="53"/>
      <c r="H12" s="54"/>
      <c r="I12" s="19" t="s">
        <v>9</v>
      </c>
    </row>
    <row r="13" spans="1:9" ht="32" x14ac:dyDescent="0.35">
      <c r="A13" s="16">
        <f t="shared" si="0"/>
        <v>7</v>
      </c>
      <c r="B13" s="45" t="s">
        <v>18</v>
      </c>
      <c r="C13" s="21" t="s">
        <v>13</v>
      </c>
      <c r="D13" s="22">
        <v>6.8949999999999984E-2</v>
      </c>
      <c r="E13" s="22">
        <v>1487.4175885536001</v>
      </c>
      <c r="F13" s="22">
        <f t="shared" si="1"/>
        <v>102.5574427307707</v>
      </c>
      <c r="G13" s="53"/>
      <c r="H13" s="54"/>
      <c r="I13" s="19" t="s">
        <v>9</v>
      </c>
    </row>
    <row r="14" spans="1:9" ht="64.5" thickBot="1" x14ac:dyDescent="0.4">
      <c r="A14" s="16">
        <f t="shared" si="0"/>
        <v>8</v>
      </c>
      <c r="B14" s="46" t="s">
        <v>19</v>
      </c>
      <c r="C14" s="25" t="s">
        <v>20</v>
      </c>
      <c r="D14" s="27">
        <v>197</v>
      </c>
      <c r="E14" s="22">
        <v>18.503987147681279</v>
      </c>
      <c r="F14" s="22">
        <f t="shared" si="1"/>
        <v>3645.2854680932119</v>
      </c>
      <c r="G14" s="53"/>
      <c r="H14" s="54"/>
      <c r="I14" s="19" t="s">
        <v>9</v>
      </c>
    </row>
    <row r="15" spans="1:9" ht="16.5" thickBot="1" x14ac:dyDescent="0.4">
      <c r="A15" s="28"/>
      <c r="B15" s="47" t="s">
        <v>21</v>
      </c>
      <c r="C15" s="29"/>
      <c r="D15" s="30"/>
      <c r="E15" s="30"/>
      <c r="F15" s="31">
        <f>SUM(F7:F14)</f>
        <v>11499.043832992396</v>
      </c>
      <c r="G15" s="30"/>
      <c r="H15" s="31">
        <f>SUM(H7:H14)</f>
        <v>0</v>
      </c>
      <c r="I15" s="3"/>
    </row>
    <row r="16" spans="1:9" ht="16.5" thickBot="1" x14ac:dyDescent="0.4">
      <c r="A16" s="32"/>
      <c r="B16" s="48" t="s">
        <v>22</v>
      </c>
      <c r="C16" s="33">
        <v>0.03</v>
      </c>
      <c r="D16" s="34"/>
      <c r="E16" s="34"/>
      <c r="F16" s="35">
        <f>C16*F15</f>
        <v>344.97131498977188</v>
      </c>
      <c r="G16" s="34"/>
      <c r="H16" s="35">
        <f>E16*H15</f>
        <v>0</v>
      </c>
      <c r="I16" s="3"/>
    </row>
    <row r="17" spans="1:9" ht="16.5" thickBot="1" x14ac:dyDescent="0.4">
      <c r="A17" s="36"/>
      <c r="B17" s="49" t="s">
        <v>23</v>
      </c>
      <c r="C17" s="37"/>
      <c r="D17" s="34"/>
      <c r="E17" s="34"/>
      <c r="F17" s="34">
        <f>F16+F15</f>
        <v>11844.015147982169</v>
      </c>
      <c r="G17" s="34"/>
      <c r="H17" s="34">
        <f>H16+H15</f>
        <v>0</v>
      </c>
      <c r="I17" s="3"/>
    </row>
    <row r="18" spans="1:9" ht="16.5" thickBot="1" x14ac:dyDescent="0.4">
      <c r="A18" s="32"/>
      <c r="B18" s="48" t="s">
        <v>24</v>
      </c>
      <c r="C18" s="33">
        <v>0.18</v>
      </c>
      <c r="D18" s="34"/>
      <c r="E18" s="34"/>
      <c r="F18" s="35">
        <f>C18*F17</f>
        <v>2131.9227266367902</v>
      </c>
      <c r="G18" s="34"/>
      <c r="H18" s="35">
        <f>E18*H17</f>
        <v>0</v>
      </c>
      <c r="I18" s="3"/>
    </row>
    <row r="19" spans="1:9" ht="16.5" thickBot="1" x14ac:dyDescent="0.4">
      <c r="A19" s="36"/>
      <c r="B19" s="50" t="s">
        <v>23</v>
      </c>
      <c r="C19" s="38"/>
      <c r="D19" s="39"/>
      <c r="E19" s="39"/>
      <c r="F19" s="34">
        <f>F18+F17</f>
        <v>13975.93787461896</v>
      </c>
      <c r="G19" s="39"/>
      <c r="H19" s="34">
        <f>H18+H17</f>
        <v>0</v>
      </c>
      <c r="I19" s="3"/>
    </row>
  </sheetData>
  <mergeCells count="9">
    <mergeCell ref="G3:H3"/>
    <mergeCell ref="G4:G5"/>
    <mergeCell ref="H4:H5"/>
    <mergeCell ref="A4:A5"/>
    <mergeCell ref="B4:B5"/>
    <mergeCell ref="C4:C5"/>
    <mergeCell ref="D4:D5"/>
    <mergeCell ref="E4:E5"/>
    <mergeCell ref="F4:F5"/>
  </mergeCells>
  <conditionalFormatting sqref="B11:D14">
    <cfRule type="cellIs" dxfId="0" priority="1" stopIfTrue="1" operator="equal">
      <formula>8223.307275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მეგობრობის I გას </vt:lpstr>
      <vt:lpstr>მეგობრობის II გას </vt:lpstr>
      <vt:lpstr>მეგობრებოს გამზ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Kandelaki</dc:creator>
  <cp:lastModifiedBy>Ketevan Kandelaki</cp:lastModifiedBy>
  <dcterms:created xsi:type="dcterms:W3CDTF">2015-06-05T18:17:20Z</dcterms:created>
  <dcterms:modified xsi:type="dcterms:W3CDTF">2025-09-26T05:39:13Z</dcterms:modified>
</cp:coreProperties>
</file>