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03EFECE-8219-4A14-9573-7CCF5620DF43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სატენდერო'!$A$6:$I$340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სატენდერო'!$A$1:$F$341</definedName>
    <definedName name="_xlnm.Print_Titles" localSheetId="0">'N1_1 კრებსითი სატენდერო'!$6:$6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8" i="14" l="1"/>
  <c r="F327" i="14"/>
  <c r="F326" i="14"/>
  <c r="F325" i="14"/>
  <c r="F324" i="14"/>
  <c r="F322" i="14"/>
  <c r="F321" i="14"/>
  <c r="F320" i="14"/>
  <c r="F319" i="14"/>
  <c r="F318" i="14"/>
  <c r="F317" i="14"/>
  <c r="F316" i="14"/>
  <c r="A316" i="14"/>
  <c r="A317" i="14" s="1"/>
  <c r="A318" i="14" s="1"/>
  <c r="A319" i="14" s="1"/>
  <c r="A320" i="14" s="1"/>
  <c r="A321" i="14" s="1"/>
  <c r="A322" i="14" s="1"/>
  <c r="A324" i="14" s="1"/>
  <c r="A325" i="14" s="1"/>
  <c r="A326" i="14" s="1"/>
  <c r="A327" i="14" s="1"/>
  <c r="A328" i="14" s="1"/>
  <c r="F315" i="14"/>
  <c r="F313" i="14"/>
  <c r="F312" i="14"/>
  <c r="F310" i="14"/>
  <c r="F309" i="14"/>
  <c r="F307" i="14"/>
  <c r="F306" i="14"/>
  <c r="F304" i="14"/>
  <c r="F303" i="14"/>
  <c r="F302" i="14"/>
  <c r="F301" i="14"/>
  <c r="F300" i="14"/>
  <c r="F299" i="14"/>
  <c r="F297" i="14"/>
  <c r="F296" i="14"/>
  <c r="F295" i="14"/>
  <c r="F294" i="14"/>
  <c r="F293" i="14"/>
  <c r="F292" i="14"/>
  <c r="F291" i="14"/>
  <c r="F290" i="14"/>
  <c r="F289" i="14"/>
  <c r="F288" i="14"/>
  <c r="F287" i="14"/>
  <c r="F286" i="14"/>
  <c r="F285" i="14"/>
  <c r="F284" i="14"/>
  <c r="F283" i="14"/>
  <c r="F282" i="14"/>
  <c r="F281" i="14"/>
  <c r="F280" i="14"/>
  <c r="F277" i="14"/>
  <c r="F276" i="14"/>
  <c r="F275" i="14"/>
  <c r="F274" i="14"/>
  <c r="F273" i="14"/>
  <c r="F272" i="14"/>
  <c r="F271" i="14"/>
  <c r="F270" i="14"/>
  <c r="F269" i="14"/>
  <c r="F268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0" i="14"/>
  <c r="F249" i="14"/>
  <c r="F247" i="14"/>
  <c r="F246" i="14"/>
  <c r="F245" i="14"/>
  <c r="F244" i="14"/>
  <c r="F242" i="14"/>
  <c r="F241" i="14"/>
  <c r="F240" i="14"/>
  <c r="F239" i="14"/>
  <c r="F238" i="14"/>
  <c r="F237" i="14"/>
  <c r="F235" i="14"/>
  <c r="F234" i="14"/>
  <c r="F233" i="14"/>
  <c r="F232" i="14"/>
  <c r="F231" i="14"/>
  <c r="F230" i="14"/>
  <c r="F229" i="14"/>
  <c r="F228" i="14"/>
  <c r="F227" i="14"/>
  <c r="F226" i="14"/>
  <c r="F225" i="14"/>
  <c r="F224" i="14"/>
  <c r="F223" i="14"/>
  <c r="A223" i="14"/>
  <c r="A224" i="14" s="1"/>
  <c r="A225" i="14" s="1"/>
  <c r="A226" i="14" s="1"/>
  <c r="A227" i="14" s="1"/>
  <c r="A228" i="14" s="1"/>
  <c r="A230" i="14" s="1"/>
  <c r="A231" i="14" s="1"/>
  <c r="A232" i="14" s="1"/>
  <c r="A233" i="14" s="1"/>
  <c r="A234" i="14" s="1"/>
  <c r="A235" i="14" s="1"/>
  <c r="A237" i="14" s="1"/>
  <c r="A238" i="14" s="1"/>
  <c r="A239" i="14" s="1"/>
  <c r="A240" i="14" s="1"/>
  <c r="A241" i="14" s="1"/>
  <c r="A242" i="14" s="1"/>
  <c r="A244" i="14" s="1"/>
  <c r="A245" i="14" s="1"/>
  <c r="A246" i="14" s="1"/>
  <c r="A247" i="14" s="1"/>
  <c r="A249" i="14" s="1"/>
  <c r="A250" i="14" s="1"/>
  <c r="A252" i="14" s="1"/>
  <c r="A253" i="14" s="1"/>
  <c r="A254" i="14" s="1"/>
  <c r="A255" i="14" s="1"/>
  <c r="A256" i="14" s="1"/>
  <c r="A261" i="14" s="1"/>
  <c r="A262" i="14" s="1"/>
  <c r="A263" i="14" s="1"/>
  <c r="A269" i="14" s="1"/>
  <c r="A270" i="14" s="1"/>
  <c r="A271" i="14" s="1"/>
  <c r="A273" i="14" s="1"/>
  <c r="A274" i="14" s="1"/>
  <c r="A280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9" i="14" s="1"/>
  <c r="A300" i="14" s="1"/>
  <c r="A301" i="14" s="1"/>
  <c r="A302" i="14" s="1"/>
  <c r="A303" i="14" s="1"/>
  <c r="A304" i="14" s="1"/>
  <c r="A306" i="14" s="1"/>
  <c r="A307" i="14" s="1"/>
  <c r="A309" i="14" s="1"/>
  <c r="A310" i="14" s="1"/>
  <c r="A312" i="14" s="1"/>
  <c r="A313" i="14" s="1"/>
  <c r="F222" i="14"/>
  <c r="F218" i="14"/>
  <c r="F217" i="14"/>
  <c r="F216" i="14"/>
  <c r="F215" i="14"/>
  <c r="F214" i="14"/>
  <c r="F213" i="14"/>
  <c r="F212" i="14"/>
  <c r="F211" i="14"/>
  <c r="F210" i="14"/>
  <c r="F209" i="14"/>
  <c r="F207" i="14"/>
  <c r="F206" i="14"/>
  <c r="F205" i="14"/>
  <c r="F204" i="14"/>
  <c r="F203" i="14"/>
  <c r="F202" i="14"/>
  <c r="F201" i="14"/>
  <c r="A201" i="14"/>
  <c r="A205" i="14" s="1"/>
  <c r="A207" i="14" s="1"/>
  <c r="A209" i="14" s="1"/>
  <c r="A210" i="14" s="1"/>
  <c r="A213" i="14" s="1"/>
  <c r="A218" i="14" s="1"/>
  <c r="F199" i="14"/>
  <c r="F198" i="14"/>
  <c r="F197" i="14"/>
  <c r="F195" i="14"/>
  <c r="F194" i="14"/>
  <c r="F193" i="14"/>
  <c r="F192" i="14"/>
  <c r="F191" i="14"/>
  <c r="F190" i="14"/>
  <c r="F189" i="14"/>
  <c r="F188" i="14"/>
  <c r="F187" i="14"/>
  <c r="F186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7" i="14"/>
  <c r="F136" i="14"/>
  <c r="F135" i="14"/>
  <c r="F134" i="14"/>
  <c r="F132" i="14"/>
  <c r="F131" i="14"/>
  <c r="F130" i="14"/>
  <c r="F129" i="14"/>
  <c r="F128" i="14"/>
  <c r="F127" i="14"/>
  <c r="F125" i="14"/>
  <c r="F124" i="14"/>
  <c r="F123" i="14"/>
  <c r="F122" i="14"/>
  <c r="F121" i="14"/>
  <c r="F120" i="14"/>
  <c r="F119" i="14"/>
  <c r="F118" i="14"/>
  <c r="F117" i="14"/>
  <c r="F116" i="14"/>
  <c r="F115" i="14"/>
  <c r="F114" i="14"/>
  <c r="F113" i="14"/>
  <c r="F112" i="14"/>
  <c r="F111" i="14"/>
  <c r="F110" i="14"/>
  <c r="F109" i="14"/>
  <c r="F108" i="14"/>
  <c r="F107" i="14"/>
  <c r="F106" i="14"/>
  <c r="F105" i="14"/>
  <c r="F104" i="14"/>
  <c r="F103" i="14"/>
  <c r="F102" i="14"/>
  <c r="A102" i="14"/>
  <c r="A103" i="14" s="1"/>
  <c r="A104" i="14" s="1"/>
  <c r="A105" i="14" s="1"/>
  <c r="A106" i="14" s="1"/>
  <c r="A107" i="14" s="1"/>
  <c r="A108" i="14" s="1"/>
  <c r="A109" i="14" s="1"/>
  <c r="A110" i="14" s="1"/>
  <c r="A114" i="14" s="1"/>
  <c r="A120" i="14" s="1"/>
  <c r="A122" i="14" s="1"/>
  <c r="A124" i="14" s="1"/>
  <c r="A125" i="14" s="1"/>
  <c r="A127" i="14" s="1"/>
  <c r="A128" i="14" s="1"/>
  <c r="A134" i="14" s="1"/>
  <c r="A135" i="14" s="1"/>
  <c r="A140" i="14" s="1"/>
  <c r="A141" i="14" s="1"/>
  <c r="A142" i="14" s="1"/>
  <c r="A143" i="14" s="1"/>
  <c r="A145" i="14" s="1"/>
  <c r="A147" i="14" s="1"/>
  <c r="A149" i="14" s="1"/>
  <c r="A150" i="14" s="1"/>
  <c r="A152" i="14" s="1"/>
  <c r="A154" i="14" s="1"/>
  <c r="A156" i="14" s="1"/>
  <c r="A158" i="14" s="1"/>
  <c r="A160" i="14" s="1"/>
  <c r="A162" i="14" s="1"/>
  <c r="A164" i="14" s="1"/>
  <c r="A166" i="14" s="1"/>
  <c r="A168" i="14" s="1"/>
  <c r="A170" i="14" s="1"/>
  <c r="A172" i="14" s="1"/>
  <c r="A174" i="14" s="1"/>
  <c r="A176" i="14" s="1"/>
  <c r="A177" i="14" s="1"/>
  <c r="A178" i="14" s="1"/>
  <c r="A179" i="14" s="1"/>
  <c r="A180" i="14" s="1"/>
  <c r="A182" i="14" s="1"/>
  <c r="A183" i="14" s="1"/>
  <c r="A186" i="14" s="1"/>
  <c r="A188" i="14" s="1"/>
  <c r="A189" i="14" s="1"/>
  <c r="A190" i="14" s="1"/>
  <c r="A191" i="14" s="1"/>
  <c r="A192" i="14" s="1"/>
  <c r="A193" i="14" s="1"/>
  <c r="A194" i="14" s="1"/>
  <c r="F101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A56" i="14"/>
  <c r="A59" i="14" s="1"/>
  <c r="A61" i="14" s="1"/>
  <c r="A63" i="14" s="1"/>
  <c r="A65" i="14" s="1"/>
  <c r="A67" i="14" s="1"/>
  <c r="A70" i="14" s="1"/>
  <c r="A71" i="14" s="1"/>
  <c r="A72" i="14" s="1"/>
  <c r="A74" i="14" s="1"/>
  <c r="A75" i="14" s="1"/>
  <c r="A77" i="14" s="1"/>
  <c r="A79" i="14" s="1"/>
  <c r="A80" i="14" s="1"/>
  <c r="A81" i="14" s="1"/>
  <c r="A83" i="14" s="1"/>
  <c r="A85" i="14" s="1"/>
  <c r="A87" i="14" s="1"/>
  <c r="A89" i="14" s="1"/>
  <c r="A91" i="14" s="1"/>
  <c r="A93" i="14" s="1"/>
  <c r="A95" i="14" s="1"/>
  <c r="A96" i="14" s="1"/>
  <c r="A97" i="14" s="1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2" i="14" s="1"/>
  <c r="A39" i="14" s="1"/>
  <c r="A42" i="14" s="1"/>
  <c r="A43" i="14" s="1"/>
  <c r="A45" i="14" s="1"/>
  <c r="A46" i="14" s="1"/>
  <c r="A48" i="14" s="1"/>
  <c r="A49" i="14" s="1"/>
  <c r="A51" i="14" s="1"/>
  <c r="F8" i="14"/>
  <c r="F329" i="14" l="1"/>
  <c r="F330" i="14" s="1"/>
  <c r="F331" i="14" s="1"/>
  <c r="F332" i="14" s="1"/>
  <c r="F333" i="14" s="1"/>
  <c r="F337" i="14" s="1"/>
  <c r="F338" i="14" l="1"/>
</calcChain>
</file>

<file path=xl/sharedStrings.xml><?xml version="1.0" encoding="utf-8"?>
<sst xmlns="http://schemas.openxmlformats.org/spreadsheetml/2006/main" count="1046" uniqueCount="407">
  <si>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</si>
  <si>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</si>
  <si>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</si>
  <si>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</si>
  <si>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</si>
  <si>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</si>
  <si>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</si>
  <si>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</si>
  <si>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</si>
  <si>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ადგ.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</si>
  <si>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</si>
  <si>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</si>
  <si>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</si>
  <si>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</si>
  <si>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კონტრაქტორის მასალა</t>
  </si>
  <si>
    <t>კონტრაქტორის მომსახურება</t>
  </si>
  <si>
    <t>დ.ღ.გ.</t>
  </si>
  <si>
    <t>gwp</t>
  </si>
  <si>
    <t>IV კატ. გრუნტის დამუშავება (თხრილში) ხელით, გვერდზე დაყრით</t>
  </si>
  <si>
    <t>IV კატ. გვერდზე დაყრილი ხელით დამუშავებული გრუნტის დატვირთვა ხელით ავ/თვითმცლელებზე</t>
  </si>
  <si>
    <t>ჭის ქვაბულის კედლების გამაგრება ფარებით</t>
  </si>
  <si>
    <t>ბეტონის ღარის მოწყობა, ბეტონით მარკა B-20 (M-250)</t>
  </si>
  <si>
    <t>12-1</t>
  </si>
  <si>
    <t>13-1</t>
  </si>
  <si>
    <t>მ²</t>
  </si>
  <si>
    <t>შედგენილია საბაზისო ნორმებით, მიმდინარე ფასებში 2025 წლის III კვარტლის დონეზე</t>
  </si>
  <si>
    <t>ნუშის ბაღების დასახლება,  ნაძვების I შესახვევი,  წყალარინების სატუმბო სადგურის  მოწყობა</t>
  </si>
  <si>
    <t>ნატოს ტიპის პანელებით და ეკლიანი მავთულით ღობის მოწყობა 17.0 მ.</t>
  </si>
  <si>
    <t>გვერდზე დაყრილი IV კატ. დამუშავებული გრუნტის უკუჩაყრა ბულდოზერით დატკეპვნით</t>
  </si>
  <si>
    <t>გვერდზე დაყრილი ხელით დამუშავებული გრუნტის დატვირთვა ხელით ავ/თვითმცლელებზე</t>
  </si>
  <si>
    <t>ავტოთვითმცლელით გატანა 25 კმ</t>
  </si>
  <si>
    <t>ბეტონის დეკორატიული ფილების მოხსნა გვერძე დაწყობა</t>
  </si>
  <si>
    <t>ქვაფენილის ქვეშ ღორღის ბალიშის (ფრაქცია 0-40 მმ) მოწყობა 10 სმ დატკეპვნით</t>
  </si>
  <si>
    <t>წყალარინების შემკრები ჭა (ავარიული გადამღვრელით)</t>
  </si>
  <si>
    <t>კომპ.</t>
  </si>
  <si>
    <t>24.1</t>
  </si>
  <si>
    <t>24.2</t>
  </si>
  <si>
    <t>24.3</t>
  </si>
  <si>
    <t>24.4</t>
  </si>
  <si>
    <t>24.5</t>
  </si>
  <si>
    <t>24-1</t>
  </si>
  <si>
    <t>25-1</t>
  </si>
  <si>
    <t>25-2</t>
  </si>
  <si>
    <t>27-1</t>
  </si>
  <si>
    <t>მ3</t>
  </si>
  <si>
    <t>29-1</t>
  </si>
  <si>
    <t>კგ</t>
  </si>
  <si>
    <t>32.1</t>
  </si>
  <si>
    <t>32.2</t>
  </si>
  <si>
    <t>32.3</t>
  </si>
  <si>
    <t>32-1</t>
  </si>
  <si>
    <t>33-1</t>
  </si>
  <si>
    <t>33-2</t>
  </si>
  <si>
    <t>კომპ</t>
  </si>
  <si>
    <t>34-1</t>
  </si>
  <si>
    <t>35-1</t>
  </si>
  <si>
    <t>36-1</t>
  </si>
  <si>
    <t>37-1</t>
  </si>
  <si>
    <t>38-1</t>
  </si>
  <si>
    <t>38-2</t>
  </si>
  <si>
    <t>წყალსადენის განშტოების ჭა (სატუმბოს გამრეცხი)</t>
  </si>
  <si>
    <t>43-1</t>
  </si>
  <si>
    <t>44-1</t>
  </si>
  <si>
    <t>წყალსადენის პოლიეთილენის მილის ჰიდრავლიკური გამოცდა PE100 SDR11 PN16 d=32 მმ</t>
  </si>
  <si>
    <t>47-1</t>
  </si>
  <si>
    <t>48-1</t>
  </si>
  <si>
    <t>49-1</t>
  </si>
  <si>
    <t>50-1</t>
  </si>
  <si>
    <t>51-1</t>
  </si>
  <si>
    <t>52-1</t>
  </si>
  <si>
    <t>53-2</t>
  </si>
  <si>
    <t>კამერის ქვაბულის კედლების გამაგრება ფარებით</t>
  </si>
  <si>
    <t>10.1</t>
  </si>
  <si>
    <t>10.2</t>
  </si>
  <si>
    <t>10.3</t>
  </si>
  <si>
    <t>11.2</t>
  </si>
  <si>
    <t>11.3</t>
  </si>
  <si>
    <t>11.4</t>
  </si>
  <si>
    <t>11.5</t>
  </si>
  <si>
    <t>კამერაში უჟანგავი ფოლადის კიბის მოწყობა</t>
  </si>
  <si>
    <t>კედლის გახვრეტა კიბის სამონტაჟო დეტალებისთვის</t>
  </si>
  <si>
    <t>ფოლადის გამჭედი ანკერი M16 მმ L=250მმ</t>
  </si>
  <si>
    <t>19.2</t>
  </si>
  <si>
    <t>19.3</t>
  </si>
  <si>
    <t>19.4</t>
  </si>
  <si>
    <t>უჟანგავი ფოლადის ჯაჭვი 6მმ</t>
  </si>
  <si>
    <t>მოდულური საგმანი რგოლის Lu-GT 475 - 17 მოწყობა</t>
  </si>
  <si>
    <t>23-1</t>
  </si>
  <si>
    <t>28-1</t>
  </si>
  <si>
    <t>30-1</t>
  </si>
  <si>
    <t>31-1</t>
  </si>
  <si>
    <t>ცალი</t>
  </si>
  <si>
    <t>39-1</t>
  </si>
  <si>
    <t>46-1</t>
  </si>
  <si>
    <t>ტუმბო-აგრეგატის გაშვება გამართვა რევიზია</t>
  </si>
  <si>
    <t>ელექტროენერგიის ხარჯი აგრეგატის გამოცდისათვის</t>
  </si>
  <si>
    <t>კვტ.სთ.</t>
  </si>
  <si>
    <t>ტივტივა</t>
  </si>
  <si>
    <t>კაბელის საკიდი</t>
  </si>
  <si>
    <t>ჩაძირული ტუმბოს ავტომატური ქურო-დგარის Dn=80/100 მმ მოწყობა</t>
  </si>
  <si>
    <t>54-1</t>
  </si>
  <si>
    <t>წყალარინების ჭა დამცავი გისოსით</t>
  </si>
  <si>
    <t>1.1</t>
  </si>
  <si>
    <t>1.2</t>
  </si>
  <si>
    <t>2.1-1</t>
  </si>
  <si>
    <t>2.1-2</t>
  </si>
  <si>
    <t>2.1-3</t>
  </si>
  <si>
    <t>რკბ. გადახურვის ფილაში თუჯის ოთხკუთხა ხუფი 40 ტ გამძლეობაზე En124 Class D400 თუჯის ხუფი 800X600 მ</t>
  </si>
  <si>
    <t>3-1</t>
  </si>
  <si>
    <t>ჭაში 300 მმ შემსვლელი მილის დამცავი გისოსის მოწყობა (უჟანგავი ფოლადის)</t>
  </si>
  <si>
    <t>მ2</t>
  </si>
  <si>
    <t>6.2</t>
  </si>
  <si>
    <t>7.2</t>
  </si>
  <si>
    <t>7.3</t>
  </si>
  <si>
    <t>7.4</t>
  </si>
  <si>
    <t>თავი I. სამშენებლო სამუშაოები</t>
  </si>
  <si>
    <t>საკაბელო ქსელის ტრანშეა (მრიცხველიდან გამანაწილებელ კარადამდე და გენერატორამდე)</t>
  </si>
  <si>
    <t>1</t>
  </si>
  <si>
    <t>საკაბელო ქსელის ტრანშეა (გარე განათებისთვის)</t>
  </si>
  <si>
    <t>ტუმბოს კაბელის ტრანშეა (მართივის ფარიდან ტუმბომდე)</t>
  </si>
  <si>
    <t>არსებული ქვაფენილის დემონტაჟი და მონტაჟი</t>
  </si>
  <si>
    <t>ტუმბოს მართვის კარადის დასამაგრებელი საყრდენის საძირკველი</t>
  </si>
  <si>
    <t>კგ.</t>
  </si>
  <si>
    <t>დამიწების კონტურისთვის მიწის სამუშაოები</t>
  </si>
  <si>
    <t>30.1</t>
  </si>
  <si>
    <t>30.2</t>
  </si>
  <si>
    <t>30.3</t>
  </si>
  <si>
    <t>30.4</t>
  </si>
  <si>
    <t>შედუღ.</t>
  </si>
  <si>
    <t>33.1</t>
  </si>
  <si>
    <t>33.2</t>
  </si>
  <si>
    <t>33.3</t>
  </si>
  <si>
    <t>33.4</t>
  </si>
  <si>
    <t>33.5</t>
  </si>
  <si>
    <t>ფოლადის თავსახურის ჭანჭიკის შეძენა და მოწყობა M6X1.5 L=20 მმ</t>
  </si>
  <si>
    <t>მონოლითური საყრდენი ფილა გენერატორისთვის</t>
  </si>
  <si>
    <t>38.1</t>
  </si>
  <si>
    <t>38.2</t>
  </si>
  <si>
    <t>38.3</t>
  </si>
  <si>
    <t>დიზელ-გენერატორი და ავტომატური ამომრთველები</t>
  </si>
  <si>
    <t>საკაბელო ქსელი</t>
  </si>
  <si>
    <t>ქურო</t>
  </si>
  <si>
    <t>სანათი და დამხმარე აქსესუარები</t>
  </si>
  <si>
    <t>დამიწების მოწყობა</t>
  </si>
  <si>
    <t>ზოლოვანი ფოლადის შეძენა და მონტაჟი დამიწებისათვის (4X40)მმ</t>
  </si>
  <si>
    <t>გარე განათების საყრდენი კონსრუქციის დამიწება</t>
  </si>
  <si>
    <t>IV კატ. გრუნტის დამუშავება (ქვაბულში) ხელით, გვერდზე დაყრით</t>
  </si>
  <si>
    <t>ავტოთვითმცლელით გატანა 25კმ</t>
  </si>
  <si>
    <r>
      <t>მ</t>
    </r>
    <r>
      <rPr>
        <vertAlign val="superscript"/>
        <sz val="10"/>
        <rFont val="Segoe UI"/>
        <family val="2"/>
      </rPr>
      <t>2</t>
    </r>
  </si>
  <si>
    <t>წყალარინების სატუმბოს ქსელის მოწყობა</t>
  </si>
  <si>
    <t>IV კატ. გრუნტის დამუშავება (თხრილში) ექსკავატორით ერთციცხვიანი 0,5 მ3 დატვირთვა ავ/თვითმცლელზე</t>
  </si>
  <si>
    <t>IV კატ. გრუნტის დამუშავება (თხრილში) ექსკავატორით ერთციცხვიანი 0.5 მ3 გვერძე დაყრით</t>
  </si>
  <si>
    <t>VI კატ. გრუნტის დამუშავება ხელით პნევმო ჩაქუჩით, (თხრილში), გვერდზე დაყრით</t>
  </si>
  <si>
    <t>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</si>
  <si>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ბეტონის დეკორატიული ფილების დაგება 90% არსებულის გამოყენებით და 10% შეძენა</t>
  </si>
  <si>
    <t>არსებული ბორდიურების დემონტაჟი გვერდზე დაწყობით 1.0x0.15x0.3 მ მ (6 ცალი)</t>
  </si>
  <si>
    <t>დემონტირებული ბორდიურების 1.0x0.15x0.3 მ მონტაჟი (6 ცალი) არსებულის გამოყენებით</t>
  </si>
  <si>
    <t>ქვიშის (ფრაქცია 0.5-5 მმ) ჩაყრა თხრილში ხელით და მექანიზმის გამოყენებით მილის ქვეშ 15 სმ მილის ზემოდან 30 სმ მსუბუქი დატკეპნით</t>
  </si>
  <si>
    <t>თხრილის შევსება (ბალასტი) ქვიშა-ხრეშოვანი ნარევით (ფრაქცია 0-80 მმ; 0-120 მმ;) მექანიზმით, დატკეპნით</t>
  </si>
  <si>
    <t>ჭის ქვეშ ღორღის ბალიშის (ფრაქცია 0-40 მმ) მოწყობა 10 სმ დატკეპვნით</t>
  </si>
  <si>
    <t>ჭის რგოლების გადაბმის ადგილას ჰიდროსაიზოლაციო მასალა "პენებარი" შეძენა-მოწყობა</t>
  </si>
  <si>
    <t>საპროექტო მილის თავზე, სასიგნალო ლენტის (შიდა მხრიდან უჟანგავი ზოლით) შეძენა და მოწყობა თხრილში</t>
  </si>
  <si>
    <t>ტრანშეის მოწყობის დროს არსებული მილების დამაგრება</t>
  </si>
  <si>
    <t>ტრანშეის მოწყობის დროს არსებული კაბელების დამაგრება</t>
  </si>
  <si>
    <t>არსებული პოლიეთილენის PE100 SDR11 PN16 d=160 მმ მილის შეჭრა არსებულ კანალიზაციის ჭაში</t>
  </si>
  <si>
    <t>საპროექტო კანალიზაციის პლასტმასის მილის PVC-U d=315 მმ შეჭრა საპროექტო კანალიზაციის ჭაში</t>
  </si>
  <si>
    <t>წყალარინების რ/ბ ანაკრები წრიული ჭის D=1.0 მ. Hსრ=1.65 მ (1 კომპ) მონტაჟი, რკ/ბ მრგვალი ძირის ფილა; რკ/ბ რგოლები კბილებით, რკ/ბ მრგვალი გადახურვის ფილა; სულფ/მედეგი ბეტონი B22.5 (M-300), თუჯის მრგვალი ხუფით (დატვირთვა 40 ტ), ბეტონის ღარი მარკით B-20 (M-250); ჭის ანაკრები ელემენტების გადაბმა ქვიშა-ცემენტის ხსნარით, წყალშეუღწევადი ელემენტის(M-100) დამატებით, ჰიდროიზოლაციით</t>
  </si>
  <si>
    <t>რკ/ბ რგოლი კბილებით D=1200 მმ / H=900 მმ სულფატომედეგი ბეტონი მარკით B22.5 მ-300 (იხ. პროექტი)</t>
  </si>
  <si>
    <t>რკ/ბ რგოლი კბილებით D=1200 მმ / H=500 მმ სულფატომედეგი ბეტონი მარკით B22.5 მ-300 (იხ. პროექტი)</t>
  </si>
  <si>
    <t>რკ/ბ ძირის მრგვალი ფილა D=1200 მმ ბეტონი, B22.5 (M-300) (იხ. პროექტი)</t>
  </si>
  <si>
    <t>რკ/ბ გადახურვის მრგვალი ფილა D=1200 მმ სულფატომედეგი ბეტონი მარკით B22.5 მ-300 (იხ. პროექტი)</t>
  </si>
  <si>
    <t>თუჯის ჩარჩო ხუფი 65 სმ შეძენა</t>
  </si>
  <si>
    <t>კანალიზაციის პლასტმასის მილის PVC-U d=315 მმ მოწყობა შემაერთებელი ქუროთი, (რეზინის შუასადებით)</t>
  </si>
  <si>
    <t>კანალიზაციის პლასტმასის მილის PVC-U d=315 მმ შეძენა</t>
  </si>
  <si>
    <t>რეზინის შუასადები PVC-U d=315 მმ შეძენა</t>
  </si>
  <si>
    <t>კანალიზაციის პლასტმასის მილის PVC-U d=315 მმ გამოცდა ჰერმეტულობაზე</t>
  </si>
  <si>
    <t>პლასტმასის PVC მუხლის PN16 d=315 მმ 45° მოწყობა</t>
  </si>
  <si>
    <t>პლასტმასის PVC მუხლის PN16 d=315 მმ 45° შეძენა</t>
  </si>
  <si>
    <t>ბეტონის საყრდენის მოწყობა მილის ქვეშ, ბეტონის მარკა B-15 M-200 (1 ცალი)</t>
  </si>
  <si>
    <t>საპროექტო ავარიული გადართვის ჩამკეტი ფარის h=0.5 მ; ჩარჩოს (1.0X0.6) მ და უძრავი მექნიკური მართვის ღერძით 0.6В. მონტაჟი (იხ. ტიპ. დოკუმენტაცია სერია 3.820.2-37) (კომპ. 1)</t>
  </si>
  <si>
    <t>საპროექტო ავარიული გადართვის ჩამკეტი ფარი h=0.5 მ; ჩარჩოს (1.0X0.6) მ და უძრავი მექნიკური მართვის ღერძით 0.6В</t>
  </si>
  <si>
    <t>ფოლადის ჩობალის d=426 მმ შეძენა და მოწყობა (1 ცალი)</t>
  </si>
  <si>
    <t>გაზინთული (გაპოხილი) თოკი ჩობალებისათვის (9.0 მ)</t>
  </si>
  <si>
    <t>წნევიანი ქსელის სამართავი ჭა</t>
  </si>
  <si>
    <t>რკინა/ბეტონის ანაკრები წრ.ს D=1.5 მ Hსრ=2.0 მ (2 კომპ) მონტაჟი, რკ/ბ მრგვალი ძირის ფილა, რკ/ბ რგოლები კბილებით,რკ/ბ გადახურვის ფილა, ბეტონი მარკით B22.5 (M-300), თუჯის მრგვალი ჩარჩო-ხუფით (დატვირთვა 40 ტ), ჭის ანაკრები ელემენტების გადაბმა განხორციელდეს ქვიშა-ცემენტის ხსნარით მარკა M-100, წყალშეუღწევადი ელემენტის დამატებით, ჰიდროიზოლაციით</t>
  </si>
  <si>
    <t>რკ/ბ რგოლი D=1740 მმ / H=900 მმ ბეტონი B22.5 (M-300) (პროექტით)</t>
  </si>
  <si>
    <t>რკ/ბ ძირი D=1740 მმ ბეტონი B22.5 (M-300) (პროექტით)</t>
  </si>
  <si>
    <t>რკ/ბ გადახურვის ფილა მრგვალი D=1740 მმ ბეტონი B22.5 (M-300) (პროექტით)</t>
  </si>
  <si>
    <t>თუჯის ურდულის PN16 d=150 მმ მოწყობა</t>
  </si>
  <si>
    <t>თუჯის ურდული PN16 d=150 მმ შეძენა</t>
  </si>
  <si>
    <t>უჟანგავი ჭანჭიკი, ქანჩი, საყელური M20</t>
  </si>
  <si>
    <t>უჟანგავი ფოლადის მილყელის d=159/4.5 მმ L=0.15 მ (2 ცალი) მოწყობა</t>
  </si>
  <si>
    <t>უჯანგავი ფოლადის მილი(2 ცალი) d=159/4.5 მმ L=0.15 მ შეძენა</t>
  </si>
  <si>
    <t>უჟანგავი ფოლადის სამკაპის PN16 d=150/150 მმ (1 ცალი) მოწყობა</t>
  </si>
  <si>
    <t>უჟანგავი ფოლადის სამკაპი PN16 d=150/150 მმ შეძენა</t>
  </si>
  <si>
    <t>უჟანგავი ფოლადის მუხლი PN16 d=150 900 მოწყობა (1 ცალი)</t>
  </si>
  <si>
    <t>უჟანგავი ფოლადის მუხლი PN16 d=150 900 შეძენა</t>
  </si>
  <si>
    <t>უჯანგავი ფოლადის მილტუჩის PN16 d=150 მმ მოწყობა</t>
  </si>
  <si>
    <t>უჯანგავი ფოლადის მილტუჩი PN16 d=150 მმ შეძენა</t>
  </si>
  <si>
    <t>პოლიეთილენის ადაპტორი მილტუჩით მოწყობა PN16 d=160 მმ</t>
  </si>
  <si>
    <t>პოლიეთილენის ადაპტორი PN16 d=160 მმ შეძენა</t>
  </si>
  <si>
    <t>ადაპტორის მილტუჩა PN16 d=160 მმ შეძენა</t>
  </si>
  <si>
    <t>ფოლადის ჩობალის (4 ცალი) d=273 მმ შეძენა და მოწყობა</t>
  </si>
  <si>
    <t>გაზინთული (გაპოხილი) თოკი ჩობალებისათვის (18.0 მ)</t>
  </si>
  <si>
    <t>საყრდენი ფოლადის მილის d=51/3.0 მმ L=0.35 მ; (2 კომპ.) ფოლადის ფურცლით 120X120 მმ სისქით 6 მმ (4 ცალი) მოწყობა</t>
  </si>
  <si>
    <t>წყალსადენის რკ/ბ ანაკრები წრ. ჭის D=0.60 მ Hსრ=0.50 მ (1 კომპ) მონტაჟი, რკ/ბ მრგვალი ძირის ფილა, რკ/ბ რგოლით, ბეტონი მარკით B22.5 (M-300), წყალშეუღწევადი ელემენტის დამატებით, ჰიდროიზოლაციით (თუჯის ხუფით 40 ტ გამძლეობაზე (ვენტილის ჭა)</t>
  </si>
  <si>
    <t>რკბ. გადახურვის ფილაში თუჯის ხუფის (650მმ "GWP წყალსადენი") მონტაჟი (დატვირთვა 40 ტ)</t>
  </si>
  <si>
    <t>თუჯის ჩარჩო ხუფი (650მმ "GWP წყალსადენი") შეძენა</t>
  </si>
  <si>
    <t>წყალსადენის პოლიეთილენის მილის მონტაჟი PE100 SDR11 PN16 d=32 მმ</t>
  </si>
  <si>
    <t>წყალსადენის პოლიეთილენის მილის შეძენა PE100 SDR11 PN16 d=32 მმ</t>
  </si>
  <si>
    <t>წყალსადენის პოლიეთილენის მილის გარეცხვა ქლორიანი წყლით PE100 SDR11 PN16 d=32 მმ</t>
  </si>
  <si>
    <t>პოლიეთილენის ქურო უნაგირის PN16 d=110/32 მმ მოწყობა</t>
  </si>
  <si>
    <t>პოლიეთილენის ქურო უნაგირი PN16 d=110/32 მმ შეძენა</t>
  </si>
  <si>
    <t>პოლიეთილენის მუხლის PN16 d=32 მმ 90° მოწყობა</t>
  </si>
  <si>
    <t>პოლიეთილენის მუხლი PN16 d=32 მმ 90° შეძენა</t>
  </si>
  <si>
    <t>პოლიეთილენის მუხლის PN16 d=32 მმ 45°მოწყობა</t>
  </si>
  <si>
    <t>პოლიეთილენის მუხლი PN16 d=32 მმ 45° შეძენა</t>
  </si>
  <si>
    <t>პოლიეთილენის შემაერთებელი PN16 d=32 მმ ქუროს მოწყობა</t>
  </si>
  <si>
    <t>პოლიეთილენის ქურო PN16 d=32 მმ შეძენა</t>
  </si>
  <si>
    <t>პოლ/ფოლადზე გადამყვანის d=32/25 მმ გ/ხ მოწყობა</t>
  </si>
  <si>
    <t>პოლ/ფოლადზე გადამყვანი d=32/25 მმ გ/ხ შეძენა</t>
  </si>
  <si>
    <t>სფერული ვენტილის შ/ხრ PN16 d=25 მმ მონტაჟი</t>
  </si>
  <si>
    <t>სფერული ვენტილი შ/ხრ PN16 d=25 მმ შეძენა</t>
  </si>
  <si>
    <t>წყალმზომის შტუცერის გ/ხრ PN16 d=25 მმ მოწყობა</t>
  </si>
  <si>
    <t>წყალმზომის შტუცერის გ/ხრ PN16 d=25 მმ შეძენა</t>
  </si>
  <si>
    <t>ჩობალის d=89 მმ (1 ცალი) შეძენა და მოწყობა</t>
  </si>
  <si>
    <t>გაზინთული (გაპოხილი) თოკი ჩობალებისათვის (0.942 მ)</t>
  </si>
  <si>
    <t>საპროექტო პოლიეთილენის PE100 SDR11 PN16 d=32 მმ მილის შეჭრა არსებულ d=110 მმ პოლიეთილენის ქსელში</t>
  </si>
  <si>
    <t>წყალარინების სატუმბო სადგურის მოწყობა</t>
  </si>
  <si>
    <t>თავი I სამშენებლო სამუშაოები</t>
  </si>
  <si>
    <t>ოთხკუთხა მონოლითური რკ/ბეტონის კამერის მოწყობა 3.2X4.3X3.0 მმ (1 კომპ.)</t>
  </si>
  <si>
    <t>IV კატ. გვერდზე დაყრილი ხელით დამუშავებული გრუნტის დატვირთვა ექსკავატორით ერთციცხვიანი 0,5 მ3 დატვირთვა ავ/თვითმცლელზე</t>
  </si>
  <si>
    <t>თხრილის შევსება (ბალასტი) ქვიშა-ხრეშოვანი ნარევით (ფრაქცია 0-80 მმ; 0-120 მმ;) მექანიზმით, დატკეპნით (K=0.98-1.25) გადაადგილება 50 მ-ზე სამშენებლო ობიექტზე</t>
  </si>
  <si>
    <t>კამერის ქვეშ ღორღის ბალიშის (ფრაქცია 0-40 მმ) მოწყობა 10 სმ დატკეპვნით (k=0.98-1.25)</t>
  </si>
  <si>
    <t>ბეტონის მომზადება კამერის ქვეშ B-7.5 (M-100) (1 ცალი)</t>
  </si>
  <si>
    <t>რკ/ბ. კამერის მოწყობა, სულფატომედეგი ბეტონით მარკა B-25 M-350</t>
  </si>
  <si>
    <t>სულფატომედეგი ბეტონით მარკა B-25 M-350</t>
  </si>
  <si>
    <t>არმატურა B-500B d-20 მმ</t>
  </si>
  <si>
    <t>არმატურა B-240B d-8 მმ</t>
  </si>
  <si>
    <t>რკ/ბ. გადახურვის ფილის დამზადება, სულფატომედეგი ბეტონის მარკა B-25 M-350</t>
  </si>
  <si>
    <t>სულფატომედეგი ბეტონი B-25 M-350</t>
  </si>
  <si>
    <t>არმატურა (B500B) კლასის 22 მმ</t>
  </si>
  <si>
    <t>არმატურა (B500B) კლასის 18 მმ</t>
  </si>
  <si>
    <t>არმატურა (B500B) კლასის 12 მმ</t>
  </si>
  <si>
    <t>არმატურა (B500B) კლასის 8 მმ</t>
  </si>
  <si>
    <t>რკბ. გადახურვის ფილაში თუჯის ოთხკუთხა ჩარჩო ხუფი 40 ტ გამძლეობაზე En124 Class D400, ზომ: 800X1800მ (სამ სექციანი) მოწყობა</t>
  </si>
  <si>
    <t>თუჯის ჩარჩო ხუფი En124 Class D400 800X1800მ (სამ სექციანი) შეძენა</t>
  </si>
  <si>
    <t>რკბ. გადახურვის ფილაში მრგვალი თუჯის ჩარჩო ხუფის (650 მმ) (40 ტ გამძლეობაზე) მოწყობა</t>
  </si>
  <si>
    <t>თუჯის ჩარჩო ხუფი 650 მმ შეძენა</t>
  </si>
  <si>
    <t>რკ/ბ. გადახურვის ფილის მოწყობა კამერაზე</t>
  </si>
  <si>
    <t>ჭის გარე ზედაპირის ჰიდროიზოლაცია ბიტუმ-ზეთოვანი მასტიკით 2 ფენად</t>
  </si>
  <si>
    <t>ლითონის კიბის აწყობა და მონტაჯი უჟანგავი ფოლადის 6.8მილკვადრატი 80X40X3 მმ L=7.0 მ; 30X30X2 მმ L=6.8 მ; უჟანგავი ფოლადის ფურცელი 16X320X320მმ (4 ცალი;) გამჭედი ანკერი M16მმ L=250მმ (16 ცალი) იხ. პროექტი</t>
  </si>
  <si>
    <t>უჟანგავი მილკვადრატი 80*40*3 მმ (7.0 მ)</t>
  </si>
  <si>
    <t>უჟანგავი მილკვადრატი 30*30*2 მმ (6.8 მ)</t>
  </si>
  <si>
    <t>უჟანგავი ფოლადის ფურცელი 16X320X320მმ (4 ცალი)</t>
  </si>
  <si>
    <t>კამერაში უჟანგავი ფოლადის პლატფორმის მოწყობა</t>
  </si>
  <si>
    <t>ლითონის პლატფორმის დამზადება და მოწყობა უჟანგავი მილკვადრატი 50X50X3 უჟანგავი ფოლადის პერფორირებული ფურცელი 6 მმ; უჟანგავი ფოლადის ფურცელი 16X320X320მმ (4 ცალი;) გამჭედი ანკერი M16მმ L=250მმ (16 ცალი) იხ. პროექტი</t>
  </si>
  <si>
    <t>უჟანგავი ლითონის მილკვადრატი 50X50X3მმ</t>
  </si>
  <si>
    <t>უჟანგავი ფოლადის პერფორირებული ფურცელი 6 მმ</t>
  </si>
  <si>
    <t>ჩობალის d=426 მმ L=0.40 მ შეძენა-მოწყობა (1 ცალი)</t>
  </si>
  <si>
    <t>ჩობალის d=273 მმ L=0.40 მ (2 ცალი) შეძენა და მოწყობა</t>
  </si>
  <si>
    <t>მოდულური საგმანი რგოლის Lu-GT 475 - 17</t>
  </si>
  <si>
    <t>მოდულური საგმანი რგოლის Lu-GT 575 - 8 მოწყობა</t>
  </si>
  <si>
    <t>მოდულური საგმანი რგოლის Lu-GT 575 - 8</t>
  </si>
  <si>
    <t>უჟანგავი ფოლადის მილის d=159/5 მმ მონტაჟი</t>
  </si>
  <si>
    <t>უჟანგავი ფოლადის მილი d=159/5 მმ</t>
  </si>
  <si>
    <t>უჟანგავი ფოლადის მილის d=159/5 მმ ჰიდრავლიკური გამოცდა</t>
  </si>
  <si>
    <t>უჟანგავი ფოლადის მუხლი d=150 მმ α=45° (2 ცალი)</t>
  </si>
  <si>
    <t>უჟანგავი ფოლადის მუხლი d=150 მმ α=45°</t>
  </si>
  <si>
    <t>უჟანგავი ფოლადის მუხლი d=100 მმ α=90° (1 ცალი)</t>
  </si>
  <si>
    <t>უჟანგავი ფოლადის მუხლი d=100 მმ α=90°</t>
  </si>
  <si>
    <t>უჟანგავი ფოლადის გადამყვანი d=150X100 მმ მოწყობა (1 ცალი)</t>
  </si>
  <si>
    <t>უჟანგავი ფოლადის გადამყვანი d=150X100 მმ</t>
  </si>
  <si>
    <t>უჟანგავი ფოლადის სამკაპის d=150X100X150 მმმოწყობა (2 ცალი)</t>
  </si>
  <si>
    <t>უჟანგავი ფოლადის სამკაპი d=150X100X150 მმ</t>
  </si>
  <si>
    <t>უჟანგავი ფოლადის სამკაპის d=150X80X150 მმმოწყობა (1 ცალი)</t>
  </si>
  <si>
    <t>უჟანგავი ფოლადის სამკაპი d=150X80X150 მმ</t>
  </si>
  <si>
    <t>უჟანგავი ფოლადის მილტუჩის d=100 მმ მოწყობა</t>
  </si>
  <si>
    <t>უჟანგავი ფოლადის მილტუჩი d=100 მმ</t>
  </si>
  <si>
    <t>უჟანგავი ფოლადის მილტუჩის d=80 მმ მოწყობა</t>
  </si>
  <si>
    <t>უჟანგავი ფოლადის მილტუჩი d=80 მმ</t>
  </si>
  <si>
    <t>უჟანგავი ფოლადის მილყელის d=114/4.5 მმ L=1.2 მ (3 ცალი)</t>
  </si>
  <si>
    <t>უჟანგავი ფოლადის მილყელი d=114/4.5 მმ L=1.2 მ</t>
  </si>
  <si>
    <t>უჟანგავი ფოლადის მილყელის d=114/4.5 მმ L=0.2 მ (3 ცალი)</t>
  </si>
  <si>
    <t>უჟანგავი ფოლადის მილყელი d=114/4.5 მმ L=0.2 მ</t>
  </si>
  <si>
    <t>უჟანგავი ფოლადის მილყელის d=80 მმ L=0.5 მ (1 ცალი)</t>
  </si>
  <si>
    <t>უჟანგავი ფოლადის მილყელი d=80 მმ L=0.5 მ</t>
  </si>
  <si>
    <t>თუჯის უკუსარქველის d=100 მმ მოწყობა</t>
  </si>
  <si>
    <t>თუჯის უკუსარქველის d=100 მმ</t>
  </si>
  <si>
    <t>თუჯის ურდულის d=100 მმ მოწყობა</t>
  </si>
  <si>
    <t>თუჯის ურდულის d=100 მმ</t>
  </si>
  <si>
    <t>თუჯის ურდულის d=80 მმ მოწყობა</t>
  </si>
  <si>
    <t>თუჯის ურდულის d=80 მმ</t>
  </si>
  <si>
    <t>უჟანგავი ჭანჭიკი, ქანჩი, საყელური M16</t>
  </si>
  <si>
    <t>კედელზე ხვრელების მოწყობა სამაგრი ხამუთისთვის</t>
  </si>
  <si>
    <t>მილის დამაგრება კედელზე სამაგრი ხამუთით ლითონის გამჭედი ანკერით</t>
  </si>
  <si>
    <t>ხვრელების ამოვსება ქვიშა ცემენტის ხსნარით</t>
  </si>
  <si>
    <t>ვენტილაციის უჟანგავი ფოლადის მილის d=150 (159/5) მმ მოწყობა</t>
  </si>
  <si>
    <t>უჟანგავი ფოლადის მილი d=150 (159/5) მმ</t>
  </si>
  <si>
    <t>ნახშირბადის ფილტრი WAGER RV-1200 d=150 მმ</t>
  </si>
  <si>
    <t>უჟანგავი ფოლადის მუხლი d=150 მმ α=90° (2 ცალი)</t>
  </si>
  <si>
    <t>უჟანგავი ფოლადის მუხლი d=150 მმ α=90°</t>
  </si>
  <si>
    <t>თავი II სამონტაჟო სამუშაოები</t>
  </si>
  <si>
    <t>წყალარინების ჩაძირული ტუმბოს, წარმადობით Q=10 ლ/წმ; H=60 მ P=27.5 კვტ. მონტაჟი</t>
  </si>
  <si>
    <t>წყალარინების ჩაძირული ტუმბოს, წარმადობით Q=10 ლ/წმ; H=60 მ P=27.5 კვტ.</t>
  </si>
  <si>
    <t>მართვის ფარი</t>
  </si>
  <si>
    <t>დონმზომი სენსორი</t>
  </si>
  <si>
    <t>ავტომატური ქურო დგარი Dn=80/100 მმ</t>
  </si>
  <si>
    <t>რკ/ბ ანაკრები ჭის D=1.0 მ Hსრ=2.15 მ (1 კომპ) მონტაჟი, რკ/ბ მრგვალი ძირის ფილით, რკ/ბ რგოლები კბილებით, სულფატომედეგი ბეტონი მარკით B22.5 (M-300),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</t>
  </si>
  <si>
    <t>რკ/ბ რგოლი D=1000 მმ / H=900 მმ სულფატომედეგი ბეტონი B22.5 (M-300) (პროექტით)</t>
  </si>
  <si>
    <t>რკ/ბ ძირის ფილა მრგვალი D=1200 მმ სულფატომედეგი ბეტონი B22.5 (M-300) (პროექტით)</t>
  </si>
  <si>
    <t>რკ/ბეტონის გადახურვის ფილის დამზადება და მოწყობა</t>
  </si>
  <si>
    <t>რკ/ბ. გადახურვის ფილის 1250X1250 მმ დამზადება სულფატომედეგი ბეტონის მარკა B-25 M-350 იხ. პროექტი</t>
  </si>
  <si>
    <t>არმატურა (B240B) კლასის 8 მმ</t>
  </si>
  <si>
    <t>თუჯის ხუფი 800X600 მ შეძენა</t>
  </si>
  <si>
    <t>რკ/ბ. გადახურვის ფილის მოწყობა ჭაზე</t>
  </si>
  <si>
    <t>ხვრელების მოწყობა (დამჭერი კალათის კონსტრუქციის დასამაგრებელი დეტალების მოსაწყობად)</t>
  </si>
  <si>
    <t>ჩასატანებელი დეტალების შეძენა, მოწყობა (6 ცალი)</t>
  </si>
  <si>
    <t>უჟანგავი ფოლადის ფურცელი სისქით 6 მმ</t>
  </si>
  <si>
    <t>ფოლადის გამჭედი ანკერი 16 მმ L=150 მმ</t>
  </si>
  <si>
    <t>მყარი ნაწილაკების დამჭერი კალათის აწყობა და მონტაჯი უჟანგავი ფოლადის მილკვადრატით 30x30x2მმ უჟანგავი ფოლადის მილი Φ15x2მმ უჟანგავი ფოლადის კუთხოვანა 60x5მმ უჟანგავი ფოლადის უჟანგავი ფოლადის მილკვადრატით 60x60x2მმ იხ. პროექტი</t>
  </si>
  <si>
    <t>უჟანგავი ფოლადის მილკვადრატი 30x30x2მმ</t>
  </si>
  <si>
    <t>უჟანგავი ფოლადის მილკვადრატი 60x60x2მმ</t>
  </si>
  <si>
    <t>უჟანგავი ფოლადის მილი Φ15x2 მმ</t>
  </si>
  <si>
    <t>უჟანგავი ფოლადის კუთხოვანა 60x5 მმ</t>
  </si>
  <si>
    <t>გალვანიზირებული ჯაჭვი 5 მმ</t>
  </si>
  <si>
    <t>ელექტროტექნიკური ნაწილი</t>
  </si>
  <si>
    <t>გრუნტის დამუშავება ხელით, გვერძე დაყრით (საკაბელო ტრანშეისთვის) (L=20.0 მ; H=0.8 მ b=0.4 მ)</t>
  </si>
  <si>
    <t>ქვიშის ფენის მოწყობა, კაბელის ქვეშ (1.6 მ3) h=0.2მ</t>
  </si>
  <si>
    <t>ტრანშეის შევსება ადგილო- ბრივი გაფხვიერებული გრუნტით, ხელით დატკეპნა</t>
  </si>
  <si>
    <t>ნარჩი გრუნტის მოსწორება ადგილზე ხელით</t>
  </si>
  <si>
    <t>ღორღის (ფრაქცია 0-40 მმ) მოწყობა H-0.2 L-20.0 მ. დატკეპვნით</t>
  </si>
  <si>
    <t>სასიგნალო ლენტის შეძენა და მოწყობა ტრანშეაში</t>
  </si>
  <si>
    <t>გრუნტის დამუშავება ხელით, გვერძე დაყრით (საკაბელო ტრანშეისთვის) (L=3.0 მ; H=0.8 მ b=0.4 მ)</t>
  </si>
  <si>
    <t>ქვიშის ფენის მოწყობა, კაბელის ქვეშ (0.24 მ3) h=0.2მ</t>
  </si>
  <si>
    <t>ღორღის (ფრაქცია 0-40 მმ) მოწყობა H-0.2 L-3.0 მ. დატკეპვნით</t>
  </si>
  <si>
    <t>გრუნტის დამუშავება ხელით, გვერძე დაყრით (საკაბელო ტრანშეისთვის) (L=4.0 მ; H=0.6 მ b=0.4 მ)</t>
  </si>
  <si>
    <t>ქვიშის ფენის მოწყობა, კაბელის ქვეშ (0.32 მ3) h=0.2მ</t>
  </si>
  <si>
    <t>მიწის მოჭრა საძირკვლისთვის ხელით, გვერძე დაყრით (l=1 მ. b=0.3მ. h=0.3მ)</t>
  </si>
  <si>
    <t>ფოლადის კუთხოვანას 70x70x6 მმ ჩაბეტონება ბეტონის B-15 M200 მარკით</t>
  </si>
  <si>
    <t>კუთხოვანა 70x70x6 მმ</t>
  </si>
  <si>
    <t>ქანჩი, ჭანჭიკი, საყელური М16</t>
  </si>
  <si>
    <t>ორმოს მოჭრა დამიწების კერისთვის ხელით, გვერდზე დაყრით (7X0.4X0.7მ)</t>
  </si>
  <si>
    <t>ორმოს შევსება ადგილობრივი გრუნტით, ხელით დატკეპნა</t>
  </si>
  <si>
    <t>განათების საყრდენების მოწყობა</t>
  </si>
  <si>
    <t>ორმოს ამოღება ხელით განათების საყრდენისთვის, გვერდზე დაყრით: H-1.0, L-0.62, B-0.62 მ</t>
  </si>
  <si>
    <t>ფუნდამენტის ქვეშ ქვიშა-ხრეშოვანი (ფრაქცია 0-56 მმ) ნარევის ბალიშის მოწყობა 20 სმ</t>
  </si>
  <si>
    <t>განათების საყრდენისთვის ფუნდამენტის მოწყობა ბეტონის მარკა B-25 M350</t>
  </si>
  <si>
    <t>ჩასატანებელი დეტალების შეძენა, მოწყობა (1 ცალი) (იხ. პოროექტი)</t>
  </si>
  <si>
    <t>ლითონის ფურცელი -380X380X4მმ (1 ცალი)</t>
  </si>
  <si>
    <t>არმატურა Ø8 A240c L=1.4 მ (1 ცალი)</t>
  </si>
  <si>
    <t>არმატურის ანკერი D22მმ A500C L=0.94მ (M20X1.5 L=100მმ ხრახნიანი ბოლოთი) (11.2 კგ)</t>
  </si>
  <si>
    <t>ფოლადის მილი D51X3მმ L-0.84მ (1 ცალი)</t>
  </si>
  <si>
    <t>ქანჩი M20X1.5</t>
  </si>
  <si>
    <t>განათების ფოლადის საყრდენი მილზე d=150/4 მმ სანათების დასამაგრებელი ფოლადის მილის d=60/3 მმ შედუღება (იხ. პროექტი)</t>
  </si>
  <si>
    <t>ფოლადის საყრდენის ფოლადის მილი d=150/4 მმ L=3.0მ; ფოლადის მილი D60x3 მმ; L=1.4მ; ფოლადის ფურცელი (380X380X16) მმ შეძენა და მოწყობა</t>
  </si>
  <si>
    <t>ფოლადის მილი d=150/4 მმ H=3.0მ; (1 ცალი)</t>
  </si>
  <si>
    <t>ფოლადის მილი D60x3 მმ; L=1.4მ (1 ცალი)</t>
  </si>
  <si>
    <t>ელ. ბოძის საყრდენი ბაზა-ფოლადის ფურცელი 380X380X16მმ (1 ცალი)</t>
  </si>
  <si>
    <t>ფოლადის ფურცელი 380X380X16მმ (4 ცალი) (სიხისტის წიბოები)</t>
  </si>
  <si>
    <t>ფოლადის ფურცელი 380X380X16მმ (ფოლადის თავსახური) (1 ც)</t>
  </si>
  <si>
    <t>ლითონის ელემენტების დაგრუნტვა ანტიკოროზიული გრუნტით</t>
  </si>
  <si>
    <t>ლითონის ელემენტების შეღებვა ანტიკოროზიული ზეთოვანი საღებავით 2-ფენა</t>
  </si>
  <si>
    <t>ღორღის (ფრაქცია 0-40 მმ) ბალიშის მოწყობა 10 სმ დატკეპვნით</t>
  </si>
  <si>
    <t>რკ/ბ.ჭ მონოლითური ფილის მოწყობა, ბეტონის მარკა B-25 M-350</t>
  </si>
  <si>
    <t>ბეტონი B-25 M-350</t>
  </si>
  <si>
    <t>არმატურა B500B კლასის 10 მმ</t>
  </si>
  <si>
    <t>არმატურა B240B კლასის 8მმ</t>
  </si>
  <si>
    <t>თავი II. სამონტაჟო სამუშაოები</t>
  </si>
  <si>
    <t>დიზელ-გენერატორის, გარე მონტაჟის (გარსაცმში), 230/400 ვ. ძაბვაზე, 125 კვა(100 კვტ) სიმძლავრის, ავტომატური გამშვი სისტემით ATS- კომპლექტაციით, ხმის იზოლაციით და მაყუჩით; მონტაჟი</t>
  </si>
  <si>
    <t>დიზელ-გენერატორი, გარე მონტაჟის (გარსაცმში), 230/400 ვ. ძაბვაზე, 125 კვა(100 კვტ) სიმძლავრის, ავტომატური გამშვი სისტემით ATS- კომპლექტაციით, ხმის იზოლაციით და მაყუჩით</t>
  </si>
  <si>
    <t>სამფაზა ავტომატური ამომრთველების MCCB-160A- 3P შეძენა და მონტაჟი</t>
  </si>
  <si>
    <t>სამფაზა ავტომატური ამომრთველების MCCB-125A- 3P შეძენა და მონტაჟი</t>
  </si>
  <si>
    <t>სამფაზა ავტომატური ამომრთველების MCCB-100A- 3P შეძენა და მონტაჟი</t>
  </si>
  <si>
    <t>ერთფაზა ავტომატური ამომრთველების MCB-6A- 1P შეძენა და მონტაჟი</t>
  </si>
  <si>
    <t>კაბელი სპილენძის ძარღვით, კვეთით: N2XH- 3X35+1X16 მმ² შეძენა და მონტაჟი (თხრილში)</t>
  </si>
  <si>
    <t>სპილენძის ძარღვებიანი კაბელის N2XH- 3X35+1X16 მმ² შეძენა და მონტაჟი</t>
  </si>
  <si>
    <t>კაბელი სპილენძის ძარღვით, კვეთით: N2XH- 3X2.5 მმ² შეძენა და მონტაჟი (თხრილში)</t>
  </si>
  <si>
    <t>კაბელი სპილენძის ძარღვით, კვეთით: N2XH- 3X2.5 მმ2მმ² შეძენა და მონტაჟი</t>
  </si>
  <si>
    <t>პლასტმასის გოფრირებული ორმაგი ფენილით მილის შეძენა და მოწყობა d=50 მმ</t>
  </si>
  <si>
    <t>პლასტმასის სქელკედლიანი ხისტი მილის შეძენა და მოწყობა d=50 მმ</t>
  </si>
  <si>
    <t>პლასტმასის გოფრირებული მილის შეძენა და მოწყობა d=40 მმ</t>
  </si>
  <si>
    <t>პლასტმასის სქელკედლიანი ხისტი მილის შეძენა და მოწყობა d=40 მმ</t>
  </si>
  <si>
    <t>პლასტმასის გოფრირებული ორმაგი ფენილით მილის შეძენა და მოწყობა d=32 მმ (თხრილში)</t>
  </si>
  <si>
    <t>კაბელის გატარება პლასტმასის გოფრირებულ მილში</t>
  </si>
  <si>
    <t>კაბელის გატარება პლასტმასის სქელკედლიან ხისტ მილში</t>
  </si>
  <si>
    <t>ბუნიკი ალუმინის 35 მმ შეძენა და მოწყობა AL-35 მმ2</t>
  </si>
  <si>
    <t>თერმოკუმშვადი მილი (ფერებით) -0.3 მ სიგრძის 35 მმ2 კვეთის კაბელისთვის)</t>
  </si>
  <si>
    <t>ბუნიკი ალუმინის 16 მმ შეძენა და მოწყობა AL-16 მმ2</t>
  </si>
  <si>
    <t>თერმოკუმშვადი მილი (ფერებით) -0.3 მ სიგრძის 16 მმ2 კვეთის კაბელისთვის)</t>
  </si>
  <si>
    <t>ლითონის გარე დადგმულობის გამანაწილებელი კარადის ზომ. 400x300x200 მმ</t>
  </si>
  <si>
    <t>სამაგრი მომჭერის შეძენა და მოწყობა; ქანჩი, ჭანჭიკი, ქანჩი</t>
  </si>
  <si>
    <t>ქუჩის დიოდური LED სანათი LSL7-50 50W, 6500K, IP65 შეძენა და მოწყობა</t>
  </si>
  <si>
    <t>ფოტო ელემენტი 230 V, TDM 1400W, 6A, 230V IP65 შეძენა და მონტაჟი</t>
  </si>
  <si>
    <t>ფოლადის გალვანიზირებული გლინულას შეძენა და მონტაჟი დამიწებისათვის 20 მმ l=2.0მ;</t>
  </si>
  <si>
    <t>ლენტური საძირკვლის ქვეშ ქვიშა-ხრეშის ფრაქცია 0-56 მმ მოწყობა დატკეპნით</t>
  </si>
  <si>
    <t>ღობის ლენტური საძირკვლის (მონოლითური ცოკოლი) მოწყობა, ბეტონის მარკა B-25 (M-350)</t>
  </si>
  <si>
    <t>ნატოს ტიპის პანელებით (კომპლექტში ბოძები და სამაგრები) ღობის შეძენა, მოწყობა (7 კომპ.)</t>
  </si>
  <si>
    <t>მილკვადრატის დგარების შეძენა, მოწყობა (მავთულხლარ- თვისთვის და პანელური ბადის ძირის) მიკვადრატი (50x50x4)მმ სამაგრებით</t>
  </si>
  <si>
    <t>ღობის ფოლადის დგარებზე ზემოდან ეკალმავთულის შეძენა და მოწყობა</t>
  </si>
  <si>
    <t>ლითონის კუტიკარის მოწყობა (1 ცალი)</t>
  </si>
  <si>
    <t>ლითონის კუტიკარის შეძენა და მოწყობა</t>
  </si>
  <si>
    <t>ბანერი PVC (პვხ)- ქაფისებრი მუყაოს მასალით ზომებით: 40X55სმ სისქით 5 მმ; (UV ბეჭვდის ტექნოლოგიით)</t>
  </si>
  <si>
    <t>ბანერი PVC (პვხ)- ქაფისებრი მუყაოს მასალით ზომებით: 60X85სმ სისქით 5 მმ; (UV ბეჭვდის ტექნოლოგიით)</t>
  </si>
  <si>
    <t/>
  </si>
  <si>
    <t>მოთხოვნილი სიმძლავრის (50-80) კვტ-ის 0.4 კვ. ღირებულება</t>
  </si>
  <si>
    <t>პრეტენდენტის ფასი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</si>
</sst>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2" formatCode="0.00000"/>
    <numFmt numFmtId="173" formatCode="0.0000"/>
    <numFmt numFmtId="174" formatCode="_-* #,##0.0_р_._-;\-* #,##0.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indexed="8"/>
      <name val="Segoe UI"/>
      <family val="2"/>
    </font>
    <font>
      <sz val="12"/>
      <name val="Segoe U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1" fillId="0" borderId="0"/>
    <xf numFmtId="167" fontId="2" fillId="0" borderId="0" applyFont="0" applyFill="0" applyBorder="0" applyAlignment="0" applyProtection="0"/>
    <xf numFmtId="0" fontId="2" fillId="0" borderId="0"/>
    <xf numFmtId="0" fontId="12" fillId="0" borderId="0"/>
    <xf numFmtId="0" fontId="2" fillId="0" borderId="0"/>
    <xf numFmtId="0" fontId="12" fillId="0" borderId="0"/>
  </cellStyleXfs>
  <cellXfs count="203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4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4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2" fontId="4" fillId="2" borderId="13" xfId="2" applyNumberFormat="1" applyFont="1" applyFill="1" applyBorder="1" applyAlignment="1" applyProtection="1">
      <alignment horizontal="center" vertical="center"/>
    </xf>
    <xf numFmtId="2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2" fontId="4" fillId="2" borderId="13" xfId="1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165" fontId="4" fillId="2" borderId="11" xfId="2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left" vertical="center" readingOrder="1"/>
    </xf>
    <xf numFmtId="0" fontId="4" fillId="2" borderId="13" xfId="0" applyFont="1" applyFill="1" applyBorder="1" applyAlignment="1">
      <alignment horizontal="left" vertical="center" readingOrder="1"/>
    </xf>
    <xf numFmtId="0" fontId="4" fillId="2" borderId="11" xfId="0" applyFont="1" applyFill="1" applyBorder="1" applyAlignment="1">
      <alignment vertical="center"/>
    </xf>
    <xf numFmtId="43" fontId="4" fillId="2" borderId="0" xfId="1" applyNumberFormat="1" applyFont="1" applyFill="1" applyAlignment="1">
      <alignment vertical="center"/>
    </xf>
    <xf numFmtId="0" fontId="4" fillId="2" borderId="14" xfId="1" applyFont="1" applyFill="1" applyBorder="1" applyAlignment="1">
      <alignment horizontal="center" vertical="center"/>
    </xf>
    <xf numFmtId="43" fontId="10" fillId="0" borderId="9" xfId="10" applyFont="1" applyFill="1" applyBorder="1" applyAlignment="1">
      <alignment horizontal="center" vertical="center"/>
    </xf>
    <xf numFmtId="43" fontId="10" fillId="0" borderId="9" xfId="10" applyFont="1" applyFill="1" applyBorder="1" applyAlignment="1">
      <alignment horizontal="center" vertical="center" wrapText="1"/>
    </xf>
    <xf numFmtId="43" fontId="10" fillId="0" borderId="9" xfId="10" applyFont="1" applyFill="1" applyBorder="1" applyAlignment="1">
      <alignment horizontal="left" vertical="center" wrapText="1"/>
    </xf>
    <xf numFmtId="0" fontId="10" fillId="0" borderId="9" xfId="11" applyFont="1" applyBorder="1" applyAlignment="1">
      <alignment vertical="center" wrapText="1"/>
    </xf>
    <xf numFmtId="0" fontId="5" fillId="2" borderId="13" xfId="1" applyFont="1" applyFill="1" applyBorder="1" applyAlignment="1" applyProtection="1">
      <alignment vertical="center"/>
      <protection locked="0"/>
    </xf>
    <xf numFmtId="0" fontId="5" fillId="2" borderId="13" xfId="1" applyFont="1" applyFill="1" applyBorder="1" applyAlignment="1">
      <alignment vertical="center"/>
    </xf>
    <xf numFmtId="0" fontId="4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 applyProtection="1">
      <alignment horizontal="center" vertical="center"/>
      <protection locked="0"/>
    </xf>
    <xf numFmtId="49" fontId="4" fillId="2" borderId="12" xfId="1" applyNumberFormat="1" applyFont="1" applyFill="1" applyBorder="1" applyAlignment="1">
      <alignment horizontal="center" vertical="center"/>
    </xf>
    <xf numFmtId="49" fontId="4" fillId="2" borderId="22" xfId="1" applyNumberFormat="1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center" vertical="center"/>
      <protection locked="0"/>
    </xf>
    <xf numFmtId="166" fontId="4" fillId="2" borderId="13" xfId="2" applyNumberFormat="1" applyFont="1" applyFill="1" applyBorder="1" applyAlignment="1">
      <alignment horizontal="center" vertical="center"/>
    </xf>
    <xf numFmtId="2" fontId="4" fillId="2" borderId="19" xfId="0" applyNumberFormat="1" applyFont="1" applyFill="1" applyBorder="1" applyAlignment="1">
      <alignment horizontal="center" vertical="center"/>
    </xf>
    <xf numFmtId="1" fontId="4" fillId="2" borderId="18" xfId="1" applyNumberFormat="1" applyFont="1" applyFill="1" applyBorder="1" applyAlignment="1">
      <alignment horizontal="center" vertical="center"/>
    </xf>
    <xf numFmtId="2" fontId="4" fillId="2" borderId="14" xfId="1" applyNumberFormat="1" applyFont="1" applyFill="1" applyBorder="1" applyAlignment="1">
      <alignment horizontal="center" vertical="center"/>
    </xf>
    <xf numFmtId="1" fontId="4" fillId="2" borderId="14" xfId="1" applyNumberFormat="1" applyFont="1" applyFill="1" applyBorder="1" applyAlignment="1">
      <alignment horizontal="center" vertical="center"/>
    </xf>
    <xf numFmtId="1" fontId="4" fillId="2" borderId="13" xfId="1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1" fontId="4" fillId="0" borderId="12" xfId="12" applyNumberFormat="1" applyFont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1" fontId="4" fillId="0" borderId="12" xfId="1" applyNumberFormat="1" applyFont="1" applyBorder="1" applyAlignment="1" applyProtection="1">
      <alignment horizontal="center" vertical="center"/>
      <protection locked="0"/>
    </xf>
    <xf numFmtId="1" fontId="4" fillId="2" borderId="23" xfId="0" applyNumberFormat="1" applyFont="1" applyFill="1" applyBorder="1" applyAlignment="1">
      <alignment horizontal="center" vertical="center"/>
    </xf>
    <xf numFmtId="1" fontId="4" fillId="2" borderId="13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12" applyNumberFormat="1" applyFont="1" applyFill="1" applyBorder="1" applyAlignment="1">
      <alignment horizontal="center" vertical="center"/>
    </xf>
    <xf numFmtId="1" fontId="4" fillId="2" borderId="24" xfId="14" applyNumberFormat="1" applyFont="1" applyFill="1" applyBorder="1" applyAlignment="1" applyProtection="1">
      <alignment horizontal="center" vertical="center"/>
      <protection locked="0"/>
    </xf>
    <xf numFmtId="0" fontId="4" fillId="2" borderId="4" xfId="14" applyFont="1" applyFill="1" applyBorder="1" applyAlignment="1" applyProtection="1">
      <alignment horizontal="center" vertical="center"/>
      <protection locked="0"/>
    </xf>
    <xf numFmtId="1" fontId="4" fillId="2" borderId="4" xfId="14" applyNumberFormat="1" applyFont="1" applyFill="1" applyBorder="1" applyAlignment="1" applyProtection="1">
      <alignment horizontal="center" vertical="center"/>
      <protection locked="0"/>
    </xf>
    <xf numFmtId="1" fontId="4" fillId="2" borderId="22" xfId="14" applyNumberFormat="1" applyFont="1" applyFill="1" applyBorder="1" applyAlignment="1" applyProtection="1">
      <alignment horizontal="center" vertical="center"/>
      <protection locked="0"/>
    </xf>
    <xf numFmtId="0" fontId="4" fillId="2" borderId="11" xfId="14" applyFont="1" applyFill="1" applyBorder="1" applyAlignment="1" applyProtection="1">
      <alignment horizontal="center" vertical="center"/>
      <protection locked="0"/>
    </xf>
    <xf numFmtId="1" fontId="4" fillId="2" borderId="11" xfId="14" applyNumberFormat="1" applyFont="1" applyFill="1" applyBorder="1" applyAlignment="1" applyProtection="1">
      <alignment horizontal="center" vertical="center"/>
      <protection locked="0"/>
    </xf>
    <xf numFmtId="1" fontId="4" fillId="2" borderId="12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center" vertical="center"/>
      <protection locked="0"/>
    </xf>
    <xf numFmtId="165" fontId="4" fillId="2" borderId="13" xfId="14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horizontal="center" vertical="center"/>
      <protection locked="0"/>
    </xf>
    <xf numFmtId="165" fontId="4" fillId="2" borderId="13" xfId="15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>
      <alignment horizontal="center" vertical="center"/>
    </xf>
    <xf numFmtId="1" fontId="4" fillId="2" borderId="12" xfId="14" applyNumberFormat="1" applyFont="1" applyFill="1" applyBorder="1" applyAlignment="1">
      <alignment horizontal="center" vertical="center"/>
    </xf>
    <xf numFmtId="1" fontId="4" fillId="2" borderId="22" xfId="16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 applyProtection="1">
      <alignment horizontal="center" vertical="center"/>
    </xf>
    <xf numFmtId="173" fontId="4" fillId="2" borderId="13" xfId="1" applyNumberFormat="1" applyFont="1" applyFill="1" applyBorder="1" applyAlignment="1">
      <alignment horizontal="center" vertical="center"/>
    </xf>
    <xf numFmtId="172" fontId="4" fillId="2" borderId="13" xfId="1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>
      <alignment horizontal="center" vertical="center"/>
    </xf>
    <xf numFmtId="165" fontId="4" fillId="2" borderId="13" xfId="16" applyNumberFormat="1" applyFont="1" applyFill="1" applyBorder="1" applyAlignment="1">
      <alignment horizontal="center" vertical="center"/>
    </xf>
    <xf numFmtId="2" fontId="4" fillId="2" borderId="13" xfId="16" applyNumberFormat="1" applyFont="1" applyFill="1" applyBorder="1" applyAlignment="1">
      <alignment horizontal="center" vertical="center"/>
    </xf>
    <xf numFmtId="49" fontId="4" fillId="2" borderId="12" xfId="16" applyNumberFormat="1" applyFont="1" applyFill="1" applyBorder="1" applyAlignment="1">
      <alignment horizontal="center" vertical="center"/>
    </xf>
    <xf numFmtId="172" fontId="4" fillId="2" borderId="13" xfId="16" applyNumberFormat="1" applyFont="1" applyFill="1" applyBorder="1" applyAlignment="1">
      <alignment horizontal="center" vertical="center"/>
    </xf>
    <xf numFmtId="2" fontId="4" fillId="2" borderId="13" xfId="13" applyNumberFormat="1" applyFont="1" applyFill="1" applyBorder="1" applyAlignment="1" applyProtection="1">
      <alignment horizontal="center" vertical="center"/>
    </xf>
    <xf numFmtId="167" fontId="4" fillId="2" borderId="13" xfId="13" applyFont="1" applyFill="1" applyBorder="1" applyAlignment="1" applyProtection="1">
      <alignment horizontal="center" vertical="center"/>
    </xf>
    <xf numFmtId="165" fontId="4" fillId="2" borderId="22" xfId="16" applyNumberFormat="1" applyFont="1" applyFill="1" applyBorder="1" applyAlignment="1" applyProtection="1">
      <alignment horizontal="center" vertical="center"/>
      <protection locked="0"/>
    </xf>
    <xf numFmtId="2" fontId="4" fillId="2" borderId="11" xfId="14" applyNumberFormat="1" applyFont="1" applyFill="1" applyBorder="1" applyAlignment="1" applyProtection="1">
      <alignment horizontal="center" vertical="center"/>
      <protection locked="0"/>
    </xf>
    <xf numFmtId="2" fontId="4" fillId="2" borderId="13" xfId="15" applyNumberFormat="1" applyFont="1" applyFill="1" applyBorder="1" applyAlignment="1">
      <alignment horizontal="center" vertical="center"/>
    </xf>
    <xf numFmtId="1" fontId="4" fillId="2" borderId="12" xfId="15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>
      <alignment horizontal="center" vertical="center"/>
    </xf>
    <xf numFmtId="1" fontId="4" fillId="2" borderId="12" xfId="16" applyNumberFormat="1" applyFont="1" applyFill="1" applyBorder="1" applyAlignment="1" applyProtection="1">
      <alignment horizontal="center" vertical="center"/>
      <protection locked="0"/>
    </xf>
    <xf numFmtId="1" fontId="4" fillId="2" borderId="22" xfId="1" applyNumberFormat="1" applyFont="1" applyFill="1" applyBorder="1" applyAlignment="1" applyProtection="1">
      <alignment horizontal="center" vertical="center"/>
      <protection locked="0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0" fontId="4" fillId="2" borderId="13" xfId="17" applyFont="1" applyFill="1" applyBorder="1" applyAlignment="1" applyProtection="1">
      <alignment horizontal="center" vertical="center"/>
      <protection locked="0"/>
    </xf>
    <xf numFmtId="0" fontId="4" fillId="2" borderId="12" xfId="16" applyFont="1" applyFill="1" applyBorder="1" applyAlignment="1" applyProtection="1">
      <alignment horizontal="center" vertical="center"/>
      <protection locked="0"/>
    </xf>
    <xf numFmtId="167" fontId="4" fillId="2" borderId="13" xfId="13" applyFont="1" applyFill="1" applyBorder="1" applyAlignment="1">
      <alignment horizontal="center" vertical="center"/>
    </xf>
    <xf numFmtId="174" fontId="4" fillId="2" borderId="13" xfId="13" applyNumberFormat="1" applyFont="1" applyFill="1" applyBorder="1" applyAlignment="1">
      <alignment horizontal="left" vertical="center"/>
    </xf>
    <xf numFmtId="166" fontId="4" fillId="2" borderId="13" xfId="15" applyNumberFormat="1" applyFont="1" applyFill="1" applyBorder="1" applyAlignment="1">
      <alignment horizontal="center" vertical="center"/>
    </xf>
    <xf numFmtId="1" fontId="4" fillId="2" borderId="12" xfId="15" applyNumberFormat="1" applyFont="1" applyFill="1" applyBorder="1" applyAlignment="1">
      <alignment horizontal="center" vertical="center"/>
    </xf>
    <xf numFmtId="0" fontId="4" fillId="2" borderId="13" xfId="15" applyFont="1" applyFill="1" applyBorder="1" applyAlignment="1">
      <alignment horizontal="center" vertical="center"/>
    </xf>
    <xf numFmtId="1" fontId="4" fillId="2" borderId="18" xfId="15" applyNumberFormat="1" applyFont="1" applyFill="1" applyBorder="1" applyAlignment="1">
      <alignment horizontal="center" vertical="center"/>
    </xf>
    <xf numFmtId="0" fontId="4" fillId="2" borderId="14" xfId="15" applyFont="1" applyFill="1" applyBorder="1" applyAlignment="1">
      <alignment horizontal="center" vertical="center"/>
    </xf>
    <xf numFmtId="2" fontId="4" fillId="2" borderId="14" xfId="15" applyNumberFormat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7" fillId="2" borderId="13" xfId="0" applyFont="1" applyFill="1" applyBorder="1" applyAlignment="1">
      <alignment vertical="center"/>
    </xf>
    <xf numFmtId="0" fontId="5" fillId="2" borderId="4" xfId="14" applyFont="1" applyFill="1" applyBorder="1" applyAlignment="1" applyProtection="1">
      <alignment horizontal="center" vertical="center"/>
      <protection locked="0"/>
    </xf>
    <xf numFmtId="165" fontId="4" fillId="2" borderId="4" xfId="14" applyNumberFormat="1" applyFont="1" applyFill="1" applyBorder="1" applyAlignment="1" applyProtection="1">
      <alignment horizontal="center" vertical="center"/>
      <protection locked="0"/>
    </xf>
    <xf numFmtId="0" fontId="5" fillId="2" borderId="11" xfId="14" applyFont="1" applyFill="1" applyBorder="1" applyAlignment="1" applyProtection="1">
      <alignment horizontal="center" vertical="center"/>
      <protection locked="0"/>
    </xf>
    <xf numFmtId="165" fontId="4" fillId="2" borderId="11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4" applyFont="1" applyFill="1" applyBorder="1" applyAlignment="1" applyProtection="1">
      <alignment horizontal="left" vertical="center"/>
      <protection locked="0"/>
    </xf>
    <xf numFmtId="165" fontId="4" fillId="2" borderId="13" xfId="14" applyNumberFormat="1" applyFont="1" applyFill="1" applyBorder="1" applyAlignment="1" applyProtection="1">
      <alignment horizontal="center" vertical="center"/>
      <protection locked="0"/>
    </xf>
    <xf numFmtId="0" fontId="4" fillId="2" borderId="13" xfId="15" applyFont="1" applyFill="1" applyBorder="1" applyAlignment="1" applyProtection="1">
      <alignment vertical="center"/>
      <protection locked="0"/>
    </xf>
    <xf numFmtId="0" fontId="5" fillId="2" borderId="13" xfId="16" applyFont="1" applyFill="1" applyBorder="1" applyAlignment="1">
      <alignment horizontal="center" vertical="center"/>
    </xf>
    <xf numFmtId="0" fontId="4" fillId="2" borderId="13" xfId="16" applyFont="1" applyFill="1" applyBorder="1" applyAlignment="1">
      <alignment horizontal="left" vertical="center"/>
    </xf>
    <xf numFmtId="0" fontId="4" fillId="2" borderId="11" xfId="16" applyFont="1" applyFill="1" applyBorder="1" applyAlignment="1">
      <alignment horizontal="left" vertical="center"/>
    </xf>
    <xf numFmtId="0" fontId="4" fillId="2" borderId="13" xfId="16" applyFont="1" applyFill="1" applyBorder="1" applyAlignment="1">
      <alignment vertical="center"/>
    </xf>
    <xf numFmtId="0" fontId="4" fillId="2" borderId="13" xfId="1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 applyProtection="1">
      <alignment horizontal="left" vertical="center"/>
      <protection locked="0"/>
    </xf>
    <xf numFmtId="0" fontId="5" fillId="2" borderId="13" xfId="15" applyFont="1" applyFill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left" vertical="center"/>
      <protection locked="0"/>
    </xf>
    <xf numFmtId="0" fontId="4" fillId="2" borderId="13" xfId="16" applyFont="1" applyFill="1" applyBorder="1" applyAlignment="1" applyProtection="1">
      <alignment horizontal="left" vertical="center"/>
      <protection locked="0"/>
    </xf>
    <xf numFmtId="0" fontId="4" fillId="2" borderId="13" xfId="15" applyFont="1" applyFill="1" applyBorder="1" applyAlignment="1">
      <alignment vertical="center"/>
    </xf>
    <xf numFmtId="0" fontId="4" fillId="2" borderId="13" xfId="15" applyFont="1" applyFill="1" applyBorder="1" applyAlignment="1">
      <alignment horizontal="left" vertical="center"/>
    </xf>
    <xf numFmtId="0" fontId="5" fillId="2" borderId="14" xfId="15" applyFont="1" applyFill="1" applyBorder="1" applyAlignment="1">
      <alignment horizontal="center" vertical="center"/>
    </xf>
    <xf numFmtId="43" fontId="4" fillId="2" borderId="13" xfId="6" applyFont="1" applyFill="1" applyBorder="1" applyAlignment="1">
      <alignment horizontal="center" vertical="center"/>
    </xf>
    <xf numFmtId="43" fontId="4" fillId="2" borderId="13" xfId="6" applyFont="1" applyFill="1" applyBorder="1" applyAlignment="1" applyProtection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1" applyFont="1" applyBorder="1" applyAlignment="1">
      <alignment horizontal="left" vertical="center"/>
    </xf>
    <xf numFmtId="0" fontId="4" fillId="0" borderId="13" xfId="1" applyFont="1" applyBorder="1" applyAlignment="1">
      <alignment vertical="center"/>
    </xf>
    <xf numFmtId="0" fontId="4" fillId="0" borderId="13" xfId="16" applyFont="1" applyBorder="1" applyAlignment="1">
      <alignment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1" fontId="4" fillId="2" borderId="21" xfId="1" applyNumberFormat="1" applyFont="1" applyFill="1" applyBorder="1" applyAlignment="1">
      <alignment horizontal="center" vertical="center"/>
    </xf>
    <xf numFmtId="2" fontId="4" fillId="2" borderId="11" xfId="1" applyNumberFormat="1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1" fontId="4" fillId="2" borderId="11" xfId="1" applyNumberFormat="1" applyFont="1" applyFill="1" applyBorder="1" applyAlignment="1">
      <alignment horizontal="center" vertical="center"/>
    </xf>
    <xf numFmtId="167" fontId="4" fillId="2" borderId="11" xfId="13" applyFont="1" applyFill="1" applyBorder="1" applyAlignment="1" applyProtection="1">
      <alignment horizontal="center" vertical="center"/>
    </xf>
    <xf numFmtId="43" fontId="4" fillId="2" borderId="11" xfId="6" applyFont="1" applyFill="1" applyBorder="1" applyAlignment="1" applyProtection="1">
      <alignment horizontal="center" vertical="center"/>
    </xf>
    <xf numFmtId="0" fontId="4" fillId="2" borderId="25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2" fontId="4" fillId="5" borderId="2" xfId="1" applyNumberFormat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43" fontId="10" fillId="0" borderId="13" xfId="10" applyFont="1" applyFill="1" applyBorder="1" applyAlignment="1">
      <alignment horizontal="left" vertical="center" wrapText="1"/>
    </xf>
  </cellXfs>
  <cellStyles count="18">
    <cellStyle name="Comma" xfId="6" builtinId="3"/>
    <cellStyle name="Comma 10" xfId="13" xr:uid="{3EA5AA6C-BB91-4192-B359-3BF3F267E057}"/>
    <cellStyle name="Comma 2" xfId="2" xr:uid="{00000000-0005-0000-0000-000001000000}"/>
    <cellStyle name="Comma 2 2" xfId="9" xr:uid="{00000000-0005-0000-0000-000002000000}"/>
    <cellStyle name="Comma 3" xfId="7" xr:uid="{00000000-0005-0000-0000-000003000000}"/>
    <cellStyle name="Comma 3 2" xfId="10" xr:uid="{08FCDA23-8CB9-4E6C-82D5-9C8F9EF20A71}"/>
    <cellStyle name="Comma 4" xfId="8" xr:uid="{00000000-0005-0000-0000-000004000000}"/>
    <cellStyle name="Normal" xfId="0" builtinId="0"/>
    <cellStyle name="Normal 2" xfId="1" xr:uid="{00000000-0005-0000-0000-000006000000}"/>
    <cellStyle name="Normal 2 9" xfId="16" xr:uid="{D3992892-673B-4E66-BFE6-EF1014977C38}"/>
    <cellStyle name="Normal 3 2" xfId="3" xr:uid="{00000000-0005-0000-0000-000007000000}"/>
    <cellStyle name="Normal 3 2 2" xfId="11" xr:uid="{63CD34BA-12FE-46E6-9C8A-BF77B74A353B}"/>
    <cellStyle name="Normal 5 2" xfId="14" xr:uid="{7E9914BE-9583-4A20-A226-CC6F9D705CAF}"/>
    <cellStyle name="Normal 7" xfId="15" xr:uid="{8077847E-497C-4A06-BEB1-4A0CCEFCACD4}"/>
    <cellStyle name="Normal 7 2" xfId="17" xr:uid="{3B4061C9-1881-460F-8001-5F6C9C7E028F}"/>
    <cellStyle name="Normal_gare wyalsadfenigagarini_SAN2008=IIkv" xfId="12" xr:uid="{8A549A75-9F35-4C86-9E02-D2C859C3CB29}"/>
    <cellStyle name="Обычный 2" xfId="5" xr:uid="{00000000-0005-0000-0000-000009000000}"/>
    <cellStyle name="Обычный_Лист1" xfId="4" xr:uid="{00000000-0005-0000-0000-00000A000000}"/>
  </cellStyles>
  <dxfs count="11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2;&#4308;&#4316;&#4307;&#4308;&#4320;&#4308;&#4305;&#4312;\&#4315;&#4312;&#4315;&#4307;&#4312;&#4316;&#4304;&#4320;&#4308;\01_2022\II%20&#4307;&#4304;%20III%20&#4321;&#4304;&#4322;&#4323;&#4315;&#4305;&#4317;%20&#4321;&#4304;&#4307;&#4306;&#4323;&#4320;&#4308;&#4305;&#4312;&#4321;&#4304;%20&#4307;&#4304;%20&#4307;&#4304;&#4315;&#4330;&#4314;&#4308;&#4314;&#4312;%20&#4333;&#4308;&#4305;&#4312;&#4321;%20&#4306;&#4304;&#4316;&#4324;&#4304;&#4321;&#4308;&#4305;&#4304;\&#4321;&#4304;&#4315;&#4323;&#4328;&#4304;&#4317;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E\AFP\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Serdar\sasel\AYSEL11.7.2002\KAZAKISTAN\ESENTAI%20ALMA%20ATA\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Users\imac\Desktop\Serdar\sasel\AYSEL11.7.2002\TURKIYE\IBISZEYTINBURNU\NOVIBIS-10-02-2006\ALTERNATIF\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Bertan\dbase\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Volumes\Share%20(iSCSI)\05%20-%20&#4321;&#4304;&#4332;&#4327;&#4317;&#4305;&#4312;\&#4306;&#4304;&#4316;&#4324;&#4304;&#4321;&#4308;&#4305;&#4308;&#4305;&#4312;%20(&#4321;&#4304;&#4315;&#4323;&#4328;&#4304;&#4317;)\2018-06-13%20&#4328;&#4308;&#4320;&#4304;&#4322;&#4317;&#4316;&#4312;%20&#4313;&#4304;&#4310;&#4312;&#4316;&#4317;%20-%202%20(&#4309;&#4304;&#4321;&#4312;&#4314;&#4312;)\BOQ%20&#4306;&#4304;&#4316;&#4324;&#4304;&#4321;&#4308;&#4305;&#4304;\Tugba\d\arzug\CP\AI-Cost%20Control\cost%20analysis%20FDD\AYSEL%20R0\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5DF8-62BB-4009-9EC8-01B69FB3EA1F}">
  <sheetPr>
    <tabColor theme="2"/>
  </sheetPr>
  <dimension ref="A1:HL341"/>
  <sheetViews>
    <sheetView showGridLines="0" tabSelected="1" zoomScale="80" zoomScaleNormal="80" workbookViewId="0">
      <pane xSplit="2" ySplit="6" topLeftCell="C303" activePane="bottomRight" state="frozen"/>
      <selection pane="topRight" activeCell="C1" sqref="C1"/>
      <selection pane="bottomLeft" activeCell="A7" sqref="A7"/>
      <selection pane="bottomRight" activeCell="L323" sqref="L323"/>
    </sheetView>
  </sheetViews>
  <sheetFormatPr defaultColWidth="9.33203125" defaultRowHeight="15" x14ac:dyDescent="0.3"/>
  <cols>
    <col min="1" max="1" width="6.33203125" style="38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26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25</v>
      </c>
      <c r="B2" s="39"/>
      <c r="C2" s="39"/>
      <c r="D2" s="39"/>
      <c r="E2" s="39"/>
      <c r="F2" s="39"/>
      <c r="G2" s="39"/>
      <c r="H2" s="39"/>
      <c r="I2" s="53"/>
    </row>
    <row r="3" spans="1:12" ht="21.75" customHeight="1" thickBot="1" x14ac:dyDescent="0.35">
      <c r="A3" s="7"/>
      <c r="C3" s="8"/>
      <c r="D3" s="8"/>
      <c r="E3" s="8"/>
      <c r="F3" s="8"/>
      <c r="G3" s="200" t="s">
        <v>406</v>
      </c>
      <c r="H3" s="201"/>
      <c r="I3" s="54"/>
    </row>
    <row r="4" spans="1:12" ht="18" customHeight="1" thickBot="1" x14ac:dyDescent="0.35">
      <c r="A4" s="182" t="s">
        <v>0</v>
      </c>
      <c r="B4" s="184" t="s">
        <v>1</v>
      </c>
      <c r="C4" s="184" t="s">
        <v>2</v>
      </c>
      <c r="D4" s="184" t="s">
        <v>11</v>
      </c>
      <c r="E4" s="180" t="s">
        <v>3</v>
      </c>
      <c r="F4" s="194" t="s">
        <v>12</v>
      </c>
      <c r="G4" s="196" t="s">
        <v>3</v>
      </c>
      <c r="H4" s="197" t="s">
        <v>12</v>
      </c>
      <c r="I4" s="55"/>
    </row>
    <row r="5" spans="1:12" ht="15.6" thickBot="1" x14ac:dyDescent="0.35">
      <c r="A5" s="183"/>
      <c r="B5" s="185"/>
      <c r="C5" s="185"/>
      <c r="D5" s="185"/>
      <c r="E5" s="181"/>
      <c r="F5" s="195"/>
      <c r="G5" s="198"/>
      <c r="H5" s="199"/>
      <c r="I5" s="56"/>
      <c r="J5" s="52"/>
      <c r="K5" s="52"/>
      <c r="L5" s="52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186"/>
      <c r="H6" s="186"/>
      <c r="I6" s="12">
        <v>7</v>
      </c>
    </row>
    <row r="7" spans="1:12" s="14" customFormat="1" x14ac:dyDescent="0.3">
      <c r="A7" s="64"/>
      <c r="B7" s="81" t="s">
        <v>149</v>
      </c>
      <c r="C7" s="26"/>
      <c r="D7" s="65"/>
      <c r="E7" s="15"/>
      <c r="F7" s="15"/>
      <c r="G7" s="187"/>
      <c r="H7" s="187"/>
      <c r="I7" s="43" t="s">
        <v>15</v>
      </c>
    </row>
    <row r="8" spans="1:12" s="22" customFormat="1" ht="15.6" x14ac:dyDescent="0.3">
      <c r="A8" s="64">
        <v>1</v>
      </c>
      <c r="B8" s="41" t="s">
        <v>150</v>
      </c>
      <c r="C8" s="26" t="s">
        <v>13</v>
      </c>
      <c r="D8" s="65">
        <v>42.03</v>
      </c>
      <c r="E8" s="15">
        <v>6.6315132979603213</v>
      </c>
      <c r="F8" s="15">
        <f>D8*E8</f>
        <v>278.72250391327231</v>
      </c>
      <c r="G8" s="187"/>
      <c r="H8" s="187"/>
      <c r="I8" s="43" t="s">
        <v>15</v>
      </c>
    </row>
    <row r="9" spans="1:12" s="22" customFormat="1" ht="15.6" x14ac:dyDescent="0.3">
      <c r="A9" s="64">
        <f t="shared" ref="A9:A30" si="0">A8+1</f>
        <v>2</v>
      </c>
      <c r="B9" s="47" t="s">
        <v>151</v>
      </c>
      <c r="C9" s="26" t="s">
        <v>13</v>
      </c>
      <c r="D9" s="18">
        <v>15.86</v>
      </c>
      <c r="E9" s="18">
        <v>5.2705066472509436</v>
      </c>
      <c r="F9" s="18">
        <f>D9*E9</f>
        <v>83.590235425399968</v>
      </c>
      <c r="G9" s="188"/>
      <c r="H9" s="188"/>
      <c r="I9" s="43" t="s">
        <v>15</v>
      </c>
    </row>
    <row r="10" spans="1:12" s="22" customFormat="1" ht="15.6" x14ac:dyDescent="0.3">
      <c r="A10" s="85">
        <f t="shared" si="0"/>
        <v>3</v>
      </c>
      <c r="B10" s="41" t="s">
        <v>18</v>
      </c>
      <c r="C10" s="26" t="s">
        <v>13</v>
      </c>
      <c r="D10" s="65">
        <v>7.93</v>
      </c>
      <c r="E10" s="18">
        <v>60.895862776320008</v>
      </c>
      <c r="F10" s="18">
        <f t="shared" ref="F10:F73" si="1">D10*E10</f>
        <v>482.90419181621763</v>
      </c>
      <c r="G10" s="188"/>
      <c r="H10" s="188"/>
      <c r="I10" s="43" t="s">
        <v>15</v>
      </c>
    </row>
    <row r="11" spans="1:12" ht="15.6" x14ac:dyDescent="0.3">
      <c r="A11" s="86">
        <f t="shared" si="0"/>
        <v>4</v>
      </c>
      <c r="B11" s="43" t="s">
        <v>152</v>
      </c>
      <c r="C11" s="87" t="s">
        <v>13</v>
      </c>
      <c r="D11" s="70">
        <v>13.48</v>
      </c>
      <c r="E11" s="18">
        <v>235.08312543270296</v>
      </c>
      <c r="F11" s="18">
        <f t="shared" si="1"/>
        <v>3168.920530832836</v>
      </c>
      <c r="G11" s="188"/>
      <c r="H11" s="188"/>
      <c r="I11" s="43" t="s">
        <v>15</v>
      </c>
    </row>
    <row r="12" spans="1:12" ht="15.6" x14ac:dyDescent="0.3">
      <c r="A12" s="85">
        <f t="shared" si="0"/>
        <v>5</v>
      </c>
      <c r="B12" s="44" t="s">
        <v>28</v>
      </c>
      <c r="C12" s="26" t="s">
        <v>13</v>
      </c>
      <c r="D12" s="15">
        <v>11.52</v>
      </c>
      <c r="E12" s="18">
        <v>3.9437262143002245</v>
      </c>
      <c r="F12" s="18">
        <f t="shared" si="1"/>
        <v>45.431725988738584</v>
      </c>
      <c r="G12" s="188"/>
      <c r="H12" s="188"/>
      <c r="I12" s="43" t="s">
        <v>15</v>
      </c>
    </row>
    <row r="13" spans="1:12" ht="15.6" x14ac:dyDescent="0.3">
      <c r="A13" s="85">
        <f t="shared" si="0"/>
        <v>6</v>
      </c>
      <c r="B13" s="47" t="s">
        <v>153</v>
      </c>
      <c r="C13" s="24" t="s">
        <v>13</v>
      </c>
      <c r="D13" s="18">
        <v>23.17</v>
      </c>
      <c r="E13" s="18">
        <v>4.09510034953888</v>
      </c>
      <c r="F13" s="18">
        <f t="shared" si="1"/>
        <v>94.88347509881585</v>
      </c>
      <c r="G13" s="188"/>
      <c r="H13" s="188"/>
      <c r="I13" s="43" t="s">
        <v>15</v>
      </c>
    </row>
    <row r="14" spans="1:12" ht="15.6" x14ac:dyDescent="0.3">
      <c r="A14" s="66">
        <f t="shared" si="0"/>
        <v>7</v>
      </c>
      <c r="B14" s="41" t="s">
        <v>29</v>
      </c>
      <c r="C14" s="26" t="s">
        <v>13</v>
      </c>
      <c r="D14" s="18">
        <v>2.57</v>
      </c>
      <c r="E14" s="18">
        <v>31.59835700735999</v>
      </c>
      <c r="F14" s="18">
        <f t="shared" si="1"/>
        <v>81.207777508915171</v>
      </c>
      <c r="G14" s="188"/>
      <c r="H14" s="188"/>
      <c r="I14" s="43" t="s">
        <v>15</v>
      </c>
    </row>
    <row r="15" spans="1:12" s="22" customFormat="1" x14ac:dyDescent="0.3">
      <c r="A15" s="66">
        <f t="shared" si="0"/>
        <v>8</v>
      </c>
      <c r="B15" s="2" t="s">
        <v>30</v>
      </c>
      <c r="C15" s="26" t="s">
        <v>4</v>
      </c>
      <c r="D15" s="18">
        <v>137.74</v>
      </c>
      <c r="E15" s="18">
        <v>14.0426218944</v>
      </c>
      <c r="F15" s="18">
        <f t="shared" si="1"/>
        <v>1934.230739734656</v>
      </c>
      <c r="G15" s="188"/>
      <c r="H15" s="188"/>
      <c r="I15" s="43" t="s">
        <v>15</v>
      </c>
    </row>
    <row r="16" spans="1:12" s="22" customFormat="1" ht="15.6" x14ac:dyDescent="0.3">
      <c r="A16" s="64">
        <f t="shared" si="0"/>
        <v>9</v>
      </c>
      <c r="B16" s="45" t="s">
        <v>31</v>
      </c>
      <c r="C16" s="17" t="s">
        <v>148</v>
      </c>
      <c r="D16" s="63">
        <v>80</v>
      </c>
      <c r="E16" s="18">
        <v>7.6013659403264011</v>
      </c>
      <c r="F16" s="18">
        <f t="shared" si="1"/>
        <v>608.10927522611212</v>
      </c>
      <c r="G16" s="188"/>
      <c r="H16" s="188"/>
      <c r="I16" s="43" t="s">
        <v>15</v>
      </c>
    </row>
    <row r="17" spans="1:220" ht="15.6" x14ac:dyDescent="0.3">
      <c r="A17" s="29">
        <f t="shared" si="0"/>
        <v>10</v>
      </c>
      <c r="B17" s="45" t="s">
        <v>154</v>
      </c>
      <c r="C17" s="17" t="s">
        <v>148</v>
      </c>
      <c r="D17" s="61">
        <v>80</v>
      </c>
      <c r="E17" s="18">
        <v>17.462029524121604</v>
      </c>
      <c r="F17" s="18">
        <f t="shared" si="1"/>
        <v>1396.9623619297283</v>
      </c>
      <c r="G17" s="188"/>
      <c r="H17" s="188"/>
      <c r="I17" s="43" t="s">
        <v>15</v>
      </c>
    </row>
    <row r="18" spans="1:220" x14ac:dyDescent="0.3">
      <c r="A18" s="66">
        <f t="shared" si="0"/>
        <v>11</v>
      </c>
      <c r="B18" s="45" t="s">
        <v>155</v>
      </c>
      <c r="C18" s="17" t="s">
        <v>5</v>
      </c>
      <c r="D18" s="18">
        <v>6</v>
      </c>
      <c r="E18" s="18">
        <v>7.5973146073088005</v>
      </c>
      <c r="F18" s="18">
        <f t="shared" si="1"/>
        <v>45.583887643852805</v>
      </c>
      <c r="G18" s="188"/>
      <c r="H18" s="188"/>
      <c r="I18" s="43" t="s">
        <v>15</v>
      </c>
    </row>
    <row r="19" spans="1:220" s="22" customFormat="1" x14ac:dyDescent="0.3">
      <c r="A19" s="66">
        <f t="shared" si="0"/>
        <v>12</v>
      </c>
      <c r="B19" s="45" t="s">
        <v>156</v>
      </c>
      <c r="C19" s="17" t="s">
        <v>5</v>
      </c>
      <c r="D19" s="18">
        <v>6</v>
      </c>
      <c r="E19" s="18">
        <v>16.622031559935998</v>
      </c>
      <c r="F19" s="18">
        <f t="shared" si="1"/>
        <v>99.732189359615987</v>
      </c>
      <c r="G19" s="188"/>
      <c r="H19" s="188"/>
      <c r="I19" s="43" t="s">
        <v>15</v>
      </c>
    </row>
    <row r="20" spans="1:220" ht="15.6" x14ac:dyDescent="0.3">
      <c r="A20" s="67">
        <f t="shared" si="0"/>
        <v>13</v>
      </c>
      <c r="B20" s="47" t="s">
        <v>157</v>
      </c>
      <c r="C20" s="13" t="s">
        <v>13</v>
      </c>
      <c r="D20" s="65">
        <v>13.2</v>
      </c>
      <c r="E20" s="18">
        <v>62.844798203130246</v>
      </c>
      <c r="F20" s="18">
        <f t="shared" si="1"/>
        <v>829.55133628131921</v>
      </c>
      <c r="G20" s="188"/>
      <c r="H20" s="188"/>
      <c r="I20" s="43" t="s">
        <v>15</v>
      </c>
    </row>
    <row r="21" spans="1:220" ht="15.6" x14ac:dyDescent="0.3">
      <c r="A21" s="64">
        <f t="shared" si="0"/>
        <v>14</v>
      </c>
      <c r="B21" s="44" t="s">
        <v>158</v>
      </c>
      <c r="C21" s="26" t="s">
        <v>13</v>
      </c>
      <c r="D21" s="70">
        <v>44.38</v>
      </c>
      <c r="E21" s="18">
        <v>42.896402400284224</v>
      </c>
      <c r="F21" s="18">
        <f t="shared" si="1"/>
        <v>1903.7423385246141</v>
      </c>
      <c r="G21" s="188"/>
      <c r="H21" s="188"/>
      <c r="I21" s="43" t="s">
        <v>15</v>
      </c>
    </row>
    <row r="22" spans="1:220" ht="15.6" x14ac:dyDescent="0.3">
      <c r="A22" s="64">
        <f t="shared" si="0"/>
        <v>15</v>
      </c>
      <c r="B22" s="2" t="s">
        <v>32</v>
      </c>
      <c r="C22" s="26" t="s">
        <v>13</v>
      </c>
      <c r="D22" s="63">
        <v>8</v>
      </c>
      <c r="E22" s="18">
        <v>66.083109558399997</v>
      </c>
      <c r="F22" s="18">
        <f t="shared" si="1"/>
        <v>528.66487646719997</v>
      </c>
      <c r="G22" s="188"/>
      <c r="H22" s="188"/>
      <c r="I22" s="43" t="s">
        <v>15</v>
      </c>
    </row>
    <row r="23" spans="1:220" ht="15.6" x14ac:dyDescent="0.3">
      <c r="A23" s="64">
        <f t="shared" si="0"/>
        <v>16</v>
      </c>
      <c r="B23" s="2" t="s">
        <v>159</v>
      </c>
      <c r="C23" s="26" t="s">
        <v>13</v>
      </c>
      <c r="D23" s="63">
        <v>1.7</v>
      </c>
      <c r="E23" s="18">
        <v>66.083109558399997</v>
      </c>
      <c r="F23" s="18">
        <f t="shared" si="1"/>
        <v>112.34128624927999</v>
      </c>
      <c r="G23" s="188"/>
      <c r="H23" s="188"/>
      <c r="I23" s="43" t="s">
        <v>15</v>
      </c>
    </row>
    <row r="24" spans="1:220" s="22" customFormat="1" x14ac:dyDescent="0.3">
      <c r="A24" s="64">
        <f t="shared" si="0"/>
        <v>17</v>
      </c>
      <c r="B24" s="2" t="s">
        <v>20</v>
      </c>
      <c r="C24" s="26" t="s">
        <v>24</v>
      </c>
      <c r="D24" s="15">
        <v>40</v>
      </c>
      <c r="E24" s="18">
        <v>14.952922242016001</v>
      </c>
      <c r="F24" s="18">
        <f t="shared" si="1"/>
        <v>598.11688968064004</v>
      </c>
      <c r="G24" s="188"/>
      <c r="H24" s="188"/>
      <c r="I24" s="43" t="s">
        <v>15</v>
      </c>
    </row>
    <row r="25" spans="1:220" x14ac:dyDescent="0.3">
      <c r="A25" s="64">
        <f t="shared" si="0"/>
        <v>18</v>
      </c>
      <c r="B25" s="42" t="s">
        <v>160</v>
      </c>
      <c r="C25" s="24" t="s">
        <v>5</v>
      </c>
      <c r="D25" s="18">
        <v>10</v>
      </c>
      <c r="E25" s="18">
        <v>25.052562057599999</v>
      </c>
      <c r="F25" s="18">
        <f t="shared" si="1"/>
        <v>250.52562057599999</v>
      </c>
      <c r="G25" s="188"/>
      <c r="H25" s="188"/>
      <c r="I25" s="43" t="s">
        <v>15</v>
      </c>
      <c r="J25" s="28"/>
    </row>
    <row r="26" spans="1:220" x14ac:dyDescent="0.3">
      <c r="A26" s="64">
        <f t="shared" si="0"/>
        <v>19</v>
      </c>
      <c r="B26" s="2" t="s">
        <v>161</v>
      </c>
      <c r="C26" s="26" t="s">
        <v>5</v>
      </c>
      <c r="D26" s="27">
        <v>36</v>
      </c>
      <c r="E26" s="18">
        <v>1.6872077376000001</v>
      </c>
      <c r="F26" s="18">
        <f t="shared" si="1"/>
        <v>60.739478553600001</v>
      </c>
      <c r="G26" s="188"/>
      <c r="H26" s="188"/>
      <c r="I26" s="43" t="s">
        <v>15</v>
      </c>
      <c r="J26" s="28"/>
    </row>
    <row r="27" spans="1:220" x14ac:dyDescent="0.35">
      <c r="A27" s="66">
        <f t="shared" si="0"/>
        <v>20</v>
      </c>
      <c r="B27" s="74" t="s">
        <v>162</v>
      </c>
      <c r="C27" s="17" t="s">
        <v>5</v>
      </c>
      <c r="D27" s="61">
        <v>5</v>
      </c>
      <c r="E27" s="18">
        <v>0.84732953536000011</v>
      </c>
      <c r="F27" s="18">
        <f t="shared" si="1"/>
        <v>4.2366476768000005</v>
      </c>
      <c r="G27" s="188"/>
      <c r="H27" s="188"/>
      <c r="I27" s="43" t="s">
        <v>15</v>
      </c>
      <c r="J27" s="2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8"/>
      <c r="CY27" s="148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8"/>
      <c r="DN27" s="148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8"/>
      <c r="EC27" s="148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8"/>
      <c r="ER27" s="148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8"/>
      <c r="FG27" s="148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8"/>
      <c r="FV27" s="148"/>
      <c r="FW27" s="148"/>
      <c r="FX27" s="148"/>
      <c r="FY27" s="148"/>
      <c r="FZ27" s="148"/>
      <c r="GA27" s="148"/>
      <c r="GB27" s="148"/>
      <c r="GC27" s="148"/>
      <c r="GD27" s="148"/>
      <c r="GE27" s="148"/>
      <c r="GF27" s="148"/>
      <c r="GG27" s="148"/>
      <c r="GH27" s="148"/>
      <c r="GI27" s="148"/>
      <c r="GJ27" s="148"/>
      <c r="GK27" s="148"/>
      <c r="GL27" s="148"/>
      <c r="GM27" s="148"/>
      <c r="GN27" s="148"/>
      <c r="GO27" s="148"/>
      <c r="GP27" s="148"/>
      <c r="GQ27" s="148"/>
      <c r="GR27" s="148"/>
      <c r="GS27" s="148"/>
      <c r="GT27" s="148"/>
      <c r="GU27" s="148"/>
      <c r="GV27" s="148"/>
      <c r="GW27" s="148"/>
      <c r="GX27" s="148"/>
      <c r="GY27" s="148"/>
      <c r="GZ27" s="148"/>
      <c r="HA27" s="148"/>
      <c r="HB27" s="148"/>
      <c r="HC27" s="148"/>
      <c r="HD27" s="148"/>
      <c r="HE27" s="148"/>
      <c r="HF27" s="148"/>
      <c r="HG27" s="148"/>
      <c r="HH27" s="148"/>
      <c r="HI27" s="148"/>
      <c r="HJ27" s="148"/>
      <c r="HK27" s="148"/>
      <c r="HL27" s="148"/>
    </row>
    <row r="28" spans="1:220" x14ac:dyDescent="0.35">
      <c r="A28" s="66">
        <f t="shared" si="0"/>
        <v>21</v>
      </c>
      <c r="B28" s="74" t="s">
        <v>163</v>
      </c>
      <c r="C28" s="17" t="s">
        <v>5</v>
      </c>
      <c r="D28" s="61">
        <v>5</v>
      </c>
      <c r="E28" s="18">
        <v>0.84732953536000011</v>
      </c>
      <c r="F28" s="18">
        <f t="shared" si="1"/>
        <v>4.2366476768000005</v>
      </c>
      <c r="G28" s="188"/>
      <c r="H28" s="188"/>
      <c r="I28" s="43" t="s">
        <v>15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8"/>
      <c r="CY28" s="148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8"/>
      <c r="DN28" s="148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8"/>
      <c r="ER28" s="148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8"/>
      <c r="FG28" s="148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8"/>
      <c r="FV28" s="148"/>
      <c r="FW28" s="148"/>
      <c r="FX28" s="148"/>
      <c r="FY28" s="148"/>
      <c r="FZ28" s="148"/>
      <c r="GA28" s="148"/>
      <c r="GB28" s="148"/>
      <c r="GC28" s="148"/>
      <c r="GD28" s="148"/>
      <c r="GE28" s="148"/>
      <c r="GF28" s="148"/>
      <c r="GG28" s="148"/>
      <c r="GH28" s="148"/>
      <c r="GI28" s="148"/>
      <c r="GJ28" s="148"/>
      <c r="GK28" s="148"/>
      <c r="GL28" s="148"/>
      <c r="GM28" s="148"/>
      <c r="GN28" s="148"/>
      <c r="GO28" s="148"/>
      <c r="GP28" s="148"/>
      <c r="GQ28" s="148"/>
      <c r="GR28" s="148"/>
      <c r="GS28" s="148"/>
      <c r="GT28" s="148"/>
      <c r="GU28" s="148"/>
      <c r="GV28" s="148"/>
      <c r="GW28" s="148"/>
      <c r="GX28" s="148"/>
      <c r="GY28" s="148"/>
      <c r="GZ28" s="148"/>
      <c r="HA28" s="148"/>
      <c r="HB28" s="148"/>
      <c r="HC28" s="148"/>
      <c r="HD28" s="148"/>
      <c r="HE28" s="148"/>
      <c r="HF28" s="148"/>
      <c r="HG28" s="148"/>
      <c r="HH28" s="148"/>
      <c r="HI28" s="148"/>
      <c r="HJ28" s="148"/>
      <c r="HK28" s="148"/>
      <c r="HL28" s="148"/>
    </row>
    <row r="29" spans="1:220" x14ac:dyDescent="0.35">
      <c r="A29" s="66">
        <f t="shared" si="0"/>
        <v>22</v>
      </c>
      <c r="B29" s="74" t="s">
        <v>164</v>
      </c>
      <c r="C29" s="68" t="s">
        <v>9</v>
      </c>
      <c r="D29" s="69">
        <v>2</v>
      </c>
      <c r="E29" s="18">
        <v>263.28950044320004</v>
      </c>
      <c r="F29" s="18">
        <f t="shared" si="1"/>
        <v>526.57900088640008</v>
      </c>
      <c r="G29" s="188"/>
      <c r="H29" s="188"/>
      <c r="I29" s="43" t="s">
        <v>15</v>
      </c>
      <c r="J29" s="2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  <c r="HG29" s="148"/>
      <c r="HH29" s="148"/>
      <c r="HI29" s="148"/>
      <c r="HJ29" s="148"/>
      <c r="HK29" s="148"/>
      <c r="HL29" s="148"/>
    </row>
    <row r="30" spans="1:220" s="20" customFormat="1" x14ac:dyDescent="0.3">
      <c r="A30" s="64">
        <f t="shared" si="0"/>
        <v>23</v>
      </c>
      <c r="B30" s="74" t="s">
        <v>165</v>
      </c>
      <c r="C30" s="68" t="s">
        <v>9</v>
      </c>
      <c r="D30" s="69">
        <v>3</v>
      </c>
      <c r="E30" s="18">
        <v>136.25919716640004</v>
      </c>
      <c r="F30" s="18">
        <f t="shared" si="1"/>
        <v>408.77759149920013</v>
      </c>
      <c r="G30" s="188"/>
      <c r="H30" s="188"/>
      <c r="I30" s="43" t="s">
        <v>15</v>
      </c>
      <c r="J30" s="28"/>
    </row>
    <row r="31" spans="1:220" s="20" customFormat="1" x14ac:dyDescent="0.3">
      <c r="A31" s="16"/>
      <c r="B31" s="149" t="s">
        <v>33</v>
      </c>
      <c r="C31" s="17"/>
      <c r="D31" s="18"/>
      <c r="E31" s="18"/>
      <c r="F31" s="18">
        <f t="shared" si="1"/>
        <v>0</v>
      </c>
      <c r="G31" s="188"/>
      <c r="H31" s="188"/>
      <c r="I31" s="43" t="s">
        <v>15</v>
      </c>
    </row>
    <row r="32" spans="1:220" s="20" customFormat="1" x14ac:dyDescent="0.3">
      <c r="A32" s="71">
        <f>A30+1</f>
        <v>24</v>
      </c>
      <c r="B32" s="45" t="s">
        <v>166</v>
      </c>
      <c r="C32" s="24" t="s">
        <v>34</v>
      </c>
      <c r="D32" s="62">
        <v>1</v>
      </c>
      <c r="E32" s="18">
        <v>310.89799785393365</v>
      </c>
      <c r="F32" s="18">
        <f t="shared" si="1"/>
        <v>310.89799785393365</v>
      </c>
      <c r="G32" s="188"/>
      <c r="H32" s="188"/>
      <c r="I32" s="43" t="s">
        <v>15</v>
      </c>
    </row>
    <row r="33" spans="1:10" s="148" customFormat="1" x14ac:dyDescent="0.35">
      <c r="A33" s="23" t="s">
        <v>35</v>
      </c>
      <c r="B33" s="72" t="s">
        <v>167</v>
      </c>
      <c r="C33" s="24" t="s">
        <v>6</v>
      </c>
      <c r="D33" s="19">
        <v>1</v>
      </c>
      <c r="E33" s="18">
        <v>262.47706974720001</v>
      </c>
      <c r="F33" s="18">
        <f t="shared" si="1"/>
        <v>262.47706974720001</v>
      </c>
      <c r="G33" s="188"/>
      <c r="H33" s="188"/>
      <c r="I33" s="43" t="s">
        <v>14</v>
      </c>
      <c r="J33" s="28"/>
    </row>
    <row r="34" spans="1:10" s="148" customFormat="1" x14ac:dyDescent="0.35">
      <c r="A34" s="23" t="s">
        <v>36</v>
      </c>
      <c r="B34" s="72" t="s">
        <v>168</v>
      </c>
      <c r="C34" s="24" t="s">
        <v>6</v>
      </c>
      <c r="D34" s="19">
        <v>1</v>
      </c>
      <c r="E34" s="18">
        <v>150.05006533439999</v>
      </c>
      <c r="F34" s="18">
        <f t="shared" si="1"/>
        <v>150.05006533439999</v>
      </c>
      <c r="G34" s="188"/>
      <c r="H34" s="188"/>
      <c r="I34" s="43" t="s">
        <v>14</v>
      </c>
    </row>
    <row r="35" spans="1:10" s="148" customFormat="1" x14ac:dyDescent="0.35">
      <c r="A35" s="23" t="s">
        <v>37</v>
      </c>
      <c r="B35" s="42" t="s">
        <v>169</v>
      </c>
      <c r="C35" s="24" t="s">
        <v>6</v>
      </c>
      <c r="D35" s="19">
        <v>1</v>
      </c>
      <c r="E35" s="18">
        <v>150.719649696</v>
      </c>
      <c r="F35" s="18">
        <f t="shared" si="1"/>
        <v>150.719649696</v>
      </c>
      <c r="G35" s="188"/>
      <c r="H35" s="188"/>
      <c r="I35" s="43" t="s">
        <v>14</v>
      </c>
      <c r="J35" s="28"/>
    </row>
    <row r="36" spans="1:10" s="148" customFormat="1" x14ac:dyDescent="0.35">
      <c r="A36" s="23" t="s">
        <v>38</v>
      </c>
      <c r="B36" s="46" t="s">
        <v>170</v>
      </c>
      <c r="C36" s="17" t="s">
        <v>6</v>
      </c>
      <c r="D36" s="19">
        <v>1</v>
      </c>
      <c r="E36" s="18">
        <v>131.88285190080001</v>
      </c>
      <c r="F36" s="18">
        <f t="shared" si="1"/>
        <v>131.88285190080001</v>
      </c>
      <c r="G36" s="188"/>
      <c r="H36" s="188"/>
      <c r="I36" s="43" t="s">
        <v>14</v>
      </c>
    </row>
    <row r="37" spans="1:10" s="148" customFormat="1" ht="15.6" x14ac:dyDescent="0.35">
      <c r="A37" s="23" t="s">
        <v>39</v>
      </c>
      <c r="B37" s="72" t="s">
        <v>21</v>
      </c>
      <c r="C37" s="24" t="s">
        <v>13</v>
      </c>
      <c r="D37" s="18">
        <v>0.35325000000000001</v>
      </c>
      <c r="E37" s="18">
        <v>234.98620991999996</v>
      </c>
      <c r="F37" s="18">
        <f t="shared" si="1"/>
        <v>83.008878654239993</v>
      </c>
      <c r="G37" s="188"/>
      <c r="H37" s="188"/>
      <c r="I37" s="43" t="s">
        <v>14</v>
      </c>
      <c r="J37" s="28"/>
    </row>
    <row r="38" spans="1:10" s="148" customFormat="1" x14ac:dyDescent="0.35">
      <c r="A38" s="23" t="s">
        <v>40</v>
      </c>
      <c r="B38" s="45" t="s">
        <v>171</v>
      </c>
      <c r="C38" s="17" t="s">
        <v>6</v>
      </c>
      <c r="D38" s="19">
        <v>1</v>
      </c>
      <c r="E38" s="174"/>
      <c r="F38" s="174">
        <f t="shared" si="1"/>
        <v>0</v>
      </c>
      <c r="G38" s="189"/>
      <c r="H38" s="189"/>
      <c r="I38" s="43" t="s">
        <v>17</v>
      </c>
    </row>
    <row r="39" spans="1:10" s="148" customFormat="1" x14ac:dyDescent="0.35">
      <c r="A39" s="66">
        <f>A32+1</f>
        <v>25</v>
      </c>
      <c r="B39" s="2" t="s">
        <v>172</v>
      </c>
      <c r="C39" s="17" t="s">
        <v>5</v>
      </c>
      <c r="D39" s="19">
        <v>12</v>
      </c>
      <c r="E39" s="18">
        <v>3.4484397432320009</v>
      </c>
      <c r="F39" s="18">
        <f t="shared" si="1"/>
        <v>41.38127691878401</v>
      </c>
      <c r="G39" s="188"/>
      <c r="H39" s="188"/>
      <c r="I39" s="43" t="s">
        <v>15</v>
      </c>
      <c r="J39" s="28"/>
    </row>
    <row r="40" spans="1:10" x14ac:dyDescent="0.3">
      <c r="A40" s="16" t="s">
        <v>41</v>
      </c>
      <c r="B40" s="2" t="s">
        <v>173</v>
      </c>
      <c r="C40" s="17" t="s">
        <v>5</v>
      </c>
      <c r="D40" s="19">
        <v>12.120000000000001</v>
      </c>
      <c r="E40" s="174"/>
      <c r="F40" s="174">
        <f t="shared" si="1"/>
        <v>0</v>
      </c>
      <c r="G40" s="189"/>
      <c r="H40" s="189"/>
      <c r="I40" s="43" t="s">
        <v>17</v>
      </c>
    </row>
    <row r="41" spans="1:10" x14ac:dyDescent="0.3">
      <c r="A41" s="16" t="s">
        <v>42</v>
      </c>
      <c r="B41" s="2" t="s">
        <v>174</v>
      </c>
      <c r="C41" s="17" t="s">
        <v>6</v>
      </c>
      <c r="D41" s="19">
        <v>2</v>
      </c>
      <c r="E41" s="174"/>
      <c r="F41" s="174">
        <f t="shared" si="1"/>
        <v>0</v>
      </c>
      <c r="G41" s="189"/>
      <c r="H41" s="189"/>
      <c r="I41" s="43" t="s">
        <v>17</v>
      </c>
      <c r="J41" s="28"/>
    </row>
    <row r="42" spans="1:10" x14ac:dyDescent="0.3">
      <c r="A42" s="66">
        <f>A39+1</f>
        <v>26</v>
      </c>
      <c r="B42" s="2" t="s">
        <v>175</v>
      </c>
      <c r="C42" s="17" t="s">
        <v>5</v>
      </c>
      <c r="D42" s="19">
        <v>12</v>
      </c>
      <c r="E42" s="18">
        <v>1.7052193491872005</v>
      </c>
      <c r="F42" s="18">
        <f t="shared" si="1"/>
        <v>20.462632190246406</v>
      </c>
      <c r="G42" s="188"/>
      <c r="H42" s="188"/>
      <c r="I42" s="43" t="s">
        <v>15</v>
      </c>
    </row>
    <row r="43" spans="1:10" x14ac:dyDescent="0.3">
      <c r="A43" s="66">
        <f>A42+1</f>
        <v>27</v>
      </c>
      <c r="B43" s="2" t="s">
        <v>176</v>
      </c>
      <c r="C43" s="26" t="s">
        <v>6</v>
      </c>
      <c r="D43" s="27">
        <v>1</v>
      </c>
      <c r="E43" s="18">
        <v>6.6782037414400017</v>
      </c>
      <c r="F43" s="18">
        <f t="shared" si="1"/>
        <v>6.6782037414400017</v>
      </c>
      <c r="G43" s="188"/>
      <c r="H43" s="188"/>
      <c r="I43" s="43" t="s">
        <v>15</v>
      </c>
      <c r="J43" s="28"/>
    </row>
    <row r="44" spans="1:10" s="20" customFormat="1" x14ac:dyDescent="0.3">
      <c r="A44" s="29" t="s">
        <v>43</v>
      </c>
      <c r="B44" s="2" t="s">
        <v>177</v>
      </c>
      <c r="C44" s="26" t="s">
        <v>6</v>
      </c>
      <c r="D44" s="27">
        <v>1</v>
      </c>
      <c r="E44" s="174"/>
      <c r="F44" s="174">
        <f t="shared" si="1"/>
        <v>0</v>
      </c>
      <c r="G44" s="189"/>
      <c r="H44" s="189"/>
      <c r="I44" s="43" t="s">
        <v>17</v>
      </c>
    </row>
    <row r="45" spans="1:10" s="20" customFormat="1" x14ac:dyDescent="0.3">
      <c r="A45" s="66">
        <f>A43+1</f>
        <v>28</v>
      </c>
      <c r="B45" s="45" t="s">
        <v>178</v>
      </c>
      <c r="C45" s="17" t="s">
        <v>44</v>
      </c>
      <c r="D45" s="61">
        <v>0.4</v>
      </c>
      <c r="E45" s="18">
        <v>287.58348093235202</v>
      </c>
      <c r="F45" s="18">
        <f t="shared" si="1"/>
        <v>115.03339237294081</v>
      </c>
      <c r="G45" s="188"/>
      <c r="H45" s="188"/>
      <c r="I45" s="43" t="s">
        <v>15</v>
      </c>
      <c r="J45" s="28"/>
    </row>
    <row r="46" spans="1:10" x14ac:dyDescent="0.3">
      <c r="A46" s="66">
        <f>A45+1</f>
        <v>29</v>
      </c>
      <c r="B46" s="2" t="s">
        <v>179</v>
      </c>
      <c r="C46" s="26" t="s">
        <v>34</v>
      </c>
      <c r="D46" s="63">
        <v>1</v>
      </c>
      <c r="E46" s="18">
        <v>208.43764336327683</v>
      </c>
      <c r="F46" s="18">
        <f t="shared" si="1"/>
        <v>208.43764336327683</v>
      </c>
      <c r="G46" s="188"/>
      <c r="H46" s="188"/>
      <c r="I46" s="43" t="s">
        <v>15</v>
      </c>
    </row>
    <row r="47" spans="1:10" x14ac:dyDescent="0.3">
      <c r="A47" s="85" t="s">
        <v>45</v>
      </c>
      <c r="B47" s="2" t="s">
        <v>180</v>
      </c>
      <c r="C47" s="26" t="s">
        <v>34</v>
      </c>
      <c r="D47" s="27">
        <v>1</v>
      </c>
      <c r="E47" s="18">
        <v>3158.4168</v>
      </c>
      <c r="F47" s="18">
        <f t="shared" si="1"/>
        <v>3158.4168</v>
      </c>
      <c r="G47" s="188"/>
      <c r="H47" s="188"/>
      <c r="I47" s="43" t="s">
        <v>14</v>
      </c>
      <c r="J47" s="28"/>
    </row>
    <row r="48" spans="1:10" x14ac:dyDescent="0.3">
      <c r="A48" s="64">
        <f>A46+1</f>
        <v>30</v>
      </c>
      <c r="B48" s="2" t="s">
        <v>181</v>
      </c>
      <c r="C48" s="26" t="s">
        <v>6</v>
      </c>
      <c r="D48" s="88">
        <v>1</v>
      </c>
      <c r="E48" s="18">
        <v>284.32774788617371</v>
      </c>
      <c r="F48" s="18">
        <f t="shared" si="1"/>
        <v>284.32774788617371</v>
      </c>
      <c r="G48" s="188"/>
      <c r="H48" s="188"/>
      <c r="I48" s="43" t="s">
        <v>15</v>
      </c>
    </row>
    <row r="49" spans="1:10" x14ac:dyDescent="0.3">
      <c r="A49" s="64">
        <f>A48+1</f>
        <v>31</v>
      </c>
      <c r="B49" s="2" t="s">
        <v>182</v>
      </c>
      <c r="C49" s="26" t="s">
        <v>46</v>
      </c>
      <c r="D49" s="15">
        <v>1.3499999999999999</v>
      </c>
      <c r="E49" s="18">
        <v>28.372218711864409</v>
      </c>
      <c r="F49" s="18">
        <f t="shared" si="1"/>
        <v>38.302495261016951</v>
      </c>
      <c r="G49" s="188"/>
      <c r="H49" s="188"/>
      <c r="I49" s="43" t="s">
        <v>15</v>
      </c>
      <c r="J49" s="28"/>
    </row>
    <row r="50" spans="1:10" x14ac:dyDescent="0.3">
      <c r="A50" s="64"/>
      <c r="B50" s="149" t="s">
        <v>183</v>
      </c>
      <c r="C50" s="26"/>
      <c r="D50" s="15"/>
      <c r="E50" s="18"/>
      <c r="F50" s="18">
        <f t="shared" si="1"/>
        <v>0</v>
      </c>
      <c r="G50" s="188"/>
      <c r="H50" s="188"/>
      <c r="I50" s="43" t="s">
        <v>15</v>
      </c>
    </row>
    <row r="51" spans="1:10" x14ac:dyDescent="0.3">
      <c r="A51" s="64">
        <f>A49+1</f>
        <v>32</v>
      </c>
      <c r="B51" s="45" t="s">
        <v>184</v>
      </c>
      <c r="C51" s="24" t="s">
        <v>34</v>
      </c>
      <c r="D51" s="63">
        <v>2</v>
      </c>
      <c r="E51" s="18">
        <v>483.23719440550389</v>
      </c>
      <c r="F51" s="18">
        <f t="shared" si="1"/>
        <v>966.47438881100777</v>
      </c>
      <c r="G51" s="188"/>
      <c r="H51" s="188"/>
      <c r="I51" s="43" t="s">
        <v>15</v>
      </c>
      <c r="J51" s="28"/>
    </row>
    <row r="52" spans="1:10" s="20" customFormat="1" x14ac:dyDescent="0.3">
      <c r="A52" s="23" t="s">
        <v>47</v>
      </c>
      <c r="B52" s="73" t="s">
        <v>185</v>
      </c>
      <c r="C52" s="24" t="s">
        <v>6</v>
      </c>
      <c r="D52" s="19">
        <v>4</v>
      </c>
      <c r="E52" s="18">
        <v>413.94210580799995</v>
      </c>
      <c r="F52" s="18">
        <f t="shared" si="1"/>
        <v>1655.7684232319998</v>
      </c>
      <c r="G52" s="188"/>
      <c r="H52" s="188"/>
      <c r="I52" s="43" t="s">
        <v>14</v>
      </c>
    </row>
    <row r="53" spans="1:10" s="20" customFormat="1" x14ac:dyDescent="0.3">
      <c r="A53" s="23" t="s">
        <v>48</v>
      </c>
      <c r="B53" s="73" t="s">
        <v>186</v>
      </c>
      <c r="C53" s="24" t="s">
        <v>6</v>
      </c>
      <c r="D53" s="19">
        <v>2</v>
      </c>
      <c r="E53" s="18">
        <v>222.85788940800003</v>
      </c>
      <c r="F53" s="18">
        <f t="shared" si="1"/>
        <v>445.71577881600007</v>
      </c>
      <c r="G53" s="188"/>
      <c r="H53" s="188"/>
      <c r="I53" s="43" t="s">
        <v>14</v>
      </c>
      <c r="J53" s="28"/>
    </row>
    <row r="54" spans="1:10" s="20" customFormat="1" x14ac:dyDescent="0.3">
      <c r="A54" s="23" t="s">
        <v>49</v>
      </c>
      <c r="B54" s="73" t="s">
        <v>187</v>
      </c>
      <c r="C54" s="24" t="s">
        <v>6</v>
      </c>
      <c r="D54" s="19">
        <v>2</v>
      </c>
      <c r="E54" s="18">
        <v>296.68904052480002</v>
      </c>
      <c r="F54" s="18">
        <f t="shared" si="1"/>
        <v>593.37808104960004</v>
      </c>
      <c r="G54" s="188"/>
      <c r="H54" s="188"/>
      <c r="I54" s="43" t="s">
        <v>14</v>
      </c>
      <c r="J54" s="28"/>
    </row>
    <row r="55" spans="1:10" s="20" customFormat="1" x14ac:dyDescent="0.3">
      <c r="A55" s="23" t="s">
        <v>50</v>
      </c>
      <c r="B55" s="45" t="s">
        <v>171</v>
      </c>
      <c r="C55" s="17" t="s">
        <v>6</v>
      </c>
      <c r="D55" s="19">
        <v>2</v>
      </c>
      <c r="E55" s="174"/>
      <c r="F55" s="174">
        <f t="shared" si="1"/>
        <v>0</v>
      </c>
      <c r="G55" s="189"/>
      <c r="H55" s="189"/>
      <c r="I55" s="43" t="s">
        <v>17</v>
      </c>
      <c r="J55" s="28"/>
    </row>
    <row r="56" spans="1:10" s="20" customFormat="1" x14ac:dyDescent="0.3">
      <c r="A56" s="66">
        <f>A53+1</f>
        <v>33.200000000000003</v>
      </c>
      <c r="B56" s="2" t="s">
        <v>188</v>
      </c>
      <c r="C56" s="26" t="s">
        <v>6</v>
      </c>
      <c r="D56" s="61">
        <v>2</v>
      </c>
      <c r="E56" s="18">
        <v>48.098343462400003</v>
      </c>
      <c r="F56" s="18">
        <f t="shared" si="1"/>
        <v>96.196686924800005</v>
      </c>
      <c r="G56" s="188"/>
      <c r="H56" s="188"/>
      <c r="I56" s="43" t="s">
        <v>15</v>
      </c>
      <c r="J56" s="28"/>
    </row>
    <row r="57" spans="1:10" s="20" customFormat="1" x14ac:dyDescent="0.3">
      <c r="A57" s="64" t="s">
        <v>51</v>
      </c>
      <c r="B57" s="2" t="s">
        <v>189</v>
      </c>
      <c r="C57" s="26" t="s">
        <v>6</v>
      </c>
      <c r="D57" s="27">
        <v>2</v>
      </c>
      <c r="E57" s="174"/>
      <c r="F57" s="174">
        <f t="shared" si="1"/>
        <v>0</v>
      </c>
      <c r="G57" s="189"/>
      <c r="H57" s="189"/>
      <c r="I57" s="43" t="s">
        <v>17</v>
      </c>
      <c r="J57" s="28"/>
    </row>
    <row r="58" spans="1:10" s="20" customFormat="1" x14ac:dyDescent="0.3">
      <c r="A58" s="64" t="s">
        <v>52</v>
      </c>
      <c r="B58" s="2" t="s">
        <v>190</v>
      </c>
      <c r="C58" s="17" t="s">
        <v>53</v>
      </c>
      <c r="D58" s="19">
        <v>32</v>
      </c>
      <c r="E58" s="18">
        <v>8.3382203520000004</v>
      </c>
      <c r="F58" s="18">
        <f t="shared" si="1"/>
        <v>266.82305126400001</v>
      </c>
      <c r="G58" s="188"/>
      <c r="H58" s="188"/>
      <c r="I58" s="43" t="s">
        <v>14</v>
      </c>
      <c r="J58" s="28"/>
    </row>
    <row r="59" spans="1:10" s="20" customFormat="1" x14ac:dyDescent="0.3">
      <c r="A59" s="66">
        <f>A56+1</f>
        <v>34.200000000000003</v>
      </c>
      <c r="B59" s="45" t="s">
        <v>191</v>
      </c>
      <c r="C59" s="17" t="s">
        <v>6</v>
      </c>
      <c r="D59" s="88">
        <v>2</v>
      </c>
      <c r="E59" s="18">
        <v>14.475647487067013</v>
      </c>
      <c r="F59" s="18">
        <f t="shared" si="1"/>
        <v>28.951294974134026</v>
      </c>
      <c r="G59" s="188"/>
      <c r="H59" s="188"/>
      <c r="I59" s="43" t="s">
        <v>15</v>
      </c>
      <c r="J59" s="28"/>
    </row>
    <row r="60" spans="1:10" s="20" customFormat="1" x14ac:dyDescent="0.3">
      <c r="A60" s="66" t="s">
        <v>54</v>
      </c>
      <c r="B60" s="45" t="s">
        <v>192</v>
      </c>
      <c r="C60" s="17" t="s">
        <v>5</v>
      </c>
      <c r="D60" s="18">
        <v>0.3</v>
      </c>
      <c r="E60" s="18">
        <v>278.36893830508478</v>
      </c>
      <c r="F60" s="18">
        <f t="shared" si="1"/>
        <v>83.510681491525432</v>
      </c>
      <c r="G60" s="188"/>
      <c r="H60" s="188"/>
      <c r="I60" s="43" t="s">
        <v>14</v>
      </c>
      <c r="J60" s="28"/>
    </row>
    <row r="61" spans="1:10" s="20" customFormat="1" x14ac:dyDescent="0.3">
      <c r="A61" s="66">
        <f>A59+1</f>
        <v>35.200000000000003</v>
      </c>
      <c r="B61" s="2" t="s">
        <v>193</v>
      </c>
      <c r="C61" s="26" t="s">
        <v>6</v>
      </c>
      <c r="D61" s="88">
        <v>1</v>
      </c>
      <c r="E61" s="18">
        <v>60.701608565452808</v>
      </c>
      <c r="F61" s="18">
        <f t="shared" si="1"/>
        <v>60.701608565452808</v>
      </c>
      <c r="G61" s="188"/>
      <c r="H61" s="188"/>
      <c r="I61" s="43" t="s">
        <v>15</v>
      </c>
      <c r="J61" s="28"/>
    </row>
    <row r="62" spans="1:10" s="20" customFormat="1" x14ac:dyDescent="0.3">
      <c r="A62" s="29" t="s">
        <v>55</v>
      </c>
      <c r="B62" s="2" t="s">
        <v>194</v>
      </c>
      <c r="C62" s="26" t="s">
        <v>6</v>
      </c>
      <c r="D62" s="27">
        <v>1</v>
      </c>
      <c r="E62" s="18">
        <v>150.74748658983054</v>
      </c>
      <c r="F62" s="18">
        <f t="shared" si="1"/>
        <v>150.74748658983054</v>
      </c>
      <c r="G62" s="188"/>
      <c r="H62" s="188"/>
      <c r="I62" s="43" t="s">
        <v>14</v>
      </c>
      <c r="J62" s="28"/>
    </row>
    <row r="63" spans="1:10" s="20" customFormat="1" x14ac:dyDescent="0.3">
      <c r="A63" s="64">
        <f>A61+1</f>
        <v>36.200000000000003</v>
      </c>
      <c r="B63" s="2" t="s">
        <v>195</v>
      </c>
      <c r="C63" s="26" t="s">
        <v>6</v>
      </c>
      <c r="D63" s="63">
        <v>1</v>
      </c>
      <c r="E63" s="18">
        <v>84.307789674240013</v>
      </c>
      <c r="F63" s="18">
        <f t="shared" si="1"/>
        <v>84.307789674240013</v>
      </c>
      <c r="G63" s="188"/>
      <c r="H63" s="188"/>
      <c r="I63" s="43" t="s">
        <v>15</v>
      </c>
      <c r="J63" s="28"/>
    </row>
    <row r="64" spans="1:10" s="20" customFormat="1" x14ac:dyDescent="0.3">
      <c r="A64" s="64" t="s">
        <v>56</v>
      </c>
      <c r="B64" s="2" t="s">
        <v>196</v>
      </c>
      <c r="C64" s="26" t="s">
        <v>6</v>
      </c>
      <c r="D64" s="27">
        <v>1</v>
      </c>
      <c r="E64" s="18">
        <v>227.4060096</v>
      </c>
      <c r="F64" s="18">
        <f t="shared" si="1"/>
        <v>227.4060096</v>
      </c>
      <c r="G64" s="188"/>
      <c r="H64" s="188"/>
      <c r="I64" s="43" t="s">
        <v>14</v>
      </c>
      <c r="J64" s="28"/>
    </row>
    <row r="65" spans="1:10" s="20" customFormat="1" x14ac:dyDescent="0.3">
      <c r="A65" s="66">
        <f>A63+1</f>
        <v>37.200000000000003</v>
      </c>
      <c r="B65" s="45" t="s">
        <v>197</v>
      </c>
      <c r="C65" s="17" t="s">
        <v>6</v>
      </c>
      <c r="D65" s="61">
        <v>2</v>
      </c>
      <c r="E65" s="18">
        <v>17.091593728000003</v>
      </c>
      <c r="F65" s="18">
        <f t="shared" si="1"/>
        <v>34.183187456000006</v>
      </c>
      <c r="G65" s="188"/>
      <c r="H65" s="188"/>
      <c r="I65" s="43" t="s">
        <v>15</v>
      </c>
      <c r="J65" s="28"/>
    </row>
    <row r="66" spans="1:10" s="20" customFormat="1" x14ac:dyDescent="0.3">
      <c r="A66" s="66" t="s">
        <v>57</v>
      </c>
      <c r="B66" s="45" t="s">
        <v>198</v>
      </c>
      <c r="C66" s="17" t="s">
        <v>6</v>
      </c>
      <c r="D66" s="19">
        <v>2</v>
      </c>
      <c r="E66" s="18">
        <v>162.72163353600001</v>
      </c>
      <c r="F66" s="18">
        <f t="shared" si="1"/>
        <v>325.44326707200003</v>
      </c>
      <c r="G66" s="188"/>
      <c r="H66" s="188"/>
      <c r="I66" s="43" t="s">
        <v>14</v>
      </c>
      <c r="J66" s="28"/>
    </row>
    <row r="67" spans="1:10" s="20" customFormat="1" x14ac:dyDescent="0.3">
      <c r="A67" s="66">
        <f>A65+1</f>
        <v>38.200000000000003</v>
      </c>
      <c r="B67" s="45" t="s">
        <v>199</v>
      </c>
      <c r="C67" s="17" t="s">
        <v>6</v>
      </c>
      <c r="D67" s="61">
        <v>2</v>
      </c>
      <c r="E67" s="18">
        <v>23.769797469440004</v>
      </c>
      <c r="F67" s="18">
        <f t="shared" si="1"/>
        <v>47.539594938880008</v>
      </c>
      <c r="G67" s="188"/>
      <c r="H67" s="188"/>
      <c r="I67" s="43" t="s">
        <v>15</v>
      </c>
      <c r="J67" s="28"/>
    </row>
    <row r="68" spans="1:10" s="20" customFormat="1" x14ac:dyDescent="0.3">
      <c r="A68" s="30" t="s">
        <v>58</v>
      </c>
      <c r="B68" s="45" t="s">
        <v>200</v>
      </c>
      <c r="C68" s="17" t="s">
        <v>6</v>
      </c>
      <c r="D68" s="19">
        <v>2</v>
      </c>
      <c r="E68" s="174"/>
      <c r="F68" s="174">
        <f t="shared" si="1"/>
        <v>0</v>
      </c>
      <c r="G68" s="189"/>
      <c r="H68" s="189"/>
      <c r="I68" s="43" t="s">
        <v>17</v>
      </c>
      <c r="J68" s="28"/>
    </row>
    <row r="69" spans="1:10" s="20" customFormat="1" x14ac:dyDescent="0.3">
      <c r="A69" s="30" t="s">
        <v>59</v>
      </c>
      <c r="B69" s="45" t="s">
        <v>201</v>
      </c>
      <c r="C69" s="17" t="s">
        <v>6</v>
      </c>
      <c r="D69" s="19">
        <v>2</v>
      </c>
      <c r="E69" s="18">
        <v>32.847534719999999</v>
      </c>
      <c r="F69" s="18">
        <f t="shared" si="1"/>
        <v>65.695069439999997</v>
      </c>
      <c r="G69" s="188"/>
      <c r="H69" s="188"/>
      <c r="I69" s="43" t="s">
        <v>14</v>
      </c>
      <c r="J69" s="28"/>
    </row>
    <row r="70" spans="1:10" s="20" customFormat="1" x14ac:dyDescent="0.3">
      <c r="A70" s="64">
        <f>A67+1</f>
        <v>39.200000000000003</v>
      </c>
      <c r="B70" s="2" t="s">
        <v>202</v>
      </c>
      <c r="C70" s="17" t="s">
        <v>6</v>
      </c>
      <c r="D70" s="63">
        <v>4</v>
      </c>
      <c r="E70" s="18">
        <v>204.54503397970313</v>
      </c>
      <c r="F70" s="18">
        <f t="shared" si="1"/>
        <v>818.18013591881254</v>
      </c>
      <c r="G70" s="188"/>
      <c r="H70" s="188"/>
      <c r="I70" s="43" t="s">
        <v>15</v>
      </c>
      <c r="J70" s="28"/>
    </row>
    <row r="71" spans="1:10" s="20" customFormat="1" x14ac:dyDescent="0.3">
      <c r="A71" s="64">
        <f>A70+1</f>
        <v>40.200000000000003</v>
      </c>
      <c r="B71" s="2" t="s">
        <v>203</v>
      </c>
      <c r="C71" s="26" t="s">
        <v>46</v>
      </c>
      <c r="D71" s="15">
        <v>2.6999999999999997</v>
      </c>
      <c r="E71" s="18">
        <v>28.372218711864409</v>
      </c>
      <c r="F71" s="18">
        <f t="shared" si="1"/>
        <v>76.604990522033901</v>
      </c>
      <c r="G71" s="188"/>
      <c r="H71" s="188"/>
      <c r="I71" s="43" t="s">
        <v>15</v>
      </c>
      <c r="J71" s="28"/>
    </row>
    <row r="72" spans="1:10" s="20" customFormat="1" x14ac:dyDescent="0.3">
      <c r="A72" s="66">
        <f>A71+1</f>
        <v>41.2</v>
      </c>
      <c r="B72" s="45" t="s">
        <v>204</v>
      </c>
      <c r="C72" s="17" t="s">
        <v>34</v>
      </c>
      <c r="D72" s="88">
        <v>2</v>
      </c>
      <c r="E72" s="18">
        <v>9.2651582905575172</v>
      </c>
      <c r="F72" s="18">
        <f t="shared" si="1"/>
        <v>18.530316581115034</v>
      </c>
      <c r="G72" s="188"/>
      <c r="H72" s="188"/>
      <c r="I72" s="43" t="s">
        <v>15</v>
      </c>
      <c r="J72" s="28"/>
    </row>
    <row r="73" spans="1:10" s="20" customFormat="1" x14ac:dyDescent="0.3">
      <c r="A73" s="64"/>
      <c r="B73" s="150" t="s">
        <v>60</v>
      </c>
      <c r="C73" s="26"/>
      <c r="D73" s="15"/>
      <c r="E73" s="18"/>
      <c r="F73" s="18">
        <f t="shared" si="1"/>
        <v>0</v>
      </c>
      <c r="G73" s="188"/>
      <c r="H73" s="188"/>
      <c r="I73" s="43" t="s">
        <v>15</v>
      </c>
      <c r="J73" s="28"/>
    </row>
    <row r="74" spans="1:10" s="20" customFormat="1" x14ac:dyDescent="0.3">
      <c r="A74" s="71">
        <f>A72+1</f>
        <v>42.2</v>
      </c>
      <c r="B74" s="45" t="s">
        <v>205</v>
      </c>
      <c r="C74" s="24" t="s">
        <v>34</v>
      </c>
      <c r="D74" s="62">
        <v>1</v>
      </c>
      <c r="E74" s="18">
        <v>203.16078617225602</v>
      </c>
      <c r="F74" s="18">
        <f t="shared" ref="F74:F97" si="2">D74*E74</f>
        <v>203.16078617225602</v>
      </c>
      <c r="G74" s="188"/>
      <c r="H74" s="188"/>
      <c r="I74" s="43" t="s">
        <v>15</v>
      </c>
      <c r="J74" s="28"/>
    </row>
    <row r="75" spans="1:10" s="20" customFormat="1" x14ac:dyDescent="0.3">
      <c r="A75" s="64">
        <f>A74+1</f>
        <v>43.2</v>
      </c>
      <c r="B75" s="45" t="s">
        <v>206</v>
      </c>
      <c r="C75" s="17" t="s">
        <v>6</v>
      </c>
      <c r="D75" s="61">
        <v>1</v>
      </c>
      <c r="E75" s="18">
        <v>25.189004513023999</v>
      </c>
      <c r="F75" s="18">
        <f t="shared" si="2"/>
        <v>25.189004513023999</v>
      </c>
      <c r="G75" s="188"/>
      <c r="H75" s="188"/>
      <c r="I75" s="43" t="s">
        <v>15</v>
      </c>
      <c r="J75" s="28"/>
    </row>
    <row r="76" spans="1:10" s="20" customFormat="1" x14ac:dyDescent="0.3">
      <c r="A76" s="16" t="s">
        <v>61</v>
      </c>
      <c r="B76" s="45" t="s">
        <v>207</v>
      </c>
      <c r="C76" s="17" t="s">
        <v>6</v>
      </c>
      <c r="D76" s="19">
        <v>1</v>
      </c>
      <c r="E76" s="174"/>
      <c r="F76" s="174">
        <f t="shared" si="2"/>
        <v>0</v>
      </c>
      <c r="G76" s="189"/>
      <c r="H76" s="189"/>
      <c r="I76" s="43" t="s">
        <v>17</v>
      </c>
      <c r="J76" s="28"/>
    </row>
    <row r="77" spans="1:10" s="20" customFormat="1" x14ac:dyDescent="0.3">
      <c r="A77" s="66">
        <f>A75+1</f>
        <v>44.2</v>
      </c>
      <c r="B77" s="45" t="s">
        <v>208</v>
      </c>
      <c r="C77" s="17" t="s">
        <v>5</v>
      </c>
      <c r="D77" s="19">
        <v>18</v>
      </c>
      <c r="E77" s="18">
        <v>0.95720428531200008</v>
      </c>
      <c r="F77" s="18">
        <f t="shared" si="2"/>
        <v>17.229677135616001</v>
      </c>
      <c r="G77" s="188"/>
      <c r="H77" s="188"/>
      <c r="I77" s="43" t="s">
        <v>15</v>
      </c>
      <c r="J77" s="28"/>
    </row>
    <row r="78" spans="1:10" s="20" customFormat="1" x14ac:dyDescent="0.3">
      <c r="A78" s="16" t="s">
        <v>62</v>
      </c>
      <c r="B78" s="45" t="s">
        <v>209</v>
      </c>
      <c r="C78" s="17" t="s">
        <v>5</v>
      </c>
      <c r="D78" s="18">
        <v>18.18</v>
      </c>
      <c r="E78" s="174"/>
      <c r="F78" s="174">
        <f t="shared" si="2"/>
        <v>0</v>
      </c>
      <c r="G78" s="189"/>
      <c r="H78" s="189"/>
      <c r="I78" s="43" t="s">
        <v>17</v>
      </c>
      <c r="J78" s="28"/>
    </row>
    <row r="79" spans="1:10" s="20" customFormat="1" x14ac:dyDescent="0.3">
      <c r="A79" s="66">
        <f>A77+1</f>
        <v>45.2</v>
      </c>
      <c r="B79" s="45" t="s">
        <v>63</v>
      </c>
      <c r="C79" s="17" t="s">
        <v>5</v>
      </c>
      <c r="D79" s="19">
        <v>18</v>
      </c>
      <c r="E79" s="18">
        <v>0.199100653409504</v>
      </c>
      <c r="F79" s="18">
        <f t="shared" si="2"/>
        <v>3.5838117613710718</v>
      </c>
      <c r="G79" s="188"/>
      <c r="H79" s="188"/>
      <c r="I79" s="43" t="s">
        <v>15</v>
      </c>
      <c r="J79" s="28"/>
    </row>
    <row r="80" spans="1:10" s="20" customFormat="1" x14ac:dyDescent="0.3">
      <c r="A80" s="66">
        <f>A79+1</f>
        <v>46.2</v>
      </c>
      <c r="B80" s="45" t="s">
        <v>210</v>
      </c>
      <c r="C80" s="17" t="s">
        <v>5</v>
      </c>
      <c r="D80" s="19">
        <v>18</v>
      </c>
      <c r="E80" s="18">
        <v>0.70368582870431995</v>
      </c>
      <c r="F80" s="18">
        <f t="shared" si="2"/>
        <v>12.666344916677758</v>
      </c>
      <c r="G80" s="188"/>
      <c r="H80" s="188"/>
      <c r="I80" s="43" t="s">
        <v>15</v>
      </c>
      <c r="J80" s="28"/>
    </row>
    <row r="81" spans="1:10" s="20" customFormat="1" x14ac:dyDescent="0.3">
      <c r="A81" s="66">
        <f>A80+1</f>
        <v>47.2</v>
      </c>
      <c r="B81" s="45" t="s">
        <v>211</v>
      </c>
      <c r="C81" s="17" t="s">
        <v>6</v>
      </c>
      <c r="D81" s="19">
        <v>1</v>
      </c>
      <c r="E81" s="18">
        <v>5.1079736857599993</v>
      </c>
      <c r="F81" s="18">
        <f t="shared" si="2"/>
        <v>5.1079736857599993</v>
      </c>
      <c r="G81" s="188"/>
      <c r="H81" s="188"/>
      <c r="I81" s="43" t="s">
        <v>15</v>
      </c>
      <c r="J81" s="28"/>
    </row>
    <row r="82" spans="1:10" s="20" customFormat="1" x14ac:dyDescent="0.3">
      <c r="A82" s="30" t="s">
        <v>64</v>
      </c>
      <c r="B82" s="45" t="s">
        <v>212</v>
      </c>
      <c r="C82" s="17" t="s">
        <v>6</v>
      </c>
      <c r="D82" s="19">
        <v>1</v>
      </c>
      <c r="E82" s="174"/>
      <c r="F82" s="174">
        <f t="shared" si="2"/>
        <v>0</v>
      </c>
      <c r="G82" s="189"/>
      <c r="H82" s="189"/>
      <c r="I82" s="43" t="s">
        <v>17</v>
      </c>
      <c r="J82" s="28"/>
    </row>
    <row r="83" spans="1:10" s="20" customFormat="1" x14ac:dyDescent="0.3">
      <c r="A83" s="64">
        <f>A81+1</f>
        <v>48.2</v>
      </c>
      <c r="B83" s="2" t="s">
        <v>213</v>
      </c>
      <c r="C83" s="26" t="s">
        <v>6</v>
      </c>
      <c r="D83" s="27">
        <v>2</v>
      </c>
      <c r="E83" s="18">
        <v>6.6782037414400017</v>
      </c>
      <c r="F83" s="18">
        <f t="shared" si="2"/>
        <v>13.356407482880003</v>
      </c>
      <c r="G83" s="188"/>
      <c r="H83" s="188"/>
      <c r="I83" s="43" t="s">
        <v>15</v>
      </c>
      <c r="J83" s="28"/>
    </row>
    <row r="84" spans="1:10" s="20" customFormat="1" x14ac:dyDescent="0.3">
      <c r="A84" s="29" t="s">
        <v>65</v>
      </c>
      <c r="B84" s="2" t="s">
        <v>214</v>
      </c>
      <c r="C84" s="26" t="s">
        <v>6</v>
      </c>
      <c r="D84" s="27">
        <v>2</v>
      </c>
      <c r="E84" s="174"/>
      <c r="F84" s="174">
        <f t="shared" si="2"/>
        <v>0</v>
      </c>
      <c r="G84" s="189"/>
      <c r="H84" s="189"/>
      <c r="I84" s="43" t="s">
        <v>17</v>
      </c>
      <c r="J84" s="28"/>
    </row>
    <row r="85" spans="1:10" s="20" customFormat="1" x14ac:dyDescent="0.3">
      <c r="A85" s="64">
        <f>A83+1</f>
        <v>49.2</v>
      </c>
      <c r="B85" s="2" t="s">
        <v>215</v>
      </c>
      <c r="C85" s="26" t="s">
        <v>6</v>
      </c>
      <c r="D85" s="27">
        <v>2</v>
      </c>
      <c r="E85" s="18">
        <v>6.6782037414400017</v>
      </c>
      <c r="F85" s="18">
        <f t="shared" si="2"/>
        <v>13.356407482880003</v>
      </c>
      <c r="G85" s="188"/>
      <c r="H85" s="188"/>
      <c r="I85" s="43" t="s">
        <v>15</v>
      </c>
      <c r="J85" s="28"/>
    </row>
    <row r="86" spans="1:10" s="20" customFormat="1" x14ac:dyDescent="0.3">
      <c r="A86" s="29" t="s">
        <v>66</v>
      </c>
      <c r="B86" s="2" t="s">
        <v>216</v>
      </c>
      <c r="C86" s="26" t="s">
        <v>6</v>
      </c>
      <c r="D86" s="27">
        <v>2</v>
      </c>
      <c r="E86" s="174"/>
      <c r="F86" s="174">
        <f t="shared" si="2"/>
        <v>0</v>
      </c>
      <c r="G86" s="189"/>
      <c r="H86" s="189"/>
      <c r="I86" s="43" t="s">
        <v>17</v>
      </c>
      <c r="J86" s="28"/>
    </row>
    <row r="87" spans="1:10" s="20" customFormat="1" x14ac:dyDescent="0.3">
      <c r="A87" s="66">
        <f>A85+1</f>
        <v>50.2</v>
      </c>
      <c r="B87" s="45" t="s">
        <v>217</v>
      </c>
      <c r="C87" s="17" t="s">
        <v>6</v>
      </c>
      <c r="D87" s="19">
        <v>4</v>
      </c>
      <c r="E87" s="18">
        <v>6.6782037414400017</v>
      </c>
      <c r="F87" s="18">
        <f t="shared" si="2"/>
        <v>26.712814965760007</v>
      </c>
      <c r="G87" s="188"/>
      <c r="H87" s="188"/>
      <c r="I87" s="43" t="s">
        <v>15</v>
      </c>
      <c r="J87" s="28"/>
    </row>
    <row r="88" spans="1:10" s="20" customFormat="1" x14ac:dyDescent="0.3">
      <c r="A88" s="16" t="s">
        <v>67</v>
      </c>
      <c r="B88" s="45" t="s">
        <v>218</v>
      </c>
      <c r="C88" s="17" t="s">
        <v>6</v>
      </c>
      <c r="D88" s="19">
        <v>4</v>
      </c>
      <c r="E88" s="174"/>
      <c r="F88" s="174">
        <f t="shared" si="2"/>
        <v>0</v>
      </c>
      <c r="G88" s="189"/>
      <c r="H88" s="189"/>
      <c r="I88" s="43" t="s">
        <v>17</v>
      </c>
      <c r="J88" s="28"/>
    </row>
    <row r="89" spans="1:10" s="20" customFormat="1" x14ac:dyDescent="0.3">
      <c r="A89" s="66">
        <f>A87+1</f>
        <v>51.2</v>
      </c>
      <c r="B89" s="45" t="s">
        <v>219</v>
      </c>
      <c r="C89" s="17" t="s">
        <v>6</v>
      </c>
      <c r="D89" s="61">
        <v>1</v>
      </c>
      <c r="E89" s="18">
        <v>6.6782037414400017</v>
      </c>
      <c r="F89" s="18">
        <f t="shared" si="2"/>
        <v>6.6782037414400017</v>
      </c>
      <c r="G89" s="188"/>
      <c r="H89" s="188"/>
      <c r="I89" s="43" t="s">
        <v>15</v>
      </c>
      <c r="J89" s="28"/>
    </row>
    <row r="90" spans="1:10" s="20" customFormat="1" x14ac:dyDescent="0.3">
      <c r="A90" s="66" t="s">
        <v>68</v>
      </c>
      <c r="B90" s="47" t="s">
        <v>220</v>
      </c>
      <c r="C90" s="17" t="s">
        <v>6</v>
      </c>
      <c r="D90" s="19">
        <v>1</v>
      </c>
      <c r="E90" s="18">
        <v>25.69559430508475</v>
      </c>
      <c r="F90" s="18">
        <f t="shared" si="2"/>
        <v>25.69559430508475</v>
      </c>
      <c r="G90" s="188"/>
      <c r="H90" s="188"/>
      <c r="I90" s="43" t="s">
        <v>14</v>
      </c>
      <c r="J90" s="28"/>
    </row>
    <row r="91" spans="1:10" s="20" customFormat="1" x14ac:dyDescent="0.3">
      <c r="A91" s="66">
        <f>A89+1</f>
        <v>52.2</v>
      </c>
      <c r="B91" s="2" t="s">
        <v>221</v>
      </c>
      <c r="C91" s="26" t="s">
        <v>6</v>
      </c>
      <c r="D91" s="61">
        <v>1</v>
      </c>
      <c r="E91" s="18">
        <v>17.530886348800003</v>
      </c>
      <c r="F91" s="18">
        <f t="shared" si="2"/>
        <v>17.530886348800003</v>
      </c>
      <c r="G91" s="188"/>
      <c r="H91" s="188"/>
      <c r="I91" s="43" t="s">
        <v>15</v>
      </c>
      <c r="J91" s="28"/>
    </row>
    <row r="92" spans="1:10" s="20" customFormat="1" x14ac:dyDescent="0.3">
      <c r="A92" s="64" t="s">
        <v>69</v>
      </c>
      <c r="B92" s="2" t="s">
        <v>222</v>
      </c>
      <c r="C92" s="26" t="s">
        <v>6</v>
      </c>
      <c r="D92" s="27">
        <v>1</v>
      </c>
      <c r="E92" s="18">
        <v>13.391687232000001</v>
      </c>
      <c r="F92" s="18">
        <f t="shared" si="2"/>
        <v>13.391687232000001</v>
      </c>
      <c r="G92" s="188"/>
      <c r="H92" s="188"/>
      <c r="I92" s="43" t="s">
        <v>14</v>
      </c>
      <c r="J92" s="28"/>
    </row>
    <row r="93" spans="1:10" s="20" customFormat="1" x14ac:dyDescent="0.3">
      <c r="A93" s="64">
        <f>A91+1</f>
        <v>53.2</v>
      </c>
      <c r="B93" s="45" t="s">
        <v>223</v>
      </c>
      <c r="C93" s="17" t="s">
        <v>6</v>
      </c>
      <c r="D93" s="61">
        <v>1</v>
      </c>
      <c r="E93" s="18">
        <v>29.371725081600005</v>
      </c>
      <c r="F93" s="18">
        <f t="shared" si="2"/>
        <v>29.371725081600005</v>
      </c>
      <c r="G93" s="188"/>
      <c r="H93" s="188"/>
      <c r="I93" s="43" t="s">
        <v>15</v>
      </c>
      <c r="J93" s="28"/>
    </row>
    <row r="94" spans="1:10" s="20" customFormat="1" x14ac:dyDescent="0.3">
      <c r="A94" s="16" t="s">
        <v>70</v>
      </c>
      <c r="B94" s="45" t="s">
        <v>224</v>
      </c>
      <c r="C94" s="17" t="s">
        <v>6</v>
      </c>
      <c r="D94" s="19">
        <v>1</v>
      </c>
      <c r="E94" s="18">
        <v>11.563017437288137</v>
      </c>
      <c r="F94" s="18">
        <f t="shared" si="2"/>
        <v>11.563017437288137</v>
      </c>
      <c r="G94" s="188"/>
      <c r="H94" s="188"/>
      <c r="I94" s="43" t="s">
        <v>14</v>
      </c>
      <c r="J94" s="28"/>
    </row>
    <row r="95" spans="1:10" s="20" customFormat="1" x14ac:dyDescent="0.3">
      <c r="A95" s="64">
        <f>A93+1</f>
        <v>54.2</v>
      </c>
      <c r="B95" s="2" t="s">
        <v>225</v>
      </c>
      <c r="C95" s="26" t="s">
        <v>6</v>
      </c>
      <c r="D95" s="63">
        <v>1</v>
      </c>
      <c r="E95" s="18">
        <v>65.849111038152472</v>
      </c>
      <c r="F95" s="18">
        <f t="shared" si="2"/>
        <v>65.849111038152472</v>
      </c>
      <c r="G95" s="188"/>
      <c r="H95" s="188"/>
      <c r="I95" s="43" t="s">
        <v>15</v>
      </c>
      <c r="J95" s="28"/>
    </row>
    <row r="96" spans="1:10" s="20" customFormat="1" x14ac:dyDescent="0.3">
      <c r="A96" s="64">
        <f>A95+1</f>
        <v>55.2</v>
      </c>
      <c r="B96" s="2" t="s">
        <v>226</v>
      </c>
      <c r="C96" s="26" t="s">
        <v>46</v>
      </c>
      <c r="D96" s="15">
        <v>0.14129999999999998</v>
      </c>
      <c r="E96" s="18">
        <v>28.372218711864409</v>
      </c>
      <c r="F96" s="18">
        <f t="shared" si="2"/>
        <v>4.0089945039864405</v>
      </c>
      <c r="G96" s="188"/>
      <c r="H96" s="188"/>
      <c r="I96" s="43" t="s">
        <v>15</v>
      </c>
      <c r="J96" s="28"/>
    </row>
    <row r="97" spans="1:10" s="20" customFormat="1" x14ac:dyDescent="0.3">
      <c r="A97" s="66">
        <f>A96+1</f>
        <v>56.2</v>
      </c>
      <c r="B97" s="45" t="s">
        <v>227</v>
      </c>
      <c r="C97" s="17" t="s">
        <v>9</v>
      </c>
      <c r="D97" s="19">
        <v>1</v>
      </c>
      <c r="E97" s="89">
        <v>20.907507928823282</v>
      </c>
      <c r="F97" s="89">
        <f t="shared" si="2"/>
        <v>20.907507928823282</v>
      </c>
      <c r="G97" s="190"/>
      <c r="H97" s="190"/>
      <c r="I97" s="43" t="s">
        <v>15</v>
      </c>
      <c r="J97" s="28"/>
    </row>
    <row r="98" spans="1:10" s="20" customFormat="1" x14ac:dyDescent="0.3">
      <c r="A98" s="66"/>
      <c r="B98" s="82" t="s">
        <v>228</v>
      </c>
      <c r="C98" s="17"/>
      <c r="D98" s="19"/>
      <c r="E98" s="15"/>
      <c r="F98" s="15"/>
      <c r="G98" s="187"/>
      <c r="H98" s="187"/>
      <c r="I98" s="43" t="s">
        <v>15</v>
      </c>
      <c r="J98" s="28"/>
    </row>
    <row r="99" spans="1:10" s="20" customFormat="1" x14ac:dyDescent="0.3">
      <c r="A99" s="90"/>
      <c r="B99" s="151" t="s">
        <v>229</v>
      </c>
      <c r="C99" s="76"/>
      <c r="D99" s="76"/>
      <c r="E99" s="91"/>
      <c r="F99" s="92"/>
      <c r="G99" s="92"/>
      <c r="H99" s="92"/>
      <c r="I99" s="43" t="s">
        <v>15</v>
      </c>
      <c r="J99" s="28"/>
    </row>
    <row r="100" spans="1:10" s="20" customFormat="1" x14ac:dyDescent="0.3">
      <c r="A100" s="85"/>
      <c r="B100" s="152" t="s">
        <v>230</v>
      </c>
      <c r="C100" s="26"/>
      <c r="D100" s="26"/>
      <c r="E100" s="15"/>
      <c r="F100" s="93"/>
      <c r="G100" s="191"/>
      <c r="H100" s="191"/>
      <c r="I100" s="43" t="s">
        <v>15</v>
      </c>
      <c r="J100" s="28"/>
    </row>
    <row r="101" spans="1:10" s="20" customFormat="1" ht="15.6" x14ac:dyDescent="0.3">
      <c r="A101" s="64">
        <v>1</v>
      </c>
      <c r="B101" s="41" t="s">
        <v>150</v>
      </c>
      <c r="C101" s="26" t="s">
        <v>13</v>
      </c>
      <c r="D101" s="65">
        <v>162</v>
      </c>
      <c r="E101" s="15">
        <v>6.6315132979603204</v>
      </c>
      <c r="F101" s="15">
        <f>D101*E101</f>
        <v>1074.3051542695719</v>
      </c>
      <c r="G101" s="187"/>
      <c r="H101" s="187"/>
      <c r="I101" s="43" t="s">
        <v>15</v>
      </c>
      <c r="J101" s="28"/>
    </row>
    <row r="102" spans="1:10" s="20" customFormat="1" ht="15.6" x14ac:dyDescent="0.3">
      <c r="A102" s="64">
        <f t="shared" ref="A102:A110" si="3">A101+1</f>
        <v>2</v>
      </c>
      <c r="B102" s="41" t="s">
        <v>18</v>
      </c>
      <c r="C102" s="26" t="s">
        <v>13</v>
      </c>
      <c r="D102" s="65">
        <v>18</v>
      </c>
      <c r="E102" s="15">
        <v>60.895862776320008</v>
      </c>
      <c r="F102" s="15">
        <f t="shared" ref="F102:F166" si="4">D102*E102</f>
        <v>1096.1255299737602</v>
      </c>
      <c r="G102" s="187"/>
      <c r="H102" s="187"/>
      <c r="I102" s="43" t="s">
        <v>15</v>
      </c>
      <c r="J102" s="28"/>
    </row>
    <row r="103" spans="1:10" s="20" customFormat="1" ht="15.6" x14ac:dyDescent="0.3">
      <c r="A103" s="29">
        <f t="shared" si="3"/>
        <v>3</v>
      </c>
      <c r="B103" s="47" t="s">
        <v>231</v>
      </c>
      <c r="C103" s="24" t="s">
        <v>13</v>
      </c>
      <c r="D103" s="18">
        <v>16.2</v>
      </c>
      <c r="E103" s="15">
        <v>4.0951003495388809</v>
      </c>
      <c r="F103" s="15">
        <f t="shared" si="4"/>
        <v>66.340625662529874</v>
      </c>
      <c r="G103" s="187"/>
      <c r="H103" s="187"/>
      <c r="I103" s="43" t="s">
        <v>15</v>
      </c>
      <c r="J103" s="28"/>
    </row>
    <row r="104" spans="1:10" s="20" customFormat="1" ht="15.6" x14ac:dyDescent="0.3">
      <c r="A104" s="66">
        <f t="shared" si="3"/>
        <v>4</v>
      </c>
      <c r="B104" s="41" t="s">
        <v>19</v>
      </c>
      <c r="C104" s="26" t="s">
        <v>13</v>
      </c>
      <c r="D104" s="18">
        <v>1.8</v>
      </c>
      <c r="E104" s="15">
        <v>31.598357007360004</v>
      </c>
      <c r="F104" s="15">
        <f t="shared" si="4"/>
        <v>56.877042613248008</v>
      </c>
      <c r="G104" s="187"/>
      <c r="H104" s="187"/>
      <c r="I104" s="43" t="s">
        <v>15</v>
      </c>
      <c r="J104" s="28"/>
    </row>
    <row r="105" spans="1:10" s="20" customFormat="1" x14ac:dyDescent="0.3">
      <c r="A105" s="66">
        <f t="shared" si="3"/>
        <v>5</v>
      </c>
      <c r="B105" s="2" t="s">
        <v>30</v>
      </c>
      <c r="C105" s="26" t="s">
        <v>4</v>
      </c>
      <c r="D105" s="18">
        <v>351</v>
      </c>
      <c r="E105" s="15">
        <v>14.0426218944</v>
      </c>
      <c r="F105" s="15">
        <f t="shared" si="4"/>
        <v>4928.9602849344001</v>
      </c>
      <c r="G105" s="187"/>
      <c r="H105" s="187"/>
      <c r="I105" s="43" t="s">
        <v>15</v>
      </c>
      <c r="J105" s="28"/>
    </row>
    <row r="106" spans="1:10" s="20" customFormat="1" ht="15.6" x14ac:dyDescent="0.3">
      <c r="A106" s="64">
        <f t="shared" si="3"/>
        <v>6</v>
      </c>
      <c r="B106" s="44" t="s">
        <v>232</v>
      </c>
      <c r="C106" s="26" t="s">
        <v>13</v>
      </c>
      <c r="D106" s="70">
        <v>110</v>
      </c>
      <c r="E106" s="15">
        <v>43.166853335324234</v>
      </c>
      <c r="F106" s="15">
        <f t="shared" si="4"/>
        <v>4748.3538668856654</v>
      </c>
      <c r="G106" s="187"/>
      <c r="H106" s="187"/>
      <c r="I106" s="43" t="s">
        <v>15</v>
      </c>
      <c r="J106" s="28"/>
    </row>
    <row r="107" spans="1:10" s="20" customFormat="1" x14ac:dyDescent="0.3">
      <c r="A107" s="64">
        <f t="shared" si="3"/>
        <v>7</v>
      </c>
      <c r="B107" s="2" t="s">
        <v>71</v>
      </c>
      <c r="C107" s="26" t="s">
        <v>24</v>
      </c>
      <c r="D107" s="15">
        <v>100</v>
      </c>
      <c r="E107" s="15">
        <v>14.952922242015999</v>
      </c>
      <c r="F107" s="15">
        <f t="shared" si="4"/>
        <v>1495.2922242016</v>
      </c>
      <c r="G107" s="187"/>
      <c r="H107" s="187"/>
      <c r="I107" s="43" t="s">
        <v>15</v>
      </c>
      <c r="J107" s="28"/>
    </row>
    <row r="108" spans="1:10" s="20" customFormat="1" ht="15.6" x14ac:dyDescent="0.3">
      <c r="A108" s="64">
        <f t="shared" si="3"/>
        <v>8</v>
      </c>
      <c r="B108" s="2" t="s">
        <v>233</v>
      </c>
      <c r="C108" s="26" t="s">
        <v>13</v>
      </c>
      <c r="D108" s="63">
        <v>4.4000000000000004</v>
      </c>
      <c r="E108" s="15">
        <v>66.083109558399997</v>
      </c>
      <c r="F108" s="15">
        <f t="shared" si="4"/>
        <v>290.76568205696003</v>
      </c>
      <c r="G108" s="187"/>
      <c r="H108" s="187"/>
      <c r="I108" s="43" t="s">
        <v>15</v>
      </c>
      <c r="J108" s="28"/>
    </row>
    <row r="109" spans="1:10" s="20" customFormat="1" ht="15.6" x14ac:dyDescent="0.3">
      <c r="A109" s="64">
        <f t="shared" si="3"/>
        <v>9</v>
      </c>
      <c r="B109" s="45" t="s">
        <v>234</v>
      </c>
      <c r="C109" s="26" t="s">
        <v>13</v>
      </c>
      <c r="D109" s="63">
        <v>2.2000000000000002</v>
      </c>
      <c r="E109" s="15">
        <v>286.50118761088004</v>
      </c>
      <c r="F109" s="15">
        <f t="shared" si="4"/>
        <v>630.30261274393615</v>
      </c>
      <c r="G109" s="187"/>
      <c r="H109" s="187"/>
      <c r="I109" s="43" t="s">
        <v>15</v>
      </c>
      <c r="J109" s="28"/>
    </row>
    <row r="110" spans="1:10" s="20" customFormat="1" ht="15.6" x14ac:dyDescent="0.3">
      <c r="A110" s="64">
        <f t="shared" si="3"/>
        <v>10</v>
      </c>
      <c r="B110" s="47" t="s">
        <v>235</v>
      </c>
      <c r="C110" s="17" t="s">
        <v>13</v>
      </c>
      <c r="D110" s="18">
        <v>18.64</v>
      </c>
      <c r="E110" s="15">
        <v>192.535355856096</v>
      </c>
      <c r="F110" s="15">
        <f t="shared" si="4"/>
        <v>3588.8590331576297</v>
      </c>
      <c r="G110" s="187"/>
      <c r="H110" s="187"/>
      <c r="I110" s="43" t="s">
        <v>15</v>
      </c>
      <c r="J110" s="28"/>
    </row>
    <row r="111" spans="1:10" s="20" customFormat="1" ht="15.6" x14ac:dyDescent="0.3">
      <c r="A111" s="16" t="s">
        <v>72</v>
      </c>
      <c r="B111" s="47" t="s">
        <v>236</v>
      </c>
      <c r="C111" s="17" t="s">
        <v>13</v>
      </c>
      <c r="D111" s="18">
        <v>18.919599999999999</v>
      </c>
      <c r="E111" s="15">
        <v>285.52087871999998</v>
      </c>
      <c r="F111" s="15">
        <f t="shared" si="4"/>
        <v>5401.9408170309116</v>
      </c>
      <c r="G111" s="187"/>
      <c r="H111" s="187"/>
      <c r="I111" s="43" t="s">
        <v>14</v>
      </c>
      <c r="J111" s="28"/>
    </row>
    <row r="112" spans="1:10" s="20" customFormat="1" x14ac:dyDescent="0.3">
      <c r="A112" s="16" t="s">
        <v>73</v>
      </c>
      <c r="B112" s="72" t="s">
        <v>237</v>
      </c>
      <c r="C112" s="17" t="s">
        <v>4</v>
      </c>
      <c r="D112" s="94">
        <v>7.4795400000000001</v>
      </c>
      <c r="E112" s="15">
        <v>2274.0600960000002</v>
      </c>
      <c r="F112" s="15">
        <f t="shared" si="4"/>
        <v>17008.923450435843</v>
      </c>
      <c r="G112" s="187"/>
      <c r="H112" s="187"/>
      <c r="I112" s="43" t="s">
        <v>14</v>
      </c>
      <c r="J112" s="28"/>
    </row>
    <row r="113" spans="1:10" s="20" customFormat="1" x14ac:dyDescent="0.3">
      <c r="A113" s="16" t="s">
        <v>74</v>
      </c>
      <c r="B113" s="72" t="s">
        <v>238</v>
      </c>
      <c r="C113" s="17" t="s">
        <v>4</v>
      </c>
      <c r="D113" s="94">
        <v>2.598E-2</v>
      </c>
      <c r="E113" s="15">
        <v>2387.7631008000003</v>
      </c>
      <c r="F113" s="15">
        <f t="shared" si="4"/>
        <v>62.034085358784004</v>
      </c>
      <c r="G113" s="187"/>
      <c r="H113" s="187"/>
      <c r="I113" s="43" t="s">
        <v>14</v>
      </c>
      <c r="J113" s="28"/>
    </row>
    <row r="114" spans="1:10" s="20" customFormat="1" ht="15.6" x14ac:dyDescent="0.3">
      <c r="A114" s="66">
        <f>A110+1</f>
        <v>11</v>
      </c>
      <c r="B114" s="47" t="s">
        <v>239</v>
      </c>
      <c r="C114" s="17" t="s">
        <v>13</v>
      </c>
      <c r="D114" s="18">
        <v>4.21</v>
      </c>
      <c r="E114" s="15">
        <v>187.72153810080002</v>
      </c>
      <c r="F114" s="15">
        <f t="shared" si="4"/>
        <v>790.30767540436807</v>
      </c>
      <c r="G114" s="187"/>
      <c r="H114" s="187"/>
      <c r="I114" s="43" t="s">
        <v>15</v>
      </c>
      <c r="J114" s="28"/>
    </row>
    <row r="115" spans="1:10" s="20" customFormat="1" ht="15.6" x14ac:dyDescent="0.3">
      <c r="A115" s="16">
        <v>11.1</v>
      </c>
      <c r="B115" s="45" t="s">
        <v>240</v>
      </c>
      <c r="C115" s="17" t="s">
        <v>13</v>
      </c>
      <c r="D115" s="25">
        <v>4.2731499999999993</v>
      </c>
      <c r="E115" s="15">
        <v>285.52087872000004</v>
      </c>
      <c r="F115" s="15">
        <f t="shared" si="4"/>
        <v>1220.073542902368</v>
      </c>
      <c r="G115" s="187"/>
      <c r="H115" s="187"/>
      <c r="I115" s="43" t="s">
        <v>14</v>
      </c>
      <c r="J115" s="28"/>
    </row>
    <row r="116" spans="1:10" s="20" customFormat="1" x14ac:dyDescent="0.3">
      <c r="A116" s="16" t="s">
        <v>75</v>
      </c>
      <c r="B116" s="72" t="s">
        <v>241</v>
      </c>
      <c r="C116" s="17" t="s">
        <v>4</v>
      </c>
      <c r="D116" s="94">
        <v>0.17063999999999999</v>
      </c>
      <c r="E116" s="15">
        <v>2274.0600959999997</v>
      </c>
      <c r="F116" s="15">
        <f t="shared" si="4"/>
        <v>388.04561478143989</v>
      </c>
      <c r="G116" s="187"/>
      <c r="H116" s="187"/>
      <c r="I116" s="43" t="s">
        <v>14</v>
      </c>
      <c r="J116" s="28"/>
    </row>
    <row r="117" spans="1:10" s="20" customFormat="1" x14ac:dyDescent="0.3">
      <c r="A117" s="16" t="s">
        <v>76</v>
      </c>
      <c r="B117" s="72" t="s">
        <v>242</v>
      </c>
      <c r="C117" s="17" t="s">
        <v>4</v>
      </c>
      <c r="D117" s="95">
        <v>2.12E-2</v>
      </c>
      <c r="E117" s="15">
        <v>2274.0600960000006</v>
      </c>
      <c r="F117" s="15">
        <f t="shared" si="4"/>
        <v>48.210074035200016</v>
      </c>
      <c r="G117" s="187"/>
      <c r="H117" s="187"/>
      <c r="I117" s="43" t="s">
        <v>14</v>
      </c>
      <c r="J117" s="28"/>
    </row>
    <row r="118" spans="1:10" s="20" customFormat="1" x14ac:dyDescent="0.3">
      <c r="A118" s="16" t="s">
        <v>77</v>
      </c>
      <c r="B118" s="72" t="s">
        <v>243</v>
      </c>
      <c r="C118" s="17" t="s">
        <v>4</v>
      </c>
      <c r="D118" s="94">
        <v>0.25329000000000002</v>
      </c>
      <c r="E118" s="15">
        <v>2274.0600960000002</v>
      </c>
      <c r="F118" s="15">
        <f t="shared" si="4"/>
        <v>575.99668171584005</v>
      </c>
      <c r="G118" s="187"/>
      <c r="H118" s="187"/>
      <c r="I118" s="43" t="s">
        <v>14</v>
      </c>
      <c r="J118" s="28"/>
    </row>
    <row r="119" spans="1:10" s="20" customFormat="1" x14ac:dyDescent="0.3">
      <c r="A119" s="16" t="s">
        <v>78</v>
      </c>
      <c r="B119" s="72" t="s">
        <v>244</v>
      </c>
      <c r="C119" s="17" t="s">
        <v>4</v>
      </c>
      <c r="D119" s="94">
        <v>0.12026000000000001</v>
      </c>
      <c r="E119" s="15">
        <v>2385.2363673600003</v>
      </c>
      <c r="F119" s="15">
        <f t="shared" si="4"/>
        <v>286.84852553871366</v>
      </c>
      <c r="G119" s="187"/>
      <c r="H119" s="187"/>
      <c r="I119" s="43" t="s">
        <v>14</v>
      </c>
      <c r="J119" s="28"/>
    </row>
    <row r="120" spans="1:10" s="20" customFormat="1" x14ac:dyDescent="0.3">
      <c r="A120" s="66">
        <f>A114+1</f>
        <v>12</v>
      </c>
      <c r="B120" s="45" t="s">
        <v>245</v>
      </c>
      <c r="C120" s="17" t="s">
        <v>6</v>
      </c>
      <c r="D120" s="61">
        <v>1</v>
      </c>
      <c r="E120" s="15">
        <v>109.756855625472</v>
      </c>
      <c r="F120" s="15">
        <f t="shared" si="4"/>
        <v>109.756855625472</v>
      </c>
      <c r="G120" s="187"/>
      <c r="H120" s="187"/>
      <c r="I120" s="43" t="s">
        <v>15</v>
      </c>
      <c r="J120" s="28"/>
    </row>
    <row r="121" spans="1:10" s="20" customFormat="1" x14ac:dyDescent="0.3">
      <c r="A121" s="16" t="s">
        <v>22</v>
      </c>
      <c r="B121" s="45" t="s">
        <v>246</v>
      </c>
      <c r="C121" s="17" t="s">
        <v>6</v>
      </c>
      <c r="D121" s="19">
        <v>1</v>
      </c>
      <c r="E121" s="174"/>
      <c r="F121" s="174">
        <f t="shared" si="4"/>
        <v>0</v>
      </c>
      <c r="G121" s="189"/>
      <c r="H121" s="189"/>
      <c r="I121" s="43" t="s">
        <v>17</v>
      </c>
      <c r="J121" s="28"/>
    </row>
    <row r="122" spans="1:10" s="20" customFormat="1" x14ac:dyDescent="0.3">
      <c r="A122" s="66">
        <f>A120+1</f>
        <v>13</v>
      </c>
      <c r="B122" s="45" t="s">
        <v>247</v>
      </c>
      <c r="C122" s="17" t="s">
        <v>6</v>
      </c>
      <c r="D122" s="61">
        <v>1</v>
      </c>
      <c r="E122" s="15">
        <v>25.189004513023999</v>
      </c>
      <c r="F122" s="15">
        <f t="shared" si="4"/>
        <v>25.189004513023999</v>
      </c>
      <c r="G122" s="187"/>
      <c r="H122" s="187"/>
      <c r="I122" s="43" t="s">
        <v>15</v>
      </c>
      <c r="J122" s="28"/>
    </row>
    <row r="123" spans="1:10" s="20" customFormat="1" x14ac:dyDescent="0.3">
      <c r="A123" s="66" t="s">
        <v>23</v>
      </c>
      <c r="B123" s="45" t="s">
        <v>248</v>
      </c>
      <c r="C123" s="17" t="s">
        <v>6</v>
      </c>
      <c r="D123" s="19">
        <v>1</v>
      </c>
      <c r="E123" s="174"/>
      <c r="F123" s="174">
        <f t="shared" si="4"/>
        <v>0</v>
      </c>
      <c r="G123" s="189"/>
      <c r="H123" s="189"/>
      <c r="I123" s="43" t="s">
        <v>17</v>
      </c>
      <c r="J123" s="28"/>
    </row>
    <row r="124" spans="1:10" s="20" customFormat="1" x14ac:dyDescent="0.3">
      <c r="A124" s="66">
        <f>A122+1</f>
        <v>14</v>
      </c>
      <c r="B124" s="45" t="s">
        <v>249</v>
      </c>
      <c r="C124" s="26" t="s">
        <v>6</v>
      </c>
      <c r="D124" s="61">
        <v>1</v>
      </c>
      <c r="E124" s="15">
        <v>52.904752799782408</v>
      </c>
      <c r="F124" s="15">
        <f t="shared" si="4"/>
        <v>52.904752799782408</v>
      </c>
      <c r="G124" s="187"/>
      <c r="H124" s="187"/>
      <c r="I124" s="43" t="s">
        <v>15</v>
      </c>
      <c r="J124" s="28"/>
    </row>
    <row r="125" spans="1:10" s="20" customFormat="1" ht="15.6" x14ac:dyDescent="0.3">
      <c r="A125" s="64">
        <f>A124+1</f>
        <v>15</v>
      </c>
      <c r="B125" s="45" t="s">
        <v>250</v>
      </c>
      <c r="C125" s="26" t="s">
        <v>148</v>
      </c>
      <c r="D125" s="63">
        <v>83</v>
      </c>
      <c r="E125" s="15">
        <v>8.3938318632960005</v>
      </c>
      <c r="F125" s="15">
        <f t="shared" si="4"/>
        <v>696.688044653568</v>
      </c>
      <c r="G125" s="187"/>
      <c r="H125" s="187"/>
      <c r="I125" s="43" t="s">
        <v>15</v>
      </c>
      <c r="J125" s="28"/>
    </row>
    <row r="126" spans="1:10" s="20" customFormat="1" x14ac:dyDescent="0.3">
      <c r="A126" s="16"/>
      <c r="B126" s="149" t="s">
        <v>79</v>
      </c>
      <c r="C126" s="17"/>
      <c r="D126" s="18"/>
      <c r="E126" s="15"/>
      <c r="F126" s="15"/>
      <c r="G126" s="187"/>
      <c r="H126" s="187"/>
      <c r="I126" s="43" t="s">
        <v>15</v>
      </c>
      <c r="J126" s="28"/>
    </row>
    <row r="127" spans="1:10" s="20" customFormat="1" x14ac:dyDescent="0.3">
      <c r="A127" s="96">
        <f>A125+1</f>
        <v>16</v>
      </c>
      <c r="B127" s="47" t="s">
        <v>80</v>
      </c>
      <c r="C127" s="17" t="s">
        <v>6</v>
      </c>
      <c r="D127" s="97">
        <v>16</v>
      </c>
      <c r="E127" s="15">
        <v>25.629834706291202</v>
      </c>
      <c r="F127" s="15">
        <f t="shared" si="4"/>
        <v>410.07735530065924</v>
      </c>
      <c r="G127" s="187"/>
      <c r="H127" s="187"/>
      <c r="I127" s="43" t="s">
        <v>15</v>
      </c>
      <c r="J127" s="28"/>
    </row>
    <row r="128" spans="1:10" s="20" customFormat="1" x14ac:dyDescent="0.3">
      <c r="A128" s="66">
        <f>A127+1</f>
        <v>17</v>
      </c>
      <c r="B128" s="45" t="s">
        <v>251</v>
      </c>
      <c r="C128" s="17" t="s">
        <v>4</v>
      </c>
      <c r="D128" s="25">
        <v>3.4000000000000002E-2</v>
      </c>
      <c r="E128" s="15">
        <v>9171.9278355986407</v>
      </c>
      <c r="F128" s="15">
        <f t="shared" si="4"/>
        <v>311.84554641035379</v>
      </c>
      <c r="G128" s="187"/>
      <c r="H128" s="187"/>
      <c r="I128" s="43" t="s">
        <v>15</v>
      </c>
      <c r="J128" s="28"/>
    </row>
    <row r="129" spans="1:10" s="20" customFormat="1" x14ac:dyDescent="0.3">
      <c r="A129" s="16">
        <v>17.100000000000001</v>
      </c>
      <c r="B129" s="45" t="s">
        <v>252</v>
      </c>
      <c r="C129" s="17" t="s">
        <v>4</v>
      </c>
      <c r="D129" s="95">
        <v>1.6800000000000002E-2</v>
      </c>
      <c r="E129" s="15">
        <v>3486.8921472000002</v>
      </c>
      <c r="F129" s="15">
        <f t="shared" si="4"/>
        <v>58.579788072960014</v>
      </c>
      <c r="G129" s="187"/>
      <c r="H129" s="187"/>
      <c r="I129" s="43" t="s">
        <v>14</v>
      </c>
      <c r="J129" s="28"/>
    </row>
    <row r="130" spans="1:10" s="20" customFormat="1" x14ac:dyDescent="0.3">
      <c r="A130" s="16">
        <v>17.100000000000001</v>
      </c>
      <c r="B130" s="45" t="s">
        <v>253</v>
      </c>
      <c r="C130" s="17" t="s">
        <v>4</v>
      </c>
      <c r="D130" s="94">
        <v>1.1560000000000001E-2</v>
      </c>
      <c r="E130" s="15">
        <v>3486.8921472000002</v>
      </c>
      <c r="F130" s="15">
        <f t="shared" si="4"/>
        <v>40.308473221632006</v>
      </c>
      <c r="G130" s="187"/>
      <c r="H130" s="187"/>
      <c r="I130" s="43" t="s">
        <v>14</v>
      </c>
      <c r="J130" s="28"/>
    </row>
    <row r="131" spans="1:10" s="20" customFormat="1" x14ac:dyDescent="0.3">
      <c r="A131" s="16">
        <v>17.100000000000001</v>
      </c>
      <c r="B131" s="45" t="s">
        <v>254</v>
      </c>
      <c r="C131" s="17" t="s">
        <v>4</v>
      </c>
      <c r="D131" s="94">
        <v>5.64E-3</v>
      </c>
      <c r="E131" s="15">
        <v>3448.9911456</v>
      </c>
      <c r="F131" s="15">
        <f t="shared" si="4"/>
        <v>19.452310061184001</v>
      </c>
      <c r="G131" s="187"/>
      <c r="H131" s="187"/>
      <c r="I131" s="43" t="s">
        <v>14</v>
      </c>
      <c r="J131" s="28"/>
    </row>
    <row r="132" spans="1:10" s="20" customFormat="1" x14ac:dyDescent="0.3">
      <c r="A132" s="16">
        <v>17.100000000000001</v>
      </c>
      <c r="B132" s="45" t="s">
        <v>81</v>
      </c>
      <c r="C132" s="17" t="s">
        <v>6</v>
      </c>
      <c r="D132" s="19">
        <v>16</v>
      </c>
      <c r="E132" s="15">
        <v>8.2118836799999997</v>
      </c>
      <c r="F132" s="15">
        <f t="shared" si="4"/>
        <v>131.39013887999999</v>
      </c>
      <c r="G132" s="187"/>
      <c r="H132" s="187"/>
      <c r="I132" s="43" t="s">
        <v>14</v>
      </c>
      <c r="J132" s="28"/>
    </row>
    <row r="133" spans="1:10" s="20" customFormat="1" x14ac:dyDescent="0.3">
      <c r="A133" s="66"/>
      <c r="B133" s="149" t="s">
        <v>255</v>
      </c>
      <c r="C133" s="17"/>
      <c r="D133" s="25"/>
      <c r="E133" s="15"/>
      <c r="F133" s="15"/>
      <c r="G133" s="187"/>
      <c r="H133" s="187"/>
      <c r="I133" s="43" t="s">
        <v>15</v>
      </c>
      <c r="J133" s="28"/>
    </row>
    <row r="134" spans="1:10" s="20" customFormat="1" x14ac:dyDescent="0.3">
      <c r="A134" s="96">
        <f>A128+1</f>
        <v>18</v>
      </c>
      <c r="B134" s="47" t="s">
        <v>80</v>
      </c>
      <c r="C134" s="17" t="s">
        <v>6</v>
      </c>
      <c r="D134" s="97">
        <v>16</v>
      </c>
      <c r="E134" s="15">
        <v>25.629834706291202</v>
      </c>
      <c r="F134" s="15">
        <f t="shared" si="4"/>
        <v>410.07735530065924</v>
      </c>
      <c r="G134" s="187"/>
      <c r="H134" s="187"/>
      <c r="I134" s="43" t="s">
        <v>15</v>
      </c>
      <c r="J134" s="28"/>
    </row>
    <row r="135" spans="1:10" s="20" customFormat="1" x14ac:dyDescent="0.3">
      <c r="A135" s="66">
        <f>A134+1</f>
        <v>19</v>
      </c>
      <c r="B135" s="153" t="s">
        <v>256</v>
      </c>
      <c r="C135" s="17" t="s">
        <v>4</v>
      </c>
      <c r="D135" s="25">
        <v>0.15058199999999999</v>
      </c>
      <c r="E135" s="15">
        <v>8502.9802061377959</v>
      </c>
      <c r="F135" s="15">
        <f t="shared" si="4"/>
        <v>1280.3957654006415</v>
      </c>
      <c r="G135" s="187"/>
      <c r="H135" s="187"/>
      <c r="I135" s="43" t="s">
        <v>15</v>
      </c>
      <c r="J135" s="28"/>
    </row>
    <row r="136" spans="1:10" s="20" customFormat="1" x14ac:dyDescent="0.3">
      <c r="A136" s="16">
        <v>19.100000000000001</v>
      </c>
      <c r="B136" s="45" t="s">
        <v>257</v>
      </c>
      <c r="C136" s="17" t="s">
        <v>5</v>
      </c>
      <c r="D136" s="19">
        <v>16.2</v>
      </c>
      <c r="E136" s="15">
        <v>93.110127264000013</v>
      </c>
      <c r="F136" s="15">
        <f t="shared" si="4"/>
        <v>1508.3840616768002</v>
      </c>
      <c r="G136" s="187"/>
      <c r="H136" s="187"/>
      <c r="I136" s="43" t="s">
        <v>14</v>
      </c>
      <c r="J136" s="28"/>
    </row>
    <row r="137" spans="1:10" s="20" customFormat="1" ht="15.6" x14ac:dyDescent="0.3">
      <c r="A137" s="16" t="s">
        <v>82</v>
      </c>
      <c r="B137" s="45" t="s">
        <v>258</v>
      </c>
      <c r="C137" s="17" t="s">
        <v>148</v>
      </c>
      <c r="D137" s="19">
        <v>1.6</v>
      </c>
      <c r="E137" s="15">
        <v>209.08719216</v>
      </c>
      <c r="F137" s="15">
        <f t="shared" si="4"/>
        <v>334.53950745600002</v>
      </c>
      <c r="G137" s="187"/>
      <c r="H137" s="187"/>
      <c r="I137" s="43" t="s">
        <v>14</v>
      </c>
      <c r="J137" s="28"/>
    </row>
    <row r="138" spans="1:10" s="20" customFormat="1" ht="15.6" x14ac:dyDescent="0.3">
      <c r="A138" s="16" t="s">
        <v>83</v>
      </c>
      <c r="B138" s="45" t="s">
        <v>254</v>
      </c>
      <c r="C138" s="17" t="s">
        <v>148</v>
      </c>
      <c r="D138" s="18">
        <v>0.12</v>
      </c>
      <c r="E138" s="15">
        <v>233.7228432</v>
      </c>
      <c r="F138" s="15">
        <f t="shared" si="4"/>
        <v>28.046741183999998</v>
      </c>
      <c r="G138" s="187"/>
      <c r="H138" s="187"/>
      <c r="I138" s="43" t="s">
        <v>14</v>
      </c>
      <c r="J138" s="28"/>
    </row>
    <row r="139" spans="1:10" s="20" customFormat="1" x14ac:dyDescent="0.3">
      <c r="A139" s="16" t="s">
        <v>84</v>
      </c>
      <c r="B139" s="45" t="s">
        <v>81</v>
      </c>
      <c r="C139" s="17" t="s">
        <v>6</v>
      </c>
      <c r="D139" s="19">
        <v>16</v>
      </c>
      <c r="E139" s="15">
        <v>8.2118836799999997</v>
      </c>
      <c r="F139" s="15">
        <f t="shared" si="4"/>
        <v>131.39013887999999</v>
      </c>
      <c r="G139" s="187"/>
      <c r="H139" s="187"/>
      <c r="I139" s="43" t="s">
        <v>14</v>
      </c>
      <c r="J139" s="28"/>
    </row>
    <row r="140" spans="1:10" s="20" customFormat="1" x14ac:dyDescent="0.3">
      <c r="A140" s="66">
        <f>A135+1</f>
        <v>20</v>
      </c>
      <c r="B140" s="2" t="s">
        <v>85</v>
      </c>
      <c r="C140" s="26" t="s">
        <v>5</v>
      </c>
      <c r="D140" s="15">
        <v>12</v>
      </c>
      <c r="E140" s="15">
        <v>36.612367545600002</v>
      </c>
      <c r="F140" s="15">
        <f t="shared" si="4"/>
        <v>439.34841054720005</v>
      </c>
      <c r="G140" s="187"/>
      <c r="H140" s="187"/>
      <c r="I140" s="43" t="s">
        <v>15</v>
      </c>
      <c r="J140" s="28"/>
    </row>
    <row r="141" spans="1:10" s="20" customFormat="1" x14ac:dyDescent="0.3">
      <c r="A141" s="98">
        <f>A140+1</f>
        <v>21</v>
      </c>
      <c r="B141" s="45" t="s">
        <v>259</v>
      </c>
      <c r="C141" s="17" t="s">
        <v>4</v>
      </c>
      <c r="D141" s="25">
        <v>6.5500000000000003E-2</v>
      </c>
      <c r="E141" s="15">
        <v>8873.9563858584443</v>
      </c>
      <c r="F141" s="15">
        <f t="shared" si="4"/>
        <v>581.24414327372813</v>
      </c>
      <c r="G141" s="187"/>
      <c r="H141" s="187"/>
      <c r="I141" s="43" t="s">
        <v>15</v>
      </c>
      <c r="J141" s="28"/>
    </row>
    <row r="142" spans="1:10" s="20" customFormat="1" x14ac:dyDescent="0.3">
      <c r="A142" s="64">
        <f>A141+1</f>
        <v>22</v>
      </c>
      <c r="B142" s="2" t="s">
        <v>260</v>
      </c>
      <c r="C142" s="17" t="s">
        <v>4</v>
      </c>
      <c r="D142" s="63">
        <v>4.0600000000000004E-2</v>
      </c>
      <c r="E142" s="15">
        <v>14531.700784906472</v>
      </c>
      <c r="F142" s="15">
        <f t="shared" si="4"/>
        <v>589.98705186720281</v>
      </c>
      <c r="G142" s="187"/>
      <c r="H142" s="187"/>
      <c r="I142" s="43" t="s">
        <v>15</v>
      </c>
      <c r="J142" s="28"/>
    </row>
    <row r="143" spans="1:10" s="20" customFormat="1" x14ac:dyDescent="0.3">
      <c r="A143" s="66">
        <f>A142+1</f>
        <v>23</v>
      </c>
      <c r="B143" s="45" t="s">
        <v>86</v>
      </c>
      <c r="C143" s="17" t="s">
        <v>6</v>
      </c>
      <c r="D143" s="19">
        <v>2</v>
      </c>
      <c r="E143" s="15">
        <v>132.58501808640003</v>
      </c>
      <c r="F143" s="15">
        <f t="shared" si="4"/>
        <v>265.17003617280005</v>
      </c>
      <c r="G143" s="187"/>
      <c r="H143" s="187"/>
      <c r="I143" s="43" t="s">
        <v>15</v>
      </c>
      <c r="J143" s="28"/>
    </row>
    <row r="144" spans="1:10" s="20" customFormat="1" x14ac:dyDescent="0.3">
      <c r="A144" s="66" t="s">
        <v>87</v>
      </c>
      <c r="B144" s="45" t="s">
        <v>261</v>
      </c>
      <c r="C144" s="17" t="s">
        <v>6</v>
      </c>
      <c r="D144" s="19">
        <v>2</v>
      </c>
      <c r="E144" s="174"/>
      <c r="F144" s="174">
        <f t="shared" si="4"/>
        <v>0</v>
      </c>
      <c r="G144" s="189"/>
      <c r="H144" s="189"/>
      <c r="I144" s="43" t="s">
        <v>17</v>
      </c>
      <c r="J144" s="28"/>
    </row>
    <row r="145" spans="1:10" s="20" customFormat="1" x14ac:dyDescent="0.3">
      <c r="A145" s="66">
        <f>A143+1</f>
        <v>24</v>
      </c>
      <c r="B145" s="45" t="s">
        <v>262</v>
      </c>
      <c r="C145" s="17" t="s">
        <v>6</v>
      </c>
      <c r="D145" s="19">
        <v>2</v>
      </c>
      <c r="E145" s="15">
        <v>132.58501808640003</v>
      </c>
      <c r="F145" s="15">
        <f t="shared" si="4"/>
        <v>265.17003617280005</v>
      </c>
      <c r="G145" s="187"/>
      <c r="H145" s="187"/>
      <c r="I145" s="43" t="s">
        <v>15</v>
      </c>
      <c r="J145" s="28"/>
    </row>
    <row r="146" spans="1:10" s="20" customFormat="1" x14ac:dyDescent="0.3">
      <c r="A146" s="66" t="s">
        <v>40</v>
      </c>
      <c r="B146" s="45" t="s">
        <v>263</v>
      </c>
      <c r="C146" s="17" t="s">
        <v>6</v>
      </c>
      <c r="D146" s="19">
        <v>2</v>
      </c>
      <c r="E146" s="174"/>
      <c r="F146" s="174">
        <f t="shared" si="4"/>
        <v>0</v>
      </c>
      <c r="G146" s="189"/>
      <c r="H146" s="189"/>
      <c r="I146" s="43" t="s">
        <v>17</v>
      </c>
      <c r="J146" s="28"/>
    </row>
    <row r="147" spans="1:10" s="20" customFormat="1" x14ac:dyDescent="0.3">
      <c r="A147" s="64">
        <f>A145+1</f>
        <v>25</v>
      </c>
      <c r="B147" s="2" t="s">
        <v>264</v>
      </c>
      <c r="C147" s="26" t="s">
        <v>5</v>
      </c>
      <c r="D147" s="27">
        <v>6</v>
      </c>
      <c r="E147" s="15">
        <v>3.7130727504640006</v>
      </c>
      <c r="F147" s="15">
        <f t="shared" si="4"/>
        <v>22.278436502784004</v>
      </c>
      <c r="G147" s="187"/>
      <c r="H147" s="187"/>
      <c r="I147" s="43" t="s">
        <v>15</v>
      </c>
      <c r="J147" s="28"/>
    </row>
    <row r="148" spans="1:10" s="20" customFormat="1" x14ac:dyDescent="0.3">
      <c r="A148" s="29" t="s">
        <v>41</v>
      </c>
      <c r="B148" s="2" t="s">
        <v>265</v>
      </c>
      <c r="C148" s="26" t="s">
        <v>5</v>
      </c>
      <c r="D148" s="27">
        <v>5.9939999999999998</v>
      </c>
      <c r="E148" s="15">
        <v>278.36893830508478</v>
      </c>
      <c r="F148" s="15">
        <f t="shared" si="4"/>
        <v>1668.5434162006782</v>
      </c>
      <c r="G148" s="187"/>
      <c r="H148" s="187"/>
      <c r="I148" s="43" t="s">
        <v>14</v>
      </c>
      <c r="J148" s="28"/>
    </row>
    <row r="149" spans="1:10" s="20" customFormat="1" x14ac:dyDescent="0.3">
      <c r="A149" s="66">
        <f>A147+1</f>
        <v>26</v>
      </c>
      <c r="B149" s="2" t="s">
        <v>266</v>
      </c>
      <c r="C149" s="17" t="s">
        <v>5</v>
      </c>
      <c r="D149" s="19">
        <v>6</v>
      </c>
      <c r="E149" s="15">
        <v>1.2282547037376002</v>
      </c>
      <c r="F149" s="15">
        <f t="shared" si="4"/>
        <v>7.3695282224256005</v>
      </c>
      <c r="G149" s="187"/>
      <c r="H149" s="187"/>
      <c r="I149" s="43" t="s">
        <v>15</v>
      </c>
      <c r="J149" s="28"/>
    </row>
    <row r="150" spans="1:10" s="20" customFormat="1" x14ac:dyDescent="0.3">
      <c r="A150" s="66">
        <f>A149+1</f>
        <v>27</v>
      </c>
      <c r="B150" s="45" t="s">
        <v>267</v>
      </c>
      <c r="C150" s="17" t="s">
        <v>4</v>
      </c>
      <c r="D150" s="88">
        <v>2.24E-2</v>
      </c>
      <c r="E150" s="15">
        <v>6297.6557944960005</v>
      </c>
      <c r="F150" s="15">
        <f t="shared" si="4"/>
        <v>141.06748979671042</v>
      </c>
      <c r="G150" s="187"/>
      <c r="H150" s="187"/>
      <c r="I150" s="43" t="s">
        <v>15</v>
      </c>
      <c r="J150" s="28"/>
    </row>
    <row r="151" spans="1:10" s="20" customFormat="1" x14ac:dyDescent="0.3">
      <c r="A151" s="66" t="s">
        <v>43</v>
      </c>
      <c r="B151" s="45" t="s">
        <v>268</v>
      </c>
      <c r="C151" s="17" t="s">
        <v>6</v>
      </c>
      <c r="D151" s="19">
        <v>2</v>
      </c>
      <c r="E151" s="15">
        <v>197.29998066240003</v>
      </c>
      <c r="F151" s="15">
        <f t="shared" si="4"/>
        <v>394.59996132480006</v>
      </c>
      <c r="G151" s="187"/>
      <c r="H151" s="187"/>
      <c r="I151" s="43" t="s">
        <v>14</v>
      </c>
      <c r="J151" s="28"/>
    </row>
    <row r="152" spans="1:10" s="20" customFormat="1" x14ac:dyDescent="0.3">
      <c r="A152" s="66">
        <f>A150+1</f>
        <v>28</v>
      </c>
      <c r="B152" s="45" t="s">
        <v>269</v>
      </c>
      <c r="C152" s="17" t="s">
        <v>4</v>
      </c>
      <c r="D152" s="63">
        <v>8.5000000000000006E-3</v>
      </c>
      <c r="E152" s="15">
        <v>6297.6557944960014</v>
      </c>
      <c r="F152" s="15">
        <f t="shared" si="4"/>
        <v>53.530074253216014</v>
      </c>
      <c r="G152" s="187"/>
      <c r="H152" s="187"/>
      <c r="I152" s="43" t="s">
        <v>15</v>
      </c>
      <c r="J152" s="28"/>
    </row>
    <row r="153" spans="1:10" s="20" customFormat="1" x14ac:dyDescent="0.3">
      <c r="A153" s="66" t="s">
        <v>88</v>
      </c>
      <c r="B153" s="45" t="s">
        <v>270</v>
      </c>
      <c r="C153" s="17" t="s">
        <v>6</v>
      </c>
      <c r="D153" s="19">
        <v>1</v>
      </c>
      <c r="E153" s="15">
        <v>154.58555185920002</v>
      </c>
      <c r="F153" s="15">
        <f t="shared" si="4"/>
        <v>154.58555185920002</v>
      </c>
      <c r="G153" s="187"/>
      <c r="H153" s="187"/>
      <c r="I153" s="43" t="s">
        <v>14</v>
      </c>
      <c r="J153" s="28"/>
    </row>
    <row r="154" spans="1:10" s="20" customFormat="1" x14ac:dyDescent="0.3">
      <c r="A154" s="66">
        <f>A152+1</f>
        <v>29</v>
      </c>
      <c r="B154" s="45" t="s">
        <v>271</v>
      </c>
      <c r="C154" s="17" t="s">
        <v>4</v>
      </c>
      <c r="D154" s="88">
        <v>1.2999999999999999E-2</v>
      </c>
      <c r="E154" s="15">
        <v>6456.4790392960003</v>
      </c>
      <c r="F154" s="15">
        <f t="shared" si="4"/>
        <v>83.934227510848004</v>
      </c>
      <c r="G154" s="187"/>
      <c r="H154" s="187"/>
      <c r="I154" s="43" t="s">
        <v>15</v>
      </c>
      <c r="J154" s="28"/>
    </row>
    <row r="155" spans="1:10" s="20" customFormat="1" x14ac:dyDescent="0.3">
      <c r="A155" s="66" t="s">
        <v>45</v>
      </c>
      <c r="B155" s="45" t="s">
        <v>272</v>
      </c>
      <c r="C155" s="17" t="s">
        <v>6</v>
      </c>
      <c r="D155" s="19">
        <v>1</v>
      </c>
      <c r="E155" s="15">
        <v>154.58555185920002</v>
      </c>
      <c r="F155" s="15">
        <f t="shared" si="4"/>
        <v>154.58555185920002</v>
      </c>
      <c r="G155" s="187"/>
      <c r="H155" s="187"/>
      <c r="I155" s="43" t="s">
        <v>14</v>
      </c>
      <c r="J155" s="28"/>
    </row>
    <row r="156" spans="1:10" s="20" customFormat="1" x14ac:dyDescent="0.3">
      <c r="A156" s="66">
        <f>A154+1</f>
        <v>30</v>
      </c>
      <c r="B156" s="45" t="s">
        <v>273</v>
      </c>
      <c r="C156" s="17" t="s">
        <v>4</v>
      </c>
      <c r="D156" s="63">
        <v>0.02</v>
      </c>
      <c r="E156" s="15">
        <v>6456.4790392960003</v>
      </c>
      <c r="F156" s="15">
        <f t="shared" si="4"/>
        <v>129.12958078592001</v>
      </c>
      <c r="G156" s="187"/>
      <c r="H156" s="187"/>
      <c r="I156" s="43" t="s">
        <v>15</v>
      </c>
      <c r="J156" s="28"/>
    </row>
    <row r="157" spans="1:10" s="20" customFormat="1" x14ac:dyDescent="0.3">
      <c r="A157" s="66" t="s">
        <v>89</v>
      </c>
      <c r="B157" s="45" t="s">
        <v>274</v>
      </c>
      <c r="C157" s="17" t="s">
        <v>6</v>
      </c>
      <c r="D157" s="19">
        <v>2</v>
      </c>
      <c r="E157" s="15">
        <v>203.40204192000002</v>
      </c>
      <c r="F157" s="15">
        <f t="shared" si="4"/>
        <v>406.80408384000003</v>
      </c>
      <c r="G157" s="187"/>
      <c r="H157" s="187"/>
      <c r="I157" s="43" t="s">
        <v>14</v>
      </c>
      <c r="J157" s="28"/>
    </row>
    <row r="158" spans="1:10" s="20" customFormat="1" x14ac:dyDescent="0.3">
      <c r="A158" s="66">
        <f>A156+1</f>
        <v>31</v>
      </c>
      <c r="B158" s="45" t="s">
        <v>275</v>
      </c>
      <c r="C158" s="17" t="s">
        <v>4</v>
      </c>
      <c r="D158" s="88">
        <v>1.7999999999999999E-2</v>
      </c>
      <c r="E158" s="15">
        <v>6456.4790392960003</v>
      </c>
      <c r="F158" s="15">
        <f t="shared" si="4"/>
        <v>116.216622707328</v>
      </c>
      <c r="G158" s="187"/>
      <c r="H158" s="187"/>
      <c r="I158" s="43" t="s">
        <v>15</v>
      </c>
      <c r="J158" s="28"/>
    </row>
    <row r="159" spans="1:10" s="20" customFormat="1" x14ac:dyDescent="0.3">
      <c r="A159" s="66" t="s">
        <v>90</v>
      </c>
      <c r="B159" s="45" t="s">
        <v>276</v>
      </c>
      <c r="C159" s="17" t="s">
        <v>6</v>
      </c>
      <c r="D159" s="19">
        <v>1</v>
      </c>
      <c r="E159" s="15">
        <v>154.58555185920002</v>
      </c>
      <c r="F159" s="15">
        <f t="shared" si="4"/>
        <v>154.58555185920002</v>
      </c>
      <c r="G159" s="187"/>
      <c r="H159" s="187"/>
      <c r="I159" s="43" t="s">
        <v>14</v>
      </c>
      <c r="J159" s="28"/>
    </row>
    <row r="160" spans="1:10" s="20" customFormat="1" x14ac:dyDescent="0.3">
      <c r="A160" s="66">
        <f>A158+1</f>
        <v>32</v>
      </c>
      <c r="B160" s="45" t="s">
        <v>277</v>
      </c>
      <c r="C160" s="17" t="s">
        <v>91</v>
      </c>
      <c r="D160" s="61">
        <v>9</v>
      </c>
      <c r="E160" s="15">
        <v>12.925691595520004</v>
      </c>
      <c r="F160" s="15">
        <f t="shared" si="4"/>
        <v>116.33122435968004</v>
      </c>
      <c r="G160" s="187"/>
      <c r="H160" s="187"/>
      <c r="I160" s="43" t="s">
        <v>15</v>
      </c>
      <c r="J160" s="28"/>
    </row>
    <row r="161" spans="1:10" s="20" customFormat="1" x14ac:dyDescent="0.3">
      <c r="A161" s="66" t="s">
        <v>50</v>
      </c>
      <c r="B161" s="45" t="s">
        <v>278</v>
      </c>
      <c r="C161" s="17" t="s">
        <v>91</v>
      </c>
      <c r="D161" s="19">
        <v>9</v>
      </c>
      <c r="E161" s="15">
        <v>162.72163353600001</v>
      </c>
      <c r="F161" s="15">
        <f t="shared" si="4"/>
        <v>1464.494701824</v>
      </c>
      <c r="G161" s="187"/>
      <c r="H161" s="187"/>
      <c r="I161" s="43" t="s">
        <v>14</v>
      </c>
      <c r="J161" s="28"/>
    </row>
    <row r="162" spans="1:10" s="20" customFormat="1" x14ac:dyDescent="0.3">
      <c r="A162" s="66">
        <f>A160+1</f>
        <v>33</v>
      </c>
      <c r="B162" s="45" t="s">
        <v>279</v>
      </c>
      <c r="C162" s="17" t="s">
        <v>91</v>
      </c>
      <c r="D162" s="61">
        <v>1</v>
      </c>
      <c r="E162" s="15">
        <v>9.9122830540800013</v>
      </c>
      <c r="F162" s="15">
        <f t="shared" si="4"/>
        <v>9.9122830540800013</v>
      </c>
      <c r="G162" s="187"/>
      <c r="H162" s="187"/>
      <c r="I162" s="43" t="s">
        <v>15</v>
      </c>
      <c r="J162" s="28"/>
    </row>
    <row r="163" spans="1:10" s="20" customFormat="1" x14ac:dyDescent="0.3">
      <c r="A163" s="66" t="s">
        <v>51</v>
      </c>
      <c r="B163" s="45" t="s">
        <v>280</v>
      </c>
      <c r="C163" s="17" t="s">
        <v>91</v>
      </c>
      <c r="D163" s="19">
        <v>1</v>
      </c>
      <c r="E163" s="15">
        <v>126.1092659904</v>
      </c>
      <c r="F163" s="15">
        <f t="shared" si="4"/>
        <v>126.1092659904</v>
      </c>
      <c r="G163" s="187"/>
      <c r="H163" s="187"/>
      <c r="I163" s="43" t="s">
        <v>14</v>
      </c>
      <c r="J163" s="28"/>
    </row>
    <row r="164" spans="1:10" s="20" customFormat="1" x14ac:dyDescent="0.3">
      <c r="A164" s="66">
        <f>A162+1</f>
        <v>34</v>
      </c>
      <c r="B164" s="45" t="s">
        <v>281</v>
      </c>
      <c r="C164" s="17" t="s">
        <v>4</v>
      </c>
      <c r="D164" s="25">
        <v>4.6799999999999994E-2</v>
      </c>
      <c r="E164" s="15">
        <v>6297.6557944960014</v>
      </c>
      <c r="F164" s="15">
        <f t="shared" si="4"/>
        <v>294.73029118241283</v>
      </c>
      <c r="G164" s="187"/>
      <c r="H164" s="187"/>
      <c r="I164" s="43" t="s">
        <v>15</v>
      </c>
      <c r="J164" s="28"/>
    </row>
    <row r="165" spans="1:10" s="20" customFormat="1" x14ac:dyDescent="0.3">
      <c r="A165" s="66" t="s">
        <v>54</v>
      </c>
      <c r="B165" s="45" t="s">
        <v>282</v>
      </c>
      <c r="C165" s="17" t="s">
        <v>5</v>
      </c>
      <c r="D165" s="18">
        <v>3.5999999999999996</v>
      </c>
      <c r="E165" s="15">
        <v>192.71695728813557</v>
      </c>
      <c r="F165" s="15">
        <f t="shared" si="4"/>
        <v>693.78104623728802</v>
      </c>
      <c r="G165" s="187"/>
      <c r="H165" s="187"/>
      <c r="I165" s="43" t="s">
        <v>14</v>
      </c>
      <c r="J165" s="28"/>
    </row>
    <row r="166" spans="1:10" s="20" customFormat="1" x14ac:dyDescent="0.3">
      <c r="A166" s="66">
        <f>A164+1</f>
        <v>35</v>
      </c>
      <c r="B166" s="45" t="s">
        <v>283</v>
      </c>
      <c r="C166" s="17" t="s">
        <v>4</v>
      </c>
      <c r="D166" s="25">
        <v>7.8000000000000005E-3</v>
      </c>
      <c r="E166" s="15">
        <v>6297.6557944960005</v>
      </c>
      <c r="F166" s="15">
        <f t="shared" si="4"/>
        <v>49.121715197068809</v>
      </c>
      <c r="G166" s="187"/>
      <c r="H166" s="187"/>
      <c r="I166" s="43" t="s">
        <v>15</v>
      </c>
      <c r="J166" s="28"/>
    </row>
    <row r="167" spans="1:10" s="20" customFormat="1" x14ac:dyDescent="0.3">
      <c r="A167" s="66" t="s">
        <v>55</v>
      </c>
      <c r="B167" s="45" t="s">
        <v>284</v>
      </c>
      <c r="C167" s="17" t="s">
        <v>5</v>
      </c>
      <c r="D167" s="18">
        <v>0.60000000000000009</v>
      </c>
      <c r="E167" s="15">
        <v>192.7169572881356</v>
      </c>
      <c r="F167" s="15">
        <f t="shared" ref="F167:F184" si="5">D167*E167</f>
        <v>115.63017437288138</v>
      </c>
      <c r="G167" s="187"/>
      <c r="H167" s="187"/>
      <c r="I167" s="43" t="s">
        <v>14</v>
      </c>
      <c r="J167" s="28"/>
    </row>
    <row r="168" spans="1:10" s="20" customFormat="1" x14ac:dyDescent="0.3">
      <c r="A168" s="66">
        <f>A166+1</f>
        <v>36</v>
      </c>
      <c r="B168" s="45" t="s">
        <v>285</v>
      </c>
      <c r="C168" s="17" t="s">
        <v>4</v>
      </c>
      <c r="D168" s="25">
        <v>3.0000000000000001E-3</v>
      </c>
      <c r="E168" s="15">
        <v>6297.6557944960023</v>
      </c>
      <c r="F168" s="15">
        <f t="shared" si="5"/>
        <v>18.892967383488006</v>
      </c>
      <c r="G168" s="187"/>
      <c r="H168" s="187"/>
      <c r="I168" s="43" t="s">
        <v>15</v>
      </c>
      <c r="J168" s="28"/>
    </row>
    <row r="169" spans="1:10" s="20" customFormat="1" x14ac:dyDescent="0.3">
      <c r="A169" s="66" t="s">
        <v>56</v>
      </c>
      <c r="B169" s="45" t="s">
        <v>286</v>
      </c>
      <c r="C169" s="17" t="s">
        <v>5</v>
      </c>
      <c r="D169" s="18">
        <v>0.5</v>
      </c>
      <c r="E169" s="15">
        <v>149.89096677966103</v>
      </c>
      <c r="F169" s="15">
        <f t="shared" si="5"/>
        <v>74.945483389830514</v>
      </c>
      <c r="G169" s="187"/>
      <c r="H169" s="187"/>
      <c r="I169" s="43" t="s">
        <v>14</v>
      </c>
      <c r="J169" s="28"/>
    </row>
    <row r="170" spans="1:10" s="20" customFormat="1" x14ac:dyDescent="0.3">
      <c r="A170" s="66">
        <f>A168+1</f>
        <v>37</v>
      </c>
      <c r="B170" s="45" t="s">
        <v>287</v>
      </c>
      <c r="C170" s="17" t="s">
        <v>91</v>
      </c>
      <c r="D170" s="61">
        <v>3</v>
      </c>
      <c r="E170" s="15">
        <v>29.926052991999999</v>
      </c>
      <c r="F170" s="15">
        <f t="shared" si="5"/>
        <v>89.778158976</v>
      </c>
      <c r="G170" s="187"/>
      <c r="H170" s="187"/>
      <c r="I170" s="43" t="s">
        <v>15</v>
      </c>
      <c r="J170" s="28"/>
    </row>
    <row r="171" spans="1:10" s="20" customFormat="1" x14ac:dyDescent="0.3">
      <c r="A171" s="66" t="s">
        <v>57</v>
      </c>
      <c r="B171" s="45" t="s">
        <v>288</v>
      </c>
      <c r="C171" s="17" t="s">
        <v>91</v>
      </c>
      <c r="D171" s="19">
        <v>3</v>
      </c>
      <c r="E171" s="174"/>
      <c r="F171" s="174">
        <f t="shared" si="5"/>
        <v>0</v>
      </c>
      <c r="G171" s="189"/>
      <c r="H171" s="189"/>
      <c r="I171" s="43" t="s">
        <v>17</v>
      </c>
      <c r="J171" s="28"/>
    </row>
    <row r="172" spans="1:10" s="20" customFormat="1" x14ac:dyDescent="0.3">
      <c r="A172" s="66">
        <f>A170+1</f>
        <v>38</v>
      </c>
      <c r="B172" s="45" t="s">
        <v>289</v>
      </c>
      <c r="C172" s="17" t="s">
        <v>91</v>
      </c>
      <c r="D172" s="61">
        <v>3</v>
      </c>
      <c r="E172" s="15">
        <v>29.926052991999999</v>
      </c>
      <c r="F172" s="15">
        <f t="shared" si="5"/>
        <v>89.778158976</v>
      </c>
      <c r="G172" s="187"/>
      <c r="H172" s="187"/>
      <c r="I172" s="43" t="s">
        <v>15</v>
      </c>
      <c r="J172" s="28"/>
    </row>
    <row r="173" spans="1:10" s="20" customFormat="1" x14ac:dyDescent="0.3">
      <c r="A173" s="66" t="s">
        <v>58</v>
      </c>
      <c r="B173" s="176" t="s">
        <v>290</v>
      </c>
      <c r="C173" s="17" t="s">
        <v>91</v>
      </c>
      <c r="D173" s="19">
        <v>3</v>
      </c>
      <c r="E173" s="174"/>
      <c r="F173" s="174">
        <f t="shared" si="5"/>
        <v>0</v>
      </c>
      <c r="G173" s="189"/>
      <c r="H173" s="189"/>
      <c r="I173" s="43" t="s">
        <v>17</v>
      </c>
      <c r="J173" s="28"/>
    </row>
    <row r="174" spans="1:10" s="20" customFormat="1" x14ac:dyDescent="0.3">
      <c r="A174" s="66">
        <f>A172+1</f>
        <v>39</v>
      </c>
      <c r="B174" s="45" t="s">
        <v>291</v>
      </c>
      <c r="C174" s="17" t="s">
        <v>91</v>
      </c>
      <c r="D174" s="61">
        <v>1</v>
      </c>
      <c r="E174" s="15">
        <v>29.429087987199999</v>
      </c>
      <c r="F174" s="15">
        <f t="shared" si="5"/>
        <v>29.429087987199999</v>
      </c>
      <c r="G174" s="187"/>
      <c r="H174" s="187"/>
      <c r="I174" s="43" t="s">
        <v>15</v>
      </c>
      <c r="J174" s="28"/>
    </row>
    <row r="175" spans="1:10" s="20" customFormat="1" x14ac:dyDescent="0.3">
      <c r="A175" s="66" t="s">
        <v>92</v>
      </c>
      <c r="B175" s="176" t="s">
        <v>292</v>
      </c>
      <c r="C175" s="17" t="s">
        <v>91</v>
      </c>
      <c r="D175" s="19">
        <v>1</v>
      </c>
      <c r="E175" s="174"/>
      <c r="F175" s="174">
        <f t="shared" si="5"/>
        <v>0</v>
      </c>
      <c r="G175" s="189"/>
      <c r="H175" s="189"/>
      <c r="I175" s="43" t="s">
        <v>17</v>
      </c>
      <c r="J175" s="28"/>
    </row>
    <row r="176" spans="1:10" s="20" customFormat="1" x14ac:dyDescent="0.3">
      <c r="A176" s="64">
        <f>A174+1</f>
        <v>40</v>
      </c>
      <c r="B176" s="2" t="s">
        <v>293</v>
      </c>
      <c r="C176" s="26" t="s">
        <v>34</v>
      </c>
      <c r="D176" s="61">
        <v>32</v>
      </c>
      <c r="E176" s="15">
        <v>8.2118836799999997</v>
      </c>
      <c r="F176" s="15">
        <f t="shared" si="5"/>
        <v>262.78027775999999</v>
      </c>
      <c r="G176" s="187"/>
      <c r="H176" s="187"/>
      <c r="I176" s="43" t="s">
        <v>15</v>
      </c>
      <c r="J176" s="28"/>
    </row>
    <row r="177" spans="1:10" s="20" customFormat="1" x14ac:dyDescent="0.3">
      <c r="A177" s="66">
        <f>A176+1</f>
        <v>41</v>
      </c>
      <c r="B177" s="154" t="s">
        <v>294</v>
      </c>
      <c r="C177" s="17" t="s">
        <v>6</v>
      </c>
      <c r="D177" s="19">
        <v>6</v>
      </c>
      <c r="E177" s="15">
        <v>2.1282205908480005</v>
      </c>
      <c r="F177" s="15">
        <f t="shared" si="5"/>
        <v>12.769323545088003</v>
      </c>
      <c r="G177" s="187"/>
      <c r="H177" s="187"/>
      <c r="I177" s="43" t="s">
        <v>15</v>
      </c>
      <c r="J177" s="28"/>
    </row>
    <row r="178" spans="1:10" s="20" customFormat="1" x14ac:dyDescent="0.3">
      <c r="A178" s="66">
        <f>A177+1</f>
        <v>42</v>
      </c>
      <c r="B178" s="45" t="s">
        <v>295</v>
      </c>
      <c r="C178" s="17" t="s">
        <v>6</v>
      </c>
      <c r="D178" s="61">
        <v>6</v>
      </c>
      <c r="E178" s="15">
        <v>13.374182624000001</v>
      </c>
      <c r="F178" s="15">
        <f t="shared" si="5"/>
        <v>80.245095744000011</v>
      </c>
      <c r="G178" s="187"/>
      <c r="H178" s="187"/>
      <c r="I178" s="43" t="s">
        <v>15</v>
      </c>
      <c r="J178" s="28"/>
    </row>
    <row r="179" spans="1:10" s="20" customFormat="1" ht="15.6" x14ac:dyDescent="0.3">
      <c r="A179" s="64">
        <f>A178+1</f>
        <v>43</v>
      </c>
      <c r="B179" s="2" t="s">
        <v>296</v>
      </c>
      <c r="C179" s="26" t="s">
        <v>13</v>
      </c>
      <c r="D179" s="63">
        <v>0.02</v>
      </c>
      <c r="E179" s="15">
        <v>349.992626368</v>
      </c>
      <c r="F179" s="15">
        <f t="shared" si="5"/>
        <v>6.9998525273599999</v>
      </c>
      <c r="G179" s="187"/>
      <c r="H179" s="187"/>
      <c r="I179" s="43" t="s">
        <v>15</v>
      </c>
      <c r="J179" s="28"/>
    </row>
    <row r="180" spans="1:10" s="20" customFormat="1" x14ac:dyDescent="0.3">
      <c r="A180" s="64">
        <f>A179+1</f>
        <v>44</v>
      </c>
      <c r="B180" s="2" t="s">
        <v>297</v>
      </c>
      <c r="C180" s="26" t="s">
        <v>5</v>
      </c>
      <c r="D180" s="61">
        <v>8</v>
      </c>
      <c r="E180" s="15">
        <v>10.994889664000002</v>
      </c>
      <c r="F180" s="15">
        <f t="shared" si="5"/>
        <v>87.959117312000018</v>
      </c>
      <c r="G180" s="187"/>
      <c r="H180" s="187"/>
      <c r="I180" s="43" t="s">
        <v>15</v>
      </c>
      <c r="J180" s="28"/>
    </row>
    <row r="181" spans="1:10" s="20" customFormat="1" x14ac:dyDescent="0.3">
      <c r="A181" s="64" t="s">
        <v>69</v>
      </c>
      <c r="B181" s="2" t="s">
        <v>298</v>
      </c>
      <c r="C181" s="26" t="s">
        <v>5</v>
      </c>
      <c r="D181" s="27">
        <v>8</v>
      </c>
      <c r="E181" s="15">
        <v>278.36893830508478</v>
      </c>
      <c r="F181" s="15">
        <f t="shared" si="5"/>
        <v>2226.9515064406783</v>
      </c>
      <c r="G181" s="187"/>
      <c r="H181" s="187"/>
      <c r="I181" s="43" t="s">
        <v>14</v>
      </c>
      <c r="J181" s="28"/>
    </row>
    <row r="182" spans="1:10" s="20" customFormat="1" x14ac:dyDescent="0.3">
      <c r="A182" s="64">
        <f>A180+1</f>
        <v>45</v>
      </c>
      <c r="B182" s="2" t="s">
        <v>299</v>
      </c>
      <c r="C182" s="26" t="s">
        <v>6</v>
      </c>
      <c r="D182" s="27">
        <v>1</v>
      </c>
      <c r="E182" s="15">
        <v>391.6436832</v>
      </c>
      <c r="F182" s="15">
        <f t="shared" si="5"/>
        <v>391.6436832</v>
      </c>
      <c r="G182" s="187"/>
      <c r="H182" s="187"/>
      <c r="I182" s="43" t="s">
        <v>15</v>
      </c>
      <c r="J182" s="28"/>
    </row>
    <row r="183" spans="1:10" s="20" customFormat="1" x14ac:dyDescent="0.3">
      <c r="A183" s="66">
        <f>A182+1</f>
        <v>46</v>
      </c>
      <c r="B183" s="45" t="s">
        <v>300</v>
      </c>
      <c r="C183" s="17" t="s">
        <v>4</v>
      </c>
      <c r="D183" s="88">
        <v>2.24E-2</v>
      </c>
      <c r="E183" s="15">
        <v>6297.6557944960005</v>
      </c>
      <c r="F183" s="15">
        <f t="shared" si="5"/>
        <v>141.06748979671042</v>
      </c>
      <c r="G183" s="187"/>
      <c r="H183" s="187"/>
      <c r="I183" s="43" t="s">
        <v>15</v>
      </c>
      <c r="J183" s="28"/>
    </row>
    <row r="184" spans="1:10" s="20" customFormat="1" x14ac:dyDescent="0.3">
      <c r="A184" s="66" t="s">
        <v>93</v>
      </c>
      <c r="B184" s="45" t="s">
        <v>301</v>
      </c>
      <c r="C184" s="17" t="s">
        <v>6</v>
      </c>
      <c r="D184" s="19">
        <v>2</v>
      </c>
      <c r="E184" s="15">
        <v>221.08917600000001</v>
      </c>
      <c r="F184" s="15">
        <f t="shared" si="5"/>
        <v>442.17835200000002</v>
      </c>
      <c r="G184" s="187"/>
      <c r="H184" s="187"/>
      <c r="I184" s="43" t="s">
        <v>14</v>
      </c>
      <c r="J184" s="28"/>
    </row>
    <row r="185" spans="1:10" s="20" customFormat="1" x14ac:dyDescent="0.3">
      <c r="A185" s="99"/>
      <c r="B185" s="149" t="s">
        <v>302</v>
      </c>
      <c r="C185" s="17"/>
      <c r="D185" s="18"/>
      <c r="E185" s="18"/>
      <c r="F185" s="18"/>
      <c r="G185" s="188"/>
      <c r="H185" s="188"/>
      <c r="I185" s="43" t="s">
        <v>15</v>
      </c>
      <c r="J185" s="28"/>
    </row>
    <row r="186" spans="1:10" s="20" customFormat="1" x14ac:dyDescent="0.3">
      <c r="A186" s="100">
        <f>A183+1</f>
        <v>47</v>
      </c>
      <c r="B186" s="47" t="s">
        <v>303</v>
      </c>
      <c r="C186" s="17" t="s">
        <v>6</v>
      </c>
      <c r="D186" s="19">
        <v>3</v>
      </c>
      <c r="E186" s="18">
        <v>1567.688806528</v>
      </c>
      <c r="F186" s="18">
        <f>D186*E186</f>
        <v>4703.066419584</v>
      </c>
      <c r="G186" s="188"/>
      <c r="H186" s="188"/>
      <c r="I186" s="43" t="s">
        <v>15</v>
      </c>
      <c r="J186" s="28"/>
    </row>
    <row r="187" spans="1:10" s="20" customFormat="1" x14ac:dyDescent="0.3">
      <c r="A187" s="93" t="s">
        <v>64</v>
      </c>
      <c r="B187" s="177" t="s">
        <v>304</v>
      </c>
      <c r="C187" s="26" t="s">
        <v>6</v>
      </c>
      <c r="D187" s="27">
        <v>3</v>
      </c>
      <c r="E187" s="174"/>
      <c r="F187" s="174">
        <f t="shared" ref="F187:F195" si="6">D187*E187</f>
        <v>0</v>
      </c>
      <c r="G187" s="189"/>
      <c r="H187" s="189"/>
      <c r="I187" s="43" t="s">
        <v>17</v>
      </c>
      <c r="J187" s="28"/>
    </row>
    <row r="188" spans="1:10" s="20" customFormat="1" x14ac:dyDescent="0.3">
      <c r="A188" s="93">
        <f>A186+1</f>
        <v>48</v>
      </c>
      <c r="B188" s="44" t="s">
        <v>94</v>
      </c>
      <c r="C188" s="26" t="s">
        <v>6</v>
      </c>
      <c r="D188" s="27">
        <v>3</v>
      </c>
      <c r="E188" s="18">
        <v>911.00912083200001</v>
      </c>
      <c r="F188" s="18">
        <f t="shared" si="6"/>
        <v>2733.027362496</v>
      </c>
      <c r="G188" s="188"/>
      <c r="H188" s="188"/>
      <c r="I188" s="43" t="s">
        <v>15</v>
      </c>
      <c r="J188" s="28"/>
    </row>
    <row r="189" spans="1:10" s="20" customFormat="1" x14ac:dyDescent="0.3">
      <c r="A189" s="100">
        <f t="shared" ref="A189:A194" si="7">A188+1</f>
        <v>49</v>
      </c>
      <c r="B189" s="47" t="s">
        <v>95</v>
      </c>
      <c r="C189" s="17" t="s">
        <v>96</v>
      </c>
      <c r="D189" s="19">
        <v>237</v>
      </c>
      <c r="E189" s="18">
        <v>0.29172286079999998</v>
      </c>
      <c r="F189" s="18">
        <f t="shared" si="6"/>
        <v>69.138318009599999</v>
      </c>
      <c r="G189" s="188"/>
      <c r="H189" s="188"/>
      <c r="I189" s="43" t="s">
        <v>15</v>
      </c>
      <c r="J189" s="28"/>
    </row>
    <row r="190" spans="1:10" s="20" customFormat="1" x14ac:dyDescent="0.3">
      <c r="A190" s="100">
        <f t="shared" si="7"/>
        <v>50</v>
      </c>
      <c r="B190" s="47" t="s">
        <v>305</v>
      </c>
      <c r="C190" s="17" t="s">
        <v>6</v>
      </c>
      <c r="D190" s="19">
        <v>1</v>
      </c>
      <c r="E190" s="18"/>
      <c r="F190" s="18">
        <f t="shared" si="6"/>
        <v>0</v>
      </c>
      <c r="G190" s="188"/>
      <c r="H190" s="188"/>
      <c r="I190" s="43" t="s">
        <v>17</v>
      </c>
      <c r="J190" s="28"/>
    </row>
    <row r="191" spans="1:10" s="20" customFormat="1" x14ac:dyDescent="0.3">
      <c r="A191" s="100">
        <f t="shared" si="7"/>
        <v>51</v>
      </c>
      <c r="B191" s="47" t="s">
        <v>97</v>
      </c>
      <c r="C191" s="17" t="s">
        <v>6</v>
      </c>
      <c r="D191" s="19">
        <v>3</v>
      </c>
      <c r="E191" s="18">
        <v>435.63765526779679</v>
      </c>
      <c r="F191" s="18">
        <f t="shared" si="6"/>
        <v>1306.9129658033903</v>
      </c>
      <c r="G191" s="188"/>
      <c r="H191" s="188"/>
      <c r="I191" s="43" t="s">
        <v>15</v>
      </c>
      <c r="J191" s="28"/>
    </row>
    <row r="192" spans="1:10" s="20" customFormat="1" x14ac:dyDescent="0.3">
      <c r="A192" s="100">
        <f t="shared" si="7"/>
        <v>52</v>
      </c>
      <c r="B192" s="47" t="s">
        <v>306</v>
      </c>
      <c r="C192" s="17" t="s">
        <v>6</v>
      </c>
      <c r="D192" s="19">
        <v>1</v>
      </c>
      <c r="E192" s="18">
        <v>2817.5413819118653</v>
      </c>
      <c r="F192" s="18">
        <f t="shared" si="6"/>
        <v>2817.5413819118653</v>
      </c>
      <c r="G192" s="188"/>
      <c r="H192" s="188"/>
      <c r="I192" s="43" t="s">
        <v>15</v>
      </c>
      <c r="J192" s="28"/>
    </row>
    <row r="193" spans="1:10" s="20" customFormat="1" x14ac:dyDescent="0.3">
      <c r="A193" s="100">
        <f t="shared" si="7"/>
        <v>53</v>
      </c>
      <c r="B193" s="47" t="s">
        <v>98</v>
      </c>
      <c r="C193" s="17" t="s">
        <v>6</v>
      </c>
      <c r="D193" s="19">
        <v>1</v>
      </c>
      <c r="E193" s="18">
        <v>94.022515525423742</v>
      </c>
      <c r="F193" s="18">
        <f t="shared" si="6"/>
        <v>94.022515525423742</v>
      </c>
      <c r="G193" s="188"/>
      <c r="H193" s="188"/>
      <c r="I193" s="43" t="s">
        <v>15</v>
      </c>
      <c r="J193" s="28"/>
    </row>
    <row r="194" spans="1:10" s="20" customFormat="1" x14ac:dyDescent="0.3">
      <c r="A194" s="64">
        <f t="shared" si="7"/>
        <v>54</v>
      </c>
      <c r="B194" s="2" t="s">
        <v>99</v>
      </c>
      <c r="C194" s="26" t="s">
        <v>6</v>
      </c>
      <c r="D194" s="27">
        <v>3</v>
      </c>
      <c r="E194" s="18">
        <v>55.03002793088001</v>
      </c>
      <c r="F194" s="18">
        <f t="shared" si="6"/>
        <v>165.09008379264003</v>
      </c>
      <c r="G194" s="188"/>
      <c r="H194" s="188"/>
      <c r="I194" s="43" t="s">
        <v>15</v>
      </c>
      <c r="J194" s="28"/>
    </row>
    <row r="195" spans="1:10" s="20" customFormat="1" x14ac:dyDescent="0.3">
      <c r="A195" s="64" t="s">
        <v>100</v>
      </c>
      <c r="B195" s="178" t="s">
        <v>307</v>
      </c>
      <c r="C195" s="26" t="s">
        <v>6</v>
      </c>
      <c r="D195" s="15">
        <v>3</v>
      </c>
      <c r="E195" s="174"/>
      <c r="F195" s="174">
        <f t="shared" si="6"/>
        <v>0</v>
      </c>
      <c r="G195" s="189"/>
      <c r="H195" s="189"/>
      <c r="I195" s="43" t="s">
        <v>17</v>
      </c>
      <c r="J195" s="28"/>
    </row>
    <row r="196" spans="1:10" s="20" customFormat="1" x14ac:dyDescent="0.3">
      <c r="A196" s="66"/>
      <c r="B196" s="82" t="s">
        <v>101</v>
      </c>
      <c r="C196" s="17"/>
      <c r="D196" s="19"/>
      <c r="E196" s="15"/>
      <c r="F196" s="15"/>
      <c r="G196" s="187"/>
      <c r="H196" s="187"/>
      <c r="I196" s="43" t="s">
        <v>15</v>
      </c>
      <c r="J196" s="28"/>
    </row>
    <row r="197" spans="1:10" s="20" customFormat="1" x14ac:dyDescent="0.3">
      <c r="A197" s="71">
        <v>1</v>
      </c>
      <c r="B197" s="45" t="s">
        <v>308</v>
      </c>
      <c r="C197" s="24" t="s">
        <v>34</v>
      </c>
      <c r="D197" s="62">
        <v>1</v>
      </c>
      <c r="E197" s="18">
        <v>204.63615885539207</v>
      </c>
      <c r="F197" s="101">
        <f>D197*E197</f>
        <v>204.63615885539207</v>
      </c>
      <c r="G197" s="21"/>
      <c r="H197" s="21"/>
      <c r="I197" s="43" t="s">
        <v>15</v>
      </c>
      <c r="J197" s="28"/>
    </row>
    <row r="198" spans="1:10" s="20" customFormat="1" x14ac:dyDescent="0.3">
      <c r="A198" s="23" t="s">
        <v>102</v>
      </c>
      <c r="B198" s="72" t="s">
        <v>309</v>
      </c>
      <c r="C198" s="24" t="s">
        <v>6</v>
      </c>
      <c r="D198" s="19">
        <v>2</v>
      </c>
      <c r="E198" s="18">
        <v>262.47706974720001</v>
      </c>
      <c r="F198" s="18">
        <f>D198*E198</f>
        <v>524.95413949440001</v>
      </c>
      <c r="G198" s="188"/>
      <c r="H198" s="188"/>
      <c r="I198" s="43" t="s">
        <v>14</v>
      </c>
      <c r="J198" s="28"/>
    </row>
    <row r="199" spans="1:10" s="20" customFormat="1" x14ac:dyDescent="0.3">
      <c r="A199" s="23" t="s">
        <v>103</v>
      </c>
      <c r="B199" s="42" t="s">
        <v>310</v>
      </c>
      <c r="C199" s="24" t="s">
        <v>6</v>
      </c>
      <c r="D199" s="19">
        <v>1</v>
      </c>
      <c r="E199" s="18">
        <v>150.719649696</v>
      </c>
      <c r="F199" s="18">
        <f t="shared" ref="F199:F218" si="8">D199*E199</f>
        <v>150.719649696</v>
      </c>
      <c r="G199" s="188"/>
      <c r="H199" s="188"/>
      <c r="I199" s="43" t="s">
        <v>14</v>
      </c>
      <c r="J199" s="28"/>
    </row>
    <row r="200" spans="1:10" s="20" customFormat="1" x14ac:dyDescent="0.3">
      <c r="A200" s="64"/>
      <c r="B200" s="152" t="s">
        <v>311</v>
      </c>
      <c r="C200" s="26"/>
      <c r="D200" s="26"/>
      <c r="E200" s="18"/>
      <c r="F200" s="18"/>
      <c r="G200" s="188"/>
      <c r="H200" s="188"/>
      <c r="I200" s="43" t="s">
        <v>15</v>
      </c>
      <c r="J200" s="28"/>
    </row>
    <row r="201" spans="1:10" s="20" customFormat="1" ht="15.6" x14ac:dyDescent="0.3">
      <c r="A201" s="66">
        <f>A197+1</f>
        <v>2</v>
      </c>
      <c r="B201" s="47" t="s">
        <v>312</v>
      </c>
      <c r="C201" s="17" t="s">
        <v>13</v>
      </c>
      <c r="D201" s="18">
        <v>0.16</v>
      </c>
      <c r="E201" s="18">
        <v>187.72153810080002</v>
      </c>
      <c r="F201" s="18">
        <f t="shared" si="8"/>
        <v>30.035446096128002</v>
      </c>
      <c r="G201" s="188"/>
      <c r="H201" s="188"/>
      <c r="I201" s="43" t="s">
        <v>15</v>
      </c>
      <c r="J201" s="28"/>
    </row>
    <row r="202" spans="1:10" s="20" customFormat="1" ht="15.6" x14ac:dyDescent="0.3">
      <c r="A202" s="66" t="s">
        <v>104</v>
      </c>
      <c r="B202" s="45" t="s">
        <v>240</v>
      </c>
      <c r="C202" s="17" t="s">
        <v>13</v>
      </c>
      <c r="D202" s="25">
        <v>0.16239999999999999</v>
      </c>
      <c r="E202" s="18">
        <v>285.52087872000004</v>
      </c>
      <c r="F202" s="18">
        <f t="shared" si="8"/>
        <v>46.368590704128003</v>
      </c>
      <c r="G202" s="188"/>
      <c r="H202" s="188"/>
      <c r="I202" s="43" t="s">
        <v>14</v>
      </c>
      <c r="J202" s="28"/>
    </row>
    <row r="203" spans="1:10" s="20" customFormat="1" x14ac:dyDescent="0.3">
      <c r="A203" s="66" t="s">
        <v>105</v>
      </c>
      <c r="B203" s="72" t="s">
        <v>243</v>
      </c>
      <c r="C203" s="17" t="s">
        <v>4</v>
      </c>
      <c r="D203" s="94">
        <v>1.09E-2</v>
      </c>
      <c r="E203" s="18">
        <v>2274.0600960000002</v>
      </c>
      <c r="F203" s="18">
        <f t="shared" si="8"/>
        <v>24.787255046400002</v>
      </c>
      <c r="G203" s="188"/>
      <c r="H203" s="188"/>
      <c r="I203" s="43" t="s">
        <v>14</v>
      </c>
      <c r="J203" s="28"/>
    </row>
    <row r="204" spans="1:10" s="20" customFormat="1" x14ac:dyDescent="0.3">
      <c r="A204" s="66" t="s">
        <v>106</v>
      </c>
      <c r="B204" s="72" t="s">
        <v>313</v>
      </c>
      <c r="C204" s="17" t="s">
        <v>4</v>
      </c>
      <c r="D204" s="94">
        <v>1.528E-2</v>
      </c>
      <c r="E204" s="18">
        <v>2274.0600960000002</v>
      </c>
      <c r="F204" s="18">
        <f t="shared" si="8"/>
        <v>34.747638266880003</v>
      </c>
      <c r="G204" s="188"/>
      <c r="H204" s="188"/>
      <c r="I204" s="43" t="s">
        <v>14</v>
      </c>
      <c r="J204" s="28"/>
    </row>
    <row r="205" spans="1:10" s="20" customFormat="1" x14ac:dyDescent="0.3">
      <c r="A205" s="66">
        <f>A201+1</f>
        <v>3</v>
      </c>
      <c r="B205" s="45" t="s">
        <v>107</v>
      </c>
      <c r="C205" s="17" t="s">
        <v>6</v>
      </c>
      <c r="D205" s="61">
        <v>1</v>
      </c>
      <c r="E205" s="18">
        <v>36.585618541823997</v>
      </c>
      <c r="F205" s="18">
        <f t="shared" si="8"/>
        <v>36.585618541823997</v>
      </c>
      <c r="G205" s="188"/>
      <c r="H205" s="188"/>
      <c r="I205" s="43" t="s">
        <v>15</v>
      </c>
      <c r="J205" s="28"/>
    </row>
    <row r="206" spans="1:10" s="20" customFormat="1" x14ac:dyDescent="0.3">
      <c r="A206" s="16" t="s">
        <v>108</v>
      </c>
      <c r="B206" s="176" t="s">
        <v>314</v>
      </c>
      <c r="C206" s="17" t="s">
        <v>6</v>
      </c>
      <c r="D206" s="19">
        <v>1</v>
      </c>
      <c r="E206" s="174"/>
      <c r="F206" s="174">
        <f t="shared" si="8"/>
        <v>0</v>
      </c>
      <c r="G206" s="189"/>
      <c r="H206" s="189"/>
      <c r="I206" s="43" t="s">
        <v>17</v>
      </c>
      <c r="J206" s="28"/>
    </row>
    <row r="207" spans="1:10" s="20" customFormat="1" x14ac:dyDescent="0.3">
      <c r="A207" s="66">
        <f>A205+1</f>
        <v>4</v>
      </c>
      <c r="B207" s="45" t="s">
        <v>315</v>
      </c>
      <c r="C207" s="26" t="s">
        <v>6</v>
      </c>
      <c r="D207" s="61">
        <v>1</v>
      </c>
      <c r="E207" s="18">
        <v>52.909226321177606</v>
      </c>
      <c r="F207" s="18">
        <f t="shared" si="8"/>
        <v>52.909226321177606</v>
      </c>
      <c r="G207" s="188"/>
      <c r="H207" s="188"/>
      <c r="I207" s="43" t="s">
        <v>15</v>
      </c>
      <c r="J207" s="28"/>
    </row>
    <row r="208" spans="1:10" s="20" customFormat="1" x14ac:dyDescent="0.3">
      <c r="A208" s="66"/>
      <c r="B208" s="149" t="s">
        <v>109</v>
      </c>
      <c r="C208" s="17"/>
      <c r="D208" s="25"/>
      <c r="E208" s="18"/>
      <c r="F208" s="18"/>
      <c r="G208" s="188"/>
      <c r="H208" s="188"/>
      <c r="I208" s="43" t="s">
        <v>15</v>
      </c>
      <c r="J208" s="28"/>
    </row>
    <row r="209" spans="1:10" s="20" customFormat="1" x14ac:dyDescent="0.3">
      <c r="A209" s="102">
        <f>A207+1</f>
        <v>5</v>
      </c>
      <c r="B209" s="45" t="s">
        <v>316</v>
      </c>
      <c r="C209" s="17" t="s">
        <v>6</v>
      </c>
      <c r="D209" s="97">
        <v>16</v>
      </c>
      <c r="E209" s="18">
        <v>25.629834706291202</v>
      </c>
      <c r="F209" s="18">
        <f t="shared" si="8"/>
        <v>410.07735530065924</v>
      </c>
      <c r="G209" s="188"/>
      <c r="H209" s="188"/>
      <c r="I209" s="43" t="s">
        <v>15</v>
      </c>
      <c r="J209" s="28"/>
    </row>
    <row r="210" spans="1:10" s="20" customFormat="1" x14ac:dyDescent="0.3">
      <c r="A210" s="64">
        <f>A209+1</f>
        <v>6</v>
      </c>
      <c r="B210" s="44" t="s">
        <v>317</v>
      </c>
      <c r="C210" s="26" t="s">
        <v>4</v>
      </c>
      <c r="D210" s="15">
        <v>0.03</v>
      </c>
      <c r="E210" s="18">
        <v>3117.095253888001</v>
      </c>
      <c r="F210" s="18">
        <f t="shared" si="8"/>
        <v>93.512857616640034</v>
      </c>
      <c r="G210" s="188"/>
      <c r="H210" s="188"/>
      <c r="I210" s="43" t="s">
        <v>15</v>
      </c>
      <c r="J210" s="28"/>
    </row>
    <row r="211" spans="1:10" s="20" customFormat="1" x14ac:dyDescent="0.3">
      <c r="A211" s="16">
        <v>6.1</v>
      </c>
      <c r="B211" s="45" t="s">
        <v>318</v>
      </c>
      <c r="C211" s="17" t="s">
        <v>110</v>
      </c>
      <c r="D211" s="19">
        <v>0.2</v>
      </c>
      <c r="E211" s="18">
        <v>221.08917600000001</v>
      </c>
      <c r="F211" s="18">
        <f t="shared" si="8"/>
        <v>44.217835200000003</v>
      </c>
      <c r="G211" s="188"/>
      <c r="H211" s="188"/>
      <c r="I211" s="43" t="s">
        <v>14</v>
      </c>
      <c r="J211" s="28"/>
    </row>
    <row r="212" spans="1:10" s="20" customFormat="1" x14ac:dyDescent="0.3">
      <c r="A212" s="16" t="s">
        <v>111</v>
      </c>
      <c r="B212" s="2" t="s">
        <v>319</v>
      </c>
      <c r="C212" s="26" t="s">
        <v>6</v>
      </c>
      <c r="D212" s="27">
        <v>24</v>
      </c>
      <c r="E212" s="18">
        <v>8.2118836800000015</v>
      </c>
      <c r="F212" s="18">
        <f t="shared" si="8"/>
        <v>197.08520832000005</v>
      </c>
      <c r="G212" s="188"/>
      <c r="H212" s="188"/>
      <c r="I212" s="43" t="s">
        <v>14</v>
      </c>
      <c r="J212" s="28"/>
    </row>
    <row r="213" spans="1:10" s="20" customFormat="1" x14ac:dyDescent="0.3">
      <c r="A213" s="66">
        <f>A210+1</f>
        <v>7</v>
      </c>
      <c r="B213" s="45" t="s">
        <v>320</v>
      </c>
      <c r="C213" s="17" t="s">
        <v>4</v>
      </c>
      <c r="D213" s="25">
        <v>4.206E-2</v>
      </c>
      <c r="E213" s="18">
        <v>8000.9037456618407</v>
      </c>
      <c r="F213" s="18">
        <f t="shared" si="8"/>
        <v>336.51801154253701</v>
      </c>
      <c r="G213" s="188"/>
      <c r="H213" s="188"/>
      <c r="I213" s="43" t="s">
        <v>15</v>
      </c>
      <c r="J213" s="28"/>
    </row>
    <row r="214" spans="1:10" s="20" customFormat="1" x14ac:dyDescent="0.3">
      <c r="A214" s="16">
        <v>7.1</v>
      </c>
      <c r="B214" s="45" t="s">
        <v>321</v>
      </c>
      <c r="C214" s="17" t="s">
        <v>5</v>
      </c>
      <c r="D214" s="19">
        <v>7.4</v>
      </c>
      <c r="E214" s="18">
        <v>40.680408384000003</v>
      </c>
      <c r="F214" s="18">
        <f t="shared" si="8"/>
        <v>301.03502204160003</v>
      </c>
      <c r="G214" s="188"/>
      <c r="H214" s="188"/>
      <c r="I214" s="43" t="s">
        <v>14</v>
      </c>
      <c r="J214" s="28"/>
    </row>
    <row r="215" spans="1:10" s="20" customFormat="1" x14ac:dyDescent="0.3">
      <c r="A215" s="16" t="s">
        <v>112</v>
      </c>
      <c r="B215" s="45" t="s">
        <v>322</v>
      </c>
      <c r="C215" s="17" t="s">
        <v>5</v>
      </c>
      <c r="D215" s="19">
        <v>5.2</v>
      </c>
      <c r="E215" s="18">
        <v>133.41152563200001</v>
      </c>
      <c r="F215" s="18">
        <f t="shared" si="8"/>
        <v>693.73993328640006</v>
      </c>
      <c r="G215" s="188"/>
      <c r="H215" s="188"/>
      <c r="I215" s="43" t="s">
        <v>14</v>
      </c>
      <c r="J215" s="28"/>
    </row>
    <row r="216" spans="1:10" s="20" customFormat="1" x14ac:dyDescent="0.3">
      <c r="A216" s="16" t="s">
        <v>113</v>
      </c>
      <c r="B216" s="45" t="s">
        <v>323</v>
      </c>
      <c r="C216" s="17" t="s">
        <v>5</v>
      </c>
      <c r="D216" s="19">
        <v>10.1</v>
      </c>
      <c r="E216" s="18">
        <v>23.372284319999999</v>
      </c>
      <c r="F216" s="18">
        <f t="shared" si="8"/>
        <v>236.06007163199999</v>
      </c>
      <c r="G216" s="188"/>
      <c r="H216" s="188"/>
      <c r="I216" s="43" t="s">
        <v>14</v>
      </c>
      <c r="J216" s="28"/>
    </row>
    <row r="217" spans="1:10" s="20" customFormat="1" x14ac:dyDescent="0.3">
      <c r="A217" s="16" t="s">
        <v>114</v>
      </c>
      <c r="B217" s="45" t="s">
        <v>324</v>
      </c>
      <c r="C217" s="17" t="s">
        <v>5</v>
      </c>
      <c r="D217" s="19">
        <v>0.6</v>
      </c>
      <c r="E217" s="18">
        <v>31.584168000000002</v>
      </c>
      <c r="F217" s="18">
        <f t="shared" si="8"/>
        <v>18.9505008</v>
      </c>
      <c r="G217" s="188"/>
      <c r="H217" s="188"/>
      <c r="I217" s="43" t="s">
        <v>14</v>
      </c>
      <c r="J217" s="28"/>
    </row>
    <row r="218" spans="1:10" s="20" customFormat="1" x14ac:dyDescent="0.3">
      <c r="A218" s="66">
        <f>A213+1</f>
        <v>8</v>
      </c>
      <c r="B218" s="45" t="s">
        <v>325</v>
      </c>
      <c r="C218" s="17" t="s">
        <v>5</v>
      </c>
      <c r="D218" s="19">
        <v>5</v>
      </c>
      <c r="E218" s="18">
        <v>30.510306288000002</v>
      </c>
      <c r="F218" s="18">
        <f t="shared" si="8"/>
        <v>152.55153144000002</v>
      </c>
      <c r="G218" s="188"/>
      <c r="H218" s="188"/>
      <c r="I218" s="43" t="s">
        <v>15</v>
      </c>
      <c r="J218" s="28"/>
    </row>
    <row r="219" spans="1:10" s="20" customFormat="1" ht="15.6" thickBot="1" x14ac:dyDescent="0.35">
      <c r="A219" s="66"/>
      <c r="B219" s="82" t="s">
        <v>326</v>
      </c>
      <c r="C219" s="17"/>
      <c r="D219" s="19"/>
      <c r="E219" s="15"/>
      <c r="F219" s="15"/>
      <c r="G219" s="187"/>
      <c r="H219" s="187"/>
      <c r="I219" s="43" t="s">
        <v>15</v>
      </c>
      <c r="J219" s="28"/>
    </row>
    <row r="220" spans="1:10" s="20" customFormat="1" x14ac:dyDescent="0.3">
      <c r="A220" s="103"/>
      <c r="B220" s="155" t="s">
        <v>115</v>
      </c>
      <c r="C220" s="104"/>
      <c r="D220" s="156"/>
      <c r="E220" s="104"/>
      <c r="F220" s="105"/>
      <c r="G220" s="108"/>
      <c r="H220" s="108"/>
      <c r="I220" s="43" t="s">
        <v>15</v>
      </c>
      <c r="J220" s="28"/>
    </row>
    <row r="221" spans="1:10" s="20" customFormat="1" x14ac:dyDescent="0.3">
      <c r="A221" s="106"/>
      <c r="B221" s="157" t="s">
        <v>116</v>
      </c>
      <c r="C221" s="107"/>
      <c r="D221" s="158"/>
      <c r="E221" s="107"/>
      <c r="F221" s="108"/>
      <c r="G221" s="108"/>
      <c r="H221" s="108"/>
      <c r="I221" s="43" t="s">
        <v>15</v>
      </c>
      <c r="J221" s="28"/>
    </row>
    <row r="222" spans="1:10" s="20" customFormat="1" ht="15.6" x14ac:dyDescent="0.3">
      <c r="A222" s="109" t="s">
        <v>117</v>
      </c>
      <c r="B222" s="159" t="s">
        <v>327</v>
      </c>
      <c r="C222" s="110" t="s">
        <v>13</v>
      </c>
      <c r="D222" s="111">
        <v>6.4</v>
      </c>
      <c r="E222" s="112">
        <v>38.219695571200006</v>
      </c>
      <c r="F222" s="112">
        <f>D222*E222</f>
        <v>244.60605165568006</v>
      </c>
      <c r="G222" s="129"/>
      <c r="H222" s="129"/>
      <c r="I222" s="43" t="s">
        <v>15</v>
      </c>
      <c r="J222" s="28"/>
    </row>
    <row r="223" spans="1:10" s="20" customFormat="1" x14ac:dyDescent="0.3">
      <c r="A223" s="109">
        <f t="shared" ref="A223:A228" si="9">A222+1</f>
        <v>2</v>
      </c>
      <c r="B223" s="159" t="s">
        <v>328</v>
      </c>
      <c r="C223" s="110" t="s">
        <v>5</v>
      </c>
      <c r="D223" s="160">
        <v>20</v>
      </c>
      <c r="E223" s="112">
        <v>3.840063458176</v>
      </c>
      <c r="F223" s="112">
        <f t="shared" ref="F223:F277" si="10">D223*E223</f>
        <v>76.801269163520004</v>
      </c>
      <c r="G223" s="129"/>
      <c r="H223" s="129"/>
      <c r="I223" s="43" t="s">
        <v>15</v>
      </c>
      <c r="J223" s="28"/>
    </row>
    <row r="224" spans="1:10" s="20" customFormat="1" ht="15.6" x14ac:dyDescent="0.3">
      <c r="A224" s="109">
        <f t="shared" si="9"/>
        <v>3</v>
      </c>
      <c r="B224" s="159" t="s">
        <v>329</v>
      </c>
      <c r="C224" s="110" t="s">
        <v>13</v>
      </c>
      <c r="D224" s="111">
        <v>3.2</v>
      </c>
      <c r="E224" s="112">
        <v>15.4668333248</v>
      </c>
      <c r="F224" s="112">
        <f t="shared" si="10"/>
        <v>49.49386663936</v>
      </c>
      <c r="G224" s="129"/>
      <c r="H224" s="129"/>
      <c r="I224" s="43" t="s">
        <v>15</v>
      </c>
      <c r="J224" s="28"/>
    </row>
    <row r="225" spans="1:10" s="20" customFormat="1" ht="15.6" x14ac:dyDescent="0.3">
      <c r="A225" s="109">
        <f t="shared" si="9"/>
        <v>4</v>
      </c>
      <c r="B225" s="159" t="s">
        <v>330</v>
      </c>
      <c r="C225" s="110" t="s">
        <v>13</v>
      </c>
      <c r="D225" s="111">
        <v>3.2</v>
      </c>
      <c r="E225" s="112">
        <v>15.4668333248</v>
      </c>
      <c r="F225" s="112">
        <f t="shared" si="10"/>
        <v>49.49386663936</v>
      </c>
      <c r="G225" s="129"/>
      <c r="H225" s="129"/>
      <c r="I225" s="43" t="s">
        <v>15</v>
      </c>
      <c r="J225" s="28"/>
    </row>
    <row r="226" spans="1:10" s="20" customFormat="1" ht="15.6" x14ac:dyDescent="0.3">
      <c r="A226" s="64">
        <f t="shared" si="9"/>
        <v>5</v>
      </c>
      <c r="B226" s="2" t="s">
        <v>331</v>
      </c>
      <c r="C226" s="26" t="s">
        <v>13</v>
      </c>
      <c r="D226" s="61">
        <v>1.6</v>
      </c>
      <c r="E226" s="112">
        <v>66.083109558399983</v>
      </c>
      <c r="F226" s="112">
        <f t="shared" si="10"/>
        <v>105.73297529343998</v>
      </c>
      <c r="G226" s="129"/>
      <c r="H226" s="129"/>
      <c r="I226" s="43" t="s">
        <v>15</v>
      </c>
      <c r="J226" s="28"/>
    </row>
    <row r="227" spans="1:10" s="20" customFormat="1" ht="15.6" x14ac:dyDescent="0.3">
      <c r="A227" s="93">
        <f t="shared" si="9"/>
        <v>6</v>
      </c>
      <c r="B227" s="2" t="s">
        <v>120</v>
      </c>
      <c r="C227" s="17" t="s">
        <v>148</v>
      </c>
      <c r="D227" s="61">
        <v>4.8</v>
      </c>
      <c r="E227" s="112">
        <v>19.876314920140803</v>
      </c>
      <c r="F227" s="112">
        <f t="shared" si="10"/>
        <v>95.40631161667585</v>
      </c>
      <c r="G227" s="129"/>
      <c r="H227" s="129"/>
      <c r="I227" s="43" t="s">
        <v>15</v>
      </c>
      <c r="J227" s="28"/>
    </row>
    <row r="228" spans="1:10" s="20" customFormat="1" x14ac:dyDescent="0.3">
      <c r="A228" s="109">
        <f t="shared" si="9"/>
        <v>7</v>
      </c>
      <c r="B228" s="161" t="s">
        <v>332</v>
      </c>
      <c r="C228" s="113" t="s">
        <v>5</v>
      </c>
      <c r="D228" s="114">
        <v>20</v>
      </c>
      <c r="E228" s="112">
        <v>2.1449313600000002</v>
      </c>
      <c r="F228" s="112">
        <f t="shared" si="10"/>
        <v>42.898627200000007</v>
      </c>
      <c r="G228" s="129"/>
      <c r="H228" s="129"/>
      <c r="I228" s="43" t="s">
        <v>15</v>
      </c>
      <c r="J228" s="28"/>
    </row>
    <row r="229" spans="1:10" s="20" customFormat="1" x14ac:dyDescent="0.3">
      <c r="A229" s="106"/>
      <c r="B229" s="157" t="s">
        <v>118</v>
      </c>
      <c r="C229" s="107"/>
      <c r="D229" s="158"/>
      <c r="E229" s="112"/>
      <c r="F229" s="112">
        <f t="shared" si="10"/>
        <v>0</v>
      </c>
      <c r="G229" s="129"/>
      <c r="H229" s="129"/>
      <c r="I229" s="43" t="s">
        <v>15</v>
      </c>
      <c r="J229" s="28"/>
    </row>
    <row r="230" spans="1:10" s="20" customFormat="1" ht="15.6" x14ac:dyDescent="0.3">
      <c r="A230" s="109">
        <f>A228+1</f>
        <v>8</v>
      </c>
      <c r="B230" s="159" t="s">
        <v>333</v>
      </c>
      <c r="C230" s="110" t="s">
        <v>13</v>
      </c>
      <c r="D230" s="115">
        <v>0.96000000000000019</v>
      </c>
      <c r="E230" s="112">
        <v>38.219695571200013</v>
      </c>
      <c r="F230" s="112">
        <f t="shared" si="10"/>
        <v>36.690907748352018</v>
      </c>
      <c r="G230" s="129"/>
      <c r="H230" s="129"/>
      <c r="I230" s="43" t="s">
        <v>15</v>
      </c>
      <c r="J230" s="28"/>
    </row>
    <row r="231" spans="1:10" s="20" customFormat="1" x14ac:dyDescent="0.3">
      <c r="A231" s="109">
        <f>A230+1</f>
        <v>9</v>
      </c>
      <c r="B231" s="159" t="s">
        <v>334</v>
      </c>
      <c r="C231" s="110" t="s">
        <v>5</v>
      </c>
      <c r="D231" s="160">
        <v>3</v>
      </c>
      <c r="E231" s="112">
        <v>3.8400634581759996</v>
      </c>
      <c r="F231" s="112">
        <f t="shared" si="10"/>
        <v>11.520190374527999</v>
      </c>
      <c r="G231" s="129"/>
      <c r="H231" s="129"/>
      <c r="I231" s="43" t="s">
        <v>15</v>
      </c>
      <c r="J231" s="28"/>
    </row>
    <row r="232" spans="1:10" s="20" customFormat="1" ht="15.6" x14ac:dyDescent="0.3">
      <c r="A232" s="109">
        <f>A231+1</f>
        <v>10</v>
      </c>
      <c r="B232" s="159" t="s">
        <v>329</v>
      </c>
      <c r="C232" s="110" t="s">
        <v>13</v>
      </c>
      <c r="D232" s="115">
        <v>0.48</v>
      </c>
      <c r="E232" s="112">
        <v>15.466833324800003</v>
      </c>
      <c r="F232" s="112">
        <f t="shared" si="10"/>
        <v>7.4240799959040009</v>
      </c>
      <c r="G232" s="129"/>
      <c r="H232" s="129"/>
      <c r="I232" s="43" t="s">
        <v>15</v>
      </c>
      <c r="J232" s="28"/>
    </row>
    <row r="233" spans="1:10" s="20" customFormat="1" ht="15.6" x14ac:dyDescent="0.3">
      <c r="A233" s="109">
        <f>A232+1</f>
        <v>11</v>
      </c>
      <c r="B233" s="159" t="s">
        <v>330</v>
      </c>
      <c r="C233" s="110" t="s">
        <v>13</v>
      </c>
      <c r="D233" s="115">
        <v>0.48</v>
      </c>
      <c r="E233" s="112">
        <v>15.466833324800003</v>
      </c>
      <c r="F233" s="112">
        <f t="shared" si="10"/>
        <v>7.4240799959040009</v>
      </c>
      <c r="G233" s="129"/>
      <c r="H233" s="129"/>
      <c r="I233" s="43" t="s">
        <v>15</v>
      </c>
      <c r="J233" s="28"/>
    </row>
    <row r="234" spans="1:10" s="20" customFormat="1" ht="15.6" x14ac:dyDescent="0.3">
      <c r="A234" s="64">
        <f>A233+1</f>
        <v>12</v>
      </c>
      <c r="B234" s="2" t="s">
        <v>335</v>
      </c>
      <c r="C234" s="26" t="s">
        <v>13</v>
      </c>
      <c r="D234" s="63">
        <v>0.24</v>
      </c>
      <c r="E234" s="112">
        <v>66.083109558399997</v>
      </c>
      <c r="F234" s="112">
        <f t="shared" si="10"/>
        <v>15.859946294015998</v>
      </c>
      <c r="G234" s="129"/>
      <c r="H234" s="129"/>
      <c r="I234" s="43" t="s">
        <v>15</v>
      </c>
      <c r="J234" s="28"/>
    </row>
    <row r="235" spans="1:10" s="20" customFormat="1" x14ac:dyDescent="0.3">
      <c r="A235" s="109">
        <f>A234+1</f>
        <v>13</v>
      </c>
      <c r="B235" s="161" t="s">
        <v>332</v>
      </c>
      <c r="C235" s="113" t="s">
        <v>5</v>
      </c>
      <c r="D235" s="114">
        <v>3</v>
      </c>
      <c r="E235" s="112">
        <v>2.1449313600000006</v>
      </c>
      <c r="F235" s="112">
        <f t="shared" si="10"/>
        <v>6.4347940800000014</v>
      </c>
      <c r="G235" s="129"/>
      <c r="H235" s="129"/>
      <c r="I235" s="43" t="s">
        <v>15</v>
      </c>
      <c r="J235" s="28"/>
    </row>
    <row r="236" spans="1:10" s="20" customFormat="1" x14ac:dyDescent="0.3">
      <c r="A236" s="106"/>
      <c r="B236" s="157" t="s">
        <v>119</v>
      </c>
      <c r="C236" s="107"/>
      <c r="D236" s="158"/>
      <c r="E236" s="112"/>
      <c r="F236" s="112"/>
      <c r="G236" s="129"/>
      <c r="H236" s="129"/>
      <c r="I236" s="43" t="s">
        <v>15</v>
      </c>
      <c r="J236" s="28"/>
    </row>
    <row r="237" spans="1:10" s="20" customFormat="1" ht="15.6" x14ac:dyDescent="0.3">
      <c r="A237" s="109">
        <f>A235+1</f>
        <v>14</v>
      </c>
      <c r="B237" s="159" t="s">
        <v>336</v>
      </c>
      <c r="C237" s="110" t="s">
        <v>13</v>
      </c>
      <c r="D237" s="115">
        <v>0.96</v>
      </c>
      <c r="E237" s="112">
        <v>38.219695571200006</v>
      </c>
      <c r="F237" s="112">
        <f t="shared" si="10"/>
        <v>36.690907748352004</v>
      </c>
      <c r="G237" s="129"/>
      <c r="H237" s="129"/>
      <c r="I237" s="43" t="s">
        <v>15</v>
      </c>
      <c r="J237" s="28"/>
    </row>
    <row r="238" spans="1:10" s="20" customFormat="1" x14ac:dyDescent="0.3">
      <c r="A238" s="109">
        <f>A237+1</f>
        <v>15</v>
      </c>
      <c r="B238" s="159" t="s">
        <v>337</v>
      </c>
      <c r="C238" s="110" t="s">
        <v>5</v>
      </c>
      <c r="D238" s="160">
        <v>4</v>
      </c>
      <c r="E238" s="112">
        <v>3.8400634581760009</v>
      </c>
      <c r="F238" s="112">
        <f t="shared" si="10"/>
        <v>15.360253832704004</v>
      </c>
      <c r="G238" s="129"/>
      <c r="H238" s="129"/>
      <c r="I238" s="43" t="s">
        <v>15</v>
      </c>
      <c r="J238" s="28"/>
    </row>
    <row r="239" spans="1:10" s="20" customFormat="1" ht="15.6" x14ac:dyDescent="0.3">
      <c r="A239" s="109">
        <f>A238+1</f>
        <v>16</v>
      </c>
      <c r="B239" s="159" t="s">
        <v>329</v>
      </c>
      <c r="C239" s="110" t="s">
        <v>13</v>
      </c>
      <c r="D239" s="115">
        <v>0.64</v>
      </c>
      <c r="E239" s="112">
        <v>15.4668333248</v>
      </c>
      <c r="F239" s="112">
        <f t="shared" si="10"/>
        <v>9.898773327872</v>
      </c>
      <c r="G239" s="129"/>
      <c r="H239" s="129"/>
      <c r="I239" s="43" t="s">
        <v>15</v>
      </c>
      <c r="J239" s="28"/>
    </row>
    <row r="240" spans="1:10" s="20" customFormat="1" ht="15.6" x14ac:dyDescent="0.3">
      <c r="A240" s="109">
        <f>A239+1</f>
        <v>17</v>
      </c>
      <c r="B240" s="159" t="s">
        <v>330</v>
      </c>
      <c r="C240" s="110" t="s">
        <v>13</v>
      </c>
      <c r="D240" s="115">
        <v>0.32</v>
      </c>
      <c r="E240" s="112">
        <v>15.4668333248</v>
      </c>
      <c r="F240" s="112">
        <f t="shared" si="10"/>
        <v>4.949386663936</v>
      </c>
      <c r="G240" s="129"/>
      <c r="H240" s="129"/>
      <c r="I240" s="43" t="s">
        <v>15</v>
      </c>
      <c r="J240" s="28"/>
    </row>
    <row r="241" spans="1:10" s="20" customFormat="1" ht="15.6" x14ac:dyDescent="0.3">
      <c r="A241" s="93">
        <f>A240+1</f>
        <v>18</v>
      </c>
      <c r="B241" s="2" t="s">
        <v>120</v>
      </c>
      <c r="C241" s="17" t="s">
        <v>148</v>
      </c>
      <c r="D241" s="61">
        <v>0.8</v>
      </c>
      <c r="E241" s="112">
        <v>19.8763149201408</v>
      </c>
      <c r="F241" s="112">
        <f t="shared" si="10"/>
        <v>15.901051936112641</v>
      </c>
      <c r="G241" s="129"/>
      <c r="H241" s="129"/>
      <c r="I241" s="43" t="s">
        <v>15</v>
      </c>
      <c r="J241" s="28"/>
    </row>
    <row r="242" spans="1:10" s="20" customFormat="1" x14ac:dyDescent="0.3">
      <c r="A242" s="109">
        <f>A241+1</f>
        <v>19</v>
      </c>
      <c r="B242" s="161" t="s">
        <v>332</v>
      </c>
      <c r="C242" s="113" t="s">
        <v>5</v>
      </c>
      <c r="D242" s="114">
        <v>4</v>
      </c>
      <c r="E242" s="112">
        <v>2.1449313600000002</v>
      </c>
      <c r="F242" s="112">
        <f t="shared" si="10"/>
        <v>8.5797254400000007</v>
      </c>
      <c r="G242" s="129"/>
      <c r="H242" s="129"/>
      <c r="I242" s="43" t="s">
        <v>15</v>
      </c>
      <c r="J242" s="28"/>
    </row>
    <row r="243" spans="1:10" s="20" customFormat="1" x14ac:dyDescent="0.3">
      <c r="A243" s="106"/>
      <c r="B243" s="157" t="s">
        <v>121</v>
      </c>
      <c r="C243" s="107"/>
      <c r="D243" s="158"/>
      <c r="E243" s="112"/>
      <c r="F243" s="112"/>
      <c r="G243" s="129"/>
      <c r="H243" s="129"/>
      <c r="I243" s="43" t="s">
        <v>15</v>
      </c>
      <c r="J243" s="28"/>
    </row>
    <row r="244" spans="1:10" s="20" customFormat="1" ht="15.6" x14ac:dyDescent="0.3">
      <c r="A244" s="109">
        <f>A242+1</f>
        <v>20</v>
      </c>
      <c r="B244" s="159" t="s">
        <v>338</v>
      </c>
      <c r="C244" s="110" t="s">
        <v>13</v>
      </c>
      <c r="D244" s="115">
        <v>0.09</v>
      </c>
      <c r="E244" s="112">
        <v>38.219695571200006</v>
      </c>
      <c r="F244" s="112">
        <f t="shared" si="10"/>
        <v>3.4397726014080003</v>
      </c>
      <c r="G244" s="129"/>
      <c r="H244" s="129"/>
      <c r="I244" s="43" t="s">
        <v>15</v>
      </c>
      <c r="J244" s="28"/>
    </row>
    <row r="245" spans="1:10" s="20" customFormat="1" x14ac:dyDescent="0.3">
      <c r="A245" s="116">
        <f>A244+1</f>
        <v>21</v>
      </c>
      <c r="B245" s="2" t="s">
        <v>339</v>
      </c>
      <c r="C245" s="26" t="s">
        <v>44</v>
      </c>
      <c r="D245" s="63">
        <v>0.15</v>
      </c>
      <c r="E245" s="112">
        <v>350.46045681292804</v>
      </c>
      <c r="F245" s="112">
        <f t="shared" si="10"/>
        <v>52.569068521939208</v>
      </c>
      <c r="G245" s="129"/>
      <c r="H245" s="129"/>
      <c r="I245" s="43" t="s">
        <v>15</v>
      </c>
      <c r="J245" s="28"/>
    </row>
    <row r="246" spans="1:10" s="20" customFormat="1" x14ac:dyDescent="0.3">
      <c r="A246" s="64">
        <f>A245+1</f>
        <v>22</v>
      </c>
      <c r="B246" s="2" t="s">
        <v>340</v>
      </c>
      <c r="C246" s="26" t="s">
        <v>5</v>
      </c>
      <c r="D246" s="27">
        <v>2.9</v>
      </c>
      <c r="E246" s="112">
        <v>15.792084000000001</v>
      </c>
      <c r="F246" s="112">
        <f t="shared" si="10"/>
        <v>45.797043600000002</v>
      </c>
      <c r="G246" s="129"/>
      <c r="H246" s="129"/>
      <c r="I246" s="43" t="s">
        <v>15</v>
      </c>
      <c r="J246" s="28"/>
    </row>
    <row r="247" spans="1:10" s="20" customFormat="1" x14ac:dyDescent="0.3">
      <c r="A247" s="64">
        <f>A246+1</f>
        <v>23</v>
      </c>
      <c r="B247" s="2" t="s">
        <v>341</v>
      </c>
      <c r="C247" s="26" t="s">
        <v>122</v>
      </c>
      <c r="D247" s="27">
        <v>0.83</v>
      </c>
      <c r="E247" s="112">
        <v>9.9805970880000014</v>
      </c>
      <c r="F247" s="112">
        <f t="shared" si="10"/>
        <v>8.2838955830400014</v>
      </c>
      <c r="G247" s="129"/>
      <c r="H247" s="129"/>
      <c r="I247" s="43" t="s">
        <v>15</v>
      </c>
      <c r="J247" s="28"/>
    </row>
    <row r="248" spans="1:10" s="20" customFormat="1" x14ac:dyDescent="0.3">
      <c r="A248" s="106"/>
      <c r="B248" s="157" t="s">
        <v>123</v>
      </c>
      <c r="C248" s="107"/>
      <c r="D248" s="158"/>
      <c r="E248" s="112"/>
      <c r="F248" s="112"/>
      <c r="G248" s="129"/>
      <c r="H248" s="129"/>
      <c r="I248" s="43" t="s">
        <v>15</v>
      </c>
      <c r="J248" s="28"/>
    </row>
    <row r="249" spans="1:10" s="20" customFormat="1" ht="15.6" x14ac:dyDescent="0.3">
      <c r="A249" s="64">
        <f>A247+1</f>
        <v>24</v>
      </c>
      <c r="B249" s="159" t="s">
        <v>342</v>
      </c>
      <c r="C249" s="110" t="s">
        <v>13</v>
      </c>
      <c r="D249" s="115">
        <v>1.96</v>
      </c>
      <c r="E249" s="112">
        <v>4.9596126694400002</v>
      </c>
      <c r="F249" s="112">
        <f t="shared" si="10"/>
        <v>9.7208408321024002</v>
      </c>
      <c r="G249" s="129"/>
      <c r="H249" s="129"/>
      <c r="I249" s="43" t="s">
        <v>15</v>
      </c>
      <c r="J249" s="28"/>
    </row>
    <row r="250" spans="1:10" s="20" customFormat="1" ht="15.6" x14ac:dyDescent="0.3">
      <c r="A250" s="109">
        <f>A249+1</f>
        <v>25</v>
      </c>
      <c r="B250" s="159" t="s">
        <v>343</v>
      </c>
      <c r="C250" s="110" t="s">
        <v>13</v>
      </c>
      <c r="D250" s="115">
        <v>1.96</v>
      </c>
      <c r="E250" s="112">
        <v>12.693029331840002</v>
      </c>
      <c r="F250" s="112">
        <f t="shared" si="10"/>
        <v>24.878337490406402</v>
      </c>
      <c r="G250" s="129"/>
      <c r="H250" s="129"/>
      <c r="I250" s="43" t="s">
        <v>15</v>
      </c>
      <c r="J250" s="28"/>
    </row>
    <row r="251" spans="1:10" s="20" customFormat="1" x14ac:dyDescent="0.3">
      <c r="A251" s="117"/>
      <c r="B251" s="162" t="s">
        <v>344</v>
      </c>
      <c r="C251" s="83"/>
      <c r="D251" s="118"/>
      <c r="E251" s="112"/>
      <c r="F251" s="112"/>
      <c r="G251" s="129"/>
      <c r="H251" s="129"/>
      <c r="I251" s="43" t="s">
        <v>15</v>
      </c>
      <c r="J251" s="28"/>
    </row>
    <row r="252" spans="1:10" s="20" customFormat="1" ht="15.6" x14ac:dyDescent="0.3">
      <c r="A252" s="109">
        <f>A250+1</f>
        <v>26</v>
      </c>
      <c r="B252" s="159" t="s">
        <v>345</v>
      </c>
      <c r="C252" s="110" t="s">
        <v>13</v>
      </c>
      <c r="D252" s="115">
        <v>0.38440000000000002</v>
      </c>
      <c r="E252" s="112">
        <v>49.596126694399999</v>
      </c>
      <c r="F252" s="112">
        <f t="shared" si="10"/>
        <v>19.06475110132736</v>
      </c>
      <c r="G252" s="129"/>
      <c r="H252" s="129"/>
      <c r="I252" s="43" t="s">
        <v>15</v>
      </c>
      <c r="J252" s="28"/>
    </row>
    <row r="253" spans="1:10" s="20" customFormat="1" ht="15.6" x14ac:dyDescent="0.3">
      <c r="A253" s="109">
        <f>A252+1</f>
        <v>27</v>
      </c>
      <c r="B253" s="159" t="s">
        <v>330</v>
      </c>
      <c r="C253" s="110" t="s">
        <v>13</v>
      </c>
      <c r="D253" s="111">
        <v>2.5</v>
      </c>
      <c r="E253" s="112">
        <v>15.466833324800001</v>
      </c>
      <c r="F253" s="112">
        <f t="shared" si="10"/>
        <v>38.667083312000003</v>
      </c>
      <c r="G253" s="129"/>
      <c r="H253" s="129"/>
      <c r="I253" s="43" t="s">
        <v>15</v>
      </c>
      <c r="J253" s="28"/>
    </row>
    <row r="254" spans="1:10" s="20" customFormat="1" ht="15.6" x14ac:dyDescent="0.3">
      <c r="A254" s="109">
        <f>A253+1</f>
        <v>28</v>
      </c>
      <c r="B254" s="2" t="s">
        <v>346</v>
      </c>
      <c r="C254" s="26" t="s">
        <v>13</v>
      </c>
      <c r="D254" s="61">
        <v>0.6</v>
      </c>
      <c r="E254" s="112">
        <v>52.663857136000004</v>
      </c>
      <c r="F254" s="112">
        <f t="shared" si="10"/>
        <v>31.5983142816</v>
      </c>
      <c r="G254" s="129"/>
      <c r="H254" s="129"/>
      <c r="I254" s="43" t="s">
        <v>15</v>
      </c>
      <c r="J254" s="28"/>
    </row>
    <row r="255" spans="1:10" s="20" customFormat="1" x14ac:dyDescent="0.3">
      <c r="A255" s="64">
        <f>A254+1</f>
        <v>29</v>
      </c>
      <c r="B255" s="2" t="s">
        <v>347</v>
      </c>
      <c r="C255" s="26" t="s">
        <v>44</v>
      </c>
      <c r="D255" s="63">
        <v>0.38</v>
      </c>
      <c r="E255" s="112">
        <v>363.34679735692799</v>
      </c>
      <c r="F255" s="112">
        <f t="shared" si="10"/>
        <v>138.07178299563265</v>
      </c>
      <c r="G255" s="129"/>
      <c r="H255" s="129"/>
      <c r="I255" s="43" t="s">
        <v>15</v>
      </c>
      <c r="J255" s="28"/>
    </row>
    <row r="256" spans="1:10" s="20" customFormat="1" x14ac:dyDescent="0.3">
      <c r="A256" s="64">
        <f>A255+1</f>
        <v>30</v>
      </c>
      <c r="B256" s="44" t="s">
        <v>348</v>
      </c>
      <c r="C256" s="26" t="s">
        <v>4</v>
      </c>
      <c r="D256" s="119">
        <v>1.907E-2</v>
      </c>
      <c r="E256" s="112">
        <v>3117.0952538879997</v>
      </c>
      <c r="F256" s="112">
        <f t="shared" si="10"/>
        <v>59.443006491644155</v>
      </c>
      <c r="G256" s="129"/>
      <c r="H256" s="129"/>
      <c r="I256" s="43" t="s">
        <v>15</v>
      </c>
      <c r="J256" s="28"/>
    </row>
    <row r="257" spans="1:10" s="20" customFormat="1" x14ac:dyDescent="0.3">
      <c r="A257" s="85" t="s">
        <v>124</v>
      </c>
      <c r="B257" s="2" t="s">
        <v>349</v>
      </c>
      <c r="C257" s="26" t="s">
        <v>4</v>
      </c>
      <c r="D257" s="120">
        <v>4.5100000000000001E-3</v>
      </c>
      <c r="E257" s="112">
        <v>3385.8228096000003</v>
      </c>
      <c r="F257" s="112">
        <f t="shared" si="10"/>
        <v>15.270060871296002</v>
      </c>
      <c r="G257" s="129"/>
      <c r="H257" s="129"/>
      <c r="I257" s="43" t="s">
        <v>14</v>
      </c>
      <c r="J257" s="28"/>
    </row>
    <row r="258" spans="1:10" s="20" customFormat="1" x14ac:dyDescent="0.3">
      <c r="A258" s="85" t="s">
        <v>125</v>
      </c>
      <c r="B258" s="2" t="s">
        <v>350</v>
      </c>
      <c r="C258" s="26" t="s">
        <v>4</v>
      </c>
      <c r="D258" s="120">
        <v>5.5000000000000003E-4</v>
      </c>
      <c r="E258" s="112">
        <v>2387.7631008000003</v>
      </c>
      <c r="F258" s="112">
        <f t="shared" si="10"/>
        <v>1.3132697054400002</v>
      </c>
      <c r="G258" s="129"/>
      <c r="H258" s="129"/>
      <c r="I258" s="43" t="s">
        <v>14</v>
      </c>
      <c r="J258" s="28"/>
    </row>
    <row r="259" spans="1:10" s="20" customFormat="1" x14ac:dyDescent="0.3">
      <c r="A259" s="85" t="s">
        <v>126</v>
      </c>
      <c r="B259" s="2" t="s">
        <v>351</v>
      </c>
      <c r="C259" s="26" t="s">
        <v>4</v>
      </c>
      <c r="D259" s="119">
        <v>1.12E-2</v>
      </c>
      <c r="E259" s="112">
        <v>2274.0600960000002</v>
      </c>
      <c r="F259" s="112">
        <f t="shared" si="10"/>
        <v>25.4694730752</v>
      </c>
      <c r="G259" s="129"/>
      <c r="H259" s="129"/>
      <c r="I259" s="43" t="s">
        <v>14</v>
      </c>
      <c r="J259" s="28"/>
    </row>
    <row r="260" spans="1:10" s="20" customFormat="1" x14ac:dyDescent="0.3">
      <c r="A260" s="85" t="s">
        <v>127</v>
      </c>
      <c r="B260" s="2" t="s">
        <v>352</v>
      </c>
      <c r="C260" s="26" t="s">
        <v>4</v>
      </c>
      <c r="D260" s="120">
        <v>2.81E-3</v>
      </c>
      <c r="E260" s="112">
        <v>3246.8524704000001</v>
      </c>
      <c r="F260" s="112">
        <f t="shared" si="10"/>
        <v>9.1236554418240008</v>
      </c>
      <c r="G260" s="129"/>
      <c r="H260" s="129"/>
      <c r="I260" s="43" t="s">
        <v>14</v>
      </c>
      <c r="J260" s="28"/>
    </row>
    <row r="261" spans="1:10" s="20" customFormat="1" x14ac:dyDescent="0.3">
      <c r="A261" s="64">
        <f>A256+1</f>
        <v>31</v>
      </c>
      <c r="B261" s="45" t="s">
        <v>353</v>
      </c>
      <c r="C261" s="17" t="s">
        <v>6</v>
      </c>
      <c r="D261" s="19">
        <v>8</v>
      </c>
      <c r="E261" s="112">
        <v>8.7283412339200002</v>
      </c>
      <c r="F261" s="112">
        <f t="shared" si="10"/>
        <v>69.826729871360001</v>
      </c>
      <c r="G261" s="129"/>
      <c r="H261" s="129"/>
      <c r="I261" s="43" t="s">
        <v>15</v>
      </c>
      <c r="J261" s="28"/>
    </row>
    <row r="262" spans="1:10" s="20" customFormat="1" x14ac:dyDescent="0.3">
      <c r="A262" s="121">
        <f>A261+1</f>
        <v>32</v>
      </c>
      <c r="B262" s="163" t="s">
        <v>354</v>
      </c>
      <c r="C262" s="83" t="s">
        <v>128</v>
      </c>
      <c r="D262" s="122">
        <v>4</v>
      </c>
      <c r="E262" s="112">
        <v>74.614372444480011</v>
      </c>
      <c r="F262" s="112">
        <f t="shared" si="10"/>
        <v>298.45748977792005</v>
      </c>
      <c r="G262" s="129"/>
      <c r="H262" s="129"/>
      <c r="I262" s="43" t="s">
        <v>15</v>
      </c>
      <c r="J262" s="28"/>
    </row>
    <row r="263" spans="1:10" s="20" customFormat="1" x14ac:dyDescent="0.3">
      <c r="A263" s="121">
        <f>A262+1</f>
        <v>33</v>
      </c>
      <c r="B263" s="163" t="s">
        <v>355</v>
      </c>
      <c r="C263" s="83" t="s">
        <v>4</v>
      </c>
      <c r="D263" s="123">
        <v>7.5159999999999991E-2</v>
      </c>
      <c r="E263" s="112">
        <v>1807.4014532724486</v>
      </c>
      <c r="F263" s="112">
        <f t="shared" si="10"/>
        <v>135.84429322795722</v>
      </c>
      <c r="G263" s="129"/>
      <c r="H263" s="129"/>
      <c r="I263" s="43" t="s">
        <v>15</v>
      </c>
      <c r="J263" s="28"/>
    </row>
    <row r="264" spans="1:10" s="20" customFormat="1" x14ac:dyDescent="0.3">
      <c r="A264" s="124" t="s">
        <v>129</v>
      </c>
      <c r="B264" s="164" t="s">
        <v>356</v>
      </c>
      <c r="C264" s="83" t="s">
        <v>4</v>
      </c>
      <c r="D264" s="125">
        <v>4.5869999999999994E-2</v>
      </c>
      <c r="E264" s="112">
        <v>3246.8524704000001</v>
      </c>
      <c r="F264" s="112">
        <f t="shared" si="10"/>
        <v>148.93312281724798</v>
      </c>
      <c r="G264" s="129"/>
      <c r="H264" s="129"/>
      <c r="I264" s="43" t="s">
        <v>14</v>
      </c>
      <c r="J264" s="28"/>
    </row>
    <row r="265" spans="1:10" s="20" customFormat="1" x14ac:dyDescent="0.3">
      <c r="A265" s="124" t="s">
        <v>130</v>
      </c>
      <c r="B265" s="164" t="s">
        <v>357</v>
      </c>
      <c r="C265" s="83" t="s">
        <v>4</v>
      </c>
      <c r="D265" s="125">
        <v>5.9100000000000003E-3</v>
      </c>
      <c r="E265" s="112">
        <v>3246.8524704000001</v>
      </c>
      <c r="F265" s="112">
        <f t="shared" si="10"/>
        <v>19.188898100064002</v>
      </c>
      <c r="G265" s="129"/>
      <c r="H265" s="129"/>
      <c r="I265" s="43" t="s">
        <v>14</v>
      </c>
      <c r="J265" s="28"/>
    </row>
    <row r="266" spans="1:10" s="20" customFormat="1" x14ac:dyDescent="0.3">
      <c r="A266" s="124" t="s">
        <v>131</v>
      </c>
      <c r="B266" s="164" t="s">
        <v>358</v>
      </c>
      <c r="C266" s="83" t="s">
        <v>4</v>
      </c>
      <c r="D266" s="125">
        <v>1.8020000000000001E-2</v>
      </c>
      <c r="E266" s="112">
        <v>3385.8228096000003</v>
      </c>
      <c r="F266" s="112">
        <f t="shared" si="10"/>
        <v>61.012527028992011</v>
      </c>
      <c r="G266" s="129"/>
      <c r="H266" s="129"/>
      <c r="I266" s="43" t="s">
        <v>14</v>
      </c>
      <c r="J266" s="28"/>
    </row>
    <row r="267" spans="1:10" s="20" customFormat="1" x14ac:dyDescent="0.3">
      <c r="A267" s="124" t="s">
        <v>132</v>
      </c>
      <c r="B267" s="164" t="s">
        <v>359</v>
      </c>
      <c r="C267" s="83" t="s">
        <v>4</v>
      </c>
      <c r="D267" s="125">
        <v>3.5600000000000002E-3</v>
      </c>
      <c r="E267" s="112">
        <v>3385.8228096000003</v>
      </c>
      <c r="F267" s="112">
        <f t="shared" si="10"/>
        <v>12.053529202176001</v>
      </c>
      <c r="G267" s="129"/>
      <c r="H267" s="129"/>
      <c r="I267" s="43" t="s">
        <v>14</v>
      </c>
      <c r="J267" s="28"/>
    </row>
    <row r="268" spans="1:10" s="20" customFormat="1" x14ac:dyDescent="0.3">
      <c r="A268" s="124" t="s">
        <v>133</v>
      </c>
      <c r="B268" s="164" t="s">
        <v>360</v>
      </c>
      <c r="C268" s="83" t="s">
        <v>4</v>
      </c>
      <c r="D268" s="125">
        <v>1.7999999999999997E-3</v>
      </c>
      <c r="E268" s="112">
        <v>3385.8228095999998</v>
      </c>
      <c r="F268" s="112">
        <f t="shared" si="10"/>
        <v>6.0944810572799986</v>
      </c>
      <c r="G268" s="129"/>
      <c r="H268" s="129"/>
      <c r="I268" s="43" t="s">
        <v>14</v>
      </c>
      <c r="J268" s="28"/>
    </row>
    <row r="269" spans="1:10" s="20" customFormat="1" x14ac:dyDescent="0.3">
      <c r="A269" s="121">
        <f>A263+1</f>
        <v>34</v>
      </c>
      <c r="B269" s="45" t="s">
        <v>134</v>
      </c>
      <c r="C269" s="17" t="s">
        <v>6</v>
      </c>
      <c r="D269" s="19">
        <v>4</v>
      </c>
      <c r="E269" s="112">
        <v>9.2447987878400024</v>
      </c>
      <c r="F269" s="112">
        <f t="shared" si="10"/>
        <v>36.97919515136001</v>
      </c>
      <c r="G269" s="129"/>
      <c r="H269" s="129"/>
      <c r="I269" s="43" t="s">
        <v>15</v>
      </c>
      <c r="J269" s="28"/>
    </row>
    <row r="270" spans="1:10" s="20" customFormat="1" ht="15.6" x14ac:dyDescent="0.3">
      <c r="A270" s="64">
        <f>A269+1</f>
        <v>35</v>
      </c>
      <c r="B270" s="2" t="s">
        <v>361</v>
      </c>
      <c r="C270" s="26" t="s">
        <v>148</v>
      </c>
      <c r="D270" s="61">
        <v>4.5</v>
      </c>
      <c r="E270" s="112">
        <v>2.4229265413759999</v>
      </c>
      <c r="F270" s="112">
        <f t="shared" si="10"/>
        <v>10.903169436192</v>
      </c>
      <c r="G270" s="129"/>
      <c r="H270" s="129"/>
      <c r="I270" s="43" t="s">
        <v>15</v>
      </c>
      <c r="J270" s="28"/>
    </row>
    <row r="271" spans="1:10" s="20" customFormat="1" ht="15.6" x14ac:dyDescent="0.3">
      <c r="A271" s="66">
        <f>A270+1</f>
        <v>36</v>
      </c>
      <c r="B271" s="45" t="s">
        <v>362</v>
      </c>
      <c r="C271" s="17" t="s">
        <v>148</v>
      </c>
      <c r="D271" s="61">
        <v>4.5</v>
      </c>
      <c r="E271" s="112">
        <v>13.532177087968002</v>
      </c>
      <c r="F271" s="112">
        <f t="shared" si="10"/>
        <v>60.894796895856004</v>
      </c>
      <c r="G271" s="129"/>
      <c r="H271" s="129"/>
      <c r="I271" s="43" t="s">
        <v>15</v>
      </c>
      <c r="J271" s="28"/>
    </row>
    <row r="272" spans="1:10" s="20" customFormat="1" x14ac:dyDescent="0.3">
      <c r="A272" s="66"/>
      <c r="B272" s="149" t="s">
        <v>135</v>
      </c>
      <c r="C272" s="17"/>
      <c r="D272" s="18"/>
      <c r="E272" s="112"/>
      <c r="F272" s="112">
        <f t="shared" si="10"/>
        <v>0</v>
      </c>
      <c r="G272" s="129"/>
      <c r="H272" s="129"/>
      <c r="I272" s="43" t="s">
        <v>15</v>
      </c>
      <c r="J272" s="28"/>
    </row>
    <row r="273" spans="1:10" s="20" customFormat="1" ht="15.6" x14ac:dyDescent="0.3">
      <c r="A273" s="64">
        <f>A271+1</f>
        <v>37</v>
      </c>
      <c r="B273" s="2" t="s">
        <v>363</v>
      </c>
      <c r="C273" s="26" t="s">
        <v>13</v>
      </c>
      <c r="D273" s="63">
        <v>0.54</v>
      </c>
      <c r="E273" s="112">
        <v>66.083109558399983</v>
      </c>
      <c r="F273" s="112">
        <f t="shared" si="10"/>
        <v>35.684879161535996</v>
      </c>
      <c r="G273" s="129"/>
      <c r="H273" s="129"/>
      <c r="I273" s="43" t="s">
        <v>15</v>
      </c>
      <c r="J273" s="28"/>
    </row>
    <row r="274" spans="1:10" s="20" customFormat="1" ht="15.6" x14ac:dyDescent="0.3">
      <c r="A274" s="66">
        <f>A273+1</f>
        <v>38</v>
      </c>
      <c r="B274" s="47" t="s">
        <v>364</v>
      </c>
      <c r="C274" s="17" t="s">
        <v>13</v>
      </c>
      <c r="D274" s="18">
        <v>0.88</v>
      </c>
      <c r="E274" s="112">
        <v>150.32520952099205</v>
      </c>
      <c r="F274" s="112">
        <f t="shared" si="10"/>
        <v>132.286184378473</v>
      </c>
      <c r="G274" s="129"/>
      <c r="H274" s="129"/>
      <c r="I274" s="43" t="s">
        <v>15</v>
      </c>
      <c r="J274" s="28"/>
    </row>
    <row r="275" spans="1:10" s="20" customFormat="1" ht="15.6" x14ac:dyDescent="0.3">
      <c r="A275" s="16" t="s">
        <v>136</v>
      </c>
      <c r="B275" s="45" t="s">
        <v>365</v>
      </c>
      <c r="C275" s="17" t="s">
        <v>13</v>
      </c>
      <c r="D275" s="18">
        <v>0.89319999999999988</v>
      </c>
      <c r="E275" s="112">
        <v>242.56641024000004</v>
      </c>
      <c r="F275" s="112">
        <f t="shared" si="10"/>
        <v>216.660317626368</v>
      </c>
      <c r="G275" s="129"/>
      <c r="H275" s="129"/>
      <c r="I275" s="43" t="s">
        <v>14</v>
      </c>
      <c r="J275" s="28"/>
    </row>
    <row r="276" spans="1:10" s="20" customFormat="1" x14ac:dyDescent="0.3">
      <c r="A276" s="16" t="s">
        <v>137</v>
      </c>
      <c r="B276" s="72" t="s">
        <v>366</v>
      </c>
      <c r="C276" s="17" t="s">
        <v>4</v>
      </c>
      <c r="D276" s="94">
        <v>5.7290000000000001E-2</v>
      </c>
      <c r="E276" s="112">
        <v>2341.0185321600002</v>
      </c>
      <c r="F276" s="112">
        <f t="shared" si="10"/>
        <v>134.11695170744642</v>
      </c>
      <c r="G276" s="129"/>
      <c r="H276" s="129"/>
      <c r="I276" s="43" t="s">
        <v>14</v>
      </c>
      <c r="J276" s="28"/>
    </row>
    <row r="277" spans="1:10" s="20" customFormat="1" ht="15.6" thickBot="1" x14ac:dyDescent="0.35">
      <c r="A277" s="16" t="s">
        <v>138</v>
      </c>
      <c r="B277" s="72" t="s">
        <v>367</v>
      </c>
      <c r="C277" s="17" t="s">
        <v>4</v>
      </c>
      <c r="D277" s="94">
        <v>1.73E-3</v>
      </c>
      <c r="E277" s="112">
        <v>2387.7631008000003</v>
      </c>
      <c r="F277" s="112">
        <f t="shared" si="10"/>
        <v>4.1308301643840002</v>
      </c>
      <c r="G277" s="129"/>
      <c r="H277" s="129"/>
      <c r="I277" s="43" t="s">
        <v>14</v>
      </c>
      <c r="J277" s="28"/>
    </row>
    <row r="278" spans="1:10" s="20" customFormat="1" x14ac:dyDescent="0.3">
      <c r="A278" s="103"/>
      <c r="B278" s="155" t="s">
        <v>368</v>
      </c>
      <c r="C278" s="104"/>
      <c r="D278" s="104"/>
      <c r="E278" s="104"/>
      <c r="F278" s="105"/>
      <c r="G278" s="108"/>
      <c r="H278" s="108"/>
      <c r="I278" s="43" t="s">
        <v>15</v>
      </c>
      <c r="J278" s="28"/>
    </row>
    <row r="279" spans="1:10" s="20" customFormat="1" x14ac:dyDescent="0.3">
      <c r="A279" s="106"/>
      <c r="B279" s="157" t="s">
        <v>139</v>
      </c>
      <c r="C279" s="107"/>
      <c r="D279" s="107"/>
      <c r="E279" s="107"/>
      <c r="F279" s="108"/>
      <c r="G279" s="108"/>
      <c r="H279" s="108"/>
      <c r="I279" s="43" t="s">
        <v>15</v>
      </c>
      <c r="J279" s="28"/>
    </row>
    <row r="280" spans="1:10" s="20" customFormat="1" x14ac:dyDescent="0.3">
      <c r="A280" s="117">
        <f>A274+1</f>
        <v>39</v>
      </c>
      <c r="B280" s="163" t="s">
        <v>369</v>
      </c>
      <c r="C280" s="83" t="s">
        <v>34</v>
      </c>
      <c r="D280" s="118">
        <v>1</v>
      </c>
      <c r="E280" s="126">
        <v>4951.2894581542405</v>
      </c>
      <c r="F280" s="127">
        <f>D280*E280</f>
        <v>4951.2894581542405</v>
      </c>
      <c r="G280" s="192"/>
      <c r="H280" s="192"/>
      <c r="I280" s="43" t="s">
        <v>15</v>
      </c>
      <c r="J280" s="28"/>
    </row>
    <row r="281" spans="1:10" s="20" customFormat="1" x14ac:dyDescent="0.3">
      <c r="A281" s="128">
        <v>39.1</v>
      </c>
      <c r="B281" s="179" t="s">
        <v>370</v>
      </c>
      <c r="C281" s="83" t="s">
        <v>34</v>
      </c>
      <c r="D281" s="118">
        <v>1</v>
      </c>
      <c r="E281" s="174"/>
      <c r="F281" s="175">
        <f t="shared" ref="F281:F313" si="11">D281*E281</f>
        <v>0</v>
      </c>
      <c r="G281" s="193"/>
      <c r="H281" s="193"/>
      <c r="I281" s="43" t="s">
        <v>17</v>
      </c>
      <c r="J281" s="28"/>
    </row>
    <row r="282" spans="1:10" s="20" customFormat="1" x14ac:dyDescent="0.3">
      <c r="A282" s="117">
        <f>A280+1</f>
        <v>40</v>
      </c>
      <c r="B282" s="44" t="s">
        <v>371</v>
      </c>
      <c r="C282" s="26" t="s">
        <v>6</v>
      </c>
      <c r="D282" s="27">
        <v>2</v>
      </c>
      <c r="E282" s="15">
        <v>256.60814739199998</v>
      </c>
      <c r="F282" s="127">
        <f t="shared" si="11"/>
        <v>513.21629478399996</v>
      </c>
      <c r="G282" s="192"/>
      <c r="H282" s="192"/>
      <c r="I282" s="43" t="s">
        <v>15</v>
      </c>
      <c r="J282" s="28"/>
    </row>
    <row r="283" spans="1:10" s="20" customFormat="1" x14ac:dyDescent="0.3">
      <c r="A283" s="117">
        <f>A282+1</f>
        <v>41</v>
      </c>
      <c r="B283" s="44" t="s">
        <v>372</v>
      </c>
      <c r="C283" s="26" t="s">
        <v>6</v>
      </c>
      <c r="D283" s="27">
        <v>1</v>
      </c>
      <c r="E283" s="15">
        <v>219.74080947200002</v>
      </c>
      <c r="F283" s="127">
        <f t="shared" si="11"/>
        <v>219.74080947200002</v>
      </c>
      <c r="G283" s="192"/>
      <c r="H283" s="192"/>
      <c r="I283" s="43" t="s">
        <v>15</v>
      </c>
      <c r="J283" s="28"/>
    </row>
    <row r="284" spans="1:10" s="20" customFormat="1" x14ac:dyDescent="0.3">
      <c r="A284" s="117">
        <f>A283+1</f>
        <v>42</v>
      </c>
      <c r="B284" s="44" t="s">
        <v>373</v>
      </c>
      <c r="C284" s="26" t="s">
        <v>6</v>
      </c>
      <c r="D284" s="27">
        <v>1</v>
      </c>
      <c r="E284" s="15">
        <v>182.61251491200005</v>
      </c>
      <c r="F284" s="127">
        <f t="shared" si="11"/>
        <v>182.61251491200005</v>
      </c>
      <c r="G284" s="192"/>
      <c r="H284" s="192"/>
      <c r="I284" s="43" t="s">
        <v>15</v>
      </c>
      <c r="J284" s="28"/>
    </row>
    <row r="285" spans="1:10" s="20" customFormat="1" x14ac:dyDescent="0.3">
      <c r="A285" s="117">
        <f>A284+1</f>
        <v>43</v>
      </c>
      <c r="B285" s="44" t="s">
        <v>374</v>
      </c>
      <c r="C285" s="26" t="s">
        <v>6</v>
      </c>
      <c r="D285" s="27">
        <v>1</v>
      </c>
      <c r="E285" s="15">
        <v>56.408662912000004</v>
      </c>
      <c r="F285" s="127">
        <f t="shared" si="11"/>
        <v>56.408662912000004</v>
      </c>
      <c r="G285" s="192"/>
      <c r="H285" s="192"/>
      <c r="I285" s="43" t="s">
        <v>15</v>
      </c>
      <c r="J285" s="28"/>
    </row>
    <row r="286" spans="1:10" s="20" customFormat="1" x14ac:dyDescent="0.3">
      <c r="A286" s="106"/>
      <c r="B286" s="157" t="s">
        <v>140</v>
      </c>
      <c r="C286" s="107"/>
      <c r="D286" s="107"/>
      <c r="E286" s="129"/>
      <c r="F286" s="127">
        <f t="shared" si="11"/>
        <v>0</v>
      </c>
      <c r="G286" s="192"/>
      <c r="H286" s="192"/>
      <c r="I286" s="43" t="s">
        <v>15</v>
      </c>
      <c r="J286" s="28"/>
    </row>
    <row r="287" spans="1:10" s="20" customFormat="1" x14ac:dyDescent="0.3">
      <c r="A287" s="117">
        <f>A285+1</f>
        <v>44</v>
      </c>
      <c r="B287" s="163" t="s">
        <v>375</v>
      </c>
      <c r="C287" s="83" t="s">
        <v>5</v>
      </c>
      <c r="D287" s="122">
        <v>20</v>
      </c>
      <c r="E287" s="123">
        <v>72.825547043200004</v>
      </c>
      <c r="F287" s="127">
        <f t="shared" si="11"/>
        <v>1456.5109408640001</v>
      </c>
      <c r="G287" s="192"/>
      <c r="H287" s="192"/>
      <c r="I287" s="43" t="s">
        <v>15</v>
      </c>
      <c r="J287" s="28"/>
    </row>
    <row r="288" spans="1:10" s="20" customFormat="1" x14ac:dyDescent="0.3">
      <c r="A288" s="117">
        <f t="shared" ref="A288:A297" si="12">A287+1</f>
        <v>45</v>
      </c>
      <c r="B288" s="166" t="s">
        <v>376</v>
      </c>
      <c r="C288" s="83" t="s">
        <v>5</v>
      </c>
      <c r="D288" s="122">
        <v>10</v>
      </c>
      <c r="E288" s="123">
        <v>79.067461082624007</v>
      </c>
      <c r="F288" s="127">
        <f t="shared" si="11"/>
        <v>790.67461082624004</v>
      </c>
      <c r="G288" s="192"/>
      <c r="H288" s="192"/>
      <c r="I288" s="43" t="s">
        <v>15</v>
      </c>
      <c r="J288" s="28"/>
    </row>
    <row r="289" spans="1:10" s="20" customFormat="1" x14ac:dyDescent="0.3">
      <c r="A289" s="117">
        <f t="shared" si="12"/>
        <v>46</v>
      </c>
      <c r="B289" s="163" t="s">
        <v>377</v>
      </c>
      <c r="C289" s="83" t="s">
        <v>5</v>
      </c>
      <c r="D289" s="122">
        <v>3</v>
      </c>
      <c r="E289" s="123">
        <v>5.4042114419200011</v>
      </c>
      <c r="F289" s="127">
        <f t="shared" si="11"/>
        <v>16.212634325760003</v>
      </c>
      <c r="G289" s="192"/>
      <c r="H289" s="192"/>
      <c r="I289" s="43" t="s">
        <v>15</v>
      </c>
      <c r="J289" s="28"/>
    </row>
    <row r="290" spans="1:10" s="20" customFormat="1" x14ac:dyDescent="0.3">
      <c r="A290" s="117">
        <f t="shared" si="12"/>
        <v>47</v>
      </c>
      <c r="B290" s="163" t="s">
        <v>378</v>
      </c>
      <c r="C290" s="83" t="s">
        <v>5</v>
      </c>
      <c r="D290" s="122">
        <v>7</v>
      </c>
      <c r="E290" s="123">
        <v>12.154965530624001</v>
      </c>
      <c r="F290" s="127">
        <f t="shared" si="11"/>
        <v>85.084758714368007</v>
      </c>
      <c r="G290" s="192"/>
      <c r="H290" s="192"/>
      <c r="I290" s="43" t="s">
        <v>15</v>
      </c>
      <c r="J290" s="28"/>
    </row>
    <row r="291" spans="1:10" s="20" customFormat="1" x14ac:dyDescent="0.3">
      <c r="A291" s="131">
        <f t="shared" si="12"/>
        <v>48</v>
      </c>
      <c r="B291" s="167" t="s">
        <v>379</v>
      </c>
      <c r="C291" s="113" t="s">
        <v>5</v>
      </c>
      <c r="D291" s="114">
        <v>10</v>
      </c>
      <c r="E291" s="130">
        <v>8.6500306131200002</v>
      </c>
      <c r="F291" s="127">
        <f t="shared" si="11"/>
        <v>86.500306131200006</v>
      </c>
      <c r="G291" s="192"/>
      <c r="H291" s="192"/>
      <c r="I291" s="43" t="s">
        <v>15</v>
      </c>
      <c r="J291" s="28"/>
    </row>
    <row r="292" spans="1:10" s="20" customFormat="1" x14ac:dyDescent="0.3">
      <c r="A292" s="131">
        <f t="shared" si="12"/>
        <v>49</v>
      </c>
      <c r="B292" s="167" t="s">
        <v>380</v>
      </c>
      <c r="C292" s="113" t="s">
        <v>5</v>
      </c>
      <c r="D292" s="114">
        <v>12</v>
      </c>
      <c r="E292" s="130">
        <v>6.9502281171200018</v>
      </c>
      <c r="F292" s="127">
        <f t="shared" si="11"/>
        <v>83.402737405440021</v>
      </c>
      <c r="G292" s="192"/>
      <c r="H292" s="192"/>
      <c r="I292" s="43" t="s">
        <v>15</v>
      </c>
      <c r="J292" s="28"/>
    </row>
    <row r="293" spans="1:10" s="20" customFormat="1" x14ac:dyDescent="0.3">
      <c r="A293" s="131">
        <f t="shared" si="12"/>
        <v>50</v>
      </c>
      <c r="B293" s="167" t="s">
        <v>381</v>
      </c>
      <c r="C293" s="113" t="s">
        <v>5</v>
      </c>
      <c r="D293" s="114">
        <v>3</v>
      </c>
      <c r="E293" s="130">
        <v>6.1462674771200021</v>
      </c>
      <c r="F293" s="127">
        <f t="shared" si="11"/>
        <v>18.438802431360006</v>
      </c>
      <c r="G293" s="192"/>
      <c r="H293" s="192"/>
      <c r="I293" s="43" t="s">
        <v>15</v>
      </c>
      <c r="J293" s="28"/>
    </row>
    <row r="294" spans="1:10" s="20" customFormat="1" x14ac:dyDescent="0.3">
      <c r="A294" s="131">
        <f t="shared" si="12"/>
        <v>51</v>
      </c>
      <c r="B294" s="167" t="s">
        <v>382</v>
      </c>
      <c r="C294" s="113" t="s">
        <v>5</v>
      </c>
      <c r="D294" s="114">
        <v>2</v>
      </c>
      <c r="E294" s="130">
        <v>6.1462674771200012</v>
      </c>
      <c r="F294" s="127">
        <f t="shared" si="11"/>
        <v>12.292534954240002</v>
      </c>
      <c r="G294" s="192"/>
      <c r="H294" s="192"/>
      <c r="I294" s="43" t="s">
        <v>15</v>
      </c>
      <c r="J294" s="28"/>
    </row>
    <row r="295" spans="1:10" s="20" customFormat="1" x14ac:dyDescent="0.3">
      <c r="A295" s="131">
        <f t="shared" si="12"/>
        <v>52</v>
      </c>
      <c r="B295" s="167" t="s">
        <v>383</v>
      </c>
      <c r="C295" s="113" t="s">
        <v>5</v>
      </c>
      <c r="D295" s="114">
        <v>3</v>
      </c>
      <c r="E295" s="130">
        <v>4.6807206207999998</v>
      </c>
      <c r="F295" s="127">
        <f t="shared" si="11"/>
        <v>14.0421618624</v>
      </c>
      <c r="G295" s="192"/>
      <c r="H295" s="192"/>
      <c r="I295" s="43" t="s">
        <v>15</v>
      </c>
      <c r="J295" s="28"/>
    </row>
    <row r="296" spans="1:10" s="20" customFormat="1" x14ac:dyDescent="0.3">
      <c r="A296" s="131">
        <f t="shared" si="12"/>
        <v>53</v>
      </c>
      <c r="B296" s="167" t="s">
        <v>384</v>
      </c>
      <c r="C296" s="113" t="s">
        <v>5</v>
      </c>
      <c r="D296" s="114">
        <v>16</v>
      </c>
      <c r="E296" s="130">
        <v>2.5763782566400004</v>
      </c>
      <c r="F296" s="127">
        <f t="shared" si="11"/>
        <v>41.222052106240007</v>
      </c>
      <c r="G296" s="192"/>
      <c r="H296" s="192"/>
      <c r="I296" s="43" t="s">
        <v>15</v>
      </c>
      <c r="J296" s="28"/>
    </row>
    <row r="297" spans="1:10" s="20" customFormat="1" x14ac:dyDescent="0.3">
      <c r="A297" s="131">
        <f t="shared" si="12"/>
        <v>54</v>
      </c>
      <c r="B297" s="167" t="s">
        <v>385</v>
      </c>
      <c r="C297" s="113" t="s">
        <v>5</v>
      </c>
      <c r="D297" s="114">
        <v>14</v>
      </c>
      <c r="E297" s="130">
        <v>2.5763782566400009</v>
      </c>
      <c r="F297" s="127">
        <f t="shared" si="11"/>
        <v>36.06929559296001</v>
      </c>
      <c r="G297" s="192"/>
      <c r="H297" s="192"/>
      <c r="I297" s="43" t="s">
        <v>15</v>
      </c>
      <c r="J297" s="28"/>
    </row>
    <row r="298" spans="1:10" s="20" customFormat="1" x14ac:dyDescent="0.3">
      <c r="A298" s="131"/>
      <c r="B298" s="168" t="s">
        <v>141</v>
      </c>
      <c r="C298" s="113"/>
      <c r="D298" s="130"/>
      <c r="E298" s="130"/>
      <c r="F298" s="127"/>
      <c r="G298" s="192"/>
      <c r="H298" s="192"/>
      <c r="I298" s="43" t="s">
        <v>15</v>
      </c>
      <c r="J298" s="28"/>
    </row>
    <row r="299" spans="1:10" s="20" customFormat="1" x14ac:dyDescent="0.3">
      <c r="A299" s="121">
        <f>A297+1</f>
        <v>55</v>
      </c>
      <c r="B299" s="165" t="s">
        <v>386</v>
      </c>
      <c r="C299" s="113" t="s">
        <v>6</v>
      </c>
      <c r="D299" s="132">
        <v>18</v>
      </c>
      <c r="E299" s="130">
        <v>4.6994744192000004</v>
      </c>
      <c r="F299" s="127">
        <f t="shared" si="11"/>
        <v>84.590539545600009</v>
      </c>
      <c r="G299" s="192"/>
      <c r="H299" s="192"/>
      <c r="I299" s="43" t="s">
        <v>15</v>
      </c>
      <c r="J299" s="28"/>
    </row>
    <row r="300" spans="1:10" s="20" customFormat="1" x14ac:dyDescent="0.3">
      <c r="A300" s="121">
        <f>A299+1</f>
        <v>56</v>
      </c>
      <c r="B300" s="165" t="s">
        <v>387</v>
      </c>
      <c r="C300" s="83" t="s">
        <v>6</v>
      </c>
      <c r="D300" s="132">
        <v>18</v>
      </c>
      <c r="E300" s="130">
        <v>3.3306940799999998</v>
      </c>
      <c r="F300" s="127">
        <f t="shared" si="11"/>
        <v>59.952493439999998</v>
      </c>
      <c r="G300" s="192"/>
      <c r="H300" s="192"/>
      <c r="I300" s="43" t="s">
        <v>15</v>
      </c>
      <c r="J300" s="28"/>
    </row>
    <row r="301" spans="1:10" s="20" customFormat="1" x14ac:dyDescent="0.3">
      <c r="A301" s="121">
        <f>A300+1</f>
        <v>57</v>
      </c>
      <c r="B301" s="165" t="s">
        <v>388</v>
      </c>
      <c r="C301" s="113" t="s">
        <v>6</v>
      </c>
      <c r="D301" s="132">
        <v>6</v>
      </c>
      <c r="E301" s="130">
        <v>4.1137316672000006</v>
      </c>
      <c r="F301" s="127">
        <f t="shared" si="11"/>
        <v>24.682390003200005</v>
      </c>
      <c r="G301" s="192"/>
      <c r="H301" s="192"/>
      <c r="I301" s="43" t="s">
        <v>15</v>
      </c>
      <c r="J301" s="28"/>
    </row>
    <row r="302" spans="1:10" s="20" customFormat="1" x14ac:dyDescent="0.3">
      <c r="A302" s="133">
        <f>A301+1</f>
        <v>58</v>
      </c>
      <c r="B302" s="165" t="s">
        <v>389</v>
      </c>
      <c r="C302" s="83" t="s">
        <v>6</v>
      </c>
      <c r="D302" s="132">
        <v>6</v>
      </c>
      <c r="E302" s="130">
        <v>1.4586143040000001</v>
      </c>
      <c r="F302" s="127">
        <f t="shared" si="11"/>
        <v>8.7516858240000008</v>
      </c>
      <c r="G302" s="192"/>
      <c r="H302" s="192"/>
      <c r="I302" s="43" t="s">
        <v>15</v>
      </c>
      <c r="J302" s="28"/>
    </row>
    <row r="303" spans="1:10" s="20" customFormat="1" x14ac:dyDescent="0.3">
      <c r="A303" s="134">
        <f>A302+1</f>
        <v>59</v>
      </c>
      <c r="B303" s="169" t="s">
        <v>390</v>
      </c>
      <c r="C303" s="87" t="s">
        <v>6</v>
      </c>
      <c r="D303" s="135">
        <v>1</v>
      </c>
      <c r="E303" s="130">
        <v>140.63201708800003</v>
      </c>
      <c r="F303" s="127">
        <f t="shared" si="11"/>
        <v>140.63201708800003</v>
      </c>
      <c r="G303" s="192"/>
      <c r="H303" s="192"/>
      <c r="I303" s="43" t="s">
        <v>15</v>
      </c>
      <c r="J303" s="28"/>
    </row>
    <row r="304" spans="1:10" s="20" customFormat="1" x14ac:dyDescent="0.3">
      <c r="A304" s="121">
        <f>A303+1</f>
        <v>60</v>
      </c>
      <c r="B304" s="165" t="s">
        <v>391</v>
      </c>
      <c r="C304" s="136" t="s">
        <v>6</v>
      </c>
      <c r="D304" s="132">
        <v>4</v>
      </c>
      <c r="E304" s="130">
        <v>10.007490067200003</v>
      </c>
      <c r="F304" s="127">
        <f t="shared" si="11"/>
        <v>40.029960268800011</v>
      </c>
      <c r="G304" s="192"/>
      <c r="H304" s="192"/>
      <c r="I304" s="43" t="s">
        <v>15</v>
      </c>
      <c r="J304" s="28"/>
    </row>
    <row r="305" spans="1:10" s="20" customFormat="1" x14ac:dyDescent="0.3">
      <c r="A305" s="137"/>
      <c r="B305" s="162" t="s">
        <v>142</v>
      </c>
      <c r="C305" s="83"/>
      <c r="D305" s="138"/>
      <c r="E305" s="130"/>
      <c r="F305" s="127"/>
      <c r="G305" s="192"/>
      <c r="H305" s="192"/>
      <c r="I305" s="43" t="s">
        <v>15</v>
      </c>
      <c r="J305" s="28"/>
    </row>
    <row r="306" spans="1:10" s="20" customFormat="1" x14ac:dyDescent="0.3">
      <c r="A306" s="133">
        <f>A304+1</f>
        <v>61</v>
      </c>
      <c r="B306" s="170" t="s">
        <v>392</v>
      </c>
      <c r="C306" s="84" t="s">
        <v>6</v>
      </c>
      <c r="D306" s="139">
        <v>1</v>
      </c>
      <c r="E306" s="130">
        <v>237.93071446912006</v>
      </c>
      <c r="F306" s="127">
        <f t="shared" si="11"/>
        <v>237.93071446912006</v>
      </c>
      <c r="G306" s="192"/>
      <c r="H306" s="192"/>
      <c r="I306" s="43" t="s">
        <v>15</v>
      </c>
      <c r="J306" s="28"/>
    </row>
    <row r="307" spans="1:10" s="20" customFormat="1" x14ac:dyDescent="0.3">
      <c r="A307" s="64">
        <f>A306+1</f>
        <v>62</v>
      </c>
      <c r="B307" s="44" t="s">
        <v>393</v>
      </c>
      <c r="C307" s="26" t="s">
        <v>6</v>
      </c>
      <c r="D307" s="27">
        <v>1</v>
      </c>
      <c r="E307" s="130">
        <v>39.645183584000002</v>
      </c>
      <c r="F307" s="127">
        <f t="shared" si="11"/>
        <v>39.645183584000002</v>
      </c>
      <c r="G307" s="192"/>
      <c r="H307" s="192"/>
      <c r="I307" s="43" t="s">
        <v>15</v>
      </c>
      <c r="J307" s="28"/>
    </row>
    <row r="308" spans="1:10" s="20" customFormat="1" x14ac:dyDescent="0.3">
      <c r="A308" s="131"/>
      <c r="B308" s="168" t="s">
        <v>143</v>
      </c>
      <c r="C308" s="113"/>
      <c r="D308" s="140"/>
      <c r="E308" s="130"/>
      <c r="F308" s="127"/>
      <c r="G308" s="192"/>
      <c r="H308" s="192"/>
      <c r="I308" s="43" t="s">
        <v>15</v>
      </c>
      <c r="J308" s="28"/>
    </row>
    <row r="309" spans="1:10" s="20" customFormat="1" x14ac:dyDescent="0.3">
      <c r="A309" s="141">
        <f>A307+1</f>
        <v>63</v>
      </c>
      <c r="B309" s="171" t="s">
        <v>144</v>
      </c>
      <c r="C309" s="142" t="s">
        <v>5</v>
      </c>
      <c r="D309" s="114">
        <v>7</v>
      </c>
      <c r="E309" s="130">
        <v>7.4900635967999989</v>
      </c>
      <c r="F309" s="127">
        <f t="shared" si="11"/>
        <v>52.430445177599992</v>
      </c>
      <c r="G309" s="192"/>
      <c r="H309" s="192"/>
      <c r="I309" s="43" t="s">
        <v>15</v>
      </c>
      <c r="J309" s="28"/>
    </row>
    <row r="310" spans="1:10" s="20" customFormat="1" x14ac:dyDescent="0.3">
      <c r="A310" s="141">
        <f>A309+1</f>
        <v>64</v>
      </c>
      <c r="B310" s="172" t="s">
        <v>394</v>
      </c>
      <c r="C310" s="142" t="s">
        <v>6</v>
      </c>
      <c r="D310" s="114">
        <v>3</v>
      </c>
      <c r="E310" s="130">
        <v>32.903476896000001</v>
      </c>
      <c r="F310" s="127">
        <f t="shared" si="11"/>
        <v>98.710430688000002</v>
      </c>
      <c r="G310" s="192"/>
      <c r="H310" s="192"/>
      <c r="I310" s="43" t="s">
        <v>15</v>
      </c>
      <c r="J310" s="28"/>
    </row>
    <row r="311" spans="1:10" s="20" customFormat="1" x14ac:dyDescent="0.3">
      <c r="A311" s="143"/>
      <c r="B311" s="173" t="s">
        <v>145</v>
      </c>
      <c r="C311" s="144"/>
      <c r="D311" s="145"/>
      <c r="E311" s="130"/>
      <c r="F311" s="127"/>
      <c r="G311" s="192"/>
      <c r="H311" s="192"/>
      <c r="I311" s="43" t="s">
        <v>15</v>
      </c>
      <c r="J311" s="28"/>
    </row>
    <row r="312" spans="1:10" s="20" customFormat="1" x14ac:dyDescent="0.3">
      <c r="A312" s="141">
        <f>A310+1</f>
        <v>65</v>
      </c>
      <c r="B312" s="171" t="s">
        <v>144</v>
      </c>
      <c r="C312" s="142" t="s">
        <v>5</v>
      </c>
      <c r="D312" s="114">
        <v>0.4</v>
      </c>
      <c r="E312" s="130">
        <v>23.746475884800002</v>
      </c>
      <c r="F312" s="127">
        <f t="shared" si="11"/>
        <v>9.498590353920001</v>
      </c>
      <c r="G312" s="192"/>
      <c r="H312" s="192"/>
      <c r="I312" s="43" t="s">
        <v>15</v>
      </c>
      <c r="J312" s="28"/>
    </row>
    <row r="313" spans="1:10" s="20" customFormat="1" x14ac:dyDescent="0.3">
      <c r="A313" s="141">
        <f>A312+1</f>
        <v>66</v>
      </c>
      <c r="B313" s="172" t="s">
        <v>394</v>
      </c>
      <c r="C313" s="142" t="s">
        <v>6</v>
      </c>
      <c r="D313" s="114">
        <v>1</v>
      </c>
      <c r="E313" s="130">
        <v>32.903476896000008</v>
      </c>
      <c r="F313" s="127">
        <f t="shared" si="11"/>
        <v>32.903476896000008</v>
      </c>
      <c r="G313" s="192"/>
      <c r="H313" s="192"/>
      <c r="I313" s="43" t="s">
        <v>15</v>
      </c>
      <c r="J313" s="28"/>
    </row>
    <row r="314" spans="1:10" s="20" customFormat="1" x14ac:dyDescent="0.3">
      <c r="A314" s="66"/>
      <c r="B314" s="82" t="s">
        <v>27</v>
      </c>
      <c r="C314" s="17"/>
      <c r="D314" s="19"/>
      <c r="E314" s="15"/>
      <c r="F314" s="15"/>
      <c r="G314" s="187"/>
      <c r="H314" s="187"/>
      <c r="I314" s="43" t="s">
        <v>15</v>
      </c>
      <c r="J314" s="28"/>
    </row>
    <row r="315" spans="1:10" s="20" customFormat="1" ht="15.6" x14ac:dyDescent="0.3">
      <c r="A315" s="85" t="s">
        <v>117</v>
      </c>
      <c r="B315" s="41" t="s">
        <v>146</v>
      </c>
      <c r="C315" s="26" t="s">
        <v>13</v>
      </c>
      <c r="D315" s="146">
        <v>3.6</v>
      </c>
      <c r="E315" s="15">
        <v>43.256003281919995</v>
      </c>
      <c r="F315" s="15">
        <f>D315*E315</f>
        <v>155.72161181491199</v>
      </c>
      <c r="G315" s="187"/>
      <c r="H315" s="187"/>
      <c r="I315" s="43" t="s">
        <v>15</v>
      </c>
      <c r="J315" s="28"/>
    </row>
    <row r="316" spans="1:10" s="20" customFormat="1" ht="15.6" x14ac:dyDescent="0.3">
      <c r="A316" s="66">
        <f t="shared" ref="A316:A322" si="13">A315+1</f>
        <v>2</v>
      </c>
      <c r="B316" s="41" t="s">
        <v>29</v>
      </c>
      <c r="C316" s="26" t="s">
        <v>13</v>
      </c>
      <c r="D316" s="18">
        <v>3.6</v>
      </c>
      <c r="E316" s="15">
        <v>23.622072714240002</v>
      </c>
      <c r="F316" s="18">
        <f>D316*E316</f>
        <v>85.039461771264001</v>
      </c>
      <c r="G316" s="188"/>
      <c r="H316" s="188"/>
      <c r="I316" s="43" t="s">
        <v>15</v>
      </c>
      <c r="J316" s="28"/>
    </row>
    <row r="317" spans="1:10" s="20" customFormat="1" x14ac:dyDescent="0.3">
      <c r="A317" s="66">
        <f t="shared" si="13"/>
        <v>3</v>
      </c>
      <c r="B317" s="2" t="s">
        <v>147</v>
      </c>
      <c r="C317" s="26" t="s">
        <v>4</v>
      </c>
      <c r="D317" s="18">
        <v>6.3</v>
      </c>
      <c r="E317" s="15">
        <v>14.0426218944</v>
      </c>
      <c r="F317" s="18">
        <f t="shared" ref="F317:F328" si="14">D317*E317</f>
        <v>88.468517934719998</v>
      </c>
      <c r="G317" s="188"/>
      <c r="H317" s="188"/>
      <c r="I317" s="43" t="s">
        <v>15</v>
      </c>
      <c r="J317" s="28"/>
    </row>
    <row r="318" spans="1:10" s="20" customFormat="1" ht="15.6" x14ac:dyDescent="0.3">
      <c r="A318" s="66">
        <f t="shared" si="13"/>
        <v>4</v>
      </c>
      <c r="B318" s="47" t="s">
        <v>395</v>
      </c>
      <c r="C318" s="17" t="s">
        <v>13</v>
      </c>
      <c r="D318" s="18">
        <v>0.5</v>
      </c>
      <c r="E318" s="15">
        <v>93.004765990400017</v>
      </c>
      <c r="F318" s="18">
        <f t="shared" si="14"/>
        <v>46.502382995200009</v>
      </c>
      <c r="G318" s="188"/>
      <c r="H318" s="188"/>
      <c r="I318" s="43" t="s">
        <v>15</v>
      </c>
      <c r="J318" s="28"/>
    </row>
    <row r="319" spans="1:10" s="20" customFormat="1" ht="15.6" x14ac:dyDescent="0.3">
      <c r="A319" s="116">
        <f t="shared" si="13"/>
        <v>5</v>
      </c>
      <c r="B319" s="47" t="s">
        <v>396</v>
      </c>
      <c r="C319" s="147" t="s">
        <v>13</v>
      </c>
      <c r="D319" s="115">
        <v>3.6</v>
      </c>
      <c r="E319" s="15">
        <v>1315.4529337551362</v>
      </c>
      <c r="F319" s="18">
        <f t="shared" si="14"/>
        <v>4735.6305615184901</v>
      </c>
      <c r="G319" s="188"/>
      <c r="H319" s="188"/>
      <c r="I319" s="43" t="s">
        <v>15</v>
      </c>
      <c r="J319" s="28"/>
    </row>
    <row r="320" spans="1:10" s="20" customFormat="1" x14ac:dyDescent="0.3">
      <c r="A320" s="66">
        <f t="shared" si="13"/>
        <v>6</v>
      </c>
      <c r="B320" s="47" t="s">
        <v>397</v>
      </c>
      <c r="C320" s="17" t="s">
        <v>5</v>
      </c>
      <c r="D320" s="19">
        <v>17</v>
      </c>
      <c r="E320" s="15">
        <v>115.32335728324142</v>
      </c>
      <c r="F320" s="18">
        <f t="shared" si="14"/>
        <v>1960.4970738151042</v>
      </c>
      <c r="G320" s="188"/>
      <c r="H320" s="188"/>
      <c r="I320" s="43" t="s">
        <v>15</v>
      </c>
      <c r="J320" s="28"/>
    </row>
    <row r="321" spans="1:10" s="20" customFormat="1" x14ac:dyDescent="0.3">
      <c r="A321" s="66">
        <f t="shared" si="13"/>
        <v>7</v>
      </c>
      <c r="B321" s="47" t="s">
        <v>398</v>
      </c>
      <c r="C321" s="17" t="s">
        <v>4</v>
      </c>
      <c r="D321" s="95">
        <v>0.12351999999999999</v>
      </c>
      <c r="E321" s="15">
        <v>6062.8204911570574</v>
      </c>
      <c r="F321" s="18">
        <f t="shared" si="14"/>
        <v>748.87958706771963</v>
      </c>
      <c r="G321" s="188"/>
      <c r="H321" s="188"/>
      <c r="I321" s="43" t="s">
        <v>15</v>
      </c>
      <c r="J321" s="28"/>
    </row>
    <row r="322" spans="1:10" s="20" customFormat="1" x14ac:dyDescent="0.3">
      <c r="A322" s="66">
        <f t="shared" si="13"/>
        <v>8</v>
      </c>
      <c r="B322" s="47" t="s">
        <v>399</v>
      </c>
      <c r="C322" s="17" t="s">
        <v>5</v>
      </c>
      <c r="D322" s="19">
        <v>51</v>
      </c>
      <c r="E322" s="15">
        <v>20.252286932527813</v>
      </c>
      <c r="F322" s="18">
        <f t="shared" si="14"/>
        <v>1032.8666335589185</v>
      </c>
      <c r="G322" s="188"/>
      <c r="H322" s="188"/>
      <c r="I322" s="43" t="s">
        <v>15</v>
      </c>
      <c r="J322" s="28"/>
    </row>
    <row r="323" spans="1:10" s="20" customFormat="1" x14ac:dyDescent="0.3">
      <c r="A323" s="66"/>
      <c r="B323" s="149" t="s">
        <v>400</v>
      </c>
      <c r="C323" s="17"/>
      <c r="D323" s="18"/>
      <c r="E323" s="15"/>
      <c r="F323" s="18"/>
      <c r="G323" s="188"/>
      <c r="H323" s="188"/>
      <c r="I323" s="43" t="s">
        <v>15</v>
      </c>
      <c r="J323" s="28"/>
    </row>
    <row r="324" spans="1:10" s="20" customFormat="1" x14ac:dyDescent="0.3">
      <c r="A324" s="66">
        <f>A322+1</f>
        <v>9</v>
      </c>
      <c r="B324" s="47" t="s">
        <v>401</v>
      </c>
      <c r="C324" s="17" t="s">
        <v>91</v>
      </c>
      <c r="D324" s="19">
        <v>1</v>
      </c>
      <c r="E324" s="15">
        <v>429.04698135728012</v>
      </c>
      <c r="F324" s="18">
        <f t="shared" si="14"/>
        <v>429.04698135728012</v>
      </c>
      <c r="G324" s="188"/>
      <c r="H324" s="188"/>
      <c r="I324" s="43" t="s">
        <v>15</v>
      </c>
      <c r="J324" s="28"/>
    </row>
    <row r="325" spans="1:10" s="20" customFormat="1" ht="15.6" x14ac:dyDescent="0.3">
      <c r="A325" s="64">
        <f>A324+1</f>
        <v>10</v>
      </c>
      <c r="B325" s="2" t="s">
        <v>361</v>
      </c>
      <c r="C325" s="26" t="s">
        <v>148</v>
      </c>
      <c r="D325" s="19">
        <v>3.7</v>
      </c>
      <c r="E325" s="15">
        <v>2.4229265413760004</v>
      </c>
      <c r="F325" s="18">
        <f t="shared" si="14"/>
        <v>8.9648282030912014</v>
      </c>
      <c r="G325" s="188"/>
      <c r="H325" s="188"/>
      <c r="I325" s="43" t="s">
        <v>15</v>
      </c>
      <c r="J325" s="28"/>
    </row>
    <row r="326" spans="1:10" s="20" customFormat="1" ht="15.6" x14ac:dyDescent="0.3">
      <c r="A326" s="66">
        <f>A325+1</f>
        <v>11</v>
      </c>
      <c r="B326" s="45" t="s">
        <v>362</v>
      </c>
      <c r="C326" s="17" t="s">
        <v>148</v>
      </c>
      <c r="D326" s="61">
        <v>3.7</v>
      </c>
      <c r="E326" s="15">
        <v>13.532177087968003</v>
      </c>
      <c r="F326" s="18">
        <f t="shared" si="14"/>
        <v>50.069055225481613</v>
      </c>
      <c r="G326" s="188"/>
      <c r="H326" s="188"/>
      <c r="I326" s="43" t="s">
        <v>15</v>
      </c>
      <c r="J326" s="28"/>
    </row>
    <row r="327" spans="1:10" s="20" customFormat="1" x14ac:dyDescent="0.3">
      <c r="A327" s="66">
        <f>A326+1</f>
        <v>12</v>
      </c>
      <c r="B327" s="45" t="s">
        <v>402</v>
      </c>
      <c r="C327" s="17" t="s">
        <v>6</v>
      </c>
      <c r="D327" s="19">
        <v>6</v>
      </c>
      <c r="E327" s="15">
        <v>32.119492881355932</v>
      </c>
      <c r="F327" s="18">
        <f t="shared" si="14"/>
        <v>192.71695728813557</v>
      </c>
      <c r="G327" s="188"/>
      <c r="H327" s="188"/>
      <c r="I327" s="43" t="s">
        <v>15</v>
      </c>
      <c r="J327" s="28"/>
    </row>
    <row r="328" spans="1:10" s="20" customFormat="1" ht="15.6" thickBot="1" x14ac:dyDescent="0.35">
      <c r="A328" s="66">
        <f>A327+1</f>
        <v>13</v>
      </c>
      <c r="B328" s="45" t="s">
        <v>403</v>
      </c>
      <c r="C328" s="17" t="s">
        <v>6</v>
      </c>
      <c r="D328" s="19">
        <v>1</v>
      </c>
      <c r="E328" s="15">
        <v>53.532488135593226</v>
      </c>
      <c r="F328" s="18">
        <f t="shared" si="14"/>
        <v>53.532488135593226</v>
      </c>
      <c r="G328" s="188"/>
      <c r="H328" s="188"/>
      <c r="I328" s="43" t="s">
        <v>15</v>
      </c>
      <c r="J328" s="28"/>
    </row>
    <row r="329" spans="1:10" ht="15.6" thickBot="1" x14ac:dyDescent="0.35">
      <c r="A329" s="31"/>
      <c r="B329" s="48" t="s">
        <v>7</v>
      </c>
      <c r="C329" s="32"/>
      <c r="D329" s="57"/>
      <c r="E329" s="57"/>
      <c r="F329" s="33">
        <f>SUM(F7:F328)</f>
        <v>123999.30104522993</v>
      </c>
      <c r="G329" s="188"/>
      <c r="H329" s="188"/>
    </row>
    <row r="330" spans="1:10" ht="15.6" thickBot="1" x14ac:dyDescent="0.35">
      <c r="A330" s="36"/>
      <c r="B330" s="50" t="s">
        <v>10</v>
      </c>
      <c r="C330" s="40">
        <v>0.03</v>
      </c>
      <c r="D330" s="59"/>
      <c r="E330" s="59"/>
      <c r="F330" s="60">
        <f>C330*F329</f>
        <v>3719.9790313568978</v>
      </c>
      <c r="G330" s="188"/>
      <c r="H330" s="188"/>
    </row>
    <row r="331" spans="1:10" ht="15.6" thickBot="1" x14ac:dyDescent="0.35">
      <c r="A331" s="34"/>
      <c r="B331" s="49" t="s">
        <v>8</v>
      </c>
      <c r="C331" s="35"/>
      <c r="D331" s="59"/>
      <c r="E331" s="59"/>
      <c r="F331" s="59">
        <f>F330+F329</f>
        <v>127719.28007658683</v>
      </c>
      <c r="G331" s="188"/>
      <c r="H331" s="188"/>
    </row>
    <row r="332" spans="1:10" ht="15.6" thickBot="1" x14ac:dyDescent="0.35">
      <c r="A332" s="36"/>
      <c r="B332" s="50" t="s">
        <v>16</v>
      </c>
      <c r="C332" s="40">
        <v>0.18</v>
      </c>
      <c r="D332" s="59"/>
      <c r="E332" s="59"/>
      <c r="F332" s="60">
        <f>C332*F331</f>
        <v>22989.470413785628</v>
      </c>
      <c r="G332" s="188"/>
      <c r="H332" s="188"/>
    </row>
    <row r="333" spans="1:10" ht="15.6" thickBot="1" x14ac:dyDescent="0.35">
      <c r="A333" s="34"/>
      <c r="B333" s="51" t="s">
        <v>8</v>
      </c>
      <c r="C333" s="37"/>
      <c r="D333" s="58"/>
      <c r="E333" s="58"/>
      <c r="F333" s="59">
        <f>F332+F331</f>
        <v>150708.75049037245</v>
      </c>
      <c r="G333" s="188"/>
      <c r="H333" s="188"/>
    </row>
    <row r="334" spans="1:10" x14ac:dyDescent="0.3">
      <c r="A334" s="4"/>
      <c r="B334" s="4" t="s">
        <v>404</v>
      </c>
    </row>
    <row r="335" spans="1:10" ht="15.6" thickBot="1" x14ac:dyDescent="0.35">
      <c r="A335" s="4"/>
      <c r="B335" s="4" t="s">
        <v>404</v>
      </c>
    </row>
    <row r="336" spans="1:10" ht="39" thickBot="1" x14ac:dyDescent="0.35">
      <c r="A336" s="4"/>
      <c r="B336" s="80" t="s">
        <v>405</v>
      </c>
      <c r="C336" s="77"/>
      <c r="D336" s="78">
        <v>0</v>
      </c>
      <c r="E336" s="78"/>
      <c r="F336" s="79"/>
      <c r="G336" s="202"/>
      <c r="H336" s="202"/>
      <c r="I336" s="43" t="s">
        <v>17</v>
      </c>
    </row>
    <row r="337" spans="1:8" x14ac:dyDescent="0.3">
      <c r="A337" s="4"/>
      <c r="B337" s="4" t="s">
        <v>404</v>
      </c>
      <c r="F337" s="75">
        <f>F336+F333</f>
        <v>150708.75049037245</v>
      </c>
      <c r="G337" s="75"/>
      <c r="H337" s="75"/>
    </row>
    <row r="338" spans="1:8" x14ac:dyDescent="0.3">
      <c r="A338" s="4"/>
      <c r="B338" s="4" t="s">
        <v>404</v>
      </c>
      <c r="F338" s="75" t="e">
        <f>F337-#REF!</f>
        <v>#REF!</v>
      </c>
      <c r="G338" s="75"/>
      <c r="H338" s="75"/>
    </row>
    <row r="339" spans="1:8" x14ac:dyDescent="0.3">
      <c r="A339" s="4"/>
      <c r="B339" s="4" t="s">
        <v>404</v>
      </c>
    </row>
    <row r="340" spans="1:8" ht="15" customHeight="1" x14ac:dyDescent="0.3">
      <c r="B340" s="4" t="s">
        <v>404</v>
      </c>
      <c r="F340" s="75"/>
      <c r="G340" s="75"/>
      <c r="H340" s="75"/>
    </row>
    <row r="341" spans="1:8" ht="5.25" customHeight="1" x14ac:dyDescent="0.3"/>
  </sheetData>
  <autoFilter ref="A6:I340" xr:uid="{00000000-0009-0000-0000-000001000000}"/>
  <mergeCells count="9">
    <mergeCell ref="G4:G5"/>
    <mergeCell ref="H4:H5"/>
    <mergeCell ref="G3:H3"/>
    <mergeCell ref="F4:F5"/>
    <mergeCell ref="A4:A5"/>
    <mergeCell ref="B4:B5"/>
    <mergeCell ref="C4:C5"/>
    <mergeCell ref="D4:D5"/>
    <mergeCell ref="E4:E5"/>
  </mergeCells>
  <conditionalFormatting sqref="B103 B133:D133 B135:D137 B140:D141">
    <cfRule type="cellIs" dxfId="10" priority="8" stopIfTrue="1" operator="equal">
      <formula>0</formula>
    </cfRule>
  </conditionalFormatting>
  <conditionalFormatting sqref="B227:C227 B249:C250">
    <cfRule type="cellIs" dxfId="9" priority="4" stopIfTrue="1" operator="equal">
      <formula>0</formula>
    </cfRule>
  </conditionalFormatting>
  <conditionalFormatting sqref="B241:C241">
    <cfRule type="cellIs" dxfId="8" priority="1" stopIfTrue="1" operator="equal">
      <formula>0</formula>
    </cfRule>
  </conditionalFormatting>
  <conditionalFormatting sqref="B72:D72 B13">
    <cfRule type="cellIs" dxfId="7" priority="11" stopIfTrue="1" operator="equal">
      <formula>0</formula>
    </cfRule>
  </conditionalFormatting>
  <conditionalFormatting sqref="C138">
    <cfRule type="cellIs" dxfId="6" priority="7" stopIfTrue="1" operator="equal">
      <formula>0</formula>
    </cfRule>
  </conditionalFormatting>
  <conditionalFormatting sqref="D72">
    <cfRule type="cellIs" dxfId="5" priority="10" stopIfTrue="1" operator="equal">
      <formula>8223.307275</formula>
    </cfRule>
  </conditionalFormatting>
  <conditionalFormatting sqref="D133 D135:D137 D140:D141">
    <cfRule type="cellIs" dxfId="4" priority="9" stopIfTrue="1" operator="equal">
      <formula>8223.307275</formula>
    </cfRule>
  </conditionalFormatting>
  <conditionalFormatting sqref="D227 D249:D250">
    <cfRule type="cellIs" dxfId="3" priority="5" stopIfTrue="1" operator="equal">
      <formula>8223.307275</formula>
    </cfRule>
    <cfRule type="cellIs" dxfId="2" priority="6" stopIfTrue="1" operator="equal">
      <formula>0</formula>
    </cfRule>
  </conditionalFormatting>
  <conditionalFormatting sqref="D241">
    <cfRule type="cellIs" dxfId="1" priority="2" stopIfTrue="1" operator="equal">
      <formula>8223.307275</formula>
    </cfRule>
    <cfRule type="cellIs" dxfId="0" priority="3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8211ec3-709b-4ace-b0c2-3e27e184b426}" enabled="0" method="" siteId="{48211ec3-709b-4ace-b0c2-3e27e184b4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2025-10-02T05:50:40Z</dcterms:modified>
</cp:coreProperties>
</file>