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внешние включая Б " sheetId="1" r:id="rId1"/>
    <sheet name="кровля " sheetId="3" r:id="rId2"/>
    <sheet name="общая сумм" sheetId="4" r:id="rId3"/>
  </sheets>
  <calcPr calcId="152511"/>
</workbook>
</file>

<file path=xl/calcChain.xml><?xml version="1.0" encoding="utf-8"?>
<calcChain xmlns="http://schemas.openxmlformats.org/spreadsheetml/2006/main">
  <c r="C8" i="4" l="1"/>
  <c r="G3" i="3"/>
  <c r="G4" i="3"/>
  <c r="G6" i="3" s="1"/>
  <c r="G5" i="3"/>
  <c r="G2" i="3"/>
  <c r="E3" i="3"/>
  <c r="E4" i="3"/>
  <c r="E5" i="3"/>
  <c r="E2" i="3"/>
  <c r="AC3" i="1"/>
  <c r="AC4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2" i="1"/>
  <c r="AA3" i="1"/>
  <c r="AA4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2" i="1"/>
  <c r="G50" i="1"/>
  <c r="G39" i="1"/>
  <c r="G40" i="1"/>
  <c r="G41" i="1"/>
  <c r="G42" i="1"/>
  <c r="G43" i="1"/>
  <c r="G44" i="1"/>
  <c r="G45" i="1"/>
  <c r="G46" i="1"/>
  <c r="G47" i="1"/>
  <c r="G48" i="1"/>
  <c r="G49" i="1"/>
  <c r="G38" i="1"/>
  <c r="E39" i="1"/>
  <c r="E40" i="1"/>
  <c r="E41" i="1"/>
  <c r="E42" i="1"/>
  <c r="E43" i="1"/>
  <c r="E44" i="1"/>
  <c r="E45" i="1"/>
  <c r="E46" i="1"/>
  <c r="E47" i="1"/>
  <c r="E48" i="1"/>
  <c r="E49" i="1"/>
  <c r="E38" i="1"/>
  <c r="V3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2" i="1"/>
  <c r="O26" i="1"/>
  <c r="O3" i="1"/>
  <c r="O4" i="1"/>
  <c r="O8" i="1"/>
  <c r="O9" i="1"/>
  <c r="O10" i="1"/>
  <c r="O13" i="1"/>
  <c r="O14" i="1"/>
  <c r="O15" i="1"/>
  <c r="O16" i="1"/>
  <c r="O17" i="1"/>
  <c r="O18" i="1"/>
  <c r="O19" i="1"/>
  <c r="O20" i="1"/>
  <c r="O21" i="1"/>
  <c r="M3" i="1"/>
  <c r="M4" i="1"/>
  <c r="M8" i="1"/>
  <c r="M9" i="1"/>
  <c r="M10" i="1"/>
  <c r="M13" i="1"/>
  <c r="M14" i="1"/>
  <c r="M15" i="1"/>
  <c r="M16" i="1"/>
  <c r="M17" i="1"/>
  <c r="M18" i="1"/>
  <c r="M19" i="1"/>
  <c r="M20" i="1"/>
  <c r="M21" i="1"/>
  <c r="G3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5" i="1"/>
  <c r="G2" i="1"/>
  <c r="G5" i="1"/>
  <c r="G6" i="1"/>
  <c r="G7" i="1"/>
  <c r="G8" i="1"/>
  <c r="G9" i="1"/>
  <c r="G10" i="1"/>
  <c r="G11" i="1"/>
  <c r="E4" i="1"/>
  <c r="G4" i="1" s="1"/>
  <c r="E5" i="1"/>
  <c r="E6" i="1"/>
  <c r="E7" i="1"/>
  <c r="E8" i="1"/>
  <c r="E9" i="1"/>
  <c r="E10" i="1"/>
  <c r="E11" i="1"/>
  <c r="E3" i="1"/>
  <c r="G3" i="1" s="1"/>
  <c r="AC30" i="1" l="1"/>
  <c r="K48" i="1" s="1"/>
  <c r="G12" i="1"/>
</calcChain>
</file>

<file path=xl/sharedStrings.xml><?xml version="1.0" encoding="utf-8"?>
<sst xmlns="http://schemas.openxmlformats.org/spreadsheetml/2006/main" count="135" uniqueCount="105">
  <si>
    <t>сп1</t>
  </si>
  <si>
    <t>сп3</t>
  </si>
  <si>
    <t>сп2</t>
  </si>
  <si>
    <t>сп4</t>
  </si>
  <si>
    <t>сп5</t>
  </si>
  <si>
    <t>сп6</t>
  </si>
  <si>
    <t>сп7</t>
  </si>
  <si>
    <t>сп8</t>
  </si>
  <si>
    <t xml:space="preserve">сп9 </t>
  </si>
  <si>
    <t>сп8*</t>
  </si>
  <si>
    <t>сп10</t>
  </si>
  <si>
    <t>сп11</t>
  </si>
  <si>
    <t>сп12</t>
  </si>
  <si>
    <t>сп13</t>
  </si>
  <si>
    <t>сп14</t>
  </si>
  <si>
    <t>сп15</t>
  </si>
  <si>
    <t>сп16</t>
  </si>
  <si>
    <t>сп17</t>
  </si>
  <si>
    <t>сп18</t>
  </si>
  <si>
    <t>сп19</t>
  </si>
  <si>
    <t>сп18*</t>
  </si>
  <si>
    <t>сп20</t>
  </si>
  <si>
    <t>сп21</t>
  </si>
  <si>
    <t>сп23</t>
  </si>
  <si>
    <t>сп24</t>
  </si>
  <si>
    <t>сп25</t>
  </si>
  <si>
    <t>сп26</t>
  </si>
  <si>
    <t>сп22*</t>
  </si>
  <si>
    <t>сп24*</t>
  </si>
  <si>
    <t xml:space="preserve">сп5 </t>
  </si>
  <si>
    <t xml:space="preserve">сп6 </t>
  </si>
  <si>
    <t>сп28</t>
  </si>
  <si>
    <t>сп29</t>
  </si>
  <si>
    <t>сп30</t>
  </si>
  <si>
    <r>
      <t>сп31</t>
    </r>
    <r>
      <rPr>
        <sz val="10"/>
        <color theme="1"/>
        <rFont val="Calibri"/>
        <family val="2"/>
        <charset val="204"/>
        <scheme val="minor"/>
      </rPr>
      <t>*</t>
    </r>
  </si>
  <si>
    <t>сп32*</t>
  </si>
  <si>
    <t>сп35*</t>
  </si>
  <si>
    <t>сп36</t>
  </si>
  <si>
    <t>сп37</t>
  </si>
  <si>
    <t>сп38</t>
  </si>
  <si>
    <t>сп39</t>
  </si>
  <si>
    <t>сп40</t>
  </si>
  <si>
    <t>сп41*</t>
  </si>
  <si>
    <t>сп42</t>
  </si>
  <si>
    <t>сп43*</t>
  </si>
  <si>
    <t>сп44</t>
  </si>
  <si>
    <t>сп45</t>
  </si>
  <si>
    <t>сп45*</t>
  </si>
  <si>
    <t>сп46*</t>
  </si>
  <si>
    <t xml:space="preserve">сп28 </t>
  </si>
  <si>
    <t xml:space="preserve">сп29 </t>
  </si>
  <si>
    <t>сп30*</t>
  </si>
  <si>
    <t>сп31*</t>
  </si>
  <si>
    <t>сп50</t>
  </si>
  <si>
    <t>сп51</t>
  </si>
  <si>
    <t>сп52</t>
  </si>
  <si>
    <t>сп53</t>
  </si>
  <si>
    <t>сп54</t>
  </si>
  <si>
    <t>сп55</t>
  </si>
  <si>
    <t>сп56*</t>
  </si>
  <si>
    <t>сп57*</t>
  </si>
  <si>
    <t>сп58*</t>
  </si>
  <si>
    <t>сп29*</t>
  </si>
  <si>
    <t>сп60</t>
  </si>
  <si>
    <t>сп61</t>
  </si>
  <si>
    <t>сп62</t>
  </si>
  <si>
    <t>сп63</t>
  </si>
  <si>
    <t>сп64</t>
  </si>
  <si>
    <t>сп65</t>
  </si>
  <si>
    <t>сп66</t>
  </si>
  <si>
    <t>сп67</t>
  </si>
  <si>
    <t>сп68</t>
  </si>
  <si>
    <t>сп69</t>
  </si>
  <si>
    <t>сп70</t>
  </si>
  <si>
    <t>сп71</t>
  </si>
  <si>
    <t>сп72</t>
  </si>
  <si>
    <t>сп73</t>
  </si>
  <si>
    <t>сп74</t>
  </si>
  <si>
    <t>сп75</t>
  </si>
  <si>
    <t>сп76</t>
  </si>
  <si>
    <t>сп77</t>
  </si>
  <si>
    <t>сп78</t>
  </si>
  <si>
    <t>сп79</t>
  </si>
  <si>
    <t>сп80</t>
  </si>
  <si>
    <t>сп81</t>
  </si>
  <si>
    <t>сп82</t>
  </si>
  <si>
    <t>сп83</t>
  </si>
  <si>
    <t>Раскладка стеновых панелей по оси А</t>
  </si>
  <si>
    <t>сумма по оси</t>
  </si>
  <si>
    <t>Раскладка стеновых панелей по оси Б</t>
  </si>
  <si>
    <t>Раскладка стеновых панелей по оси 1</t>
  </si>
  <si>
    <t>Раскладка стеновых панелей по оси 16</t>
  </si>
  <si>
    <t>Раскладка стеновых панелей по оси 12</t>
  </si>
  <si>
    <t xml:space="preserve">общая сумма </t>
  </si>
  <si>
    <t>Раскладка стеновых панелей по оси 4</t>
  </si>
  <si>
    <t>Раскладка стеновых панелей по оси В</t>
  </si>
  <si>
    <t>КП-1</t>
  </si>
  <si>
    <t>КП-2</t>
  </si>
  <si>
    <t>КП-3</t>
  </si>
  <si>
    <t>КП-4</t>
  </si>
  <si>
    <t xml:space="preserve">сэндвичи для кровли </t>
  </si>
  <si>
    <t xml:space="preserve">общая сумма для кровли </t>
  </si>
  <si>
    <t xml:space="preserve">внешние включая Б </t>
  </si>
  <si>
    <t>кровля</t>
  </si>
  <si>
    <t>общая сумм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</si>
</sst>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GOSTCommon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23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22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0" fillId="0" borderId="0" xfId="0" applyAlignment="1"/>
    <xf numFmtId="0" fontId="0" fillId="0" borderId="1" xfId="0" applyBorder="1"/>
    <xf numFmtId="1" fontId="7" fillId="0" borderId="1" xfId="0" applyNumberFormat="1" applyFont="1" applyFill="1" applyBorder="1" applyAlignment="1">
      <alignment horizontal="right" vertical="top" shrinkToFit="1"/>
    </xf>
    <xf numFmtId="0" fontId="3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vertical="center"/>
    </xf>
    <xf numFmtId="0" fontId="0" fillId="0" borderId="6" xfId="0" applyBorder="1"/>
    <xf numFmtId="0" fontId="3" fillId="0" borderId="5" xfId="0" applyFont="1" applyBorder="1" applyAlignment="1">
      <alignment horizontal="justify" vertical="center"/>
    </xf>
    <xf numFmtId="0" fontId="5" fillId="0" borderId="7" xfId="0" applyFont="1" applyBorder="1"/>
    <xf numFmtId="1" fontId="7" fillId="0" borderId="3" xfId="0" applyNumberFormat="1" applyFont="1" applyFill="1" applyBorder="1" applyAlignment="1">
      <alignment horizontal="right" vertical="top" shrinkToFit="1"/>
    </xf>
    <xf numFmtId="0" fontId="0" fillId="0" borderId="2" xfId="0" applyBorder="1"/>
    <xf numFmtId="0" fontId="0" fillId="0" borderId="5" xfId="0" applyBorder="1"/>
    <xf numFmtId="0" fontId="11" fillId="0" borderId="7" xfId="0" applyFont="1" applyBorder="1"/>
    <xf numFmtId="0" fontId="13" fillId="0" borderId="1" xfId="0" applyFont="1" applyBorder="1"/>
    <xf numFmtId="0" fontId="2" fillId="0" borderId="1" xfId="0" applyFont="1" applyBorder="1"/>
    <xf numFmtId="0" fontId="14" fillId="0" borderId="1" xfId="0" applyFont="1" applyBorder="1"/>
    <xf numFmtId="0" fontId="11" fillId="0" borderId="1" xfId="0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6" xfId="0" applyFill="1" applyBorder="1"/>
    <xf numFmtId="0" fontId="5" fillId="2" borderId="7" xfId="0" applyFont="1" applyFill="1" applyBorder="1"/>
    <xf numFmtId="0" fontId="11" fillId="2" borderId="7" xfId="0" applyFont="1" applyFill="1" applyBorder="1"/>
    <xf numFmtId="0" fontId="4" fillId="2" borderId="2" xfId="0" applyFont="1" applyFill="1" applyBorder="1" applyAlignment="1">
      <alignment vertical="center"/>
    </xf>
    <xf numFmtId="1" fontId="6" fillId="2" borderId="3" xfId="0" applyNumberFormat="1" applyFont="1" applyFill="1" applyBorder="1" applyAlignment="1">
      <alignment horizontal="right" vertical="top" shrinkToFit="1"/>
    </xf>
    <xf numFmtId="0" fontId="1" fillId="2" borderId="3" xfId="0" applyFont="1" applyFill="1" applyBorder="1"/>
    <xf numFmtId="1" fontId="7" fillId="2" borderId="3" xfId="0" applyNumberFormat="1" applyFont="1" applyFill="1" applyBorder="1" applyAlignment="1">
      <alignment horizontal="right" vertical="top" shrinkToFit="1"/>
    </xf>
    <xf numFmtId="0" fontId="1" fillId="2" borderId="4" xfId="0" applyFont="1" applyFill="1" applyBorder="1"/>
    <xf numFmtId="0" fontId="4" fillId="2" borderId="5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/>
    <xf numFmtId="1" fontId="7" fillId="2" borderId="1" xfId="0" applyNumberFormat="1" applyFont="1" applyFill="1" applyBorder="1" applyAlignment="1">
      <alignment horizontal="right" vertical="top" shrinkToFit="1"/>
    </xf>
    <xf numFmtId="0" fontId="1" fillId="2" borderId="6" xfId="0" applyFont="1" applyFill="1" applyBorder="1"/>
    <xf numFmtId="0" fontId="8" fillId="2" borderId="1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justify" vertic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0"/>
  <sheetViews>
    <sheetView zoomScale="60" workbookViewId="0">
      <selection activeCell="AG16" sqref="AG16"/>
    </sheetView>
  </sheetViews>
  <sheetFormatPr defaultRowHeight="14.4"/>
  <sheetData>
    <row r="1" spans="2:29" ht="15" thickBot="1">
      <c r="B1" s="56" t="s">
        <v>87</v>
      </c>
      <c r="C1" s="56"/>
      <c r="D1" s="56"/>
      <c r="E1" s="56"/>
      <c r="F1" s="56"/>
      <c r="G1" s="56"/>
      <c r="J1" s="57" t="s">
        <v>90</v>
      </c>
      <c r="K1" s="57"/>
      <c r="L1" s="57"/>
      <c r="M1" s="57"/>
      <c r="N1" s="57"/>
      <c r="O1" s="57"/>
      <c r="Q1" s="57" t="s">
        <v>91</v>
      </c>
      <c r="R1" s="57"/>
      <c r="S1" s="57"/>
      <c r="T1" s="57"/>
      <c r="U1" s="57"/>
      <c r="V1" s="57"/>
      <c r="X1" s="49" t="s">
        <v>95</v>
      </c>
      <c r="Y1" s="49"/>
      <c r="Z1" s="49"/>
      <c r="AA1" s="49"/>
      <c r="AB1" s="49"/>
      <c r="AC1" s="49"/>
    </row>
    <row r="2" spans="2:29">
      <c r="B2" s="19" t="s">
        <v>0</v>
      </c>
      <c r="C2" s="20">
        <v>1000</v>
      </c>
      <c r="D2" s="20">
        <v>2010</v>
      </c>
      <c r="E2" s="20">
        <v>2.0099999999999998</v>
      </c>
      <c r="F2" s="20">
        <v>90</v>
      </c>
      <c r="G2" s="21">
        <f>E2*F2</f>
        <v>180.89999999999998</v>
      </c>
      <c r="J2" s="4"/>
      <c r="K2" s="5"/>
      <c r="L2" s="5"/>
      <c r="M2" s="5"/>
      <c r="N2" s="5"/>
      <c r="O2" s="6"/>
      <c r="Q2" s="27" t="s">
        <v>29</v>
      </c>
      <c r="R2" s="28">
        <v>1000</v>
      </c>
      <c r="S2" s="28">
        <v>2000</v>
      </c>
      <c r="T2" s="29">
        <f>R2*S2/1000000</f>
        <v>2</v>
      </c>
      <c r="U2" s="30">
        <v>11</v>
      </c>
      <c r="V2" s="31">
        <f>T2*U2</f>
        <v>22</v>
      </c>
      <c r="X2" s="12" t="s">
        <v>4</v>
      </c>
      <c r="Y2" s="11">
        <v>1000</v>
      </c>
      <c r="Z2" s="11">
        <v>2000</v>
      </c>
      <c r="AA2" s="5">
        <f>Y2*Z2/1000000</f>
        <v>2</v>
      </c>
      <c r="AB2" s="11">
        <v>16</v>
      </c>
      <c r="AC2" s="6">
        <f>AA2*AB2</f>
        <v>32</v>
      </c>
    </row>
    <row r="3" spans="2:29">
      <c r="B3" s="22" t="s">
        <v>2</v>
      </c>
      <c r="C3" s="23">
        <v>1000</v>
      </c>
      <c r="D3" s="23">
        <v>10000</v>
      </c>
      <c r="E3" s="23">
        <f>C3*D3/1000000</f>
        <v>10</v>
      </c>
      <c r="F3" s="23">
        <v>30</v>
      </c>
      <c r="G3" s="24">
        <f t="shared" ref="G3:G11" si="0">E3*F3</f>
        <v>300</v>
      </c>
      <c r="J3" s="7" t="s">
        <v>30</v>
      </c>
      <c r="K3" s="2">
        <v>1000</v>
      </c>
      <c r="L3" s="2">
        <v>3000</v>
      </c>
      <c r="M3" s="2">
        <f t="shared" ref="M3:M21" si="1">K3*L3/1000000</f>
        <v>3</v>
      </c>
      <c r="N3" s="2">
        <v>4</v>
      </c>
      <c r="O3" s="8">
        <f t="shared" ref="O3:O21" si="2">M3*N3</f>
        <v>12</v>
      </c>
      <c r="Q3" s="32" t="s">
        <v>5</v>
      </c>
      <c r="R3" s="33">
        <v>1000</v>
      </c>
      <c r="S3" s="33">
        <v>3000</v>
      </c>
      <c r="T3" s="34">
        <f t="shared" ref="T3:T31" si="3">R3*S3/1000000</f>
        <v>3</v>
      </c>
      <c r="U3" s="35">
        <v>4</v>
      </c>
      <c r="V3" s="36">
        <f t="shared" ref="V3:V31" si="4">T3*U3</f>
        <v>12</v>
      </c>
      <c r="X3" s="13" t="s">
        <v>32</v>
      </c>
      <c r="Y3" s="3">
        <v>1000</v>
      </c>
      <c r="Z3" s="3">
        <v>2050</v>
      </c>
      <c r="AA3" s="2">
        <f t="shared" ref="AA3:AA29" si="5">Y3*Z3/1000000</f>
        <v>2.0499999999999998</v>
      </c>
      <c r="AB3" s="3">
        <v>24</v>
      </c>
      <c r="AC3" s="8">
        <f t="shared" ref="AC3:AC29" si="6">AA3*AB3</f>
        <v>49.199999999999996</v>
      </c>
    </row>
    <row r="4" spans="2:29">
      <c r="B4" s="22" t="s">
        <v>1</v>
      </c>
      <c r="C4" s="23">
        <v>200</v>
      </c>
      <c r="D4" s="23">
        <v>10000</v>
      </c>
      <c r="E4" s="23">
        <f t="shared" ref="E4:E11" si="7">C4*D4/1000000</f>
        <v>2</v>
      </c>
      <c r="F4" s="23">
        <v>2</v>
      </c>
      <c r="G4" s="24">
        <f t="shared" si="0"/>
        <v>4</v>
      </c>
      <c r="J4" s="7" t="s">
        <v>13</v>
      </c>
      <c r="K4" s="2">
        <v>1000</v>
      </c>
      <c r="L4" s="2">
        <v>1600</v>
      </c>
      <c r="M4" s="2">
        <f t="shared" si="1"/>
        <v>1.6</v>
      </c>
      <c r="N4" s="2">
        <v>5</v>
      </c>
      <c r="O4" s="8">
        <f t="shared" si="2"/>
        <v>8</v>
      </c>
      <c r="Q4" s="32" t="s">
        <v>13</v>
      </c>
      <c r="R4" s="33">
        <v>1000</v>
      </c>
      <c r="S4" s="33">
        <v>1600</v>
      </c>
      <c r="T4" s="34">
        <f t="shared" si="3"/>
        <v>1.6</v>
      </c>
      <c r="U4" s="35">
        <v>5</v>
      </c>
      <c r="V4" s="36">
        <f t="shared" si="4"/>
        <v>8</v>
      </c>
      <c r="X4" s="13" t="s">
        <v>62</v>
      </c>
      <c r="Y4" s="3">
        <v>1000</v>
      </c>
      <c r="Z4" s="3">
        <v>2050</v>
      </c>
      <c r="AA4" s="2">
        <f t="shared" si="5"/>
        <v>2.0499999999999998</v>
      </c>
      <c r="AB4" s="3">
        <v>4</v>
      </c>
      <c r="AC4" s="8">
        <f t="shared" si="6"/>
        <v>8.1999999999999993</v>
      </c>
    </row>
    <row r="5" spans="2:29">
      <c r="B5" s="22" t="s">
        <v>3</v>
      </c>
      <c r="C5" s="23">
        <v>200</v>
      </c>
      <c r="D5" s="23">
        <v>2010</v>
      </c>
      <c r="E5" s="23">
        <f t="shared" si="7"/>
        <v>0.40200000000000002</v>
      </c>
      <c r="F5" s="23">
        <v>2</v>
      </c>
      <c r="G5" s="24">
        <f t="shared" si="0"/>
        <v>0.80400000000000005</v>
      </c>
      <c r="J5" s="7"/>
      <c r="K5" s="2"/>
      <c r="L5" s="2"/>
      <c r="M5" s="2"/>
      <c r="N5" s="2"/>
      <c r="O5" s="8"/>
      <c r="Q5" s="32" t="s">
        <v>49</v>
      </c>
      <c r="R5" s="33">
        <v>1000</v>
      </c>
      <c r="S5" s="35">
        <v>500</v>
      </c>
      <c r="T5" s="34">
        <f t="shared" si="3"/>
        <v>0.5</v>
      </c>
      <c r="U5" s="35">
        <v>11</v>
      </c>
      <c r="V5" s="36">
        <f t="shared" si="4"/>
        <v>5.5</v>
      </c>
      <c r="X5" s="13"/>
      <c r="Y5" s="3"/>
      <c r="Z5" s="3"/>
      <c r="AA5" s="2"/>
      <c r="AB5" s="3"/>
      <c r="AC5" s="8"/>
    </row>
    <row r="6" spans="2:29">
      <c r="B6" s="22" t="s">
        <v>4</v>
      </c>
      <c r="C6" s="23">
        <v>1000</v>
      </c>
      <c r="D6" s="23">
        <v>2000</v>
      </c>
      <c r="E6" s="23">
        <f t="shared" si="7"/>
        <v>2</v>
      </c>
      <c r="F6" s="23">
        <v>59</v>
      </c>
      <c r="G6" s="24">
        <f t="shared" si="0"/>
        <v>118</v>
      </c>
      <c r="J6" s="7"/>
      <c r="K6" s="2"/>
      <c r="L6" s="2"/>
      <c r="M6" s="2"/>
      <c r="N6" s="2"/>
      <c r="O6" s="8"/>
      <c r="Q6" s="32" t="s">
        <v>50</v>
      </c>
      <c r="R6" s="33">
        <v>1000</v>
      </c>
      <c r="S6" s="35">
        <v>2050</v>
      </c>
      <c r="T6" s="34">
        <f t="shared" si="3"/>
        <v>2.0499999999999998</v>
      </c>
      <c r="U6" s="35">
        <v>8</v>
      </c>
      <c r="V6" s="36">
        <f t="shared" si="4"/>
        <v>16.399999999999999</v>
      </c>
      <c r="X6" s="13" t="s">
        <v>63</v>
      </c>
      <c r="Y6" s="3">
        <v>200</v>
      </c>
      <c r="Z6" s="3">
        <v>1990</v>
      </c>
      <c r="AA6" s="2">
        <f t="shared" si="5"/>
        <v>0.39800000000000002</v>
      </c>
      <c r="AB6" s="3">
        <v>2</v>
      </c>
      <c r="AC6" s="8">
        <f t="shared" si="6"/>
        <v>0.79600000000000004</v>
      </c>
    </row>
    <row r="7" spans="2:29">
      <c r="B7" s="22" t="s">
        <v>5</v>
      </c>
      <c r="C7" s="23">
        <v>1000</v>
      </c>
      <c r="D7" s="23">
        <v>3000</v>
      </c>
      <c r="E7" s="23">
        <f t="shared" si="7"/>
        <v>3</v>
      </c>
      <c r="F7" s="23">
        <v>51</v>
      </c>
      <c r="G7" s="24">
        <f t="shared" si="0"/>
        <v>153</v>
      </c>
      <c r="J7" s="7"/>
      <c r="K7" s="2"/>
      <c r="L7" s="2"/>
      <c r="M7" s="2"/>
      <c r="N7" s="2"/>
      <c r="O7" s="8"/>
      <c r="Q7" s="32" t="s">
        <v>33</v>
      </c>
      <c r="R7" s="33">
        <v>1000</v>
      </c>
      <c r="S7" s="35">
        <v>4550</v>
      </c>
      <c r="T7" s="34">
        <f t="shared" si="3"/>
        <v>4.55</v>
      </c>
      <c r="U7" s="35">
        <v>3</v>
      </c>
      <c r="V7" s="36">
        <f t="shared" si="4"/>
        <v>13.649999999999999</v>
      </c>
      <c r="X7" s="13" t="s">
        <v>64</v>
      </c>
      <c r="Y7" s="3">
        <v>200</v>
      </c>
      <c r="Z7" s="3">
        <v>2000</v>
      </c>
      <c r="AA7" s="2">
        <f t="shared" si="5"/>
        <v>0.4</v>
      </c>
      <c r="AB7" s="3">
        <v>4</v>
      </c>
      <c r="AC7" s="8">
        <f t="shared" si="6"/>
        <v>1.6</v>
      </c>
    </row>
    <row r="8" spans="2:29">
      <c r="B8" s="22" t="s">
        <v>6</v>
      </c>
      <c r="C8" s="23">
        <v>1000</v>
      </c>
      <c r="D8" s="23">
        <v>2400</v>
      </c>
      <c r="E8" s="23">
        <f t="shared" si="7"/>
        <v>2.4</v>
      </c>
      <c r="F8" s="23">
        <v>4</v>
      </c>
      <c r="G8" s="24">
        <f t="shared" si="0"/>
        <v>9.6</v>
      </c>
      <c r="J8" s="7" t="s">
        <v>33</v>
      </c>
      <c r="K8" s="2">
        <v>1000</v>
      </c>
      <c r="L8" s="2">
        <v>4550</v>
      </c>
      <c r="M8" s="2">
        <f t="shared" si="1"/>
        <v>4.55</v>
      </c>
      <c r="N8" s="2">
        <v>7</v>
      </c>
      <c r="O8" s="8">
        <f t="shared" si="2"/>
        <v>31.849999999999998</v>
      </c>
      <c r="Q8" s="32" t="s">
        <v>51</v>
      </c>
      <c r="R8" s="33">
        <v>1000</v>
      </c>
      <c r="S8" s="33">
        <v>4550</v>
      </c>
      <c r="T8" s="34">
        <f t="shared" si="3"/>
        <v>4.55</v>
      </c>
      <c r="U8" s="35">
        <v>4</v>
      </c>
      <c r="V8" s="36">
        <f t="shared" si="4"/>
        <v>18.2</v>
      </c>
      <c r="X8" s="13" t="s">
        <v>65</v>
      </c>
      <c r="Y8" s="3">
        <v>230</v>
      </c>
      <c r="Z8" s="3">
        <v>2000</v>
      </c>
      <c r="AA8" s="2">
        <f t="shared" si="5"/>
        <v>0.46</v>
      </c>
      <c r="AB8" s="3">
        <v>1</v>
      </c>
      <c r="AC8" s="8">
        <f t="shared" si="6"/>
        <v>0.46</v>
      </c>
    </row>
    <row r="9" spans="2:29">
      <c r="B9" s="22" t="s">
        <v>7</v>
      </c>
      <c r="C9" s="23">
        <v>1000</v>
      </c>
      <c r="D9" s="23">
        <v>6050</v>
      </c>
      <c r="E9" s="23">
        <f t="shared" si="7"/>
        <v>6.05</v>
      </c>
      <c r="F9" s="23">
        <v>2</v>
      </c>
      <c r="G9" s="24">
        <f t="shared" si="0"/>
        <v>12.1</v>
      </c>
      <c r="J9" s="7" t="s">
        <v>34</v>
      </c>
      <c r="K9" s="2">
        <v>1000</v>
      </c>
      <c r="L9" s="2">
        <v>13453</v>
      </c>
      <c r="M9" s="2">
        <f t="shared" si="1"/>
        <v>13.452999999999999</v>
      </c>
      <c r="N9" s="2">
        <v>7</v>
      </c>
      <c r="O9" s="8">
        <f t="shared" si="2"/>
        <v>94.170999999999992</v>
      </c>
      <c r="Q9" s="32" t="s">
        <v>52</v>
      </c>
      <c r="R9" s="33">
        <v>1000</v>
      </c>
      <c r="S9" s="33">
        <v>13453</v>
      </c>
      <c r="T9" s="34">
        <f t="shared" si="3"/>
        <v>13.452999999999999</v>
      </c>
      <c r="U9" s="35">
        <v>7</v>
      </c>
      <c r="V9" s="36">
        <f t="shared" si="4"/>
        <v>94.170999999999992</v>
      </c>
      <c r="X9" s="13" t="s">
        <v>66</v>
      </c>
      <c r="Y9" s="3">
        <v>200</v>
      </c>
      <c r="Z9" s="3">
        <v>2050</v>
      </c>
      <c r="AA9" s="2">
        <f t="shared" si="5"/>
        <v>0.41</v>
      </c>
      <c r="AB9" s="3">
        <v>4</v>
      </c>
      <c r="AC9" s="8">
        <f t="shared" si="6"/>
        <v>1.64</v>
      </c>
    </row>
    <row r="10" spans="2:29">
      <c r="B10" s="22" t="s">
        <v>9</v>
      </c>
      <c r="C10" s="23">
        <v>1000</v>
      </c>
      <c r="D10" s="23">
        <v>6050</v>
      </c>
      <c r="E10" s="23">
        <f t="shared" si="7"/>
        <v>6.05</v>
      </c>
      <c r="F10" s="23">
        <v>2</v>
      </c>
      <c r="G10" s="24">
        <f t="shared" si="0"/>
        <v>12.1</v>
      </c>
      <c r="J10" s="7" t="s">
        <v>35</v>
      </c>
      <c r="K10" s="2">
        <v>1000</v>
      </c>
      <c r="L10" s="2">
        <v>850</v>
      </c>
      <c r="M10" s="2">
        <f t="shared" si="1"/>
        <v>0.85</v>
      </c>
      <c r="N10" s="2">
        <v>5</v>
      </c>
      <c r="O10" s="8">
        <f t="shared" si="2"/>
        <v>4.25</v>
      </c>
      <c r="Q10" s="32" t="s">
        <v>35</v>
      </c>
      <c r="R10" s="33">
        <v>1000</v>
      </c>
      <c r="S10" s="33">
        <v>850</v>
      </c>
      <c r="T10" s="34">
        <f t="shared" si="3"/>
        <v>0.85</v>
      </c>
      <c r="U10" s="35">
        <v>5</v>
      </c>
      <c r="V10" s="36">
        <f t="shared" si="4"/>
        <v>4.25</v>
      </c>
      <c r="X10" s="13" t="s">
        <v>67</v>
      </c>
      <c r="Y10" s="3">
        <v>1000</v>
      </c>
      <c r="Z10" s="3">
        <v>950</v>
      </c>
      <c r="AA10" s="2">
        <f t="shared" si="5"/>
        <v>0.95</v>
      </c>
      <c r="AB10" s="3">
        <v>4</v>
      </c>
      <c r="AC10" s="8">
        <f t="shared" si="6"/>
        <v>3.8</v>
      </c>
    </row>
    <row r="11" spans="2:29">
      <c r="B11" s="22" t="s">
        <v>8</v>
      </c>
      <c r="C11" s="23">
        <v>1000</v>
      </c>
      <c r="D11" s="23">
        <v>1000</v>
      </c>
      <c r="E11" s="23">
        <f t="shared" si="7"/>
        <v>1</v>
      </c>
      <c r="F11" s="23">
        <v>51</v>
      </c>
      <c r="G11" s="24">
        <f t="shared" si="0"/>
        <v>51</v>
      </c>
      <c r="J11" s="7"/>
      <c r="K11" s="2"/>
      <c r="L11" s="2"/>
      <c r="M11" s="2"/>
      <c r="N11" s="2"/>
      <c r="O11" s="8"/>
      <c r="Q11" s="32" t="s">
        <v>36</v>
      </c>
      <c r="R11" s="35">
        <v>250</v>
      </c>
      <c r="S11" s="35">
        <v>12725</v>
      </c>
      <c r="T11" s="34">
        <f t="shared" si="3"/>
        <v>3.1812499999999999</v>
      </c>
      <c r="U11" s="35">
        <v>1</v>
      </c>
      <c r="V11" s="36">
        <f t="shared" si="4"/>
        <v>3.1812499999999999</v>
      </c>
      <c r="X11" s="13" t="s">
        <v>68</v>
      </c>
      <c r="Y11" s="3">
        <v>1000</v>
      </c>
      <c r="Z11" s="3">
        <v>1450</v>
      </c>
      <c r="AA11" s="2">
        <f t="shared" si="5"/>
        <v>1.45</v>
      </c>
      <c r="AB11" s="3">
        <v>3</v>
      </c>
      <c r="AC11" s="8">
        <f t="shared" si="6"/>
        <v>4.3499999999999996</v>
      </c>
    </row>
    <row r="12" spans="2:29" ht="15" thickBot="1">
      <c r="B12" s="39" t="s">
        <v>88</v>
      </c>
      <c r="C12" s="40"/>
      <c r="D12" s="40"/>
      <c r="E12" s="40"/>
      <c r="F12" s="41"/>
      <c r="G12" s="25">
        <f>SUM(G2:G11)</f>
        <v>841.50400000000002</v>
      </c>
      <c r="J12" s="7"/>
      <c r="K12" s="2"/>
      <c r="L12" s="2"/>
      <c r="M12" s="2"/>
      <c r="N12" s="2"/>
      <c r="O12" s="8"/>
      <c r="Q12" s="32" t="s">
        <v>37</v>
      </c>
      <c r="R12" s="35">
        <v>200</v>
      </c>
      <c r="S12" s="35">
        <v>500</v>
      </c>
      <c r="T12" s="34">
        <f t="shared" si="3"/>
        <v>0.1</v>
      </c>
      <c r="U12" s="35">
        <v>1</v>
      </c>
      <c r="V12" s="36">
        <f t="shared" si="4"/>
        <v>0.1</v>
      </c>
      <c r="X12" s="13" t="s">
        <v>69</v>
      </c>
      <c r="Y12" s="3">
        <v>200</v>
      </c>
      <c r="Z12" s="3">
        <v>500</v>
      </c>
      <c r="AA12" s="2">
        <f t="shared" si="5"/>
        <v>0.1</v>
      </c>
      <c r="AB12" s="3">
        <v>2</v>
      </c>
      <c r="AC12" s="8">
        <f t="shared" si="6"/>
        <v>0.2</v>
      </c>
    </row>
    <row r="13" spans="2:29">
      <c r="J13" s="7" t="s">
        <v>36</v>
      </c>
      <c r="K13" s="2">
        <v>250</v>
      </c>
      <c r="L13" s="2">
        <v>12725</v>
      </c>
      <c r="M13" s="2">
        <f t="shared" si="1"/>
        <v>3.1812499999999999</v>
      </c>
      <c r="N13" s="2">
        <v>1</v>
      </c>
      <c r="O13" s="8">
        <f t="shared" si="2"/>
        <v>3.1812499999999999</v>
      </c>
      <c r="Q13" s="32" t="s">
        <v>38</v>
      </c>
      <c r="R13" s="35">
        <v>200</v>
      </c>
      <c r="S13" s="35">
        <v>4550</v>
      </c>
      <c r="T13" s="34">
        <f t="shared" si="3"/>
        <v>0.91</v>
      </c>
      <c r="U13" s="35">
        <v>1</v>
      </c>
      <c r="V13" s="36">
        <f t="shared" si="4"/>
        <v>0.91</v>
      </c>
      <c r="X13" s="13" t="s">
        <v>70</v>
      </c>
      <c r="Y13" s="3">
        <v>900</v>
      </c>
      <c r="Z13" s="3">
        <v>500</v>
      </c>
      <c r="AA13" s="2">
        <f t="shared" si="5"/>
        <v>0.45</v>
      </c>
      <c r="AB13" s="3">
        <v>1</v>
      </c>
      <c r="AC13" s="8">
        <f t="shared" si="6"/>
        <v>0.45</v>
      </c>
    </row>
    <row r="14" spans="2:29" ht="15" thickBot="1">
      <c r="B14" s="57" t="s">
        <v>89</v>
      </c>
      <c r="C14" s="57"/>
      <c r="D14" s="57"/>
      <c r="E14" s="57"/>
      <c r="F14" s="57"/>
      <c r="G14" s="57"/>
      <c r="J14" s="7" t="s">
        <v>37</v>
      </c>
      <c r="K14" s="2">
        <v>200</v>
      </c>
      <c r="L14" s="2">
        <v>500</v>
      </c>
      <c r="M14" s="2">
        <f t="shared" si="1"/>
        <v>0.1</v>
      </c>
      <c r="N14" s="2">
        <v>1</v>
      </c>
      <c r="O14" s="8">
        <f t="shared" si="2"/>
        <v>0.1</v>
      </c>
      <c r="Q14" s="32" t="s">
        <v>39</v>
      </c>
      <c r="R14" s="35">
        <v>300</v>
      </c>
      <c r="S14" s="33">
        <v>2000</v>
      </c>
      <c r="T14" s="34">
        <f t="shared" si="3"/>
        <v>0.6</v>
      </c>
      <c r="U14" s="35">
        <v>1</v>
      </c>
      <c r="V14" s="36">
        <f t="shared" si="4"/>
        <v>0.6</v>
      </c>
      <c r="X14" s="13" t="s">
        <v>71</v>
      </c>
      <c r="Y14" s="3">
        <v>900</v>
      </c>
      <c r="Z14" s="3">
        <v>2000</v>
      </c>
      <c r="AA14" s="2">
        <f t="shared" si="5"/>
        <v>1.8</v>
      </c>
      <c r="AB14" s="3">
        <v>1</v>
      </c>
      <c r="AC14" s="8">
        <f t="shared" si="6"/>
        <v>1.8</v>
      </c>
    </row>
    <row r="15" spans="2:29">
      <c r="B15" s="19" t="s">
        <v>10</v>
      </c>
      <c r="C15" s="20">
        <v>1000</v>
      </c>
      <c r="D15" s="20">
        <v>850</v>
      </c>
      <c r="E15" s="20">
        <f>C15*D15/1000000</f>
        <v>0.85</v>
      </c>
      <c r="F15" s="20">
        <v>89</v>
      </c>
      <c r="G15" s="21">
        <f>E15*F15</f>
        <v>75.649999999999991</v>
      </c>
      <c r="J15" s="7" t="s">
        <v>38</v>
      </c>
      <c r="K15" s="2">
        <v>200</v>
      </c>
      <c r="L15" s="2">
        <v>4550</v>
      </c>
      <c r="M15" s="2">
        <f t="shared" si="1"/>
        <v>0.91</v>
      </c>
      <c r="N15" s="2">
        <v>1</v>
      </c>
      <c r="O15" s="8">
        <f t="shared" si="2"/>
        <v>0.91</v>
      </c>
      <c r="Q15" s="32" t="s">
        <v>40</v>
      </c>
      <c r="R15" s="35">
        <v>200</v>
      </c>
      <c r="S15" s="33">
        <v>2000</v>
      </c>
      <c r="T15" s="34">
        <f t="shared" si="3"/>
        <v>0.4</v>
      </c>
      <c r="U15" s="35">
        <v>1</v>
      </c>
      <c r="V15" s="36">
        <f t="shared" si="4"/>
        <v>0.4</v>
      </c>
      <c r="X15" s="13" t="s">
        <v>72</v>
      </c>
      <c r="Y15" s="3">
        <v>1000</v>
      </c>
      <c r="Z15" s="3">
        <v>500</v>
      </c>
      <c r="AA15" s="2">
        <f t="shared" si="5"/>
        <v>0.5</v>
      </c>
      <c r="AB15" s="3">
        <v>20</v>
      </c>
      <c r="AC15" s="8">
        <f t="shared" si="6"/>
        <v>10</v>
      </c>
    </row>
    <row r="16" spans="2:29">
      <c r="B16" s="22" t="s">
        <v>11</v>
      </c>
      <c r="C16" s="23">
        <v>150</v>
      </c>
      <c r="D16" s="23">
        <v>850</v>
      </c>
      <c r="E16" s="23">
        <f t="shared" ref="E16:E33" si="8">C16*D16/1000000</f>
        <v>0.1275</v>
      </c>
      <c r="F16" s="23">
        <v>3</v>
      </c>
      <c r="G16" s="24">
        <f t="shared" ref="G16:G33" si="9">E16*F16</f>
        <v>0.38250000000000001</v>
      </c>
      <c r="J16" s="7" t="s">
        <v>39</v>
      </c>
      <c r="K16" s="2">
        <v>300</v>
      </c>
      <c r="L16" s="2">
        <v>2000</v>
      </c>
      <c r="M16" s="2">
        <f t="shared" si="1"/>
        <v>0.6</v>
      </c>
      <c r="N16" s="2">
        <v>1</v>
      </c>
      <c r="O16" s="8">
        <f t="shared" si="2"/>
        <v>0.6</v>
      </c>
      <c r="Q16" s="32" t="s">
        <v>41</v>
      </c>
      <c r="R16" s="33">
        <v>1000</v>
      </c>
      <c r="S16" s="33">
        <v>5000</v>
      </c>
      <c r="T16" s="34">
        <f t="shared" si="3"/>
        <v>5</v>
      </c>
      <c r="U16" s="35">
        <v>1</v>
      </c>
      <c r="V16" s="36">
        <f t="shared" si="4"/>
        <v>5</v>
      </c>
      <c r="X16" s="13" t="s">
        <v>73</v>
      </c>
      <c r="Y16" s="3">
        <v>600</v>
      </c>
      <c r="Z16" s="3">
        <v>2000</v>
      </c>
      <c r="AA16" s="2">
        <f t="shared" si="5"/>
        <v>1.2</v>
      </c>
      <c r="AB16" s="3">
        <v>1</v>
      </c>
      <c r="AC16" s="8">
        <f t="shared" si="6"/>
        <v>1.2</v>
      </c>
    </row>
    <row r="17" spans="2:29">
      <c r="B17" s="22" t="s">
        <v>12</v>
      </c>
      <c r="C17" s="23">
        <v>250</v>
      </c>
      <c r="D17" s="23">
        <v>780</v>
      </c>
      <c r="E17" s="23">
        <f t="shared" si="8"/>
        <v>0.19500000000000001</v>
      </c>
      <c r="F17" s="23">
        <v>1</v>
      </c>
      <c r="G17" s="24">
        <f t="shared" si="9"/>
        <v>0.19500000000000001</v>
      </c>
      <c r="J17" s="7" t="s">
        <v>40</v>
      </c>
      <c r="K17" s="2">
        <v>200</v>
      </c>
      <c r="L17" s="2">
        <v>2000</v>
      </c>
      <c r="M17" s="2">
        <f t="shared" si="1"/>
        <v>0.4</v>
      </c>
      <c r="N17" s="2">
        <v>1</v>
      </c>
      <c r="O17" s="8">
        <f t="shared" si="2"/>
        <v>0.4</v>
      </c>
      <c r="Q17" s="32" t="s">
        <v>42</v>
      </c>
      <c r="R17" s="35">
        <v>200</v>
      </c>
      <c r="S17" s="35">
        <v>5000</v>
      </c>
      <c r="T17" s="34">
        <f t="shared" si="3"/>
        <v>1</v>
      </c>
      <c r="U17" s="35">
        <v>1</v>
      </c>
      <c r="V17" s="36">
        <f t="shared" si="4"/>
        <v>1</v>
      </c>
      <c r="X17" s="13" t="s">
        <v>74</v>
      </c>
      <c r="Y17" s="3">
        <v>600</v>
      </c>
      <c r="Z17" s="3">
        <v>500</v>
      </c>
      <c r="AA17" s="2">
        <f t="shared" si="5"/>
        <v>0.3</v>
      </c>
      <c r="AB17" s="3">
        <v>1</v>
      </c>
      <c r="AC17" s="8">
        <f t="shared" si="6"/>
        <v>0.3</v>
      </c>
    </row>
    <row r="18" spans="2:29">
      <c r="B18" s="22" t="s">
        <v>13</v>
      </c>
      <c r="C18" s="23">
        <v>1000</v>
      </c>
      <c r="D18" s="23">
        <v>1600</v>
      </c>
      <c r="E18" s="23">
        <f t="shared" si="8"/>
        <v>1.6</v>
      </c>
      <c r="F18" s="23">
        <v>89</v>
      </c>
      <c r="G18" s="24">
        <f t="shared" si="9"/>
        <v>142.4</v>
      </c>
      <c r="J18" s="7" t="s">
        <v>41</v>
      </c>
      <c r="K18" s="2">
        <v>1000</v>
      </c>
      <c r="L18" s="2">
        <v>5000</v>
      </c>
      <c r="M18" s="2">
        <f t="shared" si="1"/>
        <v>5</v>
      </c>
      <c r="N18" s="2">
        <v>1</v>
      </c>
      <c r="O18" s="8">
        <f t="shared" si="2"/>
        <v>5</v>
      </c>
      <c r="Q18" s="32" t="s">
        <v>43</v>
      </c>
      <c r="R18" s="35">
        <v>300</v>
      </c>
      <c r="S18" s="35">
        <v>4550</v>
      </c>
      <c r="T18" s="34">
        <f t="shared" si="3"/>
        <v>1.365</v>
      </c>
      <c r="U18" s="35">
        <v>2</v>
      </c>
      <c r="V18" s="36">
        <f t="shared" si="4"/>
        <v>2.73</v>
      </c>
      <c r="X18" s="13" t="s">
        <v>75</v>
      </c>
      <c r="Y18" s="3">
        <v>370</v>
      </c>
      <c r="Z18" s="3">
        <v>2000</v>
      </c>
      <c r="AA18" s="2">
        <f t="shared" si="5"/>
        <v>0.74</v>
      </c>
      <c r="AB18" s="3">
        <v>1</v>
      </c>
      <c r="AC18" s="8">
        <f t="shared" si="6"/>
        <v>0.74</v>
      </c>
    </row>
    <row r="19" spans="2:29">
      <c r="B19" s="22" t="s">
        <v>14</v>
      </c>
      <c r="C19" s="23">
        <v>150</v>
      </c>
      <c r="D19" s="23">
        <v>1600</v>
      </c>
      <c r="E19" s="23">
        <f t="shared" si="8"/>
        <v>0.24</v>
      </c>
      <c r="F19" s="23">
        <v>3</v>
      </c>
      <c r="G19" s="24">
        <f t="shared" si="9"/>
        <v>0.72</v>
      </c>
      <c r="J19" s="7" t="s">
        <v>42</v>
      </c>
      <c r="K19" s="2">
        <v>200</v>
      </c>
      <c r="L19" s="2">
        <v>5000</v>
      </c>
      <c r="M19" s="2">
        <f t="shared" si="1"/>
        <v>1</v>
      </c>
      <c r="N19" s="2">
        <v>1</v>
      </c>
      <c r="O19" s="8">
        <f t="shared" si="2"/>
        <v>1</v>
      </c>
      <c r="Q19" s="32" t="s">
        <v>44</v>
      </c>
      <c r="R19" s="35">
        <v>300</v>
      </c>
      <c r="S19" s="35">
        <v>1600</v>
      </c>
      <c r="T19" s="34">
        <f t="shared" si="3"/>
        <v>0.48</v>
      </c>
      <c r="U19" s="35">
        <v>1</v>
      </c>
      <c r="V19" s="36">
        <f t="shared" si="4"/>
        <v>0.48</v>
      </c>
      <c r="X19" s="13" t="s">
        <v>76</v>
      </c>
      <c r="Y19" s="3">
        <v>370</v>
      </c>
      <c r="Z19" s="3">
        <v>500</v>
      </c>
      <c r="AA19" s="2">
        <f t="shared" si="5"/>
        <v>0.185</v>
      </c>
      <c r="AB19" s="3">
        <v>1</v>
      </c>
      <c r="AC19" s="8">
        <f t="shared" si="6"/>
        <v>0.185</v>
      </c>
    </row>
    <row r="20" spans="2:29">
      <c r="B20" s="22" t="s">
        <v>15</v>
      </c>
      <c r="C20" s="23">
        <v>250</v>
      </c>
      <c r="D20" s="23">
        <v>1600</v>
      </c>
      <c r="E20" s="23">
        <f t="shared" si="8"/>
        <v>0.4</v>
      </c>
      <c r="F20" s="23">
        <v>1</v>
      </c>
      <c r="G20" s="24">
        <f t="shared" si="9"/>
        <v>0.4</v>
      </c>
      <c r="J20" s="7" t="s">
        <v>43</v>
      </c>
      <c r="K20" s="2">
        <v>300</v>
      </c>
      <c r="L20" s="2">
        <v>4550</v>
      </c>
      <c r="M20" s="2">
        <f t="shared" si="1"/>
        <v>1.365</v>
      </c>
      <c r="N20" s="2">
        <v>2</v>
      </c>
      <c r="O20" s="8">
        <f t="shared" si="2"/>
        <v>2.73</v>
      </c>
      <c r="Q20" s="32" t="s">
        <v>45</v>
      </c>
      <c r="R20" s="35">
        <v>200</v>
      </c>
      <c r="S20" s="33">
        <v>2000</v>
      </c>
      <c r="T20" s="34">
        <f t="shared" si="3"/>
        <v>0.4</v>
      </c>
      <c r="U20" s="35">
        <v>2</v>
      </c>
      <c r="V20" s="36">
        <f t="shared" si="4"/>
        <v>0.8</v>
      </c>
      <c r="X20" s="13" t="s">
        <v>77</v>
      </c>
      <c r="Y20" s="3">
        <v>230</v>
      </c>
      <c r="Z20" s="3">
        <v>500</v>
      </c>
      <c r="AA20" s="2">
        <f t="shared" si="5"/>
        <v>0.115</v>
      </c>
      <c r="AB20" s="3">
        <v>1</v>
      </c>
      <c r="AC20" s="8">
        <f t="shared" si="6"/>
        <v>0.115</v>
      </c>
    </row>
    <row r="21" spans="2:29">
      <c r="B21" s="22" t="s">
        <v>16</v>
      </c>
      <c r="C21" s="23">
        <v>710</v>
      </c>
      <c r="D21" s="23">
        <v>1600</v>
      </c>
      <c r="E21" s="23">
        <f t="shared" si="8"/>
        <v>1.1359999999999999</v>
      </c>
      <c r="F21" s="23">
        <v>1</v>
      </c>
      <c r="G21" s="24">
        <f t="shared" si="9"/>
        <v>1.1359999999999999</v>
      </c>
      <c r="J21" s="7" t="s">
        <v>44</v>
      </c>
      <c r="K21" s="2">
        <v>300</v>
      </c>
      <c r="L21" s="2">
        <v>1600</v>
      </c>
      <c r="M21" s="2">
        <f t="shared" si="1"/>
        <v>0.48</v>
      </c>
      <c r="N21" s="2">
        <v>1</v>
      </c>
      <c r="O21" s="8">
        <f t="shared" si="2"/>
        <v>0.48</v>
      </c>
      <c r="Q21" s="32" t="s">
        <v>46</v>
      </c>
      <c r="R21" s="35">
        <v>200</v>
      </c>
      <c r="S21" s="33">
        <v>2050</v>
      </c>
      <c r="T21" s="34">
        <f t="shared" si="3"/>
        <v>0.41</v>
      </c>
      <c r="U21" s="35">
        <v>1</v>
      </c>
      <c r="V21" s="36">
        <f t="shared" si="4"/>
        <v>0.41</v>
      </c>
      <c r="X21" s="13" t="s">
        <v>78</v>
      </c>
      <c r="Y21" s="3">
        <v>1000</v>
      </c>
      <c r="Z21" s="3">
        <v>750</v>
      </c>
      <c r="AA21" s="2">
        <f t="shared" si="5"/>
        <v>0.75</v>
      </c>
      <c r="AB21" s="3">
        <v>24</v>
      </c>
      <c r="AC21" s="8">
        <f t="shared" si="6"/>
        <v>18</v>
      </c>
    </row>
    <row r="22" spans="2:29">
      <c r="B22" s="22" t="s">
        <v>17</v>
      </c>
      <c r="C22" s="23">
        <v>710</v>
      </c>
      <c r="D22" s="23">
        <v>850</v>
      </c>
      <c r="E22" s="23">
        <f t="shared" si="8"/>
        <v>0.60350000000000004</v>
      </c>
      <c r="F22" s="23">
        <v>1</v>
      </c>
      <c r="G22" s="24">
        <f t="shared" si="9"/>
        <v>0.60350000000000004</v>
      </c>
      <c r="J22" s="7"/>
      <c r="K22" s="2"/>
      <c r="L22" s="2"/>
      <c r="M22" s="2"/>
      <c r="N22" s="2"/>
      <c r="O22" s="8"/>
      <c r="Q22" s="32" t="s">
        <v>47</v>
      </c>
      <c r="R22" s="35">
        <v>300</v>
      </c>
      <c r="S22" s="33">
        <v>2050</v>
      </c>
      <c r="T22" s="34">
        <f t="shared" si="3"/>
        <v>0.61499999999999999</v>
      </c>
      <c r="U22" s="35">
        <v>1</v>
      </c>
      <c r="V22" s="36">
        <f t="shared" si="4"/>
        <v>0.61499999999999999</v>
      </c>
      <c r="X22" s="13" t="s">
        <v>79</v>
      </c>
      <c r="Y22" s="3">
        <v>200</v>
      </c>
      <c r="Z22" s="3">
        <v>750</v>
      </c>
      <c r="AA22" s="2">
        <f t="shared" si="5"/>
        <v>0.15</v>
      </c>
      <c r="AB22" s="3">
        <v>2</v>
      </c>
      <c r="AC22" s="8">
        <f t="shared" si="6"/>
        <v>0.3</v>
      </c>
    </row>
    <row r="23" spans="2:29">
      <c r="B23" s="22" t="s">
        <v>18</v>
      </c>
      <c r="C23" s="23">
        <v>1000</v>
      </c>
      <c r="D23" s="23">
        <v>12250</v>
      </c>
      <c r="E23" s="23">
        <f t="shared" si="8"/>
        <v>12.25</v>
      </c>
      <c r="F23" s="23">
        <v>16</v>
      </c>
      <c r="G23" s="24">
        <f t="shared" si="9"/>
        <v>196</v>
      </c>
      <c r="J23" s="7"/>
      <c r="K23" s="2"/>
      <c r="L23" s="2"/>
      <c r="M23" s="2"/>
      <c r="N23" s="2"/>
      <c r="O23" s="8"/>
      <c r="Q23" s="32" t="s">
        <v>48</v>
      </c>
      <c r="R23" s="35">
        <v>200</v>
      </c>
      <c r="S23" s="35">
        <v>2706</v>
      </c>
      <c r="T23" s="34">
        <f t="shared" si="3"/>
        <v>0.54120000000000001</v>
      </c>
      <c r="U23" s="35">
        <v>1</v>
      </c>
      <c r="V23" s="36">
        <f t="shared" si="4"/>
        <v>0.54120000000000001</v>
      </c>
      <c r="X23" s="13" t="s">
        <v>80</v>
      </c>
      <c r="Y23" s="3">
        <v>750</v>
      </c>
      <c r="Z23" s="3">
        <v>2000</v>
      </c>
      <c r="AA23" s="2">
        <f t="shared" si="5"/>
        <v>1.5</v>
      </c>
      <c r="AB23" s="3">
        <v>10</v>
      </c>
      <c r="AC23" s="8">
        <f t="shared" si="6"/>
        <v>15</v>
      </c>
    </row>
    <row r="24" spans="2:29">
      <c r="B24" s="22" t="s">
        <v>20</v>
      </c>
      <c r="C24" s="23">
        <v>1000</v>
      </c>
      <c r="D24" s="23">
        <v>12250</v>
      </c>
      <c r="E24" s="23">
        <f t="shared" si="8"/>
        <v>12.25</v>
      </c>
      <c r="F24" s="23">
        <v>7</v>
      </c>
      <c r="G24" s="24">
        <f t="shared" si="9"/>
        <v>85.75</v>
      </c>
      <c r="J24" s="7"/>
      <c r="K24" s="2"/>
      <c r="L24" s="2"/>
      <c r="M24" s="2"/>
      <c r="N24" s="2"/>
      <c r="O24" s="8"/>
      <c r="Q24" s="32" t="s">
        <v>53</v>
      </c>
      <c r="R24" s="35">
        <v>500</v>
      </c>
      <c r="S24" s="35">
        <v>2000</v>
      </c>
      <c r="T24" s="34">
        <f t="shared" si="3"/>
        <v>1</v>
      </c>
      <c r="U24" s="35">
        <v>2</v>
      </c>
      <c r="V24" s="36">
        <f t="shared" si="4"/>
        <v>2</v>
      </c>
      <c r="X24" s="13" t="s">
        <v>81</v>
      </c>
      <c r="Y24" s="3">
        <v>350</v>
      </c>
      <c r="Z24" s="3">
        <v>2000</v>
      </c>
      <c r="AA24" s="2">
        <f t="shared" si="5"/>
        <v>0.7</v>
      </c>
      <c r="AB24" s="3">
        <v>1</v>
      </c>
      <c r="AC24" s="8">
        <f t="shared" si="6"/>
        <v>0.7</v>
      </c>
    </row>
    <row r="25" spans="2:29">
      <c r="B25" s="22" t="s">
        <v>19</v>
      </c>
      <c r="C25" s="23">
        <v>150</v>
      </c>
      <c r="D25" s="23">
        <v>12180</v>
      </c>
      <c r="E25" s="23">
        <f t="shared" si="8"/>
        <v>1.827</v>
      </c>
      <c r="F25" s="23">
        <v>2</v>
      </c>
      <c r="G25" s="24">
        <f t="shared" si="9"/>
        <v>3.6539999999999999</v>
      </c>
      <c r="J25" s="9"/>
      <c r="K25" s="2"/>
      <c r="L25" s="2"/>
      <c r="M25" s="2"/>
      <c r="N25" s="2"/>
      <c r="O25" s="8"/>
      <c r="Q25" s="32" t="s">
        <v>54</v>
      </c>
      <c r="R25" s="35">
        <v>500</v>
      </c>
      <c r="S25" s="35">
        <v>2050</v>
      </c>
      <c r="T25" s="34">
        <f t="shared" si="3"/>
        <v>1.0249999999999999</v>
      </c>
      <c r="U25" s="35">
        <v>1</v>
      </c>
      <c r="V25" s="36">
        <f t="shared" si="4"/>
        <v>1.0249999999999999</v>
      </c>
      <c r="X25" s="13" t="s">
        <v>82</v>
      </c>
      <c r="Y25" s="3">
        <v>350</v>
      </c>
      <c r="Z25" s="3">
        <v>500</v>
      </c>
      <c r="AA25" s="2">
        <f t="shared" si="5"/>
        <v>0.17499999999999999</v>
      </c>
      <c r="AB25" s="3">
        <v>1</v>
      </c>
      <c r="AC25" s="8">
        <f t="shared" si="6"/>
        <v>0.17499999999999999</v>
      </c>
    </row>
    <row r="26" spans="2:29" ht="15" thickBot="1">
      <c r="B26" s="22" t="s">
        <v>21</v>
      </c>
      <c r="C26" s="23">
        <v>1000</v>
      </c>
      <c r="D26" s="23">
        <v>5820</v>
      </c>
      <c r="E26" s="23">
        <f t="shared" si="8"/>
        <v>5.82</v>
      </c>
      <c r="F26" s="23">
        <v>1</v>
      </c>
      <c r="G26" s="24">
        <f t="shared" si="9"/>
        <v>5.82</v>
      </c>
      <c r="J26" s="42" t="s">
        <v>88</v>
      </c>
      <c r="K26" s="43"/>
      <c r="L26" s="43"/>
      <c r="M26" s="43"/>
      <c r="N26" s="44"/>
      <c r="O26" s="14">
        <f>SUM(O2:O25)</f>
        <v>164.67224999999996</v>
      </c>
      <c r="Q26" s="32" t="s">
        <v>55</v>
      </c>
      <c r="R26" s="37">
        <v>480</v>
      </c>
      <c r="S26" s="33">
        <v>2000</v>
      </c>
      <c r="T26" s="34">
        <f t="shared" si="3"/>
        <v>0.96</v>
      </c>
      <c r="U26" s="35">
        <v>1</v>
      </c>
      <c r="V26" s="36">
        <f t="shared" si="4"/>
        <v>0.96</v>
      </c>
      <c r="X26" s="13" t="s">
        <v>83</v>
      </c>
      <c r="Y26" s="3">
        <v>100</v>
      </c>
      <c r="Z26" s="3">
        <v>2000</v>
      </c>
      <c r="AA26" s="2">
        <f t="shared" si="5"/>
        <v>0.2</v>
      </c>
      <c r="AB26" s="3">
        <v>2</v>
      </c>
      <c r="AC26" s="8">
        <f t="shared" si="6"/>
        <v>0.4</v>
      </c>
    </row>
    <row r="27" spans="2:29">
      <c r="B27" s="22" t="s">
        <v>22</v>
      </c>
      <c r="C27" s="23">
        <v>1000</v>
      </c>
      <c r="D27" s="23">
        <v>4900</v>
      </c>
      <c r="E27" s="23">
        <f t="shared" si="8"/>
        <v>4.9000000000000004</v>
      </c>
      <c r="F27" s="23">
        <v>1</v>
      </c>
      <c r="G27" s="24">
        <f t="shared" si="9"/>
        <v>4.9000000000000004</v>
      </c>
      <c r="Q27" s="32" t="s">
        <v>56</v>
      </c>
      <c r="R27" s="35">
        <v>750</v>
      </c>
      <c r="S27" s="33">
        <v>2000</v>
      </c>
      <c r="T27" s="34">
        <f t="shared" si="3"/>
        <v>1.5</v>
      </c>
      <c r="U27" s="35">
        <v>2</v>
      </c>
      <c r="V27" s="36">
        <f t="shared" si="4"/>
        <v>3</v>
      </c>
      <c r="X27" s="13" t="s">
        <v>84</v>
      </c>
      <c r="Y27" s="3">
        <v>100</v>
      </c>
      <c r="Z27" s="3">
        <v>500</v>
      </c>
      <c r="AA27" s="2">
        <f t="shared" si="5"/>
        <v>0.05</v>
      </c>
      <c r="AB27" s="3">
        <v>2</v>
      </c>
      <c r="AC27" s="8">
        <f t="shared" si="6"/>
        <v>0.1</v>
      </c>
    </row>
    <row r="28" spans="2:29" ht="15" thickBot="1">
      <c r="B28" s="22" t="s">
        <v>27</v>
      </c>
      <c r="C28" s="23">
        <v>250</v>
      </c>
      <c r="D28" s="23">
        <v>12250</v>
      </c>
      <c r="E28" s="23">
        <f t="shared" si="8"/>
        <v>3.0625</v>
      </c>
      <c r="F28" s="23">
        <v>1</v>
      </c>
      <c r="G28" s="24">
        <f t="shared" si="9"/>
        <v>3.0625</v>
      </c>
      <c r="J28" s="57" t="s">
        <v>94</v>
      </c>
      <c r="K28" s="57"/>
      <c r="L28" s="57"/>
      <c r="M28" s="57"/>
      <c r="N28" s="57"/>
      <c r="O28" s="57"/>
      <c r="Q28" s="32" t="s">
        <v>57</v>
      </c>
      <c r="R28" s="33">
        <v>1000</v>
      </c>
      <c r="S28" s="33">
        <v>2050</v>
      </c>
      <c r="T28" s="34">
        <f t="shared" si="3"/>
        <v>2.0499999999999998</v>
      </c>
      <c r="U28" s="35">
        <v>2</v>
      </c>
      <c r="V28" s="36">
        <f t="shared" si="4"/>
        <v>4.0999999999999996</v>
      </c>
      <c r="X28" s="13" t="s">
        <v>85</v>
      </c>
      <c r="Y28" s="3">
        <v>150</v>
      </c>
      <c r="Z28" s="3">
        <v>2000</v>
      </c>
      <c r="AA28" s="2">
        <f t="shared" si="5"/>
        <v>0.3</v>
      </c>
      <c r="AB28" s="3">
        <v>1</v>
      </c>
      <c r="AC28" s="8">
        <f t="shared" si="6"/>
        <v>0.3</v>
      </c>
    </row>
    <row r="29" spans="2:29">
      <c r="B29" s="22" t="s">
        <v>23</v>
      </c>
      <c r="C29" s="23">
        <v>1000</v>
      </c>
      <c r="D29" s="23">
        <v>11550</v>
      </c>
      <c r="E29" s="23">
        <f t="shared" si="8"/>
        <v>11.55</v>
      </c>
      <c r="F29" s="23">
        <v>13</v>
      </c>
      <c r="G29" s="24">
        <f t="shared" si="9"/>
        <v>150.15</v>
      </c>
      <c r="J29" s="12"/>
      <c r="K29" s="5"/>
      <c r="L29" s="5"/>
      <c r="M29" s="5"/>
      <c r="N29" s="5"/>
      <c r="O29" s="6"/>
      <c r="Q29" s="32" t="s">
        <v>58</v>
      </c>
      <c r="R29" s="35">
        <v>500</v>
      </c>
      <c r="S29" s="35">
        <v>2050</v>
      </c>
      <c r="T29" s="34">
        <f t="shared" si="3"/>
        <v>1.0249999999999999</v>
      </c>
      <c r="U29" s="35">
        <v>1</v>
      </c>
      <c r="V29" s="36">
        <f t="shared" si="4"/>
        <v>1.0249999999999999</v>
      </c>
      <c r="X29" s="13" t="s">
        <v>86</v>
      </c>
      <c r="Y29" s="3">
        <v>150</v>
      </c>
      <c r="Z29" s="3">
        <v>500</v>
      </c>
      <c r="AA29" s="2">
        <f t="shared" si="5"/>
        <v>7.4999999999999997E-2</v>
      </c>
      <c r="AB29" s="3">
        <v>1</v>
      </c>
      <c r="AC29" s="8">
        <f t="shared" si="6"/>
        <v>7.4999999999999997E-2</v>
      </c>
    </row>
    <row r="30" spans="2:29" ht="15" thickBot="1">
      <c r="B30" s="22" t="s">
        <v>24</v>
      </c>
      <c r="C30" s="23">
        <v>1000</v>
      </c>
      <c r="D30" s="23">
        <v>9550</v>
      </c>
      <c r="E30" s="23">
        <f t="shared" si="8"/>
        <v>9.5500000000000007</v>
      </c>
      <c r="F30" s="23">
        <v>30</v>
      </c>
      <c r="G30" s="24">
        <f t="shared" si="9"/>
        <v>286.5</v>
      </c>
      <c r="J30" s="13"/>
      <c r="K30" s="2"/>
      <c r="L30" s="2"/>
      <c r="M30" s="2"/>
      <c r="N30" s="2"/>
      <c r="O30" s="8"/>
      <c r="Q30" s="32" t="s">
        <v>59</v>
      </c>
      <c r="R30" s="33">
        <v>1000</v>
      </c>
      <c r="S30" s="35">
        <v>2823</v>
      </c>
      <c r="T30" s="34">
        <f t="shared" si="3"/>
        <v>2.823</v>
      </c>
      <c r="U30" s="35">
        <v>7</v>
      </c>
      <c r="V30" s="36">
        <f t="shared" si="4"/>
        <v>19.760999999999999</v>
      </c>
      <c r="X30" s="42" t="s">
        <v>88</v>
      </c>
      <c r="Y30" s="43"/>
      <c r="Z30" s="43"/>
      <c r="AA30" s="43"/>
      <c r="AB30" s="44"/>
      <c r="AC30" s="14">
        <f>SUM(AC2:AC29)</f>
        <v>152.08599999999998</v>
      </c>
    </row>
    <row r="31" spans="2:29">
      <c r="B31" s="22" t="s">
        <v>28</v>
      </c>
      <c r="C31" s="23">
        <v>1000</v>
      </c>
      <c r="D31" s="23">
        <v>9550</v>
      </c>
      <c r="E31" s="23">
        <f t="shared" si="8"/>
        <v>9.5500000000000007</v>
      </c>
      <c r="F31" s="23">
        <v>2</v>
      </c>
      <c r="G31" s="24">
        <f t="shared" si="9"/>
        <v>19.100000000000001</v>
      </c>
      <c r="J31" s="13"/>
      <c r="K31" s="2"/>
      <c r="L31" s="2"/>
      <c r="M31" s="2"/>
      <c r="N31" s="2"/>
      <c r="O31" s="8"/>
      <c r="Q31" s="38" t="s">
        <v>60</v>
      </c>
      <c r="R31" s="33">
        <v>1000</v>
      </c>
      <c r="S31" s="35">
        <v>2093</v>
      </c>
      <c r="T31" s="34">
        <f t="shared" si="3"/>
        <v>2.093</v>
      </c>
      <c r="U31" s="35">
        <v>6</v>
      </c>
      <c r="V31" s="36">
        <f t="shared" si="4"/>
        <v>12.558</v>
      </c>
    </row>
    <row r="32" spans="2:29" ht="15" thickBot="1">
      <c r="B32" s="22" t="s">
        <v>25</v>
      </c>
      <c r="C32" s="23">
        <v>710</v>
      </c>
      <c r="D32" s="23">
        <v>11550</v>
      </c>
      <c r="E32" s="23">
        <f t="shared" si="8"/>
        <v>8.2004999999999999</v>
      </c>
      <c r="F32" s="23">
        <v>1</v>
      </c>
      <c r="G32" s="24">
        <f t="shared" si="9"/>
        <v>8.2004999999999999</v>
      </c>
      <c r="J32" s="13"/>
      <c r="K32" s="2"/>
      <c r="L32" s="2"/>
      <c r="M32" s="2"/>
      <c r="N32" s="2"/>
      <c r="O32" s="8"/>
      <c r="Q32" s="39" t="s">
        <v>88</v>
      </c>
      <c r="R32" s="40"/>
      <c r="S32" s="40"/>
      <c r="T32" s="40"/>
      <c r="U32" s="41"/>
      <c r="V32" s="26">
        <f>SUM(V2:V31)</f>
        <v>255.36744999999999</v>
      </c>
    </row>
    <row r="33" spans="2:21">
      <c r="B33" s="22" t="s">
        <v>26</v>
      </c>
      <c r="C33" s="23">
        <v>850</v>
      </c>
      <c r="D33" s="23">
        <v>11550</v>
      </c>
      <c r="E33" s="23">
        <f t="shared" si="8"/>
        <v>9.8175000000000008</v>
      </c>
      <c r="F33" s="23">
        <v>1</v>
      </c>
      <c r="G33" s="24">
        <f t="shared" si="9"/>
        <v>9.8175000000000008</v>
      </c>
      <c r="J33" s="13"/>
      <c r="K33" s="2"/>
      <c r="L33" s="2"/>
      <c r="M33" s="2"/>
      <c r="N33" s="2"/>
      <c r="O33" s="8"/>
    </row>
    <row r="34" spans="2:21" ht="15" thickBot="1">
      <c r="B34" s="39" t="s">
        <v>88</v>
      </c>
      <c r="C34" s="40"/>
      <c r="D34" s="40"/>
      <c r="E34" s="40"/>
      <c r="F34" s="41"/>
      <c r="G34" s="26">
        <f>SUM(G15:G33)</f>
        <v>994.44150000000002</v>
      </c>
      <c r="J34" s="13"/>
      <c r="K34" s="2"/>
      <c r="L34" s="2"/>
      <c r="M34" s="2"/>
      <c r="N34" s="2"/>
      <c r="O34" s="8"/>
    </row>
    <row r="35" spans="2:21">
      <c r="J35" s="13"/>
      <c r="K35" s="2"/>
      <c r="L35" s="2"/>
      <c r="M35" s="2"/>
      <c r="N35" s="2"/>
      <c r="O35" s="8"/>
    </row>
    <row r="36" spans="2:21">
      <c r="J36" s="13"/>
      <c r="K36" s="2"/>
      <c r="L36" s="2"/>
      <c r="M36" s="2"/>
      <c r="N36" s="2"/>
      <c r="O36" s="8"/>
    </row>
    <row r="37" spans="2:21" ht="15" thickBot="1">
      <c r="B37" s="57" t="s">
        <v>92</v>
      </c>
      <c r="C37" s="57"/>
      <c r="D37" s="57"/>
      <c r="E37" s="57"/>
      <c r="F37" s="57"/>
      <c r="G37" s="57"/>
      <c r="J37" s="13"/>
      <c r="K37" s="2"/>
      <c r="L37" s="2"/>
      <c r="M37" s="2"/>
      <c r="N37" s="2"/>
      <c r="O37" s="8"/>
    </row>
    <row r="38" spans="2:21">
      <c r="B38" s="19" t="s">
        <v>4</v>
      </c>
      <c r="C38" s="20">
        <v>1000</v>
      </c>
      <c r="D38" s="20">
        <v>2000</v>
      </c>
      <c r="E38" s="20">
        <f>C38*D38/1000000</f>
        <v>2</v>
      </c>
      <c r="F38" s="20">
        <v>18</v>
      </c>
      <c r="G38" s="21">
        <f>E38*F38</f>
        <v>36</v>
      </c>
      <c r="J38" s="13"/>
      <c r="K38" s="2"/>
      <c r="L38" s="2"/>
      <c r="M38" s="2"/>
      <c r="N38" s="2"/>
      <c r="O38" s="8"/>
    </row>
    <row r="39" spans="2:21">
      <c r="B39" s="22" t="s">
        <v>28</v>
      </c>
      <c r="C39" s="23">
        <v>1000</v>
      </c>
      <c r="D39" s="23">
        <v>9550</v>
      </c>
      <c r="E39" s="23">
        <f t="shared" ref="E39:E49" si="10">C39*D39/1000000</f>
        <v>9.5500000000000007</v>
      </c>
      <c r="F39" s="23">
        <v>1</v>
      </c>
      <c r="G39" s="24">
        <f t="shared" ref="G39:G49" si="11">E39*F39</f>
        <v>9.5500000000000007</v>
      </c>
      <c r="J39" s="13"/>
      <c r="K39" s="2"/>
      <c r="L39" s="2"/>
      <c r="M39" s="2"/>
      <c r="N39" s="2"/>
      <c r="O39" s="8"/>
    </row>
    <row r="40" spans="2:21">
      <c r="B40" s="22" t="s">
        <v>31</v>
      </c>
      <c r="C40" s="23">
        <v>1000</v>
      </c>
      <c r="D40" s="23">
        <v>500</v>
      </c>
      <c r="E40" s="23">
        <f t="shared" si="10"/>
        <v>0.5</v>
      </c>
      <c r="F40" s="23">
        <v>12</v>
      </c>
      <c r="G40" s="24">
        <f t="shared" si="11"/>
        <v>6</v>
      </c>
      <c r="J40" s="13"/>
      <c r="K40" s="2"/>
      <c r="L40" s="2"/>
      <c r="M40" s="2"/>
      <c r="N40" s="2"/>
      <c r="O40" s="8"/>
    </row>
    <row r="41" spans="2:21" ht="15" thickBot="1">
      <c r="B41" s="22" t="s">
        <v>32</v>
      </c>
      <c r="C41" s="23">
        <v>1000</v>
      </c>
      <c r="D41" s="23">
        <v>2050</v>
      </c>
      <c r="E41" s="23">
        <f t="shared" si="10"/>
        <v>2.0499999999999998</v>
      </c>
      <c r="F41" s="23">
        <v>12</v>
      </c>
      <c r="G41" s="24">
        <f t="shared" si="11"/>
        <v>24.599999999999998</v>
      </c>
      <c r="J41" s="42"/>
      <c r="K41" s="43"/>
      <c r="L41" s="43"/>
      <c r="M41" s="43"/>
      <c r="N41" s="44"/>
      <c r="O41" s="14"/>
    </row>
    <row r="42" spans="2:21">
      <c r="B42" s="22" t="s">
        <v>37</v>
      </c>
      <c r="C42" s="23">
        <v>200</v>
      </c>
      <c r="D42" s="23">
        <v>500</v>
      </c>
      <c r="E42" s="23">
        <f t="shared" si="10"/>
        <v>0.1</v>
      </c>
      <c r="F42" s="23">
        <v>1</v>
      </c>
      <c r="G42" s="24">
        <f t="shared" si="11"/>
        <v>0.1</v>
      </c>
    </row>
    <row r="43" spans="2:21">
      <c r="B43" s="22" t="s">
        <v>45</v>
      </c>
      <c r="C43" s="23">
        <v>200</v>
      </c>
      <c r="D43" s="23">
        <v>2000</v>
      </c>
      <c r="E43" s="23">
        <f t="shared" si="10"/>
        <v>0.4</v>
      </c>
      <c r="F43" s="23">
        <v>2</v>
      </c>
      <c r="G43" s="24">
        <f t="shared" si="11"/>
        <v>0.8</v>
      </c>
    </row>
    <row r="44" spans="2:21">
      <c r="B44" s="22" t="s">
        <v>46</v>
      </c>
      <c r="C44" s="23">
        <v>200</v>
      </c>
      <c r="D44" s="23">
        <v>2050</v>
      </c>
      <c r="E44" s="23">
        <f t="shared" si="10"/>
        <v>0.41</v>
      </c>
      <c r="F44" s="23">
        <v>1</v>
      </c>
      <c r="G44" s="24">
        <f t="shared" si="11"/>
        <v>0.41</v>
      </c>
    </row>
    <row r="45" spans="2:21">
      <c r="B45" s="22" t="s">
        <v>48</v>
      </c>
      <c r="C45" s="23">
        <v>200</v>
      </c>
      <c r="D45" s="23">
        <v>2706</v>
      </c>
      <c r="E45" s="23">
        <f t="shared" si="10"/>
        <v>0.54120000000000001</v>
      </c>
      <c r="F45" s="23">
        <v>1</v>
      </c>
      <c r="G45" s="24">
        <f t="shared" si="11"/>
        <v>0.54120000000000001</v>
      </c>
    </row>
    <row r="46" spans="2:21">
      <c r="B46" s="22" t="s">
        <v>55</v>
      </c>
      <c r="C46" s="23">
        <v>480</v>
      </c>
      <c r="D46" s="23">
        <v>2000</v>
      </c>
      <c r="E46" s="23">
        <f t="shared" si="10"/>
        <v>0.96</v>
      </c>
      <c r="F46" s="23">
        <v>2</v>
      </c>
      <c r="G46" s="24">
        <f t="shared" si="11"/>
        <v>1.92</v>
      </c>
    </row>
    <row r="47" spans="2:21" ht="15" thickBot="1">
      <c r="B47" s="22" t="s">
        <v>59</v>
      </c>
      <c r="C47" s="23">
        <v>1000</v>
      </c>
      <c r="D47" s="23">
        <v>2823</v>
      </c>
      <c r="E47" s="23">
        <f t="shared" si="10"/>
        <v>2.823</v>
      </c>
      <c r="F47" s="23">
        <v>6</v>
      </c>
      <c r="G47" s="24">
        <f t="shared" si="11"/>
        <v>16.937999999999999</v>
      </c>
    </row>
    <row r="48" spans="2:21">
      <c r="B48" s="22" t="s">
        <v>60</v>
      </c>
      <c r="C48" s="23">
        <v>1000</v>
      </c>
      <c r="D48" s="23">
        <v>2093</v>
      </c>
      <c r="E48" s="23">
        <f t="shared" si="10"/>
        <v>2.093</v>
      </c>
      <c r="F48" s="23">
        <v>6</v>
      </c>
      <c r="G48" s="24">
        <f t="shared" si="11"/>
        <v>12.558</v>
      </c>
      <c r="I48" s="45" t="s">
        <v>93</v>
      </c>
      <c r="J48" s="46"/>
      <c r="K48" s="50">
        <f>SUM(G12,G34,G50,O26,O41,V32,AC30)</f>
        <v>2519.3683999999998</v>
      </c>
      <c r="L48" s="51"/>
      <c r="M48" s="51"/>
      <c r="N48" s="51"/>
      <c r="O48" s="51"/>
      <c r="P48" s="51"/>
      <c r="Q48" s="51"/>
      <c r="R48" s="51"/>
      <c r="S48" s="51"/>
      <c r="T48" s="51"/>
      <c r="U48" s="52"/>
    </row>
    <row r="49" spans="2:21" ht="15" thickBot="1">
      <c r="B49" s="22" t="s">
        <v>61</v>
      </c>
      <c r="C49" s="23">
        <v>200</v>
      </c>
      <c r="D49" s="23">
        <v>9400</v>
      </c>
      <c r="E49" s="23">
        <f t="shared" si="10"/>
        <v>1.88</v>
      </c>
      <c r="F49" s="23">
        <v>1</v>
      </c>
      <c r="G49" s="24">
        <f t="shared" si="11"/>
        <v>1.88</v>
      </c>
      <c r="I49" s="47"/>
      <c r="J49" s="48"/>
      <c r="K49" s="53"/>
      <c r="L49" s="54"/>
      <c r="M49" s="54"/>
      <c r="N49" s="54"/>
      <c r="O49" s="54"/>
      <c r="P49" s="54"/>
      <c r="Q49" s="54"/>
      <c r="R49" s="54"/>
      <c r="S49" s="54"/>
      <c r="T49" s="54"/>
      <c r="U49" s="55"/>
    </row>
    <row r="50" spans="2:21" ht="15" thickBot="1">
      <c r="B50" s="39" t="s">
        <v>88</v>
      </c>
      <c r="C50" s="40"/>
      <c r="D50" s="40"/>
      <c r="E50" s="40"/>
      <c r="F50" s="41"/>
      <c r="G50" s="26">
        <f>SUM(G38:G49)</f>
        <v>111.29719999999998</v>
      </c>
    </row>
  </sheetData>
  <mergeCells count="16">
    <mergeCell ref="B50:F50"/>
    <mergeCell ref="Q32:U32"/>
    <mergeCell ref="X30:AB30"/>
    <mergeCell ref="I48:J49"/>
    <mergeCell ref="X1:AC1"/>
    <mergeCell ref="B12:F12"/>
    <mergeCell ref="B34:F34"/>
    <mergeCell ref="J26:N26"/>
    <mergeCell ref="J41:N41"/>
    <mergeCell ref="K48:U49"/>
    <mergeCell ref="B1:G1"/>
    <mergeCell ref="B14:G14"/>
    <mergeCell ref="B37:G37"/>
    <mergeCell ref="J1:O1"/>
    <mergeCell ref="J28:O28"/>
    <mergeCell ref="Q1:V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tabSelected="1" workbookViewId="0">
      <selection activeCell="E19" sqref="E19"/>
    </sheetView>
  </sheetViews>
  <sheetFormatPr defaultRowHeight="14.4"/>
  <sheetData>
    <row r="1" spans="2:7" ht="15" thickBot="1">
      <c r="B1" s="57" t="s">
        <v>100</v>
      </c>
      <c r="C1" s="57"/>
      <c r="D1" s="57"/>
      <c r="E1" s="57"/>
      <c r="F1" s="57"/>
      <c r="G1" s="57"/>
    </row>
    <row r="2" spans="2:7">
      <c r="B2" s="12" t="s">
        <v>96</v>
      </c>
      <c r="C2" s="5">
        <v>1000</v>
      </c>
      <c r="D2" s="5">
        <v>13050</v>
      </c>
      <c r="E2" s="5">
        <f>C2*D2/1000000</f>
        <v>13.05</v>
      </c>
      <c r="F2" s="5">
        <v>90</v>
      </c>
      <c r="G2" s="6">
        <f>E2*F2</f>
        <v>1174.5</v>
      </c>
    </row>
    <row r="3" spans="2:7">
      <c r="B3" s="13" t="s">
        <v>97</v>
      </c>
      <c r="C3" s="2">
        <v>300</v>
      </c>
      <c r="D3" s="2">
        <v>13050</v>
      </c>
      <c r="E3" s="2">
        <f t="shared" ref="E3:E5" si="0">C3*D3/1000000</f>
        <v>3.915</v>
      </c>
      <c r="F3" s="2">
        <v>1</v>
      </c>
      <c r="G3" s="8">
        <f t="shared" ref="G3:G5" si="1">E3*F3</f>
        <v>3.915</v>
      </c>
    </row>
    <row r="4" spans="2:7">
      <c r="B4" s="13" t="s">
        <v>98</v>
      </c>
      <c r="C4" s="2">
        <v>1000</v>
      </c>
      <c r="D4" s="2">
        <v>14000</v>
      </c>
      <c r="E4" s="2">
        <f t="shared" si="0"/>
        <v>14</v>
      </c>
      <c r="F4" s="2">
        <v>24</v>
      </c>
      <c r="G4" s="8">
        <f t="shared" si="1"/>
        <v>336</v>
      </c>
    </row>
    <row r="5" spans="2:7">
      <c r="B5" s="13" t="s">
        <v>99</v>
      </c>
      <c r="C5" s="2">
        <v>300</v>
      </c>
      <c r="D5" s="2">
        <v>14000</v>
      </c>
      <c r="E5" s="2">
        <f t="shared" si="0"/>
        <v>4.2</v>
      </c>
      <c r="F5" s="2">
        <v>2</v>
      </c>
      <c r="G5" s="8">
        <f t="shared" si="1"/>
        <v>8.4</v>
      </c>
    </row>
    <row r="6" spans="2:7" ht="15" thickBot="1">
      <c r="B6" s="42" t="s">
        <v>101</v>
      </c>
      <c r="C6" s="43"/>
      <c r="D6" s="43"/>
      <c r="E6" s="43"/>
      <c r="F6" s="44"/>
      <c r="G6" s="10">
        <f>SUM(G2:G5)</f>
        <v>1522.8150000000001</v>
      </c>
    </row>
  </sheetData>
  <mergeCells count="2">
    <mergeCell ref="B1:G1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"/>
  <sheetViews>
    <sheetView workbookViewId="0">
      <selection activeCell="D14" sqref="D14"/>
    </sheetView>
  </sheetViews>
  <sheetFormatPr defaultRowHeight="14.4"/>
  <cols>
    <col min="2" max="2" width="20.44140625" customWidth="1"/>
    <col min="3" max="3" width="13.109375" customWidth="1"/>
  </cols>
  <sheetData>
    <row r="4" spans="2:5">
      <c r="B4" s="1"/>
      <c r="C4" s="1"/>
      <c r="D4" s="1"/>
      <c r="E4" s="1"/>
    </row>
    <row r="5" spans="2:5">
      <c r="C5" s="1"/>
      <c r="D5" s="1"/>
      <c r="E5" s="1"/>
    </row>
    <row r="6" spans="2:5" ht="15.6">
      <c r="B6" s="15" t="s">
        <v>102</v>
      </c>
      <c r="C6" s="16">
        <v>2519.5</v>
      </c>
    </row>
    <row r="7" spans="2:5" ht="15.6">
      <c r="B7" s="15" t="s">
        <v>103</v>
      </c>
      <c r="C7" s="16">
        <v>1522</v>
      </c>
    </row>
    <row r="8" spans="2:5" ht="15.6">
      <c r="B8" s="17" t="s">
        <v>104</v>
      </c>
      <c r="C8" s="18">
        <f>SUM(C6:C7)</f>
        <v>4041.5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внешние включая Б </vt:lpstr>
      <vt:lpstr>кровля </vt:lpstr>
      <vt:lpstr>общая сумм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2025-10-21T08:54:59Z</dcterms:modified>
</cp:coreProperties>
</file>