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38" i="1"/>
  <c r="L33" i="1"/>
  <c r="G31" i="1"/>
  <c r="L31" i="1" s="1"/>
  <c r="G30" i="1"/>
  <c r="L30" i="1" s="1"/>
  <c r="L25" i="1"/>
  <c r="G23" i="1"/>
  <c r="L23" i="1" s="1"/>
  <c r="G22" i="1"/>
  <c r="L22" i="1" s="1"/>
  <c r="D27" i="1"/>
  <c r="D35" i="1"/>
  <c r="E45" i="1" l="1"/>
  <c r="E55" i="1"/>
  <c r="E56" i="1" s="1"/>
  <c r="E62" i="1" l="1"/>
  <c r="I62" i="1" s="1"/>
  <c r="L62" i="1" s="1"/>
  <c r="G61" i="1"/>
  <c r="L61" i="1" s="1"/>
  <c r="G60" i="1"/>
  <c r="L60" i="1" s="1"/>
  <c r="G58" i="1"/>
  <c r="L58" i="1" s="1"/>
  <c r="K57" i="1"/>
  <c r="L57" i="1" s="1"/>
  <c r="I56" i="1"/>
  <c r="L56" i="1" s="1"/>
  <c r="G53" i="1"/>
  <c r="L53" i="1" s="1"/>
  <c r="K52" i="1"/>
  <c r="L52" i="1" s="1"/>
  <c r="K51" i="1"/>
  <c r="L51" i="1" s="1"/>
  <c r="I50" i="1"/>
  <c r="G50" i="1"/>
  <c r="C50" i="1"/>
  <c r="C51" i="1" s="1"/>
  <c r="G48" i="1"/>
  <c r="L48" i="1" s="1"/>
  <c r="K47" i="1"/>
  <c r="L47" i="1" s="1"/>
  <c r="E46" i="1"/>
  <c r="E43" i="1"/>
  <c r="G43" i="1" s="1"/>
  <c r="L43" i="1" s="1"/>
  <c r="K42" i="1"/>
  <c r="G42" i="1"/>
  <c r="G41" i="1"/>
  <c r="L41" i="1" s="1"/>
  <c r="G40" i="1"/>
  <c r="L40" i="1" s="1"/>
  <c r="L39" i="1"/>
  <c r="L38" i="1"/>
  <c r="E36" i="1"/>
  <c r="G36" i="1" s="1"/>
  <c r="L36" i="1" s="1"/>
  <c r="E35" i="1"/>
  <c r="K35" i="1" s="1"/>
  <c r="L35" i="1" s="1"/>
  <c r="E34" i="1"/>
  <c r="E32" i="1"/>
  <c r="G32" i="1" s="1"/>
  <c r="L32" i="1" s="1"/>
  <c r="E28" i="1"/>
  <c r="G28" i="1" s="1"/>
  <c r="L28" i="1" s="1"/>
  <c r="E27" i="1"/>
  <c r="K27" i="1" s="1"/>
  <c r="L27" i="1" s="1"/>
  <c r="E26" i="1"/>
  <c r="G24" i="1"/>
  <c r="L24" i="1" s="1"/>
  <c r="E20" i="1"/>
  <c r="G20" i="1" s="1"/>
  <c r="E19" i="1"/>
  <c r="K18" i="1"/>
  <c r="G18" i="1"/>
  <c r="K17" i="1"/>
  <c r="K16" i="1"/>
  <c r="K14" i="1"/>
  <c r="G14" i="1"/>
  <c r="E13" i="1"/>
  <c r="K12" i="1"/>
  <c r="K11" i="1"/>
  <c r="K10" i="1"/>
  <c r="I10" i="1"/>
  <c r="G10" i="1"/>
  <c r="K19" i="1" l="1"/>
  <c r="I19" i="1"/>
  <c r="I26" i="1"/>
  <c r="L26" i="1" s="1"/>
  <c r="K13" i="1"/>
  <c r="I13" i="1"/>
  <c r="I46" i="1"/>
  <c r="L46" i="1" s="1"/>
  <c r="I34" i="1"/>
  <c r="L34" i="1" s="1"/>
  <c r="L14" i="1"/>
  <c r="L18" i="1"/>
  <c r="L19" i="1"/>
  <c r="L50" i="1"/>
  <c r="G16" i="1"/>
  <c r="I16" i="1"/>
  <c r="L10" i="1"/>
  <c r="L42" i="1"/>
  <c r="K20" i="1"/>
  <c r="L20" i="1" s="1"/>
  <c r="G45" i="1"/>
  <c r="L45" i="1" s="1"/>
  <c r="G55" i="1"/>
  <c r="L55" i="1" s="1"/>
  <c r="G11" i="1"/>
  <c r="L11" i="1" s="1"/>
  <c r="G17" i="1"/>
  <c r="L17" i="1" s="1"/>
  <c r="G12" i="1"/>
  <c r="L12" i="1" s="1"/>
  <c r="L13" i="1" l="1"/>
  <c r="L16" i="1"/>
  <c r="L21" i="1" s="1"/>
  <c r="I63" i="1"/>
  <c r="G63" i="1"/>
  <c r="K63" i="1"/>
  <c r="L63" i="1" l="1"/>
  <c r="I71" i="1"/>
  <c r="G71" i="1"/>
  <c r="L71" i="1" s="1"/>
  <c r="L64" i="1"/>
  <c r="L65" i="1" l="1"/>
  <c r="L66" i="1" s="1"/>
  <c r="L67" i="1" s="1"/>
  <c r="L68" i="1" l="1"/>
  <c r="L69" i="1" s="1"/>
  <c r="L70" i="1" s="1"/>
</calcChain>
</file>

<file path=xl/sharedStrings.xml><?xml version="1.0" encoding="utf-8"?>
<sst xmlns="http://schemas.openxmlformats.org/spreadsheetml/2006/main" count="130" uniqueCount="64">
  <si>
    <t>#</t>
  </si>
  <si>
    <t>სამუშაოების და დანახარჯების დასახელება</t>
  </si>
  <si>
    <t>განზ|ერთ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</si>
  <si>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</si>
  <si>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</si>
  <si>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</si>
  <si>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t>ხელფასი</t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</si>
  <si>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</si>
  <si>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</si>
  <si>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</si>
  <si>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</si>
  <si>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t>კვ.მ</t>
  </si>
  <si>
    <t>ცალი</t>
  </si>
  <si>
    <t>მოჭიმული იატაკის მოწყობა</t>
  </si>
  <si>
    <t>მ2</t>
  </si>
  <si>
    <t>ქვიშა</t>
  </si>
  <si>
    <t>მ3</t>
  </si>
  <si>
    <t>ცემენტი</t>
  </si>
  <si>
    <t>შრომის დანახარჯი</t>
  </si>
  <si>
    <t>სხვა მასალები</t>
  </si>
  <si>
    <t>lari</t>
  </si>
  <si>
    <t>კერამოგრანიტის დაგება</t>
  </si>
  <si>
    <t xml:space="preserve">კერამოგრანიტი 
</t>
  </si>
  <si>
    <t>წებოცემენტი</t>
  </si>
  <si>
    <t>კგ</t>
  </si>
  <si>
    <t>ფუგა</t>
  </si>
  <si>
    <t>UW  პროფილი 0.6მმ</t>
  </si>
  <si>
    <t>გრძ/მ</t>
  </si>
  <si>
    <t>CW პროფილი 0.6მმ</t>
  </si>
  <si>
    <t>შურუპი</t>
  </si>
  <si>
    <t>სხვა მანქანა-დანადგარები</t>
  </si>
  <si>
    <t>ლარი</t>
  </si>
  <si>
    <t>თაბაშირმუყაოს ჭერის მოწყობა</t>
  </si>
  <si>
    <t>UD პროფილი 0.6მმ</t>
  </si>
  <si>
    <t>მ</t>
  </si>
  <si>
    <t>CD პროფილი 0.6მმ</t>
  </si>
  <si>
    <t>ნესტგამძლე თაბაშირმუყაოს ფილა</t>
  </si>
  <si>
    <t>ც</t>
  </si>
  <si>
    <t>შიდა სამღებრო სამუშაოები სამუშაოები</t>
  </si>
  <si>
    <t>ფითხით დამუშავება</t>
  </si>
  <si>
    <t>ფითხი</t>
  </si>
  <si>
    <t xml:space="preserve">საღებავი caparol santex 7 </t>
  </si>
  <si>
    <t>სამღებრო ლენტი</t>
  </si>
  <si>
    <t>ჭერის აკუსტიკური ცხაურების მოწრობა</t>
  </si>
  <si>
    <t>ROLF grilliato 120x120mm</t>
  </si>
  <si>
    <t>სამშენებლო ნაგვის დატვირთვა და გატანა</t>
  </si>
  <si>
    <t>სამშენებლო ნაგვის დატვირთვა თვითმცლელზე</t>
  </si>
  <si>
    <t>სამშენებლო ნაგვის გატანა თვითმცლელით</t>
  </si>
  <si>
    <t>პლინტუსების მოწყობა</t>
  </si>
  <si>
    <t>პლინტუსი 1.51.362</t>
  </si>
  <si>
    <t>შრომოის დანახარჯები</t>
  </si>
  <si>
    <t>ჯამი</t>
  </si>
  <si>
    <t>სატრანსპორტო ხარჯები (მასალების ღირებულებიდან)</t>
  </si>
  <si>
    <t>ზედნადები ხარჯები სამშენებლო-მოსაპირკეთებელ სამუშაოებზე</t>
  </si>
  <si>
    <t>გეგმიური დაგროვება</t>
  </si>
  <si>
    <t>სულ</t>
  </si>
  <si>
    <t>დღგ</t>
  </si>
  <si>
    <t>EV</t>
  </si>
  <si>
    <t xml:space="preserve">beliaSvili </t>
  </si>
  <si>
    <t>ტომარა</t>
  </si>
  <si>
    <t>თაბაშირმუყაოს ფილა ლითონის პროფილით</t>
  </si>
  <si>
    <t xml:space="preserve"> თაბაშირ მუყაოს ტიხრების მოწყობა</t>
  </si>
  <si>
    <r>
      <t xml:space="preserve"> </t>
    </r>
    <r>
      <rPr>
        <b/>
        <sz val="11"/>
        <rFont val="Sylfaen"/>
        <family val="1"/>
      </rPr>
      <t>ჭერის შეღებვა</t>
    </r>
  </si>
  <si>
    <t>საღებავი ინდ. შავი (კომპრესორით მისხვა)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</si>
</sst>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3"/>
      <color theme="4" tint="-0.499984740745262"/>
      <name val="AcadNusx"/>
    </font>
    <font>
      <sz val="14"/>
      <name val="Helv"/>
      <charset val="1"/>
    </font>
    <font>
      <b/>
      <sz val="13"/>
      <color theme="4" tint="-0.499984740745262"/>
      <name val="Arial"/>
      <family val="2"/>
    </font>
    <font>
      <b/>
      <sz val="14"/>
      <name val="AcadNusx"/>
    </font>
    <font>
      <sz val="11"/>
      <color indexed="8"/>
      <name val="Calibri"/>
      <family val="2"/>
    </font>
    <font>
      <b/>
      <u/>
      <sz val="14"/>
      <name val="AcadNusx"/>
    </font>
    <font>
      <sz val="14"/>
      <name val="AcadNusx"/>
    </font>
    <font>
      <sz val="11"/>
      <name val="AcadNusx"/>
    </font>
    <font>
      <sz val="10"/>
      <name val="Arial"/>
      <family val="2"/>
    </font>
    <font>
      <sz val="13"/>
      <name val="Helv"/>
      <charset val="1"/>
    </font>
    <font>
      <b/>
      <u/>
      <sz val="13"/>
      <name val="AcadNusx"/>
    </font>
    <font>
      <sz val="13"/>
      <name val="AcadNusx"/>
    </font>
    <font>
      <b/>
      <sz val="13"/>
      <name val="Arial"/>
      <family val="2"/>
      <charset val="1"/>
    </font>
    <font>
      <sz val="10"/>
      <name val="AcadNusx"/>
    </font>
    <font>
      <b/>
      <sz val="11"/>
      <name val="AcadNusx"/>
    </font>
    <font>
      <sz val="10"/>
      <color theme="0"/>
      <name val="AcadNusx"/>
    </font>
    <font>
      <sz val="11"/>
      <color theme="0"/>
      <name val="Sylfaen"/>
      <family val="1"/>
    </font>
    <font>
      <b/>
      <sz val="10"/>
      <color theme="0"/>
      <name val="Arial"/>
      <family val="2"/>
    </font>
    <font>
      <b/>
      <sz val="10"/>
      <color theme="0"/>
      <name val="Arial Black"/>
      <family val="2"/>
    </font>
    <font>
      <b/>
      <sz val="10"/>
      <name val="AcadNusx"/>
    </font>
    <font>
      <b/>
      <sz val="11"/>
      <name val="Sylfaen"/>
      <family val="1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Sylfaen"/>
      <family val="1"/>
    </font>
    <font>
      <sz val="11"/>
      <color theme="0"/>
      <name val="AcadNusx"/>
    </font>
    <font>
      <b/>
      <sz val="11"/>
      <color theme="0"/>
      <name val="Sylfaen"/>
      <family val="1"/>
    </font>
    <font>
      <b/>
      <sz val="11"/>
      <color theme="0"/>
      <name val="AcadNusx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0" fillId="0" borderId="0"/>
    <xf numFmtId="0" fontId="1" fillId="0" borderId="0"/>
    <xf numFmtId="0" fontId="10" fillId="0" borderId="0"/>
    <xf numFmtId="0" fontId="1" fillId="0" borderId="0"/>
  </cellStyleXfs>
  <cellXfs count="115">
    <xf numFmtId="0" fontId="0" fillId="0" borderId="0" xfId="0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9" fillId="2" borderId="0" xfId="2" applyFont="1" applyFill="1" applyAlignment="1">
      <alignment vertical="center"/>
    </xf>
    <xf numFmtId="0" fontId="11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5" fillId="2" borderId="0" xfId="3" applyFont="1" applyFill="1" applyAlignment="1">
      <alignment vertical="center"/>
    </xf>
    <xf numFmtId="2" fontId="17" fillId="4" borderId="1" xfId="3" applyNumberFormat="1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21" fillId="5" borderId="9" xfId="3" applyFont="1" applyFill="1" applyBorder="1" applyAlignment="1">
      <alignment horizontal="center" vertical="center"/>
    </xf>
    <xf numFmtId="0" fontId="15" fillId="5" borderId="10" xfId="3" applyFont="1" applyFill="1" applyBorder="1" applyAlignment="1">
      <alignment vertical="center"/>
    </xf>
    <xf numFmtId="0" fontId="15" fillId="5" borderId="10" xfId="3" applyFont="1" applyFill="1" applyBorder="1" applyAlignment="1">
      <alignment horizontal="center" vertical="center"/>
    </xf>
    <xf numFmtId="0" fontId="10" fillId="5" borderId="10" xfId="3" applyFill="1" applyBorder="1" applyAlignment="1">
      <alignment horizontal="center" vertical="center"/>
    </xf>
    <xf numFmtId="0" fontId="10" fillId="5" borderId="11" xfId="3" applyFill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0" fillId="0" borderId="10" xfId="3" applyBorder="1" applyAlignment="1">
      <alignment horizontal="center" vertical="center"/>
    </xf>
    <xf numFmtId="0" fontId="10" fillId="0" borderId="11" xfId="3" applyBorder="1" applyAlignment="1">
      <alignment horizontal="center" vertical="center"/>
    </xf>
    <xf numFmtId="0" fontId="9" fillId="0" borderId="7" xfId="3" applyFont="1" applyBorder="1" applyAlignment="1">
      <alignment horizontal="center" vertical="center" wrapText="1"/>
    </xf>
    <xf numFmtId="0" fontId="22" fillId="7" borderId="1" xfId="3" applyFont="1" applyFill="1" applyBorder="1" applyAlignment="1">
      <alignment horizontal="left" vertical="center" wrapText="1"/>
    </xf>
    <xf numFmtId="0" fontId="16" fillId="7" borderId="1" xfId="3" applyFont="1" applyFill="1" applyBorder="1" applyAlignment="1">
      <alignment horizontal="center" vertical="center" wrapText="1"/>
    </xf>
    <xf numFmtId="0" fontId="23" fillId="7" borderId="1" xfId="3" applyFont="1" applyFill="1" applyBorder="1" applyAlignment="1">
      <alignment horizontal="center" vertical="center" wrapText="1"/>
    </xf>
    <xf numFmtId="2" fontId="24" fillId="7" borderId="1" xfId="3" applyNumberFormat="1" applyFont="1" applyFill="1" applyBorder="1" applyAlignment="1">
      <alignment horizontal="center" vertical="center" wrapText="1"/>
    </xf>
    <xf numFmtId="2" fontId="23" fillId="7" borderId="1" xfId="3" applyNumberFormat="1" applyFont="1" applyFill="1" applyBorder="1" applyAlignment="1">
      <alignment horizontal="center" vertical="center" wrapText="1"/>
    </xf>
    <xf numFmtId="2" fontId="23" fillId="7" borderId="8" xfId="3" applyNumberFormat="1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center" wrapText="1"/>
    </xf>
    <xf numFmtId="2" fontId="23" fillId="2" borderId="1" xfId="3" applyNumberFormat="1" applyFont="1" applyFill="1" applyBorder="1" applyAlignment="1">
      <alignment horizontal="center" vertical="center" wrapText="1"/>
    </xf>
    <xf numFmtId="2" fontId="23" fillId="2" borderId="8" xfId="3" applyNumberFormat="1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23" fillId="2" borderId="1" xfId="3" applyNumberFormat="1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23" fillId="2" borderId="1" xfId="5" applyFont="1" applyFill="1" applyBorder="1" applyAlignment="1">
      <alignment horizontal="center" vertical="center"/>
    </xf>
    <xf numFmtId="2" fontId="23" fillId="2" borderId="1" xfId="5" applyNumberFormat="1" applyFont="1" applyFill="1" applyBorder="1" applyAlignment="1">
      <alignment horizontal="center" vertical="center"/>
    </xf>
    <xf numFmtId="0" fontId="9" fillId="7" borderId="1" xfId="5" applyFont="1" applyFill="1" applyBorder="1" applyAlignment="1">
      <alignment horizontal="center" vertical="center"/>
    </xf>
    <xf numFmtId="0" fontId="23" fillId="7" borderId="1" xfId="5" applyFont="1" applyFill="1" applyBorder="1" applyAlignment="1">
      <alignment horizontal="center" vertical="center"/>
    </xf>
    <xf numFmtId="2" fontId="23" fillId="7" borderId="1" xfId="5" applyNumberFormat="1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2" fontId="23" fillId="0" borderId="1" xfId="3" applyNumberFormat="1" applyFont="1" applyFill="1" applyBorder="1" applyAlignment="1">
      <alignment horizontal="center" vertical="center" wrapText="1"/>
    </xf>
    <xf numFmtId="2" fontId="23" fillId="0" borderId="8" xfId="3" applyNumberFormat="1" applyFont="1" applyFill="1" applyBorder="1" applyAlignment="1">
      <alignment horizontal="center" vertical="center" wrapText="1"/>
    </xf>
    <xf numFmtId="0" fontId="22" fillId="6" borderId="1" xfId="3" applyFont="1" applyFill="1" applyBorder="1" applyAlignment="1">
      <alignment horizontal="left" vertical="center" wrapText="1"/>
    </xf>
    <xf numFmtId="0" fontId="16" fillId="6" borderId="1" xfId="3" applyFont="1" applyFill="1" applyBorder="1" applyAlignment="1">
      <alignment horizontal="center" vertical="center" wrapText="1"/>
    </xf>
    <xf numFmtId="0" fontId="23" fillId="6" borderId="1" xfId="3" applyFont="1" applyFill="1" applyBorder="1" applyAlignment="1">
      <alignment horizontal="center" vertical="center" wrapText="1"/>
    </xf>
    <xf numFmtId="2" fontId="24" fillId="6" borderId="1" xfId="3" applyNumberFormat="1" applyFont="1" applyFill="1" applyBorder="1" applyAlignment="1">
      <alignment horizontal="center" vertical="center" wrapText="1"/>
    </xf>
    <xf numFmtId="2" fontId="23" fillId="6" borderId="1" xfId="3" applyNumberFormat="1" applyFont="1" applyFill="1" applyBorder="1" applyAlignment="1">
      <alignment horizontal="center" vertical="center" wrapText="1"/>
    </xf>
    <xf numFmtId="2" fontId="23" fillId="6" borderId="8" xfId="3" applyNumberFormat="1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25" fillId="0" borderId="1" xfId="3" applyFont="1" applyBorder="1" applyAlignment="1">
      <alignment horizontal="left" vertical="center" wrapText="1"/>
    </xf>
    <xf numFmtId="0" fontId="16" fillId="0" borderId="1" xfId="3" applyFont="1" applyBorder="1" applyAlignment="1">
      <alignment horizontal="center" vertical="center" wrapText="1"/>
    </xf>
    <xf numFmtId="2" fontId="23" fillId="0" borderId="1" xfId="3" applyNumberFormat="1" applyFont="1" applyBorder="1" applyAlignment="1">
      <alignment horizontal="center" vertical="center" wrapText="1"/>
    </xf>
    <xf numFmtId="2" fontId="23" fillId="0" borderId="8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23" fillId="0" borderId="1" xfId="5" applyFont="1" applyBorder="1" applyAlignment="1">
      <alignment horizontal="center" vertical="center"/>
    </xf>
    <xf numFmtId="2" fontId="23" fillId="0" borderId="1" xfId="5" applyNumberFormat="1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25" fillId="7" borderId="5" xfId="3" applyFont="1" applyFill="1" applyBorder="1" applyAlignment="1">
      <alignment horizontal="left" wrapText="1"/>
    </xf>
    <xf numFmtId="0" fontId="9" fillId="7" borderId="5" xfId="5" applyFont="1" applyFill="1" applyBorder="1" applyAlignment="1">
      <alignment horizontal="center" vertical="center"/>
    </xf>
    <xf numFmtId="0" fontId="23" fillId="7" borderId="5" xfId="5" applyFont="1" applyFill="1" applyBorder="1" applyAlignment="1">
      <alignment horizontal="center" vertical="center"/>
    </xf>
    <xf numFmtId="2" fontId="23" fillId="7" borderId="5" xfId="5" applyNumberFormat="1" applyFont="1" applyFill="1" applyBorder="1" applyAlignment="1">
      <alignment horizontal="center" vertical="center"/>
    </xf>
    <xf numFmtId="2" fontId="23" fillId="7" borderId="5" xfId="3" applyNumberFormat="1" applyFont="1" applyFill="1" applyBorder="1" applyAlignment="1">
      <alignment horizontal="center" vertical="center" wrapText="1"/>
    </xf>
    <xf numFmtId="2" fontId="23" fillId="7" borderId="13" xfId="3" applyNumberFormat="1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/>
    </xf>
    <xf numFmtId="0" fontId="23" fillId="2" borderId="5" xfId="5" applyFont="1" applyFill="1" applyBorder="1" applyAlignment="1">
      <alignment horizontal="center" vertical="center"/>
    </xf>
    <xf numFmtId="2" fontId="23" fillId="2" borderId="5" xfId="5" applyNumberFormat="1" applyFont="1" applyFill="1" applyBorder="1" applyAlignment="1">
      <alignment horizontal="center" vertical="center"/>
    </xf>
    <xf numFmtId="2" fontId="23" fillId="2" borderId="5" xfId="3" applyNumberFormat="1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left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horizontal="center" vertical="center" wrapText="1"/>
    </xf>
    <xf numFmtId="4" fontId="29" fillId="8" borderId="5" xfId="0" applyNumberFormat="1" applyFont="1" applyFill="1" applyBorder="1" applyAlignment="1">
      <alignment horizontal="center" vertical="center" wrapText="1"/>
    </xf>
    <xf numFmtId="9" fontId="9" fillId="2" borderId="1" xfId="3" applyNumberFormat="1" applyFont="1" applyFill="1" applyBorder="1" applyAlignment="1">
      <alignment horizontal="center" vertical="center" wrapText="1"/>
    </xf>
    <xf numFmtId="0" fontId="30" fillId="2" borderId="1" xfId="3" applyFont="1" applyFill="1" applyBorder="1" applyAlignment="1">
      <alignment horizontal="center" vertical="center" wrapText="1"/>
    </xf>
    <xf numFmtId="9" fontId="30" fillId="2" borderId="1" xfId="3" applyNumberFormat="1" applyFont="1" applyFill="1" applyBorder="1" applyAlignment="1">
      <alignment horizontal="center" vertical="center" wrapText="1"/>
    </xf>
    <xf numFmtId="4" fontId="30" fillId="2" borderId="1" xfId="3" applyNumberFormat="1" applyFont="1" applyFill="1" applyBorder="1" applyAlignment="1">
      <alignment horizontal="center" vertical="center" wrapText="1"/>
    </xf>
    <xf numFmtId="4" fontId="30" fillId="2" borderId="8" xfId="3" applyNumberFormat="1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left" vertical="center" wrapText="1"/>
    </xf>
    <xf numFmtId="0" fontId="31" fillId="2" borderId="1" xfId="3" applyFont="1" applyFill="1" applyBorder="1" applyAlignment="1">
      <alignment horizontal="center" vertical="center" wrapText="1"/>
    </xf>
    <xf numFmtId="4" fontId="31" fillId="2" borderId="1" xfId="3" applyNumberFormat="1" applyFont="1" applyFill="1" applyBorder="1" applyAlignment="1">
      <alignment horizontal="center" vertical="center" wrapText="1"/>
    </xf>
    <xf numFmtId="0" fontId="9" fillId="4" borderId="14" xfId="6" applyFont="1" applyFill="1" applyBorder="1" applyAlignment="1">
      <alignment horizontal="center" vertical="center" wrapText="1"/>
    </xf>
    <xf numFmtId="0" fontId="28" fillId="4" borderId="15" xfId="6" applyFont="1" applyFill="1" applyBorder="1" applyAlignment="1">
      <alignment horizontal="left" vertical="center" wrapText="1"/>
    </xf>
    <xf numFmtId="0" fontId="28" fillId="4" borderId="15" xfId="6" applyFont="1" applyFill="1" applyBorder="1" applyAlignment="1">
      <alignment horizontal="center" vertical="center" wrapText="1"/>
    </xf>
    <xf numFmtId="0" fontId="32" fillId="4" borderId="15" xfId="6" applyFont="1" applyFill="1" applyBorder="1" applyAlignment="1">
      <alignment horizontal="center" vertical="center" wrapText="1"/>
    </xf>
    <xf numFmtId="0" fontId="29" fillId="4" borderId="15" xfId="6" applyFont="1" applyFill="1" applyBorder="1" applyAlignment="1">
      <alignment horizontal="center" vertical="center" wrapText="1"/>
    </xf>
    <xf numFmtId="4" fontId="29" fillId="4" borderId="15" xfId="6" applyNumberFormat="1" applyFont="1" applyFill="1" applyBorder="1" applyAlignment="1">
      <alignment horizontal="center" vertical="center" wrapText="1"/>
    </xf>
    <xf numFmtId="0" fontId="16" fillId="9" borderId="0" xfId="6" applyFont="1" applyFill="1" applyAlignment="1">
      <alignment horizontal="center" vertical="center" wrapText="1"/>
    </xf>
    <xf numFmtId="4" fontId="29" fillId="4" borderId="16" xfId="6" applyNumberFormat="1" applyFont="1" applyFill="1" applyBorder="1" applyAlignment="1">
      <alignment horizontal="center" vertical="center" wrapText="1"/>
    </xf>
    <xf numFmtId="0" fontId="28" fillId="4" borderId="15" xfId="6" applyFont="1" applyFill="1" applyBorder="1" applyAlignment="1">
      <alignment vertical="center" wrapText="1"/>
    </xf>
    <xf numFmtId="4" fontId="29" fillId="8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0" fontId="14" fillId="3" borderId="0" xfId="3" applyFont="1" applyFill="1" applyAlignment="1">
      <alignment horizontal="center" vertical="center"/>
    </xf>
    <xf numFmtId="4" fontId="33" fillId="2" borderId="1" xfId="3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7" fillId="4" borderId="6" xfId="3" applyFont="1" applyFill="1" applyBorder="1" applyAlignment="1">
      <alignment horizontal="center" vertical="center" wrapText="1"/>
    </xf>
    <xf numFmtId="0" fontId="17" fillId="4" borderId="8" xfId="3" applyFont="1" applyFill="1" applyBorder="1" applyAlignment="1">
      <alignment horizontal="center" vertical="center" wrapText="1"/>
    </xf>
    <xf numFmtId="0" fontId="17" fillId="4" borderId="2" xfId="3" applyFont="1" applyFill="1" applyBorder="1" applyAlignment="1">
      <alignment horizontal="center" vertical="center" wrapText="1"/>
    </xf>
    <xf numFmtId="0" fontId="17" fillId="4" borderId="7" xfId="3" applyFont="1" applyFill="1" applyBorder="1" applyAlignment="1">
      <alignment horizontal="center" vertical="center" wrapText="1"/>
    </xf>
    <xf numFmtId="0" fontId="18" fillId="4" borderId="3" xfId="3" applyFont="1" applyFill="1" applyBorder="1" applyAlignment="1">
      <alignment vertical="center" wrapText="1"/>
    </xf>
    <xf numFmtId="0" fontId="18" fillId="4" borderId="1" xfId="3" applyFont="1" applyFill="1" applyBorder="1" applyAlignment="1">
      <alignment vertical="center" wrapText="1"/>
    </xf>
    <xf numFmtId="0" fontId="17" fillId="4" borderId="3" xfId="3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17" fillId="4" borderId="4" xfId="3" applyFont="1" applyFill="1" applyBorder="1" applyAlignment="1">
      <alignment horizontal="center" vertical="center" wrapText="1"/>
    </xf>
    <xf numFmtId="0" fontId="17" fillId="4" borderId="5" xfId="3" applyFont="1" applyFill="1" applyBorder="1" applyAlignment="1">
      <alignment horizontal="center" vertical="center" wrapText="1"/>
    </xf>
  </cellXfs>
  <cellStyles count="7">
    <cellStyle name="Normal" xfId="0" builtinId="0"/>
    <cellStyle name="Normal 10" xfId="3"/>
    <cellStyle name="Normal 11 2" xfId="6"/>
    <cellStyle name="Normal 2" xfId="1"/>
    <cellStyle name="Normal_#10 saxli, samxedro kalaki(1). 30.03.2010.-Final+++" xfId="2"/>
    <cellStyle name="Normal_gare wyalsadfenigagarini 2 2" xfId="5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="85" zoomScaleNormal="85" workbookViewId="0">
      <selection activeCell="L11" sqref="L11"/>
    </sheetView>
  </sheetViews>
  <sheetFormatPr defaultRowHeight="14.5" x14ac:dyDescent="0.35"/>
  <cols>
    <col min="2" max="2" width="43.08984375" bestFit="1" customWidth="1"/>
    <col min="4" max="4" width="10.7265625" bestFit="1" customWidth="1"/>
    <col min="5" max="5" width="10.1796875" bestFit="1" customWidth="1"/>
    <col min="7" max="7" width="10.26953125" bestFit="1" customWidth="1"/>
    <col min="8" max="8" width="9.08984375" bestFit="1" customWidth="1"/>
    <col min="9" max="9" width="10.26953125" bestFit="1" customWidth="1"/>
    <col min="11" max="11" width="9.36328125" bestFit="1" customWidth="1"/>
    <col min="12" max="12" width="10.26953125" bestFit="1" customWidth="1"/>
  </cols>
  <sheetData>
    <row r="1" spans="1:12" ht="20" x14ac:dyDescent="0.35">
      <c r="A1" s="101"/>
      <c r="B1" s="101"/>
      <c r="C1" s="1"/>
      <c r="D1" s="102"/>
      <c r="E1" s="102"/>
      <c r="F1" s="102"/>
      <c r="G1" s="102"/>
      <c r="H1" s="102"/>
      <c r="I1" s="102"/>
      <c r="J1" s="102"/>
      <c r="K1" s="102"/>
      <c r="L1" s="2"/>
    </row>
    <row r="2" spans="1:12" ht="20" x14ac:dyDescent="0.35">
      <c r="A2" s="3"/>
      <c r="B2" s="4"/>
      <c r="C2" s="4"/>
      <c r="D2" s="5"/>
      <c r="E2" s="5"/>
      <c r="F2" s="4"/>
      <c r="G2" s="4"/>
      <c r="H2" s="4"/>
      <c r="I2" s="4"/>
      <c r="J2" s="4"/>
      <c r="K2" s="4"/>
      <c r="L2" s="4"/>
    </row>
    <row r="3" spans="1:12" ht="20" x14ac:dyDescent="0.35">
      <c r="A3" s="103"/>
      <c r="B3" s="103"/>
      <c r="C3" s="6"/>
      <c r="D3" s="104"/>
      <c r="E3" s="104"/>
      <c r="F3" s="104"/>
      <c r="G3" s="104"/>
      <c r="H3" s="104"/>
      <c r="I3" s="104"/>
      <c r="J3" s="104"/>
      <c r="K3" s="104"/>
      <c r="L3" s="7"/>
    </row>
    <row r="4" spans="1:12" ht="20" x14ac:dyDescent="0.3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4"/>
    </row>
    <row r="5" spans="1:12" ht="20.5" thickBot="1" x14ac:dyDescent="0.4">
      <c r="A5" s="103"/>
      <c r="B5" s="103"/>
      <c r="C5" s="99" t="s">
        <v>57</v>
      </c>
      <c r="D5" s="104"/>
      <c r="E5" s="104"/>
      <c r="F5" s="104"/>
      <c r="G5" s="104"/>
      <c r="H5" s="104"/>
      <c r="I5" s="104"/>
      <c r="J5" s="104"/>
      <c r="K5" s="104"/>
      <c r="L5" s="10"/>
    </row>
    <row r="6" spans="1:12" ht="14.5" customHeight="1" x14ac:dyDescent="0.35">
      <c r="A6" s="107" t="s">
        <v>0</v>
      </c>
      <c r="B6" s="109" t="s">
        <v>1</v>
      </c>
      <c r="C6" s="111" t="s">
        <v>2</v>
      </c>
      <c r="D6" s="113" t="s">
        <v>3</v>
      </c>
      <c r="E6" s="111" t="s">
        <v>4</v>
      </c>
      <c r="F6" s="114" t="s">
        <v>5</v>
      </c>
      <c r="G6" s="114"/>
      <c r="H6" s="114" t="s">
        <v>6</v>
      </c>
      <c r="I6" s="114"/>
      <c r="J6" s="114" t="s">
        <v>7</v>
      </c>
      <c r="K6" s="114"/>
      <c r="L6" s="105" t="s">
        <v>8</v>
      </c>
    </row>
    <row r="7" spans="1:12" ht="42" x14ac:dyDescent="0.35">
      <c r="A7" s="108"/>
      <c r="B7" s="110"/>
      <c r="C7" s="112"/>
      <c r="D7" s="114"/>
      <c r="E7" s="112"/>
      <c r="F7" s="11" t="s">
        <v>9</v>
      </c>
      <c r="G7" s="12" t="s">
        <v>10</v>
      </c>
      <c r="H7" s="11" t="s">
        <v>9</v>
      </c>
      <c r="I7" s="12" t="s">
        <v>10</v>
      </c>
      <c r="J7" s="11" t="s">
        <v>9</v>
      </c>
      <c r="K7" s="12" t="s">
        <v>10</v>
      </c>
      <c r="L7" s="106"/>
    </row>
    <row r="8" spans="1:12" x14ac:dyDescent="0.35">
      <c r="A8" s="13">
        <v>1</v>
      </c>
      <c r="B8" s="14">
        <v>3</v>
      </c>
      <c r="C8" s="15">
        <v>4</v>
      </c>
      <c r="D8" s="16">
        <v>5</v>
      </c>
      <c r="E8" s="16">
        <v>6</v>
      </c>
      <c r="F8" s="16">
        <v>7</v>
      </c>
      <c r="G8" s="16">
        <v>8</v>
      </c>
      <c r="H8" s="16">
        <v>9</v>
      </c>
      <c r="I8" s="16">
        <v>10</v>
      </c>
      <c r="J8" s="16">
        <v>11</v>
      </c>
      <c r="K8" s="16">
        <v>12</v>
      </c>
      <c r="L8" s="17">
        <v>13</v>
      </c>
    </row>
    <row r="9" spans="1:12" x14ac:dyDescent="0.35">
      <c r="A9" s="18"/>
      <c r="B9" s="19" t="s">
        <v>58</v>
      </c>
      <c r="C9" s="19"/>
      <c r="D9" s="20"/>
      <c r="E9" s="20"/>
      <c r="F9" s="20"/>
      <c r="G9" s="20"/>
      <c r="H9" s="20"/>
      <c r="I9" s="20"/>
      <c r="J9" s="20"/>
      <c r="K9" s="20"/>
      <c r="L9" s="21"/>
    </row>
    <row r="10" spans="1:12" ht="16" x14ac:dyDescent="0.35">
      <c r="A10" s="22">
        <v>1</v>
      </c>
      <c r="B10" s="23" t="s">
        <v>13</v>
      </c>
      <c r="C10" s="24" t="s">
        <v>14</v>
      </c>
      <c r="D10" s="25"/>
      <c r="E10" s="26">
        <v>45</v>
      </c>
      <c r="F10" s="27"/>
      <c r="G10" s="27">
        <f>F10*E10</f>
        <v>0</v>
      </c>
      <c r="H10" s="27"/>
      <c r="I10" s="27">
        <f t="shared" ref="I10" si="0">H10*E10</f>
        <v>0</v>
      </c>
      <c r="J10" s="27"/>
      <c r="K10" s="27">
        <f>J10*E10</f>
        <v>0</v>
      </c>
      <c r="L10" s="28">
        <f t="shared" ref="L10" si="1">K10+I10+G10</f>
        <v>0</v>
      </c>
    </row>
    <row r="11" spans="1:12" ht="16" x14ac:dyDescent="0.35">
      <c r="A11" s="29"/>
      <c r="B11" s="30" t="s">
        <v>15</v>
      </c>
      <c r="C11" s="31" t="s">
        <v>16</v>
      </c>
      <c r="D11" s="32">
        <v>1.1000000000000001</v>
      </c>
      <c r="E11" s="32">
        <v>2</v>
      </c>
      <c r="F11" s="32"/>
      <c r="G11" s="32">
        <f t="shared" ref="G11:G12" si="2">F11*E11</f>
        <v>0</v>
      </c>
      <c r="H11" s="32"/>
      <c r="I11" s="32"/>
      <c r="J11" s="32"/>
      <c r="K11" s="27">
        <f t="shared" ref="K11:K14" si="3">J11*E11</f>
        <v>0</v>
      </c>
      <c r="L11" s="33">
        <f>G11</f>
        <v>0</v>
      </c>
    </row>
    <row r="12" spans="1:12" ht="16" x14ac:dyDescent="0.35">
      <c r="A12" s="29"/>
      <c r="B12" s="30" t="s">
        <v>17</v>
      </c>
      <c r="C12" s="34" t="s">
        <v>59</v>
      </c>
      <c r="D12" s="35">
        <v>1.2500000000000001E-2</v>
      </c>
      <c r="E12" s="32">
        <v>15</v>
      </c>
      <c r="F12" s="32"/>
      <c r="G12" s="32">
        <f t="shared" si="2"/>
        <v>0</v>
      </c>
      <c r="H12" s="32"/>
      <c r="I12" s="32"/>
      <c r="J12" s="32"/>
      <c r="K12" s="27">
        <f t="shared" si="3"/>
        <v>0</v>
      </c>
      <c r="L12" s="33">
        <f t="shared" ref="L12:L14" si="4">K12+I12+G12</f>
        <v>0</v>
      </c>
    </row>
    <row r="13" spans="1:12" ht="16" x14ac:dyDescent="0.35">
      <c r="A13" s="29"/>
      <c r="B13" s="30" t="s">
        <v>18</v>
      </c>
      <c r="C13" s="31" t="s">
        <v>14</v>
      </c>
      <c r="D13" s="32">
        <v>1</v>
      </c>
      <c r="E13" s="32">
        <f>D13*E10</f>
        <v>45</v>
      </c>
      <c r="F13" s="32"/>
      <c r="G13" s="32"/>
      <c r="H13" s="32"/>
      <c r="I13" s="32">
        <f>E13*H13</f>
        <v>0</v>
      </c>
      <c r="J13" s="32"/>
      <c r="K13" s="27">
        <f t="shared" si="3"/>
        <v>0</v>
      </c>
      <c r="L13" s="33">
        <f>K13+I13+G13</f>
        <v>0</v>
      </c>
    </row>
    <row r="14" spans="1:12" ht="16" x14ac:dyDescent="0.35">
      <c r="A14" s="36"/>
      <c r="B14" s="30" t="s">
        <v>19</v>
      </c>
      <c r="C14" s="37" t="s">
        <v>20</v>
      </c>
      <c r="D14" s="38"/>
      <c r="E14" s="39">
        <v>1</v>
      </c>
      <c r="F14" s="32"/>
      <c r="G14" s="32">
        <f t="shared" ref="G14" si="5">F14*E14</f>
        <v>0</v>
      </c>
      <c r="H14" s="32"/>
      <c r="I14" s="32"/>
      <c r="J14" s="32"/>
      <c r="K14" s="27">
        <f t="shared" si="3"/>
        <v>0</v>
      </c>
      <c r="L14" s="33">
        <f t="shared" si="4"/>
        <v>0</v>
      </c>
    </row>
    <row r="15" spans="1:12" ht="16" x14ac:dyDescent="0.35">
      <c r="A15" s="29">
        <v>2</v>
      </c>
      <c r="B15" s="23" t="s">
        <v>21</v>
      </c>
      <c r="C15" s="24" t="s">
        <v>14</v>
      </c>
      <c r="D15" s="25"/>
      <c r="E15" s="26">
        <v>45</v>
      </c>
      <c r="F15" s="27"/>
      <c r="G15" s="27"/>
      <c r="H15" s="27"/>
      <c r="I15" s="27"/>
      <c r="J15" s="27"/>
      <c r="K15" s="27"/>
      <c r="L15" s="28"/>
    </row>
    <row r="16" spans="1:12" ht="29" x14ac:dyDescent="0.35">
      <c r="A16" s="29"/>
      <c r="B16" s="30" t="s">
        <v>22</v>
      </c>
      <c r="C16" s="34" t="s">
        <v>14</v>
      </c>
      <c r="D16" s="32">
        <v>1</v>
      </c>
      <c r="E16" s="32">
        <v>45</v>
      </c>
      <c r="F16" s="32"/>
      <c r="G16" s="32">
        <f>F16*E16</f>
        <v>0</v>
      </c>
      <c r="H16" s="32"/>
      <c r="I16" s="32">
        <f>H16*E16</f>
        <v>0</v>
      </c>
      <c r="J16" s="32"/>
      <c r="K16" s="32">
        <f>J16*E16</f>
        <v>0</v>
      </c>
      <c r="L16" s="33">
        <f t="shared" ref="L16:L20" si="6">K16+I16+G16</f>
        <v>0</v>
      </c>
    </row>
    <row r="17" spans="1:14" ht="16" x14ac:dyDescent="0.35">
      <c r="A17" s="29"/>
      <c r="B17" s="30" t="s">
        <v>23</v>
      </c>
      <c r="C17" s="34" t="s">
        <v>59</v>
      </c>
      <c r="D17" s="32">
        <v>5</v>
      </c>
      <c r="E17" s="32">
        <v>15</v>
      </c>
      <c r="F17" s="32"/>
      <c r="G17" s="32">
        <f>F17*E17</f>
        <v>0</v>
      </c>
      <c r="H17" s="32"/>
      <c r="I17" s="32"/>
      <c r="J17" s="32"/>
      <c r="K17" s="32">
        <f t="shared" ref="K17:K20" si="7">J17*E17</f>
        <v>0</v>
      </c>
      <c r="L17" s="33">
        <f t="shared" si="6"/>
        <v>0</v>
      </c>
    </row>
    <row r="18" spans="1:14" ht="16" x14ac:dyDescent="0.35">
      <c r="A18" s="29"/>
      <c r="B18" s="30" t="s">
        <v>25</v>
      </c>
      <c r="C18" s="34" t="s">
        <v>24</v>
      </c>
      <c r="D18" s="32"/>
      <c r="E18" s="32">
        <v>4</v>
      </c>
      <c r="F18" s="32"/>
      <c r="G18" s="32">
        <f>F18*E18</f>
        <v>0</v>
      </c>
      <c r="H18" s="32"/>
      <c r="I18" s="32"/>
      <c r="J18" s="32"/>
      <c r="K18" s="32">
        <f t="shared" si="7"/>
        <v>0</v>
      </c>
      <c r="L18" s="33">
        <f t="shared" si="6"/>
        <v>0</v>
      </c>
    </row>
    <row r="19" spans="1:14" ht="16" x14ac:dyDescent="0.35">
      <c r="A19" s="29"/>
      <c r="B19" s="30" t="s">
        <v>18</v>
      </c>
      <c r="C19" s="31" t="s">
        <v>14</v>
      </c>
      <c r="D19" s="32">
        <v>1</v>
      </c>
      <c r="E19" s="32">
        <f>D19*E15</f>
        <v>45</v>
      </c>
      <c r="F19" s="32"/>
      <c r="G19" s="32"/>
      <c r="H19" s="32"/>
      <c r="I19" s="32">
        <f>E19*H19</f>
        <v>0</v>
      </c>
      <c r="J19" s="32"/>
      <c r="K19" s="32">
        <f t="shared" si="7"/>
        <v>0</v>
      </c>
      <c r="L19" s="33">
        <f t="shared" si="6"/>
        <v>0</v>
      </c>
    </row>
    <row r="20" spans="1:14" ht="16" x14ac:dyDescent="0.35">
      <c r="A20" s="36"/>
      <c r="B20" s="30" t="s">
        <v>19</v>
      </c>
      <c r="C20" s="37" t="s">
        <v>20</v>
      </c>
      <c r="D20" s="38">
        <v>4.2999999999999997E-2</v>
      </c>
      <c r="E20" s="39">
        <f>D20*E15</f>
        <v>1.9349999999999998</v>
      </c>
      <c r="F20" s="32"/>
      <c r="G20" s="32">
        <f t="shared" ref="G20" si="8">F20*E20</f>
        <v>0</v>
      </c>
      <c r="H20" s="32"/>
      <c r="I20" s="32"/>
      <c r="J20" s="32"/>
      <c r="K20" s="32">
        <f t="shared" si="7"/>
        <v>0</v>
      </c>
      <c r="L20" s="33">
        <f t="shared" si="6"/>
        <v>0</v>
      </c>
    </row>
    <row r="21" spans="1:14" ht="23.5" customHeight="1" x14ac:dyDescent="0.35">
      <c r="A21" s="36">
        <v>3</v>
      </c>
      <c r="B21" s="23" t="s">
        <v>61</v>
      </c>
      <c r="C21" s="40" t="s">
        <v>11</v>
      </c>
      <c r="D21" s="41"/>
      <c r="E21" s="42">
        <v>44</v>
      </c>
      <c r="F21" s="27"/>
      <c r="G21" s="27"/>
      <c r="H21" s="27"/>
      <c r="I21" s="27"/>
      <c r="J21" s="27"/>
      <c r="K21" s="27"/>
      <c r="L21" s="28">
        <f>SUM(L16:L20)</f>
        <v>0</v>
      </c>
      <c r="N21" s="98"/>
    </row>
    <row r="22" spans="1:14" ht="16" x14ac:dyDescent="0.35">
      <c r="A22" s="36"/>
      <c r="B22" s="43" t="s">
        <v>26</v>
      </c>
      <c r="C22" s="37" t="s">
        <v>27</v>
      </c>
      <c r="D22" s="38">
        <v>1.34</v>
      </c>
      <c r="E22" s="39">
        <v>40</v>
      </c>
      <c r="F22" s="32"/>
      <c r="G22" s="32">
        <f>E22*F22*D22</f>
        <v>0</v>
      </c>
      <c r="H22" s="32"/>
      <c r="I22" s="32"/>
      <c r="J22" s="32"/>
      <c r="K22" s="32"/>
      <c r="L22" s="33">
        <f>+G22</f>
        <v>0</v>
      </c>
    </row>
    <row r="23" spans="1:14" ht="16" x14ac:dyDescent="0.35">
      <c r="A23" s="36"/>
      <c r="B23" s="43" t="s">
        <v>28</v>
      </c>
      <c r="C23" s="37" t="s">
        <v>27</v>
      </c>
      <c r="D23" s="38">
        <v>1.34</v>
      </c>
      <c r="E23" s="39">
        <v>40</v>
      </c>
      <c r="F23" s="32"/>
      <c r="G23" s="32">
        <f>E23*F23*D23</f>
        <v>0</v>
      </c>
      <c r="H23" s="32"/>
      <c r="I23" s="32"/>
      <c r="J23" s="32"/>
      <c r="K23" s="32"/>
      <c r="L23" s="33">
        <f>+G23</f>
        <v>0</v>
      </c>
    </row>
    <row r="24" spans="1:14" ht="16" x14ac:dyDescent="0.35">
      <c r="A24" s="36"/>
      <c r="B24" s="30" t="s">
        <v>60</v>
      </c>
      <c r="C24" s="37" t="s">
        <v>11</v>
      </c>
      <c r="D24" s="38">
        <v>2.06</v>
      </c>
      <c r="E24" s="39">
        <v>45</v>
      </c>
      <c r="F24" s="32"/>
      <c r="G24" s="32">
        <f t="shared" ref="G24" si="9">F24*E24</f>
        <v>0</v>
      </c>
      <c r="H24" s="32"/>
      <c r="I24" s="32"/>
      <c r="J24" s="32"/>
      <c r="K24" s="32"/>
      <c r="L24" s="33">
        <f t="shared" ref="L24" si="10">K24+I24+G24</f>
        <v>0</v>
      </c>
    </row>
    <row r="25" spans="1:14" ht="16" x14ac:dyDescent="0.35">
      <c r="A25" s="36"/>
      <c r="B25" s="43" t="s">
        <v>29</v>
      </c>
      <c r="C25" s="37" t="s">
        <v>12</v>
      </c>
      <c r="D25" s="38">
        <v>1.99</v>
      </c>
      <c r="E25" s="39">
        <v>1000</v>
      </c>
      <c r="F25" s="32"/>
      <c r="G25" s="32"/>
      <c r="H25" s="32"/>
      <c r="I25" s="32"/>
      <c r="J25" s="32"/>
      <c r="K25" s="32"/>
      <c r="L25" s="33">
        <f>G25</f>
        <v>0</v>
      </c>
    </row>
    <row r="26" spans="1:14" ht="16" x14ac:dyDescent="0.35">
      <c r="A26" s="36"/>
      <c r="B26" s="30" t="s">
        <v>18</v>
      </c>
      <c r="C26" s="37" t="s">
        <v>11</v>
      </c>
      <c r="D26" s="38">
        <v>1</v>
      </c>
      <c r="E26" s="39">
        <f>D26*E21</f>
        <v>44</v>
      </c>
      <c r="F26" s="32"/>
      <c r="G26" s="32"/>
      <c r="H26" s="32"/>
      <c r="I26" s="32">
        <f>E26*H26</f>
        <v>0</v>
      </c>
      <c r="J26" s="32"/>
      <c r="K26" s="32"/>
      <c r="L26" s="33">
        <f t="shared" ref="L26:L28" si="11">K26+I26+G26</f>
        <v>0</v>
      </c>
    </row>
    <row r="27" spans="1:14" ht="16" x14ac:dyDescent="0.35">
      <c r="A27" s="36"/>
      <c r="B27" s="30" t="s">
        <v>30</v>
      </c>
      <c r="C27" s="37" t="s">
        <v>31</v>
      </c>
      <c r="D27" s="44">
        <f>0.035+0.0024</f>
        <v>3.7400000000000003E-2</v>
      </c>
      <c r="E27" s="39">
        <f>D27*E21</f>
        <v>1.6456000000000002</v>
      </c>
      <c r="F27" s="32"/>
      <c r="G27" s="32"/>
      <c r="H27" s="32"/>
      <c r="I27" s="32"/>
      <c r="J27" s="32"/>
      <c r="K27" s="32">
        <f>J27*E27</f>
        <v>0</v>
      </c>
      <c r="L27" s="33">
        <f t="shared" si="11"/>
        <v>0</v>
      </c>
    </row>
    <row r="28" spans="1:14" ht="16" x14ac:dyDescent="0.35">
      <c r="A28" s="36"/>
      <c r="B28" s="30" t="s">
        <v>19</v>
      </c>
      <c r="C28" s="37" t="s">
        <v>12</v>
      </c>
      <c r="D28" s="38">
        <v>0.4</v>
      </c>
      <c r="E28" s="39">
        <f>D28*E21</f>
        <v>17.600000000000001</v>
      </c>
      <c r="F28" s="32"/>
      <c r="G28" s="32">
        <f t="shared" ref="G28" si="12">F28*E28</f>
        <v>0</v>
      </c>
      <c r="H28" s="32"/>
      <c r="I28" s="32"/>
      <c r="J28" s="32"/>
      <c r="K28" s="32"/>
      <c r="L28" s="33">
        <f t="shared" si="11"/>
        <v>0</v>
      </c>
    </row>
    <row r="29" spans="1:14" ht="16" x14ac:dyDescent="0.35">
      <c r="A29" s="29">
        <v>4</v>
      </c>
      <c r="B29" s="23" t="s">
        <v>32</v>
      </c>
      <c r="C29" s="24" t="s">
        <v>14</v>
      </c>
      <c r="D29" s="25"/>
      <c r="E29" s="26">
        <v>45</v>
      </c>
      <c r="F29" s="27"/>
      <c r="G29" s="27"/>
      <c r="H29" s="27"/>
      <c r="I29" s="27"/>
      <c r="J29" s="27"/>
      <c r="K29" s="27"/>
      <c r="L29" s="28"/>
    </row>
    <row r="30" spans="1:14" ht="16" x14ac:dyDescent="0.35">
      <c r="A30" s="29"/>
      <c r="B30" s="43" t="s">
        <v>33</v>
      </c>
      <c r="C30" s="31" t="s">
        <v>34</v>
      </c>
      <c r="D30" s="38">
        <v>1.34</v>
      </c>
      <c r="E30" s="32">
        <v>30</v>
      </c>
      <c r="F30" s="45"/>
      <c r="G30" s="45">
        <f>E30*F30*D30</f>
        <v>0</v>
      </c>
      <c r="H30" s="45"/>
      <c r="I30" s="45"/>
      <c r="J30" s="45"/>
      <c r="K30" s="45"/>
      <c r="L30" s="46">
        <f>G30</f>
        <v>0</v>
      </c>
    </row>
    <row r="31" spans="1:14" ht="16" x14ac:dyDescent="0.35">
      <c r="A31" s="29"/>
      <c r="B31" s="43" t="s">
        <v>35</v>
      </c>
      <c r="C31" s="34" t="s">
        <v>34</v>
      </c>
      <c r="D31" s="38">
        <v>1.34</v>
      </c>
      <c r="E31" s="32">
        <v>120</v>
      </c>
      <c r="F31" s="45"/>
      <c r="G31" s="45">
        <f>E31*F31*D31</f>
        <v>0</v>
      </c>
      <c r="H31" s="45"/>
      <c r="I31" s="45"/>
      <c r="J31" s="45"/>
      <c r="K31" s="45"/>
      <c r="L31" s="46">
        <f>G31</f>
        <v>0</v>
      </c>
    </row>
    <row r="32" spans="1:14" ht="16" x14ac:dyDescent="0.35">
      <c r="A32" s="29"/>
      <c r="B32" s="30" t="s">
        <v>36</v>
      </c>
      <c r="C32" s="31" t="s">
        <v>14</v>
      </c>
      <c r="D32" s="38">
        <v>1.03</v>
      </c>
      <c r="E32" s="39">
        <f>D32*E29</f>
        <v>46.35</v>
      </c>
      <c r="F32" s="32"/>
      <c r="G32" s="32">
        <f t="shared" ref="G32" si="13">F32*E32</f>
        <v>0</v>
      </c>
      <c r="H32" s="32"/>
      <c r="I32" s="32"/>
      <c r="J32" s="32"/>
      <c r="K32" s="32"/>
      <c r="L32" s="33">
        <f t="shared" ref="L32:L36" si="14">K32+I32+G32</f>
        <v>0</v>
      </c>
    </row>
    <row r="33" spans="1:12" ht="16" x14ac:dyDescent="0.35">
      <c r="A33" s="29"/>
      <c r="B33" s="43" t="s">
        <v>29</v>
      </c>
      <c r="C33" s="34" t="s">
        <v>37</v>
      </c>
      <c r="D33" s="38">
        <v>1.99</v>
      </c>
      <c r="E33" s="32">
        <v>1000</v>
      </c>
      <c r="F33" s="32"/>
      <c r="G33" s="32"/>
      <c r="H33" s="32"/>
      <c r="I33" s="32"/>
      <c r="J33" s="32"/>
      <c r="K33" s="32"/>
      <c r="L33" s="33">
        <f>G33</f>
        <v>0</v>
      </c>
    </row>
    <row r="34" spans="1:12" ht="16" x14ac:dyDescent="0.35">
      <c r="A34" s="29"/>
      <c r="B34" s="30" t="s">
        <v>18</v>
      </c>
      <c r="C34" s="31" t="s">
        <v>14</v>
      </c>
      <c r="D34" s="38">
        <v>1</v>
      </c>
      <c r="E34" s="39">
        <f>D34*E29</f>
        <v>45</v>
      </c>
      <c r="F34" s="32"/>
      <c r="G34" s="32"/>
      <c r="H34" s="32"/>
      <c r="I34" s="32">
        <f>E34*H34</f>
        <v>0</v>
      </c>
      <c r="J34" s="32"/>
      <c r="K34" s="32"/>
      <c r="L34" s="33">
        <f t="shared" si="14"/>
        <v>0</v>
      </c>
    </row>
    <row r="35" spans="1:12" ht="16" x14ac:dyDescent="0.35">
      <c r="A35" s="29"/>
      <c r="B35" s="30" t="s">
        <v>30</v>
      </c>
      <c r="C35" s="37" t="s">
        <v>20</v>
      </c>
      <c r="D35" s="44">
        <f>0.035+0.0024</f>
        <v>3.7400000000000003E-2</v>
      </c>
      <c r="E35" s="39">
        <f>D35*E29</f>
        <v>1.6830000000000001</v>
      </c>
      <c r="F35" s="32"/>
      <c r="G35" s="32"/>
      <c r="H35" s="32"/>
      <c r="I35" s="32"/>
      <c r="J35" s="32"/>
      <c r="K35" s="32">
        <f>J35*E35</f>
        <v>0</v>
      </c>
      <c r="L35" s="33">
        <f t="shared" si="14"/>
        <v>0</v>
      </c>
    </row>
    <row r="36" spans="1:12" ht="16" x14ac:dyDescent="0.35">
      <c r="A36" s="36"/>
      <c r="B36" s="30" t="s">
        <v>19</v>
      </c>
      <c r="C36" s="37" t="s">
        <v>20</v>
      </c>
      <c r="D36" s="38">
        <v>0.4</v>
      </c>
      <c r="E36" s="39">
        <f>D36*E29</f>
        <v>18</v>
      </c>
      <c r="F36" s="32"/>
      <c r="G36" s="32">
        <f t="shared" ref="G36" si="15">F36*E36</f>
        <v>0</v>
      </c>
      <c r="H36" s="32"/>
      <c r="I36" s="32"/>
      <c r="J36" s="32"/>
      <c r="K36" s="32"/>
      <c r="L36" s="33">
        <f t="shared" si="14"/>
        <v>0</v>
      </c>
    </row>
    <row r="37" spans="1:12" ht="16" x14ac:dyDescent="0.35">
      <c r="A37" s="22">
        <v>5</v>
      </c>
      <c r="B37" s="47" t="s">
        <v>38</v>
      </c>
      <c r="C37" s="48" t="s">
        <v>14</v>
      </c>
      <c r="D37" s="49"/>
      <c r="E37" s="50">
        <v>155</v>
      </c>
      <c r="F37" s="51"/>
      <c r="G37" s="51"/>
      <c r="H37" s="51"/>
      <c r="I37" s="51"/>
      <c r="J37" s="51"/>
      <c r="K37" s="51"/>
      <c r="L37" s="52"/>
    </row>
    <row r="38" spans="1:12" ht="16" x14ac:dyDescent="0.35">
      <c r="A38" s="22"/>
      <c r="B38" s="30" t="s">
        <v>18</v>
      </c>
      <c r="C38" s="31" t="s">
        <v>11</v>
      </c>
      <c r="D38" s="53">
        <v>1</v>
      </c>
      <c r="E38" s="32">
        <v>150</v>
      </c>
      <c r="F38" s="32"/>
      <c r="G38" s="32"/>
      <c r="H38" s="32"/>
      <c r="I38" s="32">
        <f>E38*H38</f>
        <v>0</v>
      </c>
      <c r="J38" s="32"/>
      <c r="K38" s="32"/>
      <c r="L38" s="33">
        <f>K38+I38+G38</f>
        <v>0</v>
      </c>
    </row>
    <row r="39" spans="1:12" ht="16" x14ac:dyDescent="0.35">
      <c r="A39" s="22"/>
      <c r="B39" s="30" t="s">
        <v>39</v>
      </c>
      <c r="C39" s="31" t="s">
        <v>11</v>
      </c>
      <c r="D39" s="53"/>
      <c r="E39" s="32">
        <v>150</v>
      </c>
      <c r="F39" s="32"/>
      <c r="G39" s="32"/>
      <c r="H39" s="32"/>
      <c r="I39" s="32">
        <f>E39*H39</f>
        <v>0</v>
      </c>
      <c r="J39" s="32"/>
      <c r="K39" s="32"/>
      <c r="L39" s="33">
        <f>I39</f>
        <v>0</v>
      </c>
    </row>
    <row r="40" spans="1:12" ht="16" x14ac:dyDescent="0.35">
      <c r="A40" s="22"/>
      <c r="B40" s="54" t="s">
        <v>40</v>
      </c>
      <c r="C40" s="55" t="s">
        <v>24</v>
      </c>
      <c r="D40" s="56">
        <v>0.51</v>
      </c>
      <c r="E40" s="56">
        <v>250</v>
      </c>
      <c r="F40" s="56"/>
      <c r="G40" s="56">
        <f t="shared" ref="G40:G43" si="16">F40*E40</f>
        <v>0</v>
      </c>
      <c r="H40" s="56"/>
      <c r="I40" s="56"/>
      <c r="J40" s="56"/>
      <c r="K40" s="56"/>
      <c r="L40" s="57">
        <f t="shared" ref="L40:L43" si="17">K40+I40+G40</f>
        <v>0</v>
      </c>
    </row>
    <row r="41" spans="1:12" ht="16" x14ac:dyDescent="0.35">
      <c r="A41" s="22"/>
      <c r="B41" s="54" t="s">
        <v>41</v>
      </c>
      <c r="C41" s="55" t="s">
        <v>24</v>
      </c>
      <c r="D41" s="56">
        <v>0.63</v>
      </c>
      <c r="E41" s="56">
        <v>40</v>
      </c>
      <c r="F41" s="56"/>
      <c r="G41" s="56">
        <f t="shared" si="16"/>
        <v>0</v>
      </c>
      <c r="H41" s="56"/>
      <c r="I41" s="56"/>
      <c r="J41" s="56"/>
      <c r="K41" s="56"/>
      <c r="L41" s="57">
        <f t="shared" si="17"/>
        <v>0</v>
      </c>
    </row>
    <row r="42" spans="1:12" ht="16" x14ac:dyDescent="0.35">
      <c r="A42" s="22"/>
      <c r="B42" s="54" t="s">
        <v>42</v>
      </c>
      <c r="C42" s="58" t="s">
        <v>34</v>
      </c>
      <c r="D42" s="56"/>
      <c r="E42" s="56">
        <v>400</v>
      </c>
      <c r="F42" s="56"/>
      <c r="G42" s="56">
        <f t="shared" si="16"/>
        <v>0</v>
      </c>
      <c r="H42" s="56"/>
      <c r="I42" s="56"/>
      <c r="J42" s="56"/>
      <c r="K42" s="56">
        <f t="shared" ref="K42" si="18">J42*E42</f>
        <v>0</v>
      </c>
      <c r="L42" s="57">
        <f t="shared" si="17"/>
        <v>0</v>
      </c>
    </row>
    <row r="43" spans="1:12" ht="16" x14ac:dyDescent="0.35">
      <c r="A43" s="59"/>
      <c r="B43" s="54" t="s">
        <v>19</v>
      </c>
      <c r="C43" s="60" t="s">
        <v>20</v>
      </c>
      <c r="D43" s="61">
        <v>7.0000000000000001E-3</v>
      </c>
      <c r="E43" s="62">
        <f>D43*E37</f>
        <v>1.085</v>
      </c>
      <c r="F43" s="56"/>
      <c r="G43" s="56">
        <f t="shared" si="16"/>
        <v>0</v>
      </c>
      <c r="H43" s="56"/>
      <c r="I43" s="56"/>
      <c r="J43" s="56"/>
      <c r="K43" s="56"/>
      <c r="L43" s="57">
        <f t="shared" si="17"/>
        <v>0</v>
      </c>
    </row>
    <row r="44" spans="1:12" ht="16" x14ac:dyDescent="0.35">
      <c r="A44" s="22">
        <v>6</v>
      </c>
      <c r="B44" s="23" t="s">
        <v>43</v>
      </c>
      <c r="C44" s="24" t="s">
        <v>14</v>
      </c>
      <c r="D44" s="25"/>
      <c r="E44" s="26">
        <v>45</v>
      </c>
      <c r="F44" s="27"/>
      <c r="G44" s="27"/>
      <c r="H44" s="27"/>
      <c r="I44" s="27"/>
      <c r="J44" s="27"/>
      <c r="K44" s="27"/>
      <c r="L44" s="28"/>
    </row>
    <row r="45" spans="1:12" ht="16" x14ac:dyDescent="0.35">
      <c r="A45" s="22"/>
      <c r="B45" s="54" t="s">
        <v>44</v>
      </c>
      <c r="C45" s="58" t="s">
        <v>14</v>
      </c>
      <c r="D45" s="56">
        <v>1</v>
      </c>
      <c r="E45" s="56">
        <f>D45*E44</f>
        <v>45</v>
      </c>
      <c r="F45" s="56"/>
      <c r="G45" s="56">
        <f>F45*E45</f>
        <v>0</v>
      </c>
      <c r="H45" s="56"/>
      <c r="I45" s="56"/>
      <c r="J45" s="56"/>
      <c r="K45" s="56"/>
      <c r="L45" s="57">
        <f>G45</f>
        <v>0</v>
      </c>
    </row>
    <row r="46" spans="1:12" ht="16" x14ac:dyDescent="0.35">
      <c r="A46" s="22"/>
      <c r="B46" s="30" t="s">
        <v>18</v>
      </c>
      <c r="C46" s="58" t="s">
        <v>14</v>
      </c>
      <c r="D46" s="56">
        <v>1</v>
      </c>
      <c r="E46" s="56">
        <f>D46*E45</f>
        <v>45</v>
      </c>
      <c r="F46" s="56"/>
      <c r="G46" s="56"/>
      <c r="H46" s="56"/>
      <c r="I46" s="56">
        <f>E46*H46</f>
        <v>0</v>
      </c>
      <c r="J46" s="56"/>
      <c r="K46" s="56"/>
      <c r="L46" s="57">
        <f t="shared" ref="L46:L48" si="19">K46+I46+G46</f>
        <v>0</v>
      </c>
    </row>
    <row r="47" spans="1:12" ht="16" x14ac:dyDescent="0.35">
      <c r="A47" s="22"/>
      <c r="B47" s="54" t="s">
        <v>30</v>
      </c>
      <c r="C47" s="60" t="s">
        <v>20</v>
      </c>
      <c r="D47" s="61"/>
      <c r="E47" s="62">
        <v>1</v>
      </c>
      <c r="F47" s="56"/>
      <c r="G47" s="56"/>
      <c r="H47" s="56"/>
      <c r="I47" s="56"/>
      <c r="J47" s="56"/>
      <c r="K47" s="56">
        <f>J47*E47</f>
        <v>0</v>
      </c>
      <c r="L47" s="57">
        <f t="shared" si="19"/>
        <v>0</v>
      </c>
    </row>
    <row r="48" spans="1:12" ht="16" x14ac:dyDescent="0.35">
      <c r="A48" s="59"/>
      <c r="B48" s="54" t="s">
        <v>19</v>
      </c>
      <c r="C48" s="60" t="s">
        <v>20</v>
      </c>
      <c r="D48" s="61"/>
      <c r="E48" s="62">
        <v>1</v>
      </c>
      <c r="F48" s="56"/>
      <c r="G48" s="56">
        <f t="shared" ref="G48" si="20">F48*E48</f>
        <v>0</v>
      </c>
      <c r="H48" s="56"/>
      <c r="I48" s="56"/>
      <c r="J48" s="56"/>
      <c r="K48" s="56"/>
      <c r="L48" s="57">
        <f t="shared" si="19"/>
        <v>0</v>
      </c>
    </row>
    <row r="49" spans="1:16" ht="29" x14ac:dyDescent="0.35">
      <c r="A49" s="22">
        <v>7</v>
      </c>
      <c r="B49" s="23" t="s">
        <v>45</v>
      </c>
      <c r="C49" s="24" t="s">
        <v>16</v>
      </c>
      <c r="D49" s="25"/>
      <c r="E49" s="26">
        <v>30</v>
      </c>
      <c r="F49" s="27"/>
      <c r="G49" s="27"/>
      <c r="H49" s="27"/>
      <c r="I49" s="27"/>
      <c r="J49" s="27"/>
      <c r="K49" s="27"/>
      <c r="L49" s="28"/>
    </row>
    <row r="50" spans="1:16" ht="29" x14ac:dyDescent="0.35">
      <c r="A50" s="22"/>
      <c r="B50" s="54" t="s">
        <v>46</v>
      </c>
      <c r="C50" s="58" t="str">
        <f>C49</f>
        <v>მ3</v>
      </c>
      <c r="D50" s="56"/>
      <c r="E50" s="56">
        <v>30</v>
      </c>
      <c r="F50" s="56"/>
      <c r="G50" s="56">
        <f>F50*E50</f>
        <v>0</v>
      </c>
      <c r="H50" s="56"/>
      <c r="I50" s="56">
        <f>H50*E50</f>
        <v>0</v>
      </c>
      <c r="J50" s="56"/>
      <c r="K50" s="56"/>
      <c r="L50" s="57">
        <f>I50+G50</f>
        <v>0</v>
      </c>
    </row>
    <row r="51" spans="1:16" ht="16" x14ac:dyDescent="0.35">
      <c r="A51" s="22"/>
      <c r="B51" s="54" t="s">
        <v>47</v>
      </c>
      <c r="C51" s="58" t="str">
        <f>C50</f>
        <v>მ3</v>
      </c>
      <c r="D51" s="61"/>
      <c r="E51" s="62">
        <v>30</v>
      </c>
      <c r="F51" s="56"/>
      <c r="G51" s="56"/>
      <c r="H51" s="56"/>
      <c r="I51" s="56"/>
      <c r="J51" s="56"/>
      <c r="K51" s="56">
        <f>J51*E51</f>
        <v>0</v>
      </c>
      <c r="L51" s="57">
        <f t="shared" ref="L51:L53" si="21">K51+I51+G51</f>
        <v>0</v>
      </c>
    </row>
    <row r="52" spans="1:16" ht="16" x14ac:dyDescent="0.35">
      <c r="A52" s="22"/>
      <c r="B52" s="54" t="s">
        <v>30</v>
      </c>
      <c r="C52" s="60" t="s">
        <v>20</v>
      </c>
      <c r="D52" s="61"/>
      <c r="E52" s="62">
        <v>1</v>
      </c>
      <c r="F52" s="56"/>
      <c r="G52" s="56"/>
      <c r="H52" s="56"/>
      <c r="I52" s="56"/>
      <c r="J52" s="56"/>
      <c r="K52" s="56">
        <f>J52*E52</f>
        <v>0</v>
      </c>
      <c r="L52" s="57">
        <f t="shared" si="21"/>
        <v>0</v>
      </c>
    </row>
    <row r="53" spans="1:16" ht="16" x14ac:dyDescent="0.35">
      <c r="A53" s="59"/>
      <c r="B53" s="54" t="s">
        <v>19</v>
      </c>
      <c r="C53" s="60" t="s">
        <v>20</v>
      </c>
      <c r="D53" s="61"/>
      <c r="E53" s="62">
        <v>1</v>
      </c>
      <c r="F53" s="56"/>
      <c r="G53" s="56">
        <f t="shared" ref="G53" si="22">F53*E53</f>
        <v>0</v>
      </c>
      <c r="H53" s="56"/>
      <c r="I53" s="56"/>
      <c r="J53" s="56"/>
      <c r="K53" s="56"/>
      <c r="L53" s="57">
        <f t="shared" si="21"/>
        <v>0</v>
      </c>
    </row>
    <row r="54" spans="1:16" ht="16" x14ac:dyDescent="0.35">
      <c r="A54" s="22">
        <v>8</v>
      </c>
      <c r="B54" s="23" t="s">
        <v>48</v>
      </c>
      <c r="C54" s="24" t="s">
        <v>34</v>
      </c>
      <c r="D54" s="25"/>
      <c r="E54" s="26">
        <v>30</v>
      </c>
      <c r="F54" s="27"/>
      <c r="G54" s="27"/>
      <c r="H54" s="27"/>
      <c r="I54" s="27"/>
      <c r="J54" s="27"/>
      <c r="K54" s="27"/>
      <c r="L54" s="28"/>
    </row>
    <row r="55" spans="1:16" ht="16" x14ac:dyDescent="0.35">
      <c r="A55" s="22"/>
      <c r="B55" s="54" t="s">
        <v>49</v>
      </c>
      <c r="C55" s="58" t="s">
        <v>34</v>
      </c>
      <c r="D55" s="56">
        <v>1.1000000000000001</v>
      </c>
      <c r="E55" s="56">
        <f>D55*E54</f>
        <v>33</v>
      </c>
      <c r="F55" s="56"/>
      <c r="G55" s="56">
        <f>F55*E55</f>
        <v>0</v>
      </c>
      <c r="H55" s="56"/>
      <c r="I55" s="56"/>
      <c r="J55" s="56"/>
      <c r="K55" s="56"/>
      <c r="L55" s="57">
        <f>G55</f>
        <v>0</v>
      </c>
    </row>
    <row r="56" spans="1:16" ht="16" x14ac:dyDescent="0.35">
      <c r="A56" s="22"/>
      <c r="B56" s="54" t="s">
        <v>18</v>
      </c>
      <c r="C56" s="58" t="s">
        <v>34</v>
      </c>
      <c r="D56" s="56">
        <v>1</v>
      </c>
      <c r="E56" s="56">
        <f>D56*E55</f>
        <v>33</v>
      </c>
      <c r="F56" s="56"/>
      <c r="G56" s="56"/>
      <c r="H56" s="56"/>
      <c r="I56" s="56">
        <f t="shared" ref="I56" si="23">H56*E56</f>
        <v>0</v>
      </c>
      <c r="J56" s="56"/>
      <c r="K56" s="56"/>
      <c r="L56" s="57">
        <f t="shared" ref="L56:L58" si="24">K56+I56+G56</f>
        <v>0</v>
      </c>
    </row>
    <row r="57" spans="1:16" ht="16" x14ac:dyDescent="0.35">
      <c r="A57" s="22"/>
      <c r="B57" s="54" t="s">
        <v>30</v>
      </c>
      <c r="C57" s="60" t="s">
        <v>20</v>
      </c>
      <c r="D57" s="61"/>
      <c r="E57" s="62">
        <v>1</v>
      </c>
      <c r="F57" s="56"/>
      <c r="G57" s="56"/>
      <c r="H57" s="56"/>
      <c r="I57" s="56"/>
      <c r="J57" s="56"/>
      <c r="K57" s="56">
        <f>J57*E57</f>
        <v>0</v>
      </c>
      <c r="L57" s="57">
        <f t="shared" si="24"/>
        <v>0</v>
      </c>
    </row>
    <row r="58" spans="1:16" ht="16" x14ac:dyDescent="0.35">
      <c r="A58" s="59"/>
      <c r="B58" s="54" t="s">
        <v>19</v>
      </c>
      <c r="C58" s="60" t="s">
        <v>20</v>
      </c>
      <c r="D58" s="61"/>
      <c r="E58" s="62">
        <v>1</v>
      </c>
      <c r="F58" s="56"/>
      <c r="G58" s="56">
        <f t="shared" ref="G58" si="25">F58*E58</f>
        <v>0</v>
      </c>
      <c r="H58" s="56"/>
      <c r="I58" s="56"/>
      <c r="J58" s="56"/>
      <c r="K58" s="56"/>
      <c r="L58" s="57">
        <f t="shared" si="24"/>
        <v>0</v>
      </c>
    </row>
    <row r="59" spans="1:16" ht="16" x14ac:dyDescent="0.35">
      <c r="A59" s="63">
        <v>9</v>
      </c>
      <c r="B59" s="64" t="s">
        <v>62</v>
      </c>
      <c r="C59" s="65" t="s">
        <v>11</v>
      </c>
      <c r="D59" s="66"/>
      <c r="E59" s="67">
        <v>45</v>
      </c>
      <c r="F59" s="68"/>
      <c r="G59" s="68"/>
      <c r="H59" s="68"/>
      <c r="I59" s="68"/>
      <c r="J59" s="68"/>
      <c r="K59" s="68"/>
      <c r="L59" s="69"/>
    </row>
    <row r="60" spans="1:16" ht="16" x14ac:dyDescent="0.35">
      <c r="A60" s="63"/>
      <c r="B60" s="54" t="s">
        <v>40</v>
      </c>
      <c r="C60" s="70" t="s">
        <v>12</v>
      </c>
      <c r="D60" s="71"/>
      <c r="E60" s="72">
        <v>1</v>
      </c>
      <c r="F60" s="73"/>
      <c r="G60" s="73">
        <f>F60*E60</f>
        <v>0</v>
      </c>
      <c r="H60" s="73"/>
      <c r="I60" s="73"/>
      <c r="J60" s="73"/>
      <c r="K60" s="73"/>
      <c r="L60" s="32">
        <f>K60+I60+G60</f>
        <v>0</v>
      </c>
    </row>
    <row r="61" spans="1:16" ht="16" x14ac:dyDescent="0.35">
      <c r="A61" s="63"/>
      <c r="B61" s="54" t="s">
        <v>63</v>
      </c>
      <c r="C61" s="70" t="s">
        <v>24</v>
      </c>
      <c r="D61" s="71">
        <v>0.63</v>
      </c>
      <c r="E61" s="72">
        <v>5</v>
      </c>
      <c r="F61" s="73"/>
      <c r="G61" s="73">
        <f>F61*E61</f>
        <v>0</v>
      </c>
      <c r="H61" s="73"/>
      <c r="I61" s="73"/>
      <c r="J61" s="73"/>
      <c r="K61" s="73"/>
      <c r="L61" s="32">
        <f t="shared" ref="L61" si="26">K61+I61+G61</f>
        <v>0</v>
      </c>
      <c r="N61" s="97"/>
    </row>
    <row r="62" spans="1:16" ht="16" x14ac:dyDescent="0.35">
      <c r="A62" s="63"/>
      <c r="B62" s="54" t="s">
        <v>50</v>
      </c>
      <c r="C62" s="70" t="s">
        <v>11</v>
      </c>
      <c r="D62" s="71">
        <v>1</v>
      </c>
      <c r="E62" s="72">
        <f>D62*E59</f>
        <v>45</v>
      </c>
      <c r="F62" s="73"/>
      <c r="G62" s="73"/>
      <c r="H62" s="73"/>
      <c r="I62" s="73">
        <f>H62*E62</f>
        <v>0</v>
      </c>
      <c r="J62" s="73"/>
      <c r="K62" s="73"/>
      <c r="L62" s="32">
        <f>K62+I62+G62</f>
        <v>0</v>
      </c>
    </row>
    <row r="63" spans="1:16" ht="16" x14ac:dyDescent="0.35">
      <c r="A63" s="74"/>
      <c r="B63" s="75" t="s">
        <v>51</v>
      </c>
      <c r="C63" s="76"/>
      <c r="D63" s="77"/>
      <c r="E63" s="77"/>
      <c r="F63" s="77"/>
      <c r="G63" s="78">
        <f>SUM(G10:G62)</f>
        <v>0</v>
      </c>
      <c r="H63" s="78"/>
      <c r="I63" s="78">
        <f>SUM(I10:I62)</f>
        <v>0</v>
      </c>
      <c r="J63" s="78"/>
      <c r="K63" s="78">
        <f>SUM(K10:K62)</f>
        <v>0</v>
      </c>
      <c r="L63" s="96">
        <f>SUM(L10:L62)</f>
        <v>0</v>
      </c>
      <c r="N63" s="97"/>
      <c r="P63" s="97"/>
    </row>
    <row r="64" spans="1:16" ht="29" x14ac:dyDescent="0.35">
      <c r="A64" s="29"/>
      <c r="B64" s="30" t="s">
        <v>52</v>
      </c>
      <c r="C64" s="79">
        <v>0</v>
      </c>
      <c r="D64" s="80"/>
      <c r="E64" s="81"/>
      <c r="F64" s="80"/>
      <c r="G64" s="82"/>
      <c r="H64" s="82"/>
      <c r="I64" s="82"/>
      <c r="J64" s="82"/>
      <c r="K64" s="82"/>
      <c r="L64" s="83">
        <f>G63*C64</f>
        <v>0</v>
      </c>
    </row>
    <row r="65" spans="1:12" ht="16" x14ac:dyDescent="0.35">
      <c r="A65" s="29"/>
      <c r="B65" s="84" t="s">
        <v>51</v>
      </c>
      <c r="C65" s="34"/>
      <c r="D65" s="80"/>
      <c r="E65" s="85"/>
      <c r="F65" s="85"/>
      <c r="G65" s="86"/>
      <c r="H65" s="86"/>
      <c r="I65" s="86"/>
      <c r="J65" s="86"/>
      <c r="K65" s="86"/>
      <c r="L65" s="83">
        <f>SUM(L63:L64)</f>
        <v>0</v>
      </c>
    </row>
    <row r="66" spans="1:12" ht="29" x14ac:dyDescent="0.35">
      <c r="A66" s="29"/>
      <c r="B66" s="30" t="s">
        <v>53</v>
      </c>
      <c r="C66" s="79">
        <v>0</v>
      </c>
      <c r="D66" s="80"/>
      <c r="E66" s="81"/>
      <c r="F66" s="80"/>
      <c r="G66" s="82"/>
      <c r="H66" s="82"/>
      <c r="I66" s="82"/>
      <c r="J66" s="82"/>
      <c r="K66" s="82"/>
      <c r="L66" s="83">
        <f>L65*C66</f>
        <v>0</v>
      </c>
    </row>
    <row r="67" spans="1:12" ht="16" x14ac:dyDescent="0.35">
      <c r="A67" s="29"/>
      <c r="B67" s="84" t="s">
        <v>51</v>
      </c>
      <c r="C67" s="34"/>
      <c r="D67" s="80"/>
      <c r="E67" s="85"/>
      <c r="F67" s="85"/>
      <c r="G67" s="86"/>
      <c r="H67" s="86"/>
      <c r="I67" s="86"/>
      <c r="J67" s="86"/>
      <c r="K67" s="86"/>
      <c r="L67" s="83">
        <f>SUM(L65:L66)</f>
        <v>0</v>
      </c>
    </row>
    <row r="68" spans="1:12" ht="16" x14ac:dyDescent="0.35">
      <c r="A68" s="29"/>
      <c r="B68" s="30" t="s">
        <v>54</v>
      </c>
      <c r="C68" s="79">
        <v>0</v>
      </c>
      <c r="D68" s="80"/>
      <c r="E68" s="81"/>
      <c r="F68" s="80"/>
      <c r="G68" s="82"/>
      <c r="H68" s="82"/>
      <c r="I68" s="82"/>
      <c r="J68" s="82"/>
      <c r="K68" s="82"/>
      <c r="L68" s="83">
        <f>L67*C68</f>
        <v>0</v>
      </c>
    </row>
    <row r="69" spans="1:12" ht="16.5" thickBot="1" x14ac:dyDescent="0.4">
      <c r="A69" s="87"/>
      <c r="B69" s="88" t="s">
        <v>55</v>
      </c>
      <c r="C69" s="89"/>
      <c r="D69" s="90"/>
      <c r="E69" s="90"/>
      <c r="F69" s="91"/>
      <c r="G69" s="92"/>
      <c r="H69" s="92"/>
      <c r="I69" s="93"/>
      <c r="J69" s="92"/>
      <c r="K69" s="92"/>
      <c r="L69" s="94">
        <f>SUM(L67:L68)</f>
        <v>0</v>
      </c>
    </row>
    <row r="70" spans="1:12" ht="16" x14ac:dyDescent="0.35">
      <c r="A70" s="29"/>
      <c r="B70" s="30" t="s">
        <v>56</v>
      </c>
      <c r="C70" s="79">
        <v>0</v>
      </c>
      <c r="D70" s="80"/>
      <c r="E70" s="81"/>
      <c r="F70" s="80"/>
      <c r="G70" s="100"/>
      <c r="H70" s="100"/>
      <c r="I70" s="100"/>
      <c r="J70" s="82"/>
      <c r="K70" s="82"/>
      <c r="L70" s="83">
        <f>L69*C70</f>
        <v>0</v>
      </c>
    </row>
    <row r="71" spans="1:12" ht="16.5" thickBot="1" x14ac:dyDescent="0.4">
      <c r="A71" s="87"/>
      <c r="B71" s="95" t="s">
        <v>55</v>
      </c>
      <c r="C71" s="89"/>
      <c r="D71" s="90"/>
      <c r="E71" s="90"/>
      <c r="F71" s="91"/>
      <c r="G71" s="92">
        <f>G63-G70</f>
        <v>0</v>
      </c>
      <c r="H71" s="92"/>
      <c r="I71" s="92">
        <f>I63+I70</f>
        <v>0</v>
      </c>
      <c r="J71" s="92"/>
      <c r="K71" s="92"/>
      <c r="L71" s="94">
        <f>G71+I71+K63</f>
        <v>0</v>
      </c>
    </row>
  </sheetData>
  <mergeCells count="15">
    <mergeCell ref="L6:L7"/>
    <mergeCell ref="A6:A7"/>
    <mergeCell ref="B6:B7"/>
    <mergeCell ref="C6:C7"/>
    <mergeCell ref="D6:D7"/>
    <mergeCell ref="E6:E7"/>
    <mergeCell ref="F6:G6"/>
    <mergeCell ref="H6:I6"/>
    <mergeCell ref="J6:K6"/>
    <mergeCell ref="A1:B1"/>
    <mergeCell ref="D1:K1"/>
    <mergeCell ref="A3:B3"/>
    <mergeCell ref="D3:K3"/>
    <mergeCell ref="A5:B5"/>
    <mergeCell ref="D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2025-10-27T13:50:55Z</dcterms:modified>
</cp:coreProperties>
</file>