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geogm-my.sharepoint.com/personal/k_simonia_gm_ge/Documents/Desktop/SellBuy/China/000001457/"/>
    </mc:Choice>
  </mc:AlternateContent>
  <xr:revisionPtr revIDLastSave="308" documentId="13_ncr:1_{E69DBCE0-021B-4F64-B080-8AE0B61D1141}" xr6:coauthVersionLast="47" xr6:coauthVersionMax="47" xr10:uidLastSave="{15C46566-0FE2-48CC-8F3C-D398786B9DBD}"/>
  <bookViews>
    <workbookView xWindow="-28920" yWindow="45" windowWidth="29040" windowHeight="15720" xr2:uid="{00000000-000D-0000-FFFF-FFFF00000000}"/>
  </bookViews>
  <sheets>
    <sheet name="00000145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2" l="1"/>
  <c r="L31" i="2"/>
  <c r="K28" i="2"/>
  <c r="K27" i="2"/>
  <c r="K26" i="2"/>
  <c r="K25" i="2"/>
  <c r="K24" i="2"/>
  <c r="K23" i="2"/>
  <c r="K22" i="2"/>
  <c r="K21" i="2"/>
  <c r="K20" i="2"/>
  <c r="K15" i="2" l="1"/>
  <c r="K14" i="2" l="1"/>
  <c r="K31" i="2" s="1"/>
</calcChain>
</file>

<file path=xl/sharedStrings.xml><?xml version="1.0" encoding="utf-8"?>
<sst xmlns="http://schemas.openxmlformats.org/spreadsheetml/2006/main" count="100" uniqueCount="65">
  <si>
    <t>Supplier</t>
  </si>
  <si>
    <t xml:space="preserve">Loading Address </t>
  </si>
  <si>
    <t xml:space="preserve">Place of Unloading </t>
  </si>
  <si>
    <t>Packaging Type</t>
  </si>
  <si>
    <t>Order #</t>
  </si>
  <si>
    <t>Length (cm.)</t>
  </si>
  <si>
    <t>Width (cm.)</t>
  </si>
  <si>
    <t>Height (cm.)</t>
  </si>
  <si>
    <t>Volume</t>
  </si>
  <si>
    <t>Weight (kg.)</t>
  </si>
  <si>
    <t>Stackable</t>
  </si>
  <si>
    <t>არა</t>
  </si>
  <si>
    <t>SBL00006747</t>
  </si>
  <si>
    <t>SBL00006651</t>
  </si>
  <si>
    <t>SBL00005614</t>
  </si>
  <si>
    <t>SBL00006558</t>
  </si>
  <si>
    <t>Cargo</t>
  </si>
  <si>
    <t>Quantity of Packages</t>
  </si>
  <si>
    <t>Chiatura</t>
  </si>
  <si>
    <t>PUMPS &amp; Spares</t>
  </si>
  <si>
    <t xml:space="preserve">Doosan Hyundai spare parts </t>
  </si>
  <si>
    <t xml:space="preserve">Delivery Terms </t>
  </si>
  <si>
    <t>SBL00007088</t>
  </si>
  <si>
    <t>Steel mesh</t>
  </si>
  <si>
    <t>SBL00006900</t>
  </si>
  <si>
    <t xml:space="preserve">2025 - H2 - ZFZ - RAIL CR-70 </t>
  </si>
  <si>
    <t xml:space="preserve">EXW </t>
  </si>
  <si>
    <t>No. 2, Dawei Industrial Park, Tianqiao District, Jinan City, Shandong Province</t>
  </si>
  <si>
    <t>Zastafoni</t>
  </si>
  <si>
    <t xml:space="preserve"> FANS</t>
  </si>
  <si>
    <t xml:space="preserve"> Zhangqiao Town, Zhoucun District, Zibo City, National Highway 309</t>
  </si>
  <si>
    <t xml:space="preserve"> Hengshui city</t>
  </si>
  <si>
    <t>Intersection of Hongqi Street and Jingyi Road, Anping County, Hengshui City, Hebei Province</t>
  </si>
  <si>
    <t>Zastafoni/ Chiatura</t>
  </si>
  <si>
    <t xml:space="preserve"> Guangfu Street, Yongnian District, Handan City, Hebei Province</t>
  </si>
  <si>
    <t>SBL00007047</t>
  </si>
  <si>
    <t>中国山东省济南市</t>
  </si>
  <si>
    <t>Zestafoni</t>
  </si>
  <si>
    <t>Supplier N2</t>
  </si>
  <si>
    <t xml:space="preserve">Spare Parts </t>
  </si>
  <si>
    <t>rubber plate</t>
    <phoneticPr fontId="3" type="noConversion"/>
  </si>
  <si>
    <t>SBL00006924</t>
  </si>
  <si>
    <t xml:space="preserve">Anti-fatigue drainage mat </t>
  </si>
  <si>
    <t>Zestaponi</t>
  </si>
  <si>
    <t xml:space="preserve"> FOB </t>
  </si>
  <si>
    <t>FCA</t>
  </si>
  <si>
    <t>Qingdao</t>
  </si>
  <si>
    <t>SBL00005181</t>
  </si>
  <si>
    <t>SBL00004949</t>
  </si>
  <si>
    <t>Motors</t>
  </si>
  <si>
    <t>Yes</t>
  </si>
  <si>
    <t>Supplier N3</t>
  </si>
  <si>
    <t>Zibo</t>
  </si>
  <si>
    <t>SBL00006802</t>
  </si>
  <si>
    <t>Fasteners</t>
  </si>
  <si>
    <t>Supplier N4</t>
  </si>
  <si>
    <t>Xiyuan, No. 1 Park Avenue, High-tech Zone, Zhengzhou City, Henan Province</t>
  </si>
  <si>
    <t>SBL00006390</t>
  </si>
  <si>
    <t>SBL00006547</t>
  </si>
  <si>
    <t>SBL00006623</t>
  </si>
  <si>
    <t>Electrical Control Devices</t>
  </si>
  <si>
    <t>H-2 Danfoss Frequency Inverter</t>
  </si>
  <si>
    <t>Various Spare Parts</t>
  </si>
  <si>
    <t>No</t>
  </si>
  <si>
    <t>Supplier 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</si>
</sst>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0.000"/>
  </numFmts>
  <fonts count="5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1" fontId="2" fillId="0" borderId="3" xfId="1" applyNumberFormat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/>
    <xf numFmtId="2" fontId="4" fillId="3" borderId="1" xfId="0" applyNumberFormat="1" applyFont="1" applyFill="1" applyBorder="1"/>
    <xf numFmtId="1" fontId="4" fillId="3" borderId="1" xfId="0" applyNumberFormat="1" applyFont="1" applyFill="1" applyBorder="1"/>
    <xf numFmtId="1" fontId="2" fillId="0" borderId="2" xfId="1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 wrapText="1"/>
    </xf>
    <xf numFmtId="1" fontId="2" fillId="0" borderId="3" xfId="1" applyNumberFormat="1" applyFont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2" fillId="0" borderId="2" xfId="1" applyNumberFormat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Sheet2" xfId="1" xr:uid="{91EE3228-747F-4DCE-B711-F552817A7C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69850</xdr:colOff>
      <xdr:row>1</xdr:row>
      <xdr:rowOff>79260</xdr:rowOff>
    </xdr:from>
    <xdr:to>
      <xdr:col>13</xdr:col>
      <xdr:colOff>1612405</xdr:colOff>
      <xdr:row>4</xdr:row>
      <xdr:rowOff>163849</xdr:rowOff>
    </xdr:to>
    <xdr:pic>
      <xdr:nvPicPr>
        <xdr:cNvPr id="2" name="图片 16">
          <a:extLst>
            <a:ext uri="{FF2B5EF4-FFF2-40B4-BE49-F238E27FC236}">
              <a16:creationId xmlns:a16="http://schemas.microsoft.com/office/drawing/2014/main" id="{E35B494A-0738-4567-9523-748D8707C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7100" y="396760"/>
          <a:ext cx="1545730" cy="1224414"/>
        </a:xfrm>
        <a:prstGeom prst="rect">
          <a:avLst/>
        </a:prstGeom>
      </xdr:spPr>
    </xdr:pic>
    <xdr:clientData/>
  </xdr:twoCellAnchor>
  <xdr:twoCellAnchor editAs="oneCell">
    <xdr:from>
      <xdr:col>13</xdr:col>
      <xdr:colOff>1669519</xdr:colOff>
      <xdr:row>1</xdr:row>
      <xdr:rowOff>114300</xdr:rowOff>
    </xdr:from>
    <xdr:to>
      <xdr:col>13</xdr:col>
      <xdr:colOff>3000204</xdr:colOff>
      <xdr:row>4</xdr:row>
      <xdr:rowOff>159669</xdr:rowOff>
    </xdr:to>
    <xdr:pic>
      <xdr:nvPicPr>
        <xdr:cNvPr id="3" name="图片 18">
          <a:extLst>
            <a:ext uri="{FF2B5EF4-FFF2-40B4-BE49-F238E27FC236}">
              <a16:creationId xmlns:a16="http://schemas.microsoft.com/office/drawing/2014/main" id="{5434BAC2-82D8-458C-B688-98880E2E9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46769" y="431800"/>
          <a:ext cx="1333860" cy="1185194"/>
        </a:xfrm>
        <a:prstGeom prst="rect">
          <a:avLst/>
        </a:prstGeom>
      </xdr:spPr>
    </xdr:pic>
    <xdr:clientData/>
  </xdr:twoCellAnchor>
  <xdr:twoCellAnchor editAs="oneCell">
    <xdr:from>
      <xdr:col>13</xdr:col>
      <xdr:colOff>63500</xdr:colOff>
      <xdr:row>5</xdr:row>
      <xdr:rowOff>44449</xdr:rowOff>
    </xdr:from>
    <xdr:to>
      <xdr:col>13</xdr:col>
      <xdr:colOff>1876425</xdr:colOff>
      <xdr:row>7</xdr:row>
      <xdr:rowOff>570673</xdr:rowOff>
    </xdr:to>
    <xdr:pic>
      <xdr:nvPicPr>
        <xdr:cNvPr id="4" name="图片 4">
          <a:extLst>
            <a:ext uri="{FF2B5EF4-FFF2-40B4-BE49-F238E27FC236}">
              <a16:creationId xmlns:a16="http://schemas.microsoft.com/office/drawing/2014/main" id="{3DA21113-FCE1-4EF8-A4C0-6B6C38C3D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40750" y="1885949"/>
          <a:ext cx="1816100" cy="1796224"/>
        </a:xfrm>
        <a:prstGeom prst="rect">
          <a:avLst/>
        </a:prstGeom>
      </xdr:spPr>
    </xdr:pic>
    <xdr:clientData/>
  </xdr:twoCellAnchor>
  <xdr:twoCellAnchor editAs="oneCell">
    <xdr:from>
      <xdr:col>13</xdr:col>
      <xdr:colOff>69849</xdr:colOff>
      <xdr:row>8</xdr:row>
      <xdr:rowOff>31750</xdr:rowOff>
    </xdr:from>
    <xdr:to>
      <xdr:col>13</xdr:col>
      <xdr:colOff>1837051</xdr:colOff>
      <xdr:row>9</xdr:row>
      <xdr:rowOff>590550</xdr:rowOff>
    </xdr:to>
    <xdr:pic>
      <xdr:nvPicPr>
        <xdr:cNvPr id="5" name="图片 9">
          <a:extLst>
            <a:ext uri="{FF2B5EF4-FFF2-40B4-BE49-F238E27FC236}">
              <a16:creationId xmlns:a16="http://schemas.microsoft.com/office/drawing/2014/main" id="{0C6905B5-6059-4B7A-9255-7297ED3F6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35999" y="3778250"/>
          <a:ext cx="1770377" cy="119380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10</xdr:row>
      <xdr:rowOff>44450</xdr:rowOff>
    </xdr:from>
    <xdr:to>
      <xdr:col>13</xdr:col>
      <xdr:colOff>2902884</xdr:colOff>
      <xdr:row>10</xdr:row>
      <xdr:rowOff>1854200</xdr:rowOff>
    </xdr:to>
    <xdr:pic>
      <xdr:nvPicPr>
        <xdr:cNvPr id="6" name="图片 22">
          <a:extLst>
            <a:ext uri="{FF2B5EF4-FFF2-40B4-BE49-F238E27FC236}">
              <a16:creationId xmlns:a16="http://schemas.microsoft.com/office/drawing/2014/main" id="{6B3CAFAE-9A47-4194-866D-CEF902BE0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34450" y="5060950"/>
          <a:ext cx="2807634" cy="181610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11</xdr:row>
      <xdr:rowOff>82550</xdr:rowOff>
    </xdr:from>
    <xdr:to>
      <xdr:col>16</xdr:col>
      <xdr:colOff>26580</xdr:colOff>
      <xdr:row>11</xdr:row>
      <xdr:rowOff>885825</xdr:rowOff>
    </xdr:to>
    <xdr:pic>
      <xdr:nvPicPr>
        <xdr:cNvPr id="7" name="图片 3">
          <a:extLst>
            <a:ext uri="{FF2B5EF4-FFF2-40B4-BE49-F238E27FC236}">
              <a16:creationId xmlns:a16="http://schemas.microsoft.com/office/drawing/2014/main" id="{38A6A551-8F85-4E83-8C66-CFED5C443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67750" y="7004050"/>
          <a:ext cx="4252505" cy="800100"/>
        </a:xfrm>
        <a:prstGeom prst="rect">
          <a:avLst/>
        </a:prstGeom>
      </xdr:spPr>
    </xdr:pic>
    <xdr:clientData/>
  </xdr:twoCellAnchor>
  <xdr:twoCellAnchor editAs="oneCell">
    <xdr:from>
      <xdr:col>13</xdr:col>
      <xdr:colOff>76200</xdr:colOff>
      <xdr:row>12</xdr:row>
      <xdr:rowOff>19051</xdr:rowOff>
    </xdr:from>
    <xdr:to>
      <xdr:col>13</xdr:col>
      <xdr:colOff>1552575</xdr:colOff>
      <xdr:row>12</xdr:row>
      <xdr:rowOff>913506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F1203D8-C543-DEB9-7B30-BEC22CD25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55050" y="7880351"/>
          <a:ext cx="1479550" cy="894455"/>
        </a:xfrm>
        <a:prstGeom prst="rect">
          <a:avLst/>
        </a:prstGeom>
      </xdr:spPr>
    </xdr:pic>
    <xdr:clientData/>
  </xdr:twoCellAnchor>
  <xdr:twoCellAnchor editAs="oneCell">
    <xdr:from>
      <xdr:col>13</xdr:col>
      <xdr:colOff>1393825</xdr:colOff>
      <xdr:row>20</xdr:row>
      <xdr:rowOff>304801</xdr:rowOff>
    </xdr:from>
    <xdr:to>
      <xdr:col>13</xdr:col>
      <xdr:colOff>2781300</xdr:colOff>
      <xdr:row>21</xdr:row>
      <xdr:rowOff>698342</xdr:rowOff>
    </xdr:to>
    <xdr:pic>
      <xdr:nvPicPr>
        <xdr:cNvPr id="9" name="图片 1">
          <a:extLst>
            <a:ext uri="{FF2B5EF4-FFF2-40B4-BE49-F238E27FC236}">
              <a16:creationId xmlns:a16="http://schemas.microsoft.com/office/drawing/2014/main" id="{59B8481F-25C5-4FBC-A2A4-CE30FF406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13582651"/>
          <a:ext cx="1387475" cy="1158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50801</xdr:colOff>
      <xdr:row>19</xdr:row>
      <xdr:rowOff>25401</xdr:rowOff>
    </xdr:from>
    <xdr:to>
      <xdr:col>13</xdr:col>
      <xdr:colOff>2206625</xdr:colOff>
      <xdr:row>20</xdr:row>
      <xdr:rowOff>274720</xdr:rowOff>
    </xdr:to>
    <xdr:pic>
      <xdr:nvPicPr>
        <xdr:cNvPr id="10" name="图片 2">
          <a:extLst>
            <a:ext uri="{FF2B5EF4-FFF2-40B4-BE49-F238E27FC236}">
              <a16:creationId xmlns:a16="http://schemas.microsoft.com/office/drawing/2014/main" id="{756D2DD9-0595-45A0-BD49-BB4164D3E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3651" y="12922251"/>
          <a:ext cx="2155824" cy="1017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38100</xdr:colOff>
      <xdr:row>20</xdr:row>
      <xdr:rowOff>330200</xdr:rowOff>
    </xdr:from>
    <xdr:to>
      <xdr:col>13</xdr:col>
      <xdr:colOff>1304925</xdr:colOff>
      <xdr:row>21</xdr:row>
      <xdr:rowOff>711277</xdr:rowOff>
    </xdr:to>
    <xdr:pic>
      <xdr:nvPicPr>
        <xdr:cNvPr id="11" name="图片 3">
          <a:extLst>
            <a:ext uri="{FF2B5EF4-FFF2-40B4-BE49-F238E27FC236}">
              <a16:creationId xmlns:a16="http://schemas.microsoft.com/office/drawing/2014/main" id="{4DE1B326-AD83-4135-8F77-4172EDE14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6950" y="13608050"/>
          <a:ext cx="1270000" cy="1139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82550</xdr:colOff>
      <xdr:row>23</xdr:row>
      <xdr:rowOff>60743</xdr:rowOff>
    </xdr:from>
    <xdr:to>
      <xdr:col>13</xdr:col>
      <xdr:colOff>2419067</xdr:colOff>
      <xdr:row>25</xdr:row>
      <xdr:rowOff>285750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ABA234D-9A73-B177-9510-FCD62E734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915400" y="15815093"/>
          <a:ext cx="2336517" cy="1006057"/>
        </a:xfrm>
        <a:prstGeom prst="rect">
          <a:avLst/>
        </a:prstGeom>
      </xdr:spPr>
    </xdr:pic>
    <xdr:clientData/>
  </xdr:twoCellAnchor>
  <xdr:twoCellAnchor editAs="oneCell">
    <xdr:from>
      <xdr:col>13</xdr:col>
      <xdr:colOff>89194</xdr:colOff>
      <xdr:row>22</xdr:row>
      <xdr:rowOff>18354</xdr:rowOff>
    </xdr:from>
    <xdr:to>
      <xdr:col>13</xdr:col>
      <xdr:colOff>1663700</xdr:colOff>
      <xdr:row>22</xdr:row>
      <xdr:rowOff>531152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63CA734-DB05-A5A1-02B1-B6F3ADB4B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5400000" flipV="1">
          <a:off x="9452898" y="14670350"/>
          <a:ext cx="512798" cy="1574506"/>
        </a:xfrm>
        <a:prstGeom prst="rect">
          <a:avLst/>
        </a:prstGeom>
      </xdr:spPr>
    </xdr:pic>
    <xdr:clientData/>
  </xdr:twoCellAnchor>
  <xdr:twoCellAnchor editAs="oneCell">
    <xdr:from>
      <xdr:col>13</xdr:col>
      <xdr:colOff>63492</xdr:colOff>
      <xdr:row>26</xdr:row>
      <xdr:rowOff>38111</xdr:rowOff>
    </xdr:from>
    <xdr:to>
      <xdr:col>13</xdr:col>
      <xdr:colOff>1047750</xdr:colOff>
      <xdr:row>27</xdr:row>
      <xdr:rowOff>440860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FFAFCFA-F4F8-2C09-70BB-7A1B5F03E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5400000">
          <a:off x="8990246" y="16828857"/>
          <a:ext cx="796449" cy="984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8FFAE-17F0-4015-BD79-54DF75C93C1A}">
  <dimension ref="A1:N31"/>
  <sheetViews>
    <sheetView tabSelected="1" workbookViewId="0">
      <pane ySplit="1" topLeftCell="A11" activePane="bottomLeft" state="frozen"/>
      <selection pane="bottomLeft" activeCell="C14" sqref="C14:C16"/>
    </sheetView>
  </sheetViews>
  <sheetFormatPr defaultRowHeight="14.5"/>
  <cols>
    <col min="1" max="1" width="12.90625" customWidth="1"/>
    <col min="2" max="2" width="7.453125" customWidth="1"/>
    <col min="5" max="5" width="12.90625" customWidth="1"/>
    <col min="6" max="6" width="13.6328125" customWidth="1"/>
    <col min="10" max="10" width="9.7265625" customWidth="1"/>
    <col min="14" max="14" width="44.453125" customWidth="1"/>
  </cols>
  <sheetData>
    <row r="1" spans="1:14" ht="25">
      <c r="A1" s="1" t="s">
        <v>0</v>
      </c>
      <c r="B1" s="1" t="s">
        <v>21</v>
      </c>
      <c r="C1" s="1" t="s">
        <v>1</v>
      </c>
      <c r="D1" s="1" t="s">
        <v>2</v>
      </c>
      <c r="E1" s="1" t="s">
        <v>4</v>
      </c>
      <c r="F1" s="1" t="s">
        <v>16</v>
      </c>
      <c r="G1" s="1" t="s">
        <v>5</v>
      </c>
      <c r="H1" s="1" t="s">
        <v>6</v>
      </c>
      <c r="I1" s="1" t="s">
        <v>7</v>
      </c>
      <c r="J1" s="1" t="s">
        <v>17</v>
      </c>
      <c r="K1" s="1" t="s">
        <v>8</v>
      </c>
      <c r="L1" s="1" t="s">
        <v>9</v>
      </c>
      <c r="M1" s="1" t="s">
        <v>10</v>
      </c>
      <c r="N1" s="1" t="s">
        <v>3</v>
      </c>
    </row>
    <row r="2" spans="1:14" ht="30" customHeight="1">
      <c r="A2" s="21" t="s">
        <v>64</v>
      </c>
      <c r="B2" s="24" t="s">
        <v>26</v>
      </c>
      <c r="C2" s="24" t="s">
        <v>27</v>
      </c>
      <c r="D2" s="24" t="s">
        <v>18</v>
      </c>
      <c r="E2" s="24" t="s">
        <v>14</v>
      </c>
      <c r="F2" s="21" t="s">
        <v>20</v>
      </c>
      <c r="G2" s="5">
        <v>100</v>
      </c>
      <c r="H2" s="5">
        <v>105</v>
      </c>
      <c r="I2" s="5">
        <v>35</v>
      </c>
      <c r="J2" s="5">
        <v>1</v>
      </c>
      <c r="K2" s="6">
        <v>0.37</v>
      </c>
      <c r="L2" s="5">
        <v>690</v>
      </c>
      <c r="M2" s="2" t="s">
        <v>63</v>
      </c>
      <c r="N2" s="24"/>
    </row>
    <row r="3" spans="1:14" ht="30" customHeight="1">
      <c r="A3" s="22"/>
      <c r="B3" s="24"/>
      <c r="C3" s="24"/>
      <c r="D3" s="24"/>
      <c r="E3" s="24"/>
      <c r="F3" s="22"/>
      <c r="G3" s="5">
        <v>100</v>
      </c>
      <c r="H3" s="5">
        <v>32</v>
      </c>
      <c r="I3" s="5">
        <v>43</v>
      </c>
      <c r="J3" s="5">
        <v>1</v>
      </c>
      <c r="K3" s="6">
        <v>0.14000000000000001</v>
      </c>
      <c r="L3" s="5">
        <v>240</v>
      </c>
      <c r="M3" s="2" t="s">
        <v>63</v>
      </c>
      <c r="N3" s="24"/>
    </row>
    <row r="4" spans="1:14" ht="30" customHeight="1">
      <c r="A4" s="22"/>
      <c r="B4" s="24"/>
      <c r="C4" s="24"/>
      <c r="D4" s="24"/>
      <c r="E4" s="24"/>
      <c r="F4" s="22"/>
      <c r="G4" s="5">
        <v>155</v>
      </c>
      <c r="H4" s="5">
        <v>30</v>
      </c>
      <c r="I4" s="5">
        <v>40</v>
      </c>
      <c r="J4" s="5">
        <v>1</v>
      </c>
      <c r="K4" s="6">
        <v>0.19</v>
      </c>
      <c r="L4" s="5">
        <v>585</v>
      </c>
      <c r="M4" s="2" t="s">
        <v>63</v>
      </c>
      <c r="N4" s="24"/>
    </row>
    <row r="5" spans="1:14" ht="30" customHeight="1">
      <c r="A5" s="22"/>
      <c r="B5" s="24"/>
      <c r="C5" s="24"/>
      <c r="D5" s="24"/>
      <c r="E5" s="24"/>
      <c r="F5" s="23"/>
      <c r="G5" s="5">
        <v>85</v>
      </c>
      <c r="H5" s="5">
        <v>35</v>
      </c>
      <c r="I5" s="5">
        <v>45</v>
      </c>
      <c r="J5" s="5">
        <v>1</v>
      </c>
      <c r="K5" s="6">
        <v>0.13</v>
      </c>
      <c r="L5" s="5">
        <v>192</v>
      </c>
      <c r="M5" s="2" t="s">
        <v>63</v>
      </c>
      <c r="N5" s="24"/>
    </row>
    <row r="6" spans="1:14" ht="50.15" customHeight="1">
      <c r="A6" s="22"/>
      <c r="B6" s="24" t="s">
        <v>26</v>
      </c>
      <c r="C6" s="24" t="s">
        <v>30</v>
      </c>
      <c r="D6" s="24" t="s">
        <v>28</v>
      </c>
      <c r="E6" s="24" t="s">
        <v>13</v>
      </c>
      <c r="F6" s="21" t="s">
        <v>29</v>
      </c>
      <c r="G6" s="5">
        <v>225</v>
      </c>
      <c r="H6" s="5">
        <v>75</v>
      </c>
      <c r="I6" s="5">
        <v>232</v>
      </c>
      <c r="J6" s="5">
        <v>1</v>
      </c>
      <c r="K6" s="6">
        <v>3.92</v>
      </c>
      <c r="L6" s="5">
        <v>480</v>
      </c>
      <c r="M6" s="2" t="s">
        <v>63</v>
      </c>
      <c r="N6" s="24"/>
    </row>
    <row r="7" spans="1:14" ht="50.15" customHeight="1">
      <c r="A7" s="22"/>
      <c r="B7" s="24"/>
      <c r="C7" s="24"/>
      <c r="D7" s="24"/>
      <c r="E7" s="24"/>
      <c r="F7" s="22"/>
      <c r="G7" s="5">
        <v>240</v>
      </c>
      <c r="H7" s="5">
        <v>90</v>
      </c>
      <c r="I7" s="5">
        <v>90</v>
      </c>
      <c r="J7" s="5">
        <v>1</v>
      </c>
      <c r="K7" s="6">
        <v>1.94</v>
      </c>
      <c r="L7" s="5">
        <v>680</v>
      </c>
      <c r="M7" s="2" t="s">
        <v>63</v>
      </c>
      <c r="N7" s="24"/>
    </row>
    <row r="8" spans="1:14" ht="50.15" customHeight="1">
      <c r="A8" s="22"/>
      <c r="B8" s="24"/>
      <c r="C8" s="24"/>
      <c r="D8" s="24"/>
      <c r="E8" s="24"/>
      <c r="F8" s="23"/>
      <c r="G8" s="5">
        <v>130</v>
      </c>
      <c r="H8" s="5">
        <v>130</v>
      </c>
      <c r="I8" s="5">
        <v>33</v>
      </c>
      <c r="J8" s="5">
        <v>1</v>
      </c>
      <c r="K8" s="6">
        <v>0.56000000000000005</v>
      </c>
      <c r="L8" s="5">
        <v>100</v>
      </c>
      <c r="M8" s="2" t="s">
        <v>63</v>
      </c>
      <c r="N8" s="24"/>
    </row>
    <row r="9" spans="1:14" ht="50.15" customHeight="1">
      <c r="A9" s="22"/>
      <c r="B9" s="24" t="s">
        <v>26</v>
      </c>
      <c r="C9" s="24" t="s">
        <v>31</v>
      </c>
      <c r="D9" s="24" t="s">
        <v>28</v>
      </c>
      <c r="E9" s="24" t="s">
        <v>12</v>
      </c>
      <c r="F9" s="21" t="s">
        <v>19</v>
      </c>
      <c r="G9" s="5">
        <v>100</v>
      </c>
      <c r="H9" s="5">
        <v>70</v>
      </c>
      <c r="I9" s="5">
        <v>70</v>
      </c>
      <c r="J9" s="5">
        <v>1</v>
      </c>
      <c r="K9" s="6">
        <v>0.49</v>
      </c>
      <c r="L9" s="5">
        <v>400</v>
      </c>
      <c r="M9" s="2" t="s">
        <v>63</v>
      </c>
      <c r="N9" s="24"/>
    </row>
    <row r="10" spans="1:14" ht="50.15" customHeight="1">
      <c r="A10" s="22"/>
      <c r="B10" s="24"/>
      <c r="C10" s="24"/>
      <c r="D10" s="24"/>
      <c r="E10" s="24"/>
      <c r="F10" s="23"/>
      <c r="G10" s="5">
        <v>40</v>
      </c>
      <c r="H10" s="5">
        <v>40</v>
      </c>
      <c r="I10" s="5">
        <v>40</v>
      </c>
      <c r="J10" s="5">
        <v>2</v>
      </c>
      <c r="K10" s="6">
        <v>0.13</v>
      </c>
      <c r="L10" s="5">
        <v>50</v>
      </c>
      <c r="M10" s="2" t="s">
        <v>63</v>
      </c>
      <c r="N10" s="24"/>
    </row>
    <row r="11" spans="1:14" ht="150">
      <c r="A11" s="22"/>
      <c r="B11" s="2" t="s">
        <v>26</v>
      </c>
      <c r="C11" s="2" t="s">
        <v>32</v>
      </c>
      <c r="D11" s="2" t="s">
        <v>33</v>
      </c>
      <c r="E11" s="2" t="s">
        <v>22</v>
      </c>
      <c r="F11" s="2" t="s">
        <v>23</v>
      </c>
      <c r="G11" s="5">
        <v>485</v>
      </c>
      <c r="H11" s="5">
        <v>160</v>
      </c>
      <c r="I11" s="5">
        <v>50</v>
      </c>
      <c r="J11" s="5">
        <v>5</v>
      </c>
      <c r="K11" s="7">
        <v>19.399999999999999</v>
      </c>
      <c r="L11" s="8">
        <v>15000</v>
      </c>
      <c r="M11" s="2" t="s">
        <v>50</v>
      </c>
      <c r="N11" s="2"/>
    </row>
    <row r="12" spans="1:14" ht="74.150000000000006" customHeight="1">
      <c r="A12" s="22"/>
      <c r="B12" s="2" t="s">
        <v>26</v>
      </c>
      <c r="C12" s="2" t="s">
        <v>34</v>
      </c>
      <c r="D12" s="2" t="s">
        <v>28</v>
      </c>
      <c r="E12" s="2" t="s">
        <v>24</v>
      </c>
      <c r="F12" s="2" t="s">
        <v>25</v>
      </c>
      <c r="G12" s="8">
        <v>1200</v>
      </c>
      <c r="H12" s="5">
        <v>12</v>
      </c>
      <c r="I12" s="5">
        <v>12</v>
      </c>
      <c r="J12" s="5">
        <v>2</v>
      </c>
      <c r="K12" s="6">
        <v>0.35</v>
      </c>
      <c r="L12" s="8">
        <v>1244</v>
      </c>
      <c r="M12" s="2" t="s">
        <v>63</v>
      </c>
      <c r="N12" s="2"/>
    </row>
    <row r="13" spans="1:14" ht="74.150000000000006" customHeight="1">
      <c r="A13" s="22"/>
      <c r="B13" s="3" t="s">
        <v>44</v>
      </c>
      <c r="C13" s="3" t="s">
        <v>46</v>
      </c>
      <c r="D13" s="3" t="s">
        <v>18</v>
      </c>
      <c r="E13" s="3" t="s">
        <v>35</v>
      </c>
      <c r="F13" s="3" t="s">
        <v>40</v>
      </c>
      <c r="G13" s="50">
        <v>85</v>
      </c>
      <c r="H13" s="51">
        <v>50</v>
      </c>
      <c r="I13" s="51">
        <v>15</v>
      </c>
      <c r="J13" s="5">
        <v>1</v>
      </c>
      <c r="K13" s="6">
        <f>0.85*0.5*0.15</f>
        <v>6.3750000000000001E-2</v>
      </c>
      <c r="L13" s="8">
        <v>80</v>
      </c>
      <c r="M13" s="2" t="s">
        <v>63</v>
      </c>
      <c r="N13" s="2"/>
    </row>
    <row r="14" spans="1:14" ht="74.150000000000006" customHeight="1">
      <c r="A14" s="22"/>
      <c r="B14" s="21" t="s">
        <v>45</v>
      </c>
      <c r="C14" s="21" t="s">
        <v>46</v>
      </c>
      <c r="D14" s="3" t="s">
        <v>43</v>
      </c>
      <c r="E14" s="3" t="s">
        <v>41</v>
      </c>
      <c r="F14" s="3" t="s">
        <v>42</v>
      </c>
      <c r="G14" s="11">
        <v>130</v>
      </c>
      <c r="H14" s="9">
        <v>130</v>
      </c>
      <c r="I14" s="9">
        <v>70</v>
      </c>
      <c r="J14" s="9">
        <v>1</v>
      </c>
      <c r="K14" s="10">
        <f>1.3*1.3*0.7</f>
        <v>1.1830000000000001</v>
      </c>
      <c r="L14" s="11">
        <v>620</v>
      </c>
      <c r="M14" s="4" t="s">
        <v>63</v>
      </c>
      <c r="N14" s="3"/>
    </row>
    <row r="15" spans="1:14" ht="35" customHeight="1">
      <c r="A15" s="22"/>
      <c r="B15" s="22"/>
      <c r="C15" s="22"/>
      <c r="D15" s="21" t="s">
        <v>43</v>
      </c>
      <c r="E15" s="3" t="s">
        <v>47</v>
      </c>
      <c r="F15" s="21" t="s">
        <v>49</v>
      </c>
      <c r="G15" s="31">
        <v>100</v>
      </c>
      <c r="H15" s="25">
        <v>110</v>
      </c>
      <c r="I15" s="25">
        <v>50</v>
      </c>
      <c r="J15" s="25">
        <v>1</v>
      </c>
      <c r="K15" s="27">
        <f>1*1.1*0.5</f>
        <v>0.55000000000000004</v>
      </c>
      <c r="L15" s="31">
        <v>100</v>
      </c>
      <c r="M15" s="21" t="s">
        <v>11</v>
      </c>
      <c r="N15" s="21"/>
    </row>
    <row r="16" spans="1:14" ht="35" customHeight="1">
      <c r="A16" s="23"/>
      <c r="B16" s="23"/>
      <c r="C16" s="23"/>
      <c r="D16" s="23"/>
      <c r="E16" s="3" t="s">
        <v>48</v>
      </c>
      <c r="F16" s="23"/>
      <c r="G16" s="32"/>
      <c r="H16" s="26"/>
      <c r="I16" s="26"/>
      <c r="J16" s="26"/>
      <c r="K16" s="28"/>
      <c r="L16" s="32"/>
      <c r="M16" s="23"/>
      <c r="N16" s="23"/>
    </row>
    <row r="17" spans="1:14" ht="59.5" customHeight="1">
      <c r="A17" s="24" t="s">
        <v>38</v>
      </c>
      <c r="B17" s="24" t="s">
        <v>26</v>
      </c>
      <c r="C17" s="24" t="s">
        <v>36</v>
      </c>
      <c r="D17" s="21" t="s">
        <v>37</v>
      </c>
      <c r="E17" s="21" t="s">
        <v>15</v>
      </c>
      <c r="F17" s="21" t="s">
        <v>39</v>
      </c>
      <c r="G17" s="9">
        <v>192</v>
      </c>
      <c r="H17" s="9">
        <v>55</v>
      </c>
      <c r="I17" s="9">
        <v>17</v>
      </c>
      <c r="J17" s="9">
        <v>1</v>
      </c>
      <c r="K17" s="10">
        <v>0.18</v>
      </c>
      <c r="L17" s="9">
        <v>650</v>
      </c>
      <c r="M17" s="4" t="s">
        <v>11</v>
      </c>
      <c r="N17" s="21"/>
    </row>
    <row r="18" spans="1:14" ht="56.5" customHeight="1">
      <c r="A18" s="24"/>
      <c r="B18" s="24"/>
      <c r="C18" s="24"/>
      <c r="D18" s="23"/>
      <c r="E18" s="22"/>
      <c r="F18" s="22"/>
      <c r="G18" s="5">
        <v>115</v>
      </c>
      <c r="H18" s="5">
        <v>105</v>
      </c>
      <c r="I18" s="5">
        <v>72</v>
      </c>
      <c r="J18" s="5">
        <v>1</v>
      </c>
      <c r="K18" s="6">
        <v>0.87</v>
      </c>
      <c r="L18" s="5">
        <v>650</v>
      </c>
      <c r="M18" s="2" t="s">
        <v>11</v>
      </c>
      <c r="N18" s="22"/>
    </row>
    <row r="19" spans="1:14" ht="62.5" customHeight="1">
      <c r="A19" s="24"/>
      <c r="B19" s="24"/>
      <c r="C19" s="24"/>
      <c r="D19" s="2" t="s">
        <v>18</v>
      </c>
      <c r="E19" s="23"/>
      <c r="F19" s="23"/>
      <c r="G19" s="5">
        <v>103</v>
      </c>
      <c r="H19" s="5">
        <v>102</v>
      </c>
      <c r="I19" s="5">
        <v>85</v>
      </c>
      <c r="J19" s="5">
        <v>1</v>
      </c>
      <c r="K19" s="6">
        <v>0.89</v>
      </c>
      <c r="L19" s="5">
        <v>667</v>
      </c>
      <c r="M19" s="2" t="s">
        <v>11</v>
      </c>
      <c r="N19" s="23"/>
    </row>
    <row r="20" spans="1:14" ht="60" customHeight="1">
      <c r="A20" s="19" t="s">
        <v>51</v>
      </c>
      <c r="B20" s="24" t="s">
        <v>26</v>
      </c>
      <c r="C20" s="29" t="s">
        <v>52</v>
      </c>
      <c r="D20" s="2" t="s">
        <v>43</v>
      </c>
      <c r="E20" s="24" t="s">
        <v>53</v>
      </c>
      <c r="F20" s="29" t="s">
        <v>54</v>
      </c>
      <c r="G20" s="5">
        <v>110</v>
      </c>
      <c r="H20" s="5">
        <v>110</v>
      </c>
      <c r="I20" s="5">
        <v>90</v>
      </c>
      <c r="J20" s="5">
        <v>1</v>
      </c>
      <c r="K20" s="12">
        <f>1.1*1.1*0.9</f>
        <v>1.0890000000000002</v>
      </c>
      <c r="L20" s="5">
        <v>683</v>
      </c>
      <c r="M20" s="2" t="s">
        <v>50</v>
      </c>
      <c r="N20" s="30"/>
    </row>
    <row r="21" spans="1:14" ht="60" customHeight="1">
      <c r="A21" s="20"/>
      <c r="B21" s="24"/>
      <c r="C21" s="29"/>
      <c r="D21" s="24" t="s">
        <v>18</v>
      </c>
      <c r="E21" s="24"/>
      <c r="F21" s="29"/>
      <c r="G21" s="5">
        <v>110</v>
      </c>
      <c r="H21" s="5">
        <v>110</v>
      </c>
      <c r="I21" s="5">
        <v>70</v>
      </c>
      <c r="J21" s="5">
        <v>2</v>
      </c>
      <c r="K21" s="13">
        <f>1.1*1.1*0.7*2</f>
        <v>1.6940000000000002</v>
      </c>
      <c r="L21" s="14">
        <v>3642</v>
      </c>
      <c r="M21" s="2" t="s">
        <v>50</v>
      </c>
      <c r="N21" s="30"/>
    </row>
    <row r="22" spans="1:14" ht="60" customHeight="1">
      <c r="A22" s="20"/>
      <c r="B22" s="21"/>
      <c r="C22" s="33"/>
      <c r="D22" s="21"/>
      <c r="E22" s="21"/>
      <c r="F22" s="33"/>
      <c r="G22" s="18">
        <v>100</v>
      </c>
      <c r="H22" s="18">
        <v>100</v>
      </c>
      <c r="I22" s="18">
        <v>70</v>
      </c>
      <c r="J22" s="18">
        <v>1</v>
      </c>
      <c r="K22" s="34">
        <f>1*1*0.7</f>
        <v>0.7</v>
      </c>
      <c r="L22" s="18">
        <v>507</v>
      </c>
      <c r="M22" s="3" t="s">
        <v>50</v>
      </c>
      <c r="N22" s="30"/>
    </row>
    <row r="23" spans="1:14" ht="45" customHeight="1">
      <c r="A23" s="29" t="s">
        <v>55</v>
      </c>
      <c r="B23" s="29" t="s">
        <v>26</v>
      </c>
      <c r="C23" s="39" t="s">
        <v>56</v>
      </c>
      <c r="D23" s="12" t="s">
        <v>43</v>
      </c>
      <c r="E23" s="35" t="s">
        <v>57</v>
      </c>
      <c r="F23" s="40" t="s">
        <v>60</v>
      </c>
      <c r="G23" s="12">
        <v>115</v>
      </c>
      <c r="H23" s="12">
        <v>22</v>
      </c>
      <c r="I23" s="12">
        <v>28</v>
      </c>
      <c r="J23" s="12">
        <v>1</v>
      </c>
      <c r="K23" s="41">
        <f>1.15*0.22*0.28</f>
        <v>7.0840000000000014E-2</v>
      </c>
      <c r="L23" s="12">
        <v>31.1</v>
      </c>
      <c r="M23" s="12"/>
      <c r="N23" s="15"/>
    </row>
    <row r="24" spans="1:14" ht="30" customHeight="1">
      <c r="A24" s="29"/>
      <c r="B24" s="29"/>
      <c r="C24" s="39"/>
      <c r="D24" s="33" t="s">
        <v>43</v>
      </c>
      <c r="E24" s="36" t="s">
        <v>58</v>
      </c>
      <c r="F24" s="42" t="s">
        <v>61</v>
      </c>
      <c r="G24" s="12">
        <v>71</v>
      </c>
      <c r="H24" s="12">
        <v>28</v>
      </c>
      <c r="I24" s="43">
        <v>43</v>
      </c>
      <c r="J24" s="44">
        <v>2</v>
      </c>
      <c r="K24" s="44">
        <f>0.71*0.28*0.43*2</f>
        <v>0.17096800000000001</v>
      </c>
      <c r="L24" s="44">
        <v>50</v>
      </c>
      <c r="M24" s="45"/>
      <c r="N24" s="30"/>
    </row>
    <row r="25" spans="1:14" ht="31.5" customHeight="1">
      <c r="A25" s="29"/>
      <c r="B25" s="29"/>
      <c r="C25" s="39"/>
      <c r="D25" s="46"/>
      <c r="E25" s="37"/>
      <c r="F25" s="47"/>
      <c r="G25" s="12">
        <v>96</v>
      </c>
      <c r="H25" s="12">
        <v>42</v>
      </c>
      <c r="I25" s="43">
        <v>56</v>
      </c>
      <c r="J25" s="44">
        <v>2</v>
      </c>
      <c r="K25" s="44">
        <f>0.96*0.42*0.56*2</f>
        <v>0.45158399999999999</v>
      </c>
      <c r="L25" s="44">
        <v>157</v>
      </c>
      <c r="M25" s="45"/>
      <c r="N25" s="30"/>
    </row>
    <row r="26" spans="1:14" ht="27.5" customHeight="1">
      <c r="A26" s="29"/>
      <c r="B26" s="29"/>
      <c r="C26" s="39"/>
      <c r="D26" s="48"/>
      <c r="E26" s="38"/>
      <c r="F26" s="49"/>
      <c r="G26" s="12">
        <v>77</v>
      </c>
      <c r="H26" s="12">
        <v>35</v>
      </c>
      <c r="I26" s="43">
        <v>48</v>
      </c>
      <c r="J26" s="44">
        <v>1</v>
      </c>
      <c r="K26" s="44">
        <f>0.77*0.35*0.48</f>
        <v>0.12935999999999998</v>
      </c>
      <c r="L26" s="44">
        <v>40</v>
      </c>
      <c r="M26" s="45"/>
      <c r="N26" s="30"/>
    </row>
    <row r="27" spans="1:14" ht="31" customHeight="1">
      <c r="A27" s="29"/>
      <c r="B27" s="29"/>
      <c r="C27" s="39"/>
      <c r="D27" s="33" t="s">
        <v>18</v>
      </c>
      <c r="E27" s="36" t="s">
        <v>59</v>
      </c>
      <c r="F27" s="42" t="s">
        <v>62</v>
      </c>
      <c r="G27" s="12">
        <v>32</v>
      </c>
      <c r="H27" s="12">
        <v>17</v>
      </c>
      <c r="I27" s="43">
        <v>16</v>
      </c>
      <c r="J27" s="44">
        <v>1</v>
      </c>
      <c r="K27" s="44">
        <f>0.32*0.17*0.16</f>
        <v>8.7040000000000017E-3</v>
      </c>
      <c r="L27" s="44">
        <v>18.600000000000001</v>
      </c>
      <c r="M27" s="45"/>
      <c r="N27" s="30"/>
    </row>
    <row r="28" spans="1:14" ht="35" customHeight="1">
      <c r="A28" s="29"/>
      <c r="B28" s="29"/>
      <c r="C28" s="39"/>
      <c r="D28" s="48"/>
      <c r="E28" s="38"/>
      <c r="F28" s="49"/>
      <c r="G28" s="12">
        <v>53</v>
      </c>
      <c r="H28" s="12">
        <v>24</v>
      </c>
      <c r="I28" s="12">
        <v>8</v>
      </c>
      <c r="J28" s="12">
        <v>1</v>
      </c>
      <c r="K28" s="13">
        <f>0.53*0.24*0.08</f>
        <v>1.0176000000000001E-2</v>
      </c>
      <c r="L28" s="12">
        <v>23.4</v>
      </c>
      <c r="M28" s="12"/>
      <c r="N28" s="30"/>
    </row>
    <row r="31" spans="1:14">
      <c r="K31" s="16">
        <f>SUM(K2:K30)</f>
        <v>35.681382000000006</v>
      </c>
      <c r="L31" s="17">
        <f>SUM(L2:L30)</f>
        <v>27580.1</v>
      </c>
    </row>
  </sheetData>
  <mergeCells count="56">
    <mergeCell ref="C14:C16"/>
    <mergeCell ref="F24:F26"/>
    <mergeCell ref="D27:D28"/>
    <mergeCell ref="E27:E28"/>
    <mergeCell ref="F27:F28"/>
    <mergeCell ref="N24:N26"/>
    <mergeCell ref="N27:N28"/>
    <mergeCell ref="A23:A28"/>
    <mergeCell ref="B23:B28"/>
    <mergeCell ref="C23:C28"/>
    <mergeCell ref="E24:E26"/>
    <mergeCell ref="D24:D26"/>
    <mergeCell ref="N15:N16"/>
    <mergeCell ref="E20:E22"/>
    <mergeCell ref="F20:F22"/>
    <mergeCell ref="B20:B22"/>
    <mergeCell ref="C20:C22"/>
    <mergeCell ref="D21:D22"/>
    <mergeCell ref="N20:N22"/>
    <mergeCell ref="L15:L16"/>
    <mergeCell ref="M15:M16"/>
    <mergeCell ref="D15:D16"/>
    <mergeCell ref="G15:G16"/>
    <mergeCell ref="H15:H16"/>
    <mergeCell ref="I15:I16"/>
    <mergeCell ref="B14:B16"/>
    <mergeCell ref="J15:J16"/>
    <mergeCell ref="K15:K16"/>
    <mergeCell ref="D2:D5"/>
    <mergeCell ref="F2:F5"/>
    <mergeCell ref="F6:F8"/>
    <mergeCell ref="F15:F16"/>
    <mergeCell ref="A2:A16"/>
    <mergeCell ref="F9:F10"/>
    <mergeCell ref="N9:N10"/>
    <mergeCell ref="E9:E10"/>
    <mergeCell ref="B9:B10"/>
    <mergeCell ref="C9:C10"/>
    <mergeCell ref="D9:D10"/>
    <mergeCell ref="N2:N5"/>
    <mergeCell ref="E2:E5"/>
    <mergeCell ref="B6:B8"/>
    <mergeCell ref="C6:C8"/>
    <mergeCell ref="D6:D8"/>
    <mergeCell ref="N6:N8"/>
    <mergeCell ref="E6:E8"/>
    <mergeCell ref="B2:B5"/>
    <mergeCell ref="C2:C5"/>
    <mergeCell ref="A20:A22"/>
    <mergeCell ref="F17:F19"/>
    <mergeCell ref="D17:D18"/>
    <mergeCell ref="E17:E19"/>
    <mergeCell ref="N17:N19"/>
    <mergeCell ref="A17:A19"/>
    <mergeCell ref="B17:B19"/>
    <mergeCell ref="C17:C19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000001457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Simonia</dc:creator>
  <cp:lastModifiedBy>TransportSBL</cp:lastModifiedBy>
  <dcterms:created xsi:type="dcterms:W3CDTF">2015-06-05T18:17:20Z</dcterms:created>
  <dcterms:modified xsi:type="dcterms:W3CDTF">2025-11-06T06:08:47Z</dcterms:modified>
</cp:coreProperties>
</file>