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9200" windowHeight="813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4" i="1" l="1"/>
  <c r="G34" i="1" s="1"/>
  <c r="L34" i="1" s="1"/>
  <c r="E33" i="1"/>
  <c r="K33" i="1" s="1"/>
  <c r="L33" i="1" s="1"/>
  <c r="E32" i="1"/>
  <c r="I32" i="1" s="1"/>
  <c r="L32" i="1" s="1"/>
  <c r="G27" i="1" l="1"/>
  <c r="L27" i="1" s="1"/>
  <c r="L22" i="1"/>
  <c r="G21" i="1"/>
  <c r="L21" i="1" s="1"/>
  <c r="G20" i="1"/>
  <c r="L20" i="1" s="1"/>
  <c r="D29" i="1"/>
  <c r="E30" i="1" l="1"/>
  <c r="G30" i="1" s="1"/>
  <c r="L30" i="1" s="1"/>
  <c r="E29" i="1"/>
  <c r="K29" i="1" s="1"/>
  <c r="L29" i="1" s="1"/>
  <c r="E28" i="1"/>
  <c r="E25" i="1"/>
  <c r="G25" i="1" s="1"/>
  <c r="L25" i="1" s="1"/>
  <c r="E24" i="1"/>
  <c r="K24" i="1" s="1"/>
  <c r="L24" i="1" s="1"/>
  <c r="E23" i="1"/>
  <c r="E17" i="1"/>
  <c r="G17" i="1" s="1"/>
  <c r="E16" i="1"/>
  <c r="K15" i="1"/>
  <c r="K12" i="1"/>
  <c r="G12" i="1"/>
  <c r="K11" i="1"/>
  <c r="K10" i="1"/>
  <c r="I10" i="1"/>
  <c r="G10" i="1"/>
  <c r="K16" i="1" l="1"/>
  <c r="I16" i="1"/>
  <c r="I23" i="1"/>
  <c r="L23" i="1" s="1"/>
  <c r="I28" i="1"/>
  <c r="L28" i="1" s="1"/>
  <c r="L12" i="1"/>
  <c r="G15" i="1"/>
  <c r="I15" i="1"/>
  <c r="L10" i="1"/>
  <c r="K17" i="1"/>
  <c r="L17" i="1" s="1"/>
  <c r="G11" i="1"/>
  <c r="L11" i="1" s="1"/>
  <c r="L16" i="1" l="1"/>
  <c r="L15" i="1"/>
  <c r="L19" i="1" s="1"/>
  <c r="I35" i="1"/>
  <c r="G35" i="1"/>
  <c r="K35" i="1"/>
  <c r="L35" i="1" l="1"/>
  <c r="I43" i="1"/>
  <c r="G43" i="1"/>
  <c r="L36" i="1"/>
  <c r="L43" i="1" l="1"/>
  <c r="L37" i="1"/>
  <c r="L38" i="1" s="1"/>
  <c r="L39" i="1" s="1"/>
  <c r="L40" i="1" l="1"/>
  <c r="L41" i="1" s="1"/>
  <c r="L42" i="1" s="1"/>
</calcChain>
</file>

<file path=xl/sharedStrings.xml><?xml version="1.0" encoding="utf-8"?>
<sst xmlns="http://schemas.openxmlformats.org/spreadsheetml/2006/main" count="71" uniqueCount="42">
  <si>
    <t>#</t>
  </si>
  <si>
    <t>სამუშაოების და დანახარჯების დასახელება</t>
  </si>
  <si>
    <t>განზ|ერთ</t>
  </si>
  <si>
    <r>
      <t>koef./</t>
    </r>
    <r>
      <rPr>
        <b/>
        <sz val="10"/>
        <color theme="0"/>
        <rFont val="Arial"/>
        <family val="2"/>
      </rPr>
      <t xml:space="preserve"> Coef.</t>
    </r>
  </si>
  <si>
    <r>
      <t xml:space="preserve">raod./ </t>
    </r>
    <r>
      <rPr>
        <b/>
        <sz val="10"/>
        <color theme="0"/>
        <rFont val="Arial"/>
        <family val="2"/>
      </rPr>
      <t>QTY</t>
    </r>
  </si>
  <si>
    <r>
      <t>masala/</t>
    </r>
    <r>
      <rPr>
        <b/>
        <sz val="10"/>
        <color theme="0"/>
        <rFont val="Arial"/>
        <family val="2"/>
      </rPr>
      <t>Materials</t>
    </r>
  </si>
  <si>
    <t>ხელფასი</t>
  </si>
  <si>
    <r>
      <t>transporti (meqanizmebi)/</t>
    </r>
    <r>
      <rPr>
        <b/>
        <sz val="10"/>
        <color theme="0"/>
        <rFont val="Arial Black"/>
        <family val="2"/>
      </rPr>
      <t xml:space="preserve">Plant and Equipment </t>
    </r>
  </si>
  <si>
    <r>
      <t>sul, jami/</t>
    </r>
    <r>
      <rPr>
        <b/>
        <sz val="10"/>
        <color theme="0"/>
        <rFont val="Arial Black"/>
        <family val="2"/>
      </rPr>
      <t xml:space="preserve"> Total Amount </t>
    </r>
  </si>
  <si>
    <r>
      <t>ganz. erT./</t>
    </r>
    <r>
      <rPr>
        <b/>
        <sz val="10"/>
        <color theme="0"/>
        <rFont val="Arial"/>
        <family val="2"/>
      </rPr>
      <t xml:space="preserve"> Unit </t>
    </r>
  </si>
  <si>
    <r>
      <t>sul/</t>
    </r>
    <r>
      <rPr>
        <b/>
        <sz val="10"/>
        <color theme="0"/>
        <rFont val="Arial"/>
        <family val="2"/>
      </rPr>
      <t>Total</t>
    </r>
  </si>
  <si>
    <t>კვ.მ</t>
  </si>
  <si>
    <t>ცალი</t>
  </si>
  <si>
    <t>მ2</t>
  </si>
  <si>
    <t>მ3</t>
  </si>
  <si>
    <t>შრომის დანახარჯი</t>
  </si>
  <si>
    <t>სხვა მასალები</t>
  </si>
  <si>
    <t>lari</t>
  </si>
  <si>
    <t>კგ</t>
  </si>
  <si>
    <t>გრძ/მ</t>
  </si>
  <si>
    <t>სხვა მანქანა-დანადგარები</t>
  </si>
  <si>
    <t>ლარი</t>
  </si>
  <si>
    <t>მ</t>
  </si>
  <si>
    <t>ჯამი</t>
  </si>
  <si>
    <t>სატრანსპორტო ხარჯები (მასალების ღირებულებიდან)</t>
  </si>
  <si>
    <t>ზედნადები ხარჯები სამშენებლო-მოსაპირკეთებელ სამუშაოებზე</t>
  </si>
  <si>
    <t>გეგმიური დაგროვება</t>
  </si>
  <si>
    <t>სულ</t>
  </si>
  <si>
    <t>დღგ</t>
  </si>
  <si>
    <t>კაბალი</t>
  </si>
  <si>
    <t xml:space="preserve">გრუნტის დამუშავება </t>
  </si>
  <si>
    <t>ექსკავატორი (JCB)</t>
  </si>
  <si>
    <t>ყალიბის აწყობა</t>
  </si>
  <si>
    <t>ყალიბი (აპალოვკა)</t>
  </si>
  <si>
    <t xml:space="preserve"> არმატურის დაწვნა</t>
  </si>
  <si>
    <t>არმატურა 12მმ</t>
  </si>
  <si>
    <t>გამომწვარი მავთული</t>
  </si>
  <si>
    <t>ლურსმანი</t>
  </si>
  <si>
    <t>ბეტონის ჩასხმა</t>
  </si>
  <si>
    <t>ბეტონი B-25 W7 F150</t>
  </si>
  <si>
    <t>დღე</t>
  </si>
  <si>
    <t>კიუვეტი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</si>
</sst>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4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b/>
      <sz val="13"/>
      <color theme="4" tint="-0.499984740745262"/>
      <name val="AcadNusx"/>
    </font>
    <font>
      <sz val="14"/>
      <name val="Helv"/>
      <charset val="1"/>
    </font>
    <font>
      <b/>
      <sz val="13"/>
      <color theme="4" tint="-0.499984740745262"/>
      <name val="Arial"/>
      <family val="2"/>
    </font>
    <font>
      <b/>
      <sz val="14"/>
      <name val="AcadNusx"/>
    </font>
    <font>
      <sz val="11"/>
      <color indexed="8"/>
      <name val="Calibri"/>
      <family val="2"/>
    </font>
    <font>
      <b/>
      <u/>
      <sz val="14"/>
      <name val="AcadNusx"/>
    </font>
    <font>
      <sz val="14"/>
      <name val="AcadNusx"/>
    </font>
    <font>
      <sz val="11"/>
      <name val="AcadNusx"/>
    </font>
    <font>
      <sz val="10"/>
      <name val="Arial"/>
      <family val="2"/>
    </font>
    <font>
      <sz val="13"/>
      <name val="Helv"/>
      <charset val="1"/>
    </font>
    <font>
      <b/>
      <u/>
      <sz val="13"/>
      <name val="AcadNusx"/>
    </font>
    <font>
      <sz val="13"/>
      <name val="AcadNusx"/>
    </font>
    <font>
      <b/>
      <sz val="13"/>
      <name val="Arial"/>
      <family val="2"/>
      <charset val="1"/>
    </font>
    <font>
      <sz val="10"/>
      <name val="AcadNusx"/>
    </font>
    <font>
      <b/>
      <sz val="11"/>
      <name val="AcadNusx"/>
    </font>
    <font>
      <sz val="10"/>
      <color theme="0"/>
      <name val="AcadNusx"/>
    </font>
    <font>
      <sz val="11"/>
      <color theme="0"/>
      <name val="Sylfaen"/>
      <family val="1"/>
    </font>
    <font>
      <b/>
      <sz val="10"/>
      <color theme="0"/>
      <name val="Arial"/>
      <family val="2"/>
    </font>
    <font>
      <b/>
      <sz val="10"/>
      <color theme="0"/>
      <name val="Arial Black"/>
      <family val="2"/>
    </font>
    <font>
      <b/>
      <sz val="10"/>
      <name val="AcadNusx"/>
    </font>
    <font>
      <b/>
      <sz val="11"/>
      <name val="Sylfaen"/>
      <family val="1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sz val="11"/>
      <name val="Sylfaen"/>
      <family val="1"/>
    </font>
    <font>
      <sz val="11"/>
      <color theme="0"/>
      <name val="AcadNusx"/>
    </font>
    <font>
      <b/>
      <sz val="11"/>
      <color theme="0"/>
      <name val="Sylfaen"/>
      <family val="1"/>
    </font>
    <font>
      <b/>
      <sz val="11"/>
      <color theme="0"/>
      <name val="AcadNusx"/>
    </font>
    <font>
      <b/>
      <sz val="11"/>
      <color theme="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theme="0"/>
      <name val="Arial"/>
      <family val="2"/>
    </font>
    <font>
      <sz val="11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468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93D0"/>
        <bgColor indexed="64"/>
      </patternFill>
    </fill>
    <fill>
      <patternFill patternType="solid">
        <fgColor theme="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1" fillId="0" borderId="0"/>
    <xf numFmtId="0" fontId="6" fillId="0" borderId="0"/>
    <xf numFmtId="0" fontId="10" fillId="0" borderId="0"/>
    <xf numFmtId="0" fontId="1" fillId="0" borderId="0"/>
    <xf numFmtId="0" fontId="10" fillId="0" borderId="0"/>
    <xf numFmtId="0" fontId="1" fillId="0" borderId="0"/>
  </cellStyleXfs>
  <cellXfs count="88">
    <xf numFmtId="0" fontId="0" fillId="0" borderId="0" xfId="0"/>
    <xf numFmtId="0" fontId="3" fillId="2" borderId="0" xfId="1" applyFont="1" applyFill="1" applyAlignment="1">
      <alignment horizontal="center" vertical="center"/>
    </xf>
    <xf numFmtId="0" fontId="5" fillId="2" borderId="0" xfId="1" applyFont="1" applyFill="1" applyAlignment="1">
      <alignment vertical="center"/>
    </xf>
    <xf numFmtId="0" fontId="7" fillId="2" borderId="0" xfId="2" applyFont="1" applyFill="1" applyAlignment="1">
      <alignment vertical="center"/>
    </xf>
    <xf numFmtId="0" fontId="8" fillId="2" borderId="0" xfId="2" applyFont="1" applyFill="1" applyAlignment="1">
      <alignment vertical="center"/>
    </xf>
    <xf numFmtId="0" fontId="9" fillId="2" borderId="0" xfId="2" applyFont="1" applyFill="1" applyAlignment="1">
      <alignment vertical="center"/>
    </xf>
    <xf numFmtId="0" fontId="11" fillId="2" borderId="0" xfId="3" applyFont="1" applyFill="1" applyAlignment="1">
      <alignment horizontal="center" vertical="center"/>
    </xf>
    <xf numFmtId="0" fontId="8" fillId="2" borderId="0" xfId="3" applyFont="1" applyFill="1" applyAlignment="1">
      <alignment vertical="center"/>
    </xf>
    <xf numFmtId="0" fontId="12" fillId="2" borderId="0" xfId="2" applyFont="1" applyFill="1" applyAlignment="1">
      <alignment vertical="center"/>
    </xf>
    <xf numFmtId="0" fontId="13" fillId="2" borderId="0" xfId="2" applyFont="1" applyFill="1" applyAlignment="1">
      <alignment vertical="center"/>
    </xf>
    <xf numFmtId="0" fontId="5" fillId="2" borderId="0" xfId="3" applyFont="1" applyFill="1" applyAlignment="1">
      <alignment vertical="center"/>
    </xf>
    <xf numFmtId="2" fontId="17" fillId="3" borderId="1" xfId="3" applyNumberFormat="1" applyFont="1" applyFill="1" applyBorder="1" applyAlignment="1">
      <alignment horizontal="center" vertical="center" wrapText="1"/>
    </xf>
    <xf numFmtId="0" fontId="17" fillId="3" borderId="1" xfId="3" applyFont="1" applyFill="1" applyBorder="1" applyAlignment="1">
      <alignment horizontal="center" vertical="center" wrapText="1"/>
    </xf>
    <xf numFmtId="0" fontId="21" fillId="4" borderId="9" xfId="3" applyFont="1" applyFill="1" applyBorder="1" applyAlignment="1">
      <alignment horizontal="center" vertical="center"/>
    </xf>
    <xf numFmtId="0" fontId="15" fillId="4" borderId="10" xfId="3" applyFont="1" applyFill="1" applyBorder="1" applyAlignment="1">
      <alignment vertical="center"/>
    </xf>
    <xf numFmtId="0" fontId="15" fillId="4" borderId="10" xfId="3" applyFont="1" applyFill="1" applyBorder="1" applyAlignment="1">
      <alignment horizontal="center" vertical="center"/>
    </xf>
    <xf numFmtId="0" fontId="10" fillId="4" borderId="10" xfId="3" applyFill="1" applyBorder="1" applyAlignment="1">
      <alignment horizontal="center" vertical="center"/>
    </xf>
    <xf numFmtId="0" fontId="10" fillId="4" borderId="11" xfId="3" applyFill="1" applyBorder="1" applyAlignment="1">
      <alignment horizontal="center" vertical="center"/>
    </xf>
    <xf numFmtId="0" fontId="21" fillId="0" borderId="9" xfId="3" applyFont="1" applyBorder="1" applyAlignment="1">
      <alignment horizontal="center" vertical="center"/>
    </xf>
    <xf numFmtId="0" fontId="15" fillId="0" borderId="10" xfId="3" applyFont="1" applyBorder="1" applyAlignment="1">
      <alignment horizontal="center" vertical="center"/>
    </xf>
    <xf numFmtId="0" fontId="10" fillId="0" borderId="10" xfId="3" applyBorder="1" applyAlignment="1">
      <alignment horizontal="center" vertical="center"/>
    </xf>
    <xf numFmtId="0" fontId="10" fillId="0" borderId="11" xfId="3" applyBorder="1" applyAlignment="1">
      <alignment horizontal="center" vertical="center"/>
    </xf>
    <xf numFmtId="0" fontId="9" fillId="0" borderId="7" xfId="3" applyFont="1" applyBorder="1" applyAlignment="1">
      <alignment horizontal="center" vertical="center" wrapText="1"/>
    </xf>
    <xf numFmtId="0" fontId="22" fillId="5" borderId="1" xfId="3" applyFont="1" applyFill="1" applyBorder="1" applyAlignment="1">
      <alignment horizontal="left" vertical="center" wrapText="1"/>
    </xf>
    <xf numFmtId="0" fontId="16" fillId="5" borderId="1" xfId="3" applyFont="1" applyFill="1" applyBorder="1" applyAlignment="1">
      <alignment horizontal="center" vertical="center" wrapText="1"/>
    </xf>
    <xf numFmtId="0" fontId="23" fillId="5" borderId="1" xfId="3" applyFont="1" applyFill="1" applyBorder="1" applyAlignment="1">
      <alignment horizontal="center" vertical="center" wrapText="1"/>
    </xf>
    <xf numFmtId="2" fontId="24" fillId="5" borderId="1" xfId="3" applyNumberFormat="1" applyFont="1" applyFill="1" applyBorder="1" applyAlignment="1">
      <alignment horizontal="center" vertical="center" wrapText="1"/>
    </xf>
    <xf numFmtId="2" fontId="23" fillId="5" borderId="1" xfId="3" applyNumberFormat="1" applyFont="1" applyFill="1" applyBorder="1" applyAlignment="1">
      <alignment horizontal="center" vertical="center" wrapText="1"/>
    </xf>
    <xf numFmtId="2" fontId="23" fillId="5" borderId="8" xfId="3" applyNumberFormat="1" applyFont="1" applyFill="1" applyBorder="1" applyAlignment="1">
      <alignment horizontal="center" vertical="center" wrapText="1"/>
    </xf>
    <xf numFmtId="0" fontId="9" fillId="2" borderId="7" xfId="3" applyFont="1" applyFill="1" applyBorder="1" applyAlignment="1">
      <alignment horizontal="center" vertical="center" wrapText="1"/>
    </xf>
    <xf numFmtId="0" fontId="25" fillId="2" borderId="1" xfId="3" applyFont="1" applyFill="1" applyBorder="1" applyAlignment="1">
      <alignment horizontal="left" vertical="center" wrapText="1"/>
    </xf>
    <xf numFmtId="0" fontId="9" fillId="2" borderId="1" xfId="3" applyFont="1" applyFill="1" applyBorder="1" applyAlignment="1">
      <alignment horizontal="center" vertical="center" wrapText="1"/>
    </xf>
    <xf numFmtId="2" fontId="23" fillId="2" borderId="1" xfId="3" applyNumberFormat="1" applyFont="1" applyFill="1" applyBorder="1" applyAlignment="1">
      <alignment horizontal="center" vertical="center" wrapText="1"/>
    </xf>
    <xf numFmtId="2" fontId="23" fillId="2" borderId="8" xfId="3" applyNumberFormat="1" applyFont="1" applyFill="1" applyBorder="1" applyAlignment="1">
      <alignment horizontal="center" vertical="center" wrapText="1"/>
    </xf>
    <xf numFmtId="0" fontId="16" fillId="2" borderId="1" xfId="3" applyFont="1" applyFill="1" applyBorder="1" applyAlignment="1">
      <alignment horizontal="center" vertical="center" wrapText="1"/>
    </xf>
    <xf numFmtId="0" fontId="9" fillId="2" borderId="7" xfId="4" applyFont="1" applyFill="1" applyBorder="1" applyAlignment="1">
      <alignment horizontal="center" vertical="center"/>
    </xf>
    <xf numFmtId="0" fontId="9" fillId="2" borderId="1" xfId="5" applyFont="1" applyFill="1" applyBorder="1" applyAlignment="1">
      <alignment horizontal="center" vertical="center"/>
    </xf>
    <xf numFmtId="0" fontId="23" fillId="2" borderId="1" xfId="5" applyFont="1" applyFill="1" applyBorder="1" applyAlignment="1">
      <alignment horizontal="center" vertical="center"/>
    </xf>
    <xf numFmtId="2" fontId="23" fillId="2" borderId="1" xfId="5" applyNumberFormat="1" applyFont="1" applyFill="1" applyBorder="1" applyAlignment="1">
      <alignment horizontal="center" vertical="center"/>
    </xf>
    <xf numFmtId="0" fontId="9" fillId="5" borderId="1" xfId="5" applyFont="1" applyFill="1" applyBorder="1" applyAlignment="1">
      <alignment horizontal="center" vertical="center"/>
    </xf>
    <xf numFmtId="0" fontId="23" fillId="5" borderId="1" xfId="5" applyFont="1" applyFill="1" applyBorder="1" applyAlignment="1">
      <alignment horizontal="center" vertical="center"/>
    </xf>
    <xf numFmtId="2" fontId="23" fillId="5" borderId="1" xfId="5" applyNumberFormat="1" applyFont="1" applyFill="1" applyBorder="1" applyAlignment="1">
      <alignment horizontal="center" vertical="center"/>
    </xf>
    <xf numFmtId="0" fontId="25" fillId="2" borderId="1" xfId="3" applyFont="1" applyFill="1" applyBorder="1" applyAlignment="1">
      <alignment vertical="center" wrapText="1"/>
    </xf>
    <xf numFmtId="0" fontId="25" fillId="0" borderId="1" xfId="0" applyFont="1" applyBorder="1" applyAlignment="1">
      <alignment horizontal="center" vertical="center"/>
    </xf>
    <xf numFmtId="2" fontId="23" fillId="0" borderId="1" xfId="3" applyNumberFormat="1" applyFont="1" applyFill="1" applyBorder="1" applyAlignment="1">
      <alignment horizontal="center" vertical="center" wrapText="1"/>
    </xf>
    <xf numFmtId="2" fontId="23" fillId="0" borderId="8" xfId="3" applyNumberFormat="1" applyFont="1" applyFill="1" applyBorder="1" applyAlignment="1">
      <alignment horizontal="center" vertical="center" wrapText="1"/>
    </xf>
    <xf numFmtId="0" fontId="26" fillId="6" borderId="12" xfId="0" applyFont="1" applyFill="1" applyBorder="1" applyAlignment="1">
      <alignment horizontal="center" vertical="center" wrapText="1"/>
    </xf>
    <xf numFmtId="0" fontId="27" fillId="6" borderId="5" xfId="0" applyFont="1" applyFill="1" applyBorder="1" applyAlignment="1">
      <alignment horizontal="left" vertical="center" wrapText="1"/>
    </xf>
    <xf numFmtId="0" fontId="28" fillId="6" borderId="5" xfId="0" applyFont="1" applyFill="1" applyBorder="1" applyAlignment="1">
      <alignment horizontal="center" vertical="center" wrapText="1"/>
    </xf>
    <xf numFmtId="0" fontId="29" fillId="6" borderId="5" xfId="0" applyFont="1" applyFill="1" applyBorder="1" applyAlignment="1">
      <alignment horizontal="center" vertical="center" wrapText="1"/>
    </xf>
    <xf numFmtId="4" fontId="29" fillId="6" borderId="5" xfId="0" applyNumberFormat="1" applyFont="1" applyFill="1" applyBorder="1" applyAlignment="1">
      <alignment horizontal="center" vertical="center" wrapText="1"/>
    </xf>
    <xf numFmtId="9" fontId="9" fillId="2" borderId="1" xfId="3" applyNumberFormat="1" applyFont="1" applyFill="1" applyBorder="1" applyAlignment="1">
      <alignment horizontal="center" vertical="center" wrapText="1"/>
    </xf>
    <xf numFmtId="0" fontId="30" fillId="2" borderId="1" xfId="3" applyFont="1" applyFill="1" applyBorder="1" applyAlignment="1">
      <alignment horizontal="center" vertical="center" wrapText="1"/>
    </xf>
    <xf numFmtId="9" fontId="30" fillId="2" borderId="1" xfId="3" applyNumberFormat="1" applyFont="1" applyFill="1" applyBorder="1" applyAlignment="1">
      <alignment horizontal="center" vertical="center" wrapText="1"/>
    </xf>
    <xf numFmtId="4" fontId="30" fillId="2" borderId="1" xfId="3" applyNumberFormat="1" applyFont="1" applyFill="1" applyBorder="1" applyAlignment="1">
      <alignment horizontal="center" vertical="center" wrapText="1"/>
    </xf>
    <xf numFmtId="4" fontId="30" fillId="2" borderId="8" xfId="3" applyNumberFormat="1" applyFont="1" applyFill="1" applyBorder="1" applyAlignment="1">
      <alignment horizontal="center" vertical="center" wrapText="1"/>
    </xf>
    <xf numFmtId="0" fontId="22" fillId="2" borderId="1" xfId="3" applyFont="1" applyFill="1" applyBorder="1" applyAlignment="1">
      <alignment horizontal="left" vertical="center" wrapText="1"/>
    </xf>
    <xf numFmtId="0" fontId="31" fillId="2" borderId="1" xfId="3" applyFont="1" applyFill="1" applyBorder="1" applyAlignment="1">
      <alignment horizontal="center" vertical="center" wrapText="1"/>
    </xf>
    <xf numFmtId="4" fontId="31" fillId="2" borderId="1" xfId="3" applyNumberFormat="1" applyFont="1" applyFill="1" applyBorder="1" applyAlignment="1">
      <alignment horizontal="center" vertical="center" wrapText="1"/>
    </xf>
    <xf numFmtId="0" fontId="9" fillId="3" borderId="13" xfId="6" applyFont="1" applyFill="1" applyBorder="1" applyAlignment="1">
      <alignment horizontal="center" vertical="center" wrapText="1"/>
    </xf>
    <xf numFmtId="0" fontId="28" fillId="3" borderId="14" xfId="6" applyFont="1" applyFill="1" applyBorder="1" applyAlignment="1">
      <alignment horizontal="left" vertical="center" wrapText="1"/>
    </xf>
    <xf numFmtId="0" fontId="28" fillId="3" borderId="14" xfId="6" applyFont="1" applyFill="1" applyBorder="1" applyAlignment="1">
      <alignment horizontal="center" vertical="center" wrapText="1"/>
    </xf>
    <xf numFmtId="0" fontId="32" fillId="3" borderId="14" xfId="6" applyFont="1" applyFill="1" applyBorder="1" applyAlignment="1">
      <alignment horizontal="center" vertical="center" wrapText="1"/>
    </xf>
    <xf numFmtId="0" fontId="29" fillId="3" borderId="14" xfId="6" applyFont="1" applyFill="1" applyBorder="1" applyAlignment="1">
      <alignment horizontal="center" vertical="center" wrapText="1"/>
    </xf>
    <xf numFmtId="4" fontId="29" fillId="3" borderId="14" xfId="6" applyNumberFormat="1" applyFont="1" applyFill="1" applyBorder="1" applyAlignment="1">
      <alignment horizontal="center" vertical="center" wrapText="1"/>
    </xf>
    <xf numFmtId="0" fontId="16" fillId="7" borderId="0" xfId="6" applyFont="1" applyFill="1" applyAlignment="1">
      <alignment horizontal="center" vertical="center" wrapText="1"/>
    </xf>
    <xf numFmtId="4" fontId="29" fillId="3" borderId="15" xfId="6" applyNumberFormat="1" applyFont="1" applyFill="1" applyBorder="1" applyAlignment="1">
      <alignment horizontal="center" vertical="center" wrapText="1"/>
    </xf>
    <xf numFmtId="0" fontId="28" fillId="3" borderId="14" xfId="6" applyFont="1" applyFill="1" applyBorder="1" applyAlignment="1">
      <alignment vertical="center" wrapText="1"/>
    </xf>
    <xf numFmtId="4" fontId="29" fillId="6" borderId="1" xfId="0" applyNumberFormat="1" applyFont="1" applyFill="1" applyBorder="1" applyAlignment="1">
      <alignment horizontal="center" vertical="center" wrapText="1"/>
    </xf>
    <xf numFmtId="4" fontId="0" fillId="0" borderId="0" xfId="0" applyNumberFormat="1"/>
    <xf numFmtId="2" fontId="0" fillId="0" borderId="0" xfId="0" applyNumberFormat="1"/>
    <xf numFmtId="4" fontId="33" fillId="2" borderId="1" xfId="3" applyNumberFormat="1" applyFont="1" applyFill="1" applyBorder="1" applyAlignment="1">
      <alignment horizontal="center" vertical="center" wrapText="1"/>
    </xf>
    <xf numFmtId="0" fontId="14" fillId="0" borderId="0" xfId="3" applyFont="1" applyFill="1" applyAlignment="1">
      <alignment horizontal="center" vertical="center"/>
    </xf>
    <xf numFmtId="0" fontId="9" fillId="2" borderId="1" xfId="4" applyFont="1" applyFill="1" applyBorder="1" applyAlignment="1">
      <alignment horizontal="center" vertical="center"/>
    </xf>
    <xf numFmtId="0" fontId="2" fillId="2" borderId="0" xfId="1" applyFont="1" applyFill="1" applyAlignment="1">
      <alignment horizontal="left" vertical="center" wrapText="1"/>
    </xf>
    <xf numFmtId="0" fontId="4" fillId="2" borderId="0" xfId="1" applyFont="1" applyFill="1" applyAlignment="1">
      <alignment horizontal="left" vertical="center" wrapText="1"/>
    </xf>
    <xf numFmtId="0" fontId="2" fillId="2" borderId="0" xfId="1" applyFont="1" applyFill="1" applyAlignment="1">
      <alignment horizontal="left" vertical="center"/>
    </xf>
    <xf numFmtId="0" fontId="4" fillId="2" borderId="0" xfId="1" applyFont="1" applyFill="1" applyAlignment="1">
      <alignment horizontal="left" vertical="center"/>
    </xf>
    <xf numFmtId="0" fontId="17" fillId="3" borderId="6" xfId="3" applyFont="1" applyFill="1" applyBorder="1" applyAlignment="1">
      <alignment horizontal="center" vertical="center" wrapText="1"/>
    </xf>
    <xf numFmtId="0" fontId="17" fillId="3" borderId="8" xfId="3" applyFont="1" applyFill="1" applyBorder="1" applyAlignment="1">
      <alignment horizontal="center" vertical="center" wrapText="1"/>
    </xf>
    <xf numFmtId="0" fontId="17" fillId="3" borderId="2" xfId="3" applyFont="1" applyFill="1" applyBorder="1" applyAlignment="1">
      <alignment horizontal="center" vertical="center" wrapText="1"/>
    </xf>
    <xf numFmtId="0" fontId="17" fillId="3" borderId="7" xfId="3" applyFont="1" applyFill="1" applyBorder="1" applyAlignment="1">
      <alignment horizontal="center" vertical="center" wrapText="1"/>
    </xf>
    <xf numFmtId="0" fontId="18" fillId="3" borderId="3" xfId="3" applyFont="1" applyFill="1" applyBorder="1" applyAlignment="1">
      <alignment vertical="center" wrapText="1"/>
    </xf>
    <xf numFmtId="0" fontId="18" fillId="3" borderId="1" xfId="3" applyFont="1" applyFill="1" applyBorder="1" applyAlignment="1">
      <alignment vertical="center" wrapText="1"/>
    </xf>
    <xf numFmtId="0" fontId="17" fillId="3" borderId="3" xfId="3" applyFont="1" applyFill="1" applyBorder="1" applyAlignment="1">
      <alignment horizontal="center" vertical="center" wrapText="1"/>
    </xf>
    <xf numFmtId="0" fontId="17" fillId="3" borderId="1" xfId="3" applyFont="1" applyFill="1" applyBorder="1" applyAlignment="1">
      <alignment horizontal="center" vertical="center" wrapText="1"/>
    </xf>
    <xf numFmtId="0" fontId="17" fillId="3" borderId="4" xfId="3" applyFont="1" applyFill="1" applyBorder="1" applyAlignment="1">
      <alignment horizontal="center" vertical="center" wrapText="1"/>
    </xf>
    <xf numFmtId="0" fontId="17" fillId="3" borderId="5" xfId="3" applyFont="1" applyFill="1" applyBorder="1" applyAlignment="1">
      <alignment horizontal="center" vertical="center" wrapText="1"/>
    </xf>
  </cellXfs>
  <cellStyles count="7">
    <cellStyle name="Normal" xfId="0" builtinId="0"/>
    <cellStyle name="Normal 10" xfId="3"/>
    <cellStyle name="Normal 11 2" xfId="6"/>
    <cellStyle name="Normal 2" xfId="1"/>
    <cellStyle name="Normal_#10 saxli, samxedro kalaki(1). 30.03.2010.-Final+++" xfId="2"/>
    <cellStyle name="Normal_gare wyalsadfenigagarini 2 2" xfId="5"/>
    <cellStyle name="Обычный_Лист1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3"/>
  <sheetViews>
    <sheetView tabSelected="1" zoomScale="85" zoomScaleNormal="85" workbookViewId="0">
      <selection activeCell="L13" sqref="L13"/>
    </sheetView>
  </sheetViews>
  <sheetFormatPr defaultRowHeight="14.5" x14ac:dyDescent="0.35"/>
  <cols>
    <col min="2" max="2" width="43.08984375" bestFit="1" customWidth="1"/>
    <col min="4" max="4" width="10.7265625" bestFit="1" customWidth="1"/>
    <col min="5" max="5" width="10.1796875" bestFit="1" customWidth="1"/>
    <col min="7" max="7" width="10.26953125" bestFit="1" customWidth="1"/>
    <col min="8" max="8" width="9.08984375" bestFit="1" customWidth="1"/>
    <col min="9" max="9" width="10.26953125" bestFit="1" customWidth="1"/>
    <col min="11" max="11" width="9.36328125" bestFit="1" customWidth="1"/>
    <col min="12" max="12" width="10.26953125" bestFit="1" customWidth="1"/>
  </cols>
  <sheetData>
    <row r="1" spans="1:12" ht="20" x14ac:dyDescent="0.35">
      <c r="A1" s="74"/>
      <c r="B1" s="74"/>
      <c r="C1" s="1"/>
      <c r="D1" s="75"/>
      <c r="E1" s="75"/>
      <c r="F1" s="75"/>
      <c r="G1" s="75"/>
      <c r="H1" s="75"/>
      <c r="I1" s="75"/>
      <c r="J1" s="75"/>
      <c r="K1" s="75"/>
      <c r="L1" s="2"/>
    </row>
    <row r="2" spans="1:12" ht="20" x14ac:dyDescent="0.35">
      <c r="A2" s="3"/>
      <c r="B2" s="4"/>
      <c r="C2" s="4"/>
      <c r="D2" s="5"/>
      <c r="E2" s="5"/>
      <c r="F2" s="4"/>
      <c r="G2" s="4"/>
      <c r="H2" s="4"/>
      <c r="I2" s="4"/>
      <c r="J2" s="4"/>
      <c r="K2" s="4"/>
      <c r="L2" s="4"/>
    </row>
    <row r="3" spans="1:12" ht="20" x14ac:dyDescent="0.35">
      <c r="A3" s="76"/>
      <c r="B3" s="76"/>
      <c r="C3" s="6"/>
      <c r="D3" s="77"/>
      <c r="E3" s="77"/>
      <c r="F3" s="77"/>
      <c r="G3" s="77"/>
      <c r="H3" s="77"/>
      <c r="I3" s="77"/>
      <c r="J3" s="77"/>
      <c r="K3" s="77"/>
      <c r="L3" s="7"/>
    </row>
    <row r="4" spans="1:12" ht="20" x14ac:dyDescent="0.35">
      <c r="A4" s="8"/>
      <c r="B4" s="9"/>
      <c r="C4" s="9"/>
      <c r="D4" s="9"/>
      <c r="E4" s="9"/>
      <c r="F4" s="9"/>
      <c r="G4" s="9"/>
      <c r="H4" s="9"/>
      <c r="I4" s="9"/>
      <c r="J4" s="9"/>
      <c r="K4" s="9"/>
      <c r="L4" s="4"/>
    </row>
    <row r="5" spans="1:12" ht="20.5" thickBot="1" x14ac:dyDescent="0.4">
      <c r="A5" s="76"/>
      <c r="B5" s="76"/>
      <c r="C5" s="72"/>
      <c r="D5" s="77"/>
      <c r="E5" s="77"/>
      <c r="F5" s="77"/>
      <c r="G5" s="77"/>
      <c r="H5" s="77"/>
      <c r="I5" s="77"/>
      <c r="J5" s="77"/>
      <c r="K5" s="77"/>
      <c r="L5" s="10"/>
    </row>
    <row r="6" spans="1:12" ht="14.5" customHeight="1" x14ac:dyDescent="0.35">
      <c r="A6" s="80" t="s">
        <v>0</v>
      </c>
      <c r="B6" s="82" t="s">
        <v>1</v>
      </c>
      <c r="C6" s="84" t="s">
        <v>2</v>
      </c>
      <c r="D6" s="86" t="s">
        <v>3</v>
      </c>
      <c r="E6" s="84" t="s">
        <v>4</v>
      </c>
      <c r="F6" s="87" t="s">
        <v>5</v>
      </c>
      <c r="G6" s="87"/>
      <c r="H6" s="87" t="s">
        <v>6</v>
      </c>
      <c r="I6" s="87"/>
      <c r="J6" s="87" t="s">
        <v>7</v>
      </c>
      <c r="K6" s="87"/>
      <c r="L6" s="78" t="s">
        <v>8</v>
      </c>
    </row>
    <row r="7" spans="1:12" ht="42" x14ac:dyDescent="0.35">
      <c r="A7" s="81"/>
      <c r="B7" s="83"/>
      <c r="C7" s="85"/>
      <c r="D7" s="87"/>
      <c r="E7" s="85"/>
      <c r="F7" s="11" t="s">
        <v>9</v>
      </c>
      <c r="G7" s="12" t="s">
        <v>10</v>
      </c>
      <c r="H7" s="11" t="s">
        <v>9</v>
      </c>
      <c r="I7" s="12" t="s">
        <v>10</v>
      </c>
      <c r="J7" s="11" t="s">
        <v>9</v>
      </c>
      <c r="K7" s="12" t="s">
        <v>10</v>
      </c>
      <c r="L7" s="79"/>
    </row>
    <row r="8" spans="1:12" x14ac:dyDescent="0.35">
      <c r="A8" s="13">
        <v>1</v>
      </c>
      <c r="B8" s="14">
        <v>3</v>
      </c>
      <c r="C8" s="15">
        <v>4</v>
      </c>
      <c r="D8" s="16">
        <v>5</v>
      </c>
      <c r="E8" s="16">
        <v>6</v>
      </c>
      <c r="F8" s="16">
        <v>7</v>
      </c>
      <c r="G8" s="16">
        <v>8</v>
      </c>
      <c r="H8" s="16">
        <v>9</v>
      </c>
      <c r="I8" s="16">
        <v>10</v>
      </c>
      <c r="J8" s="16">
        <v>11</v>
      </c>
      <c r="K8" s="16">
        <v>12</v>
      </c>
      <c r="L8" s="17">
        <v>13</v>
      </c>
    </row>
    <row r="9" spans="1:12" x14ac:dyDescent="0.35">
      <c r="A9" s="18"/>
      <c r="B9" s="19" t="s">
        <v>29</v>
      </c>
      <c r="C9" s="19"/>
      <c r="D9" s="20"/>
      <c r="E9" s="20"/>
      <c r="F9" s="20"/>
      <c r="G9" s="20"/>
      <c r="H9" s="20"/>
      <c r="I9" s="20"/>
      <c r="J9" s="20"/>
      <c r="K9" s="20"/>
      <c r="L9" s="21"/>
    </row>
    <row r="10" spans="1:12" ht="16" x14ac:dyDescent="0.35">
      <c r="A10" s="22">
        <v>1</v>
      </c>
      <c r="B10" s="23" t="s">
        <v>30</v>
      </c>
      <c r="C10" s="24" t="s">
        <v>22</v>
      </c>
      <c r="D10" s="25"/>
      <c r="E10" s="26">
        <v>75</v>
      </c>
      <c r="F10" s="27"/>
      <c r="G10" s="27">
        <f>F10*E10</f>
        <v>0</v>
      </c>
      <c r="H10" s="27"/>
      <c r="I10" s="27">
        <f t="shared" ref="I10" si="0">H10*E10</f>
        <v>0</v>
      </c>
      <c r="J10" s="27"/>
      <c r="K10" s="27">
        <f>J10*E10</f>
        <v>0</v>
      </c>
      <c r="L10" s="28">
        <f t="shared" ref="L10" si="1">K10+I10+G10</f>
        <v>0</v>
      </c>
    </row>
    <row r="11" spans="1:12" ht="16" x14ac:dyDescent="0.35">
      <c r="A11" s="29"/>
      <c r="B11" s="30" t="s">
        <v>31</v>
      </c>
      <c r="C11" s="31" t="s">
        <v>40</v>
      </c>
      <c r="D11" s="32">
        <v>0</v>
      </c>
      <c r="E11" s="32">
        <v>0</v>
      </c>
      <c r="F11" s="32"/>
      <c r="G11" s="32">
        <f t="shared" ref="G11" si="2">F11*E11</f>
        <v>0</v>
      </c>
      <c r="H11" s="32"/>
      <c r="I11" s="32"/>
      <c r="J11" s="32"/>
      <c r="K11" s="27">
        <f t="shared" ref="K11:K12" si="3">J11*E11</f>
        <v>0</v>
      </c>
      <c r="L11" s="33">
        <f>G11</f>
        <v>0</v>
      </c>
    </row>
    <row r="12" spans="1:12" ht="16" x14ac:dyDescent="0.35">
      <c r="A12" s="35"/>
      <c r="B12" s="30" t="s">
        <v>16</v>
      </c>
      <c r="C12" s="36" t="s">
        <v>17</v>
      </c>
      <c r="D12" s="37"/>
      <c r="E12" s="38">
        <v>1</v>
      </c>
      <c r="F12" s="32"/>
      <c r="G12" s="32">
        <f t="shared" ref="G12" si="4">F12*E12</f>
        <v>0</v>
      </c>
      <c r="H12" s="32"/>
      <c r="I12" s="32"/>
      <c r="J12" s="32"/>
      <c r="K12" s="27">
        <f t="shared" si="3"/>
        <v>0</v>
      </c>
      <c r="L12" s="33">
        <f t="shared" ref="L12" si="5">K12+I12+G12</f>
        <v>0</v>
      </c>
    </row>
    <row r="13" spans="1:12" ht="16" x14ac:dyDescent="0.35">
      <c r="A13" s="35"/>
      <c r="B13" s="30"/>
      <c r="C13" s="36"/>
      <c r="D13" s="37"/>
      <c r="E13" s="38"/>
      <c r="F13" s="32"/>
      <c r="G13" s="32"/>
      <c r="H13" s="32"/>
      <c r="I13" s="32"/>
      <c r="J13" s="32"/>
      <c r="K13" s="27"/>
      <c r="L13" s="33"/>
    </row>
    <row r="14" spans="1:12" ht="16" x14ac:dyDescent="0.35">
      <c r="A14" s="29">
        <v>2</v>
      </c>
      <c r="B14" s="23" t="s">
        <v>32</v>
      </c>
      <c r="C14" s="24" t="s">
        <v>22</v>
      </c>
      <c r="D14" s="25"/>
      <c r="E14" s="26">
        <v>75</v>
      </c>
      <c r="F14" s="27"/>
      <c r="G14" s="27"/>
      <c r="H14" s="27"/>
      <c r="I14" s="27"/>
      <c r="J14" s="27"/>
      <c r="K14" s="27"/>
      <c r="L14" s="28"/>
    </row>
    <row r="15" spans="1:12" ht="16" x14ac:dyDescent="0.35">
      <c r="A15" s="29"/>
      <c r="B15" s="30" t="s">
        <v>33</v>
      </c>
      <c r="C15" s="34" t="s">
        <v>22</v>
      </c>
      <c r="D15" s="32">
        <v>1</v>
      </c>
      <c r="E15" s="32">
        <v>0</v>
      </c>
      <c r="F15" s="32"/>
      <c r="G15" s="32">
        <f>F15*E15</f>
        <v>0</v>
      </c>
      <c r="H15" s="32"/>
      <c r="I15" s="32">
        <f>H15*E15</f>
        <v>0</v>
      </c>
      <c r="J15" s="32"/>
      <c r="K15" s="32">
        <f>J15*E15</f>
        <v>0</v>
      </c>
      <c r="L15" s="33">
        <f t="shared" ref="L15:L17" si="6">K15+I15+G15</f>
        <v>0</v>
      </c>
    </row>
    <row r="16" spans="1:12" ht="16" x14ac:dyDescent="0.35">
      <c r="A16" s="29"/>
      <c r="B16" s="30" t="s">
        <v>15</v>
      </c>
      <c r="C16" s="31" t="s">
        <v>13</v>
      </c>
      <c r="D16" s="32">
        <v>1</v>
      </c>
      <c r="E16" s="32">
        <f>D16*E14</f>
        <v>75</v>
      </c>
      <c r="F16" s="32"/>
      <c r="G16" s="32"/>
      <c r="H16" s="32"/>
      <c r="I16" s="32">
        <f>E16*H16</f>
        <v>0</v>
      </c>
      <c r="J16" s="32"/>
      <c r="K16" s="32">
        <f t="shared" ref="K16:K17" si="7">J16*E16</f>
        <v>0</v>
      </c>
      <c r="L16" s="33">
        <f t="shared" si="6"/>
        <v>0</v>
      </c>
    </row>
    <row r="17" spans="1:14" ht="16" x14ac:dyDescent="0.35">
      <c r="A17" s="35"/>
      <c r="B17" s="30" t="s">
        <v>16</v>
      </c>
      <c r="C17" s="36" t="s">
        <v>17</v>
      </c>
      <c r="D17" s="37">
        <v>4.2999999999999997E-2</v>
      </c>
      <c r="E17" s="38">
        <f>D17*E14</f>
        <v>3.2249999999999996</v>
      </c>
      <c r="F17" s="32"/>
      <c r="G17" s="32">
        <f t="shared" ref="G17" si="8">F17*E17</f>
        <v>0</v>
      </c>
      <c r="H17" s="32"/>
      <c r="I17" s="32"/>
      <c r="J17" s="32"/>
      <c r="K17" s="32">
        <f t="shared" si="7"/>
        <v>0</v>
      </c>
      <c r="L17" s="33">
        <f t="shared" si="6"/>
        <v>0</v>
      </c>
    </row>
    <row r="18" spans="1:14" ht="16" x14ac:dyDescent="0.35">
      <c r="A18" s="35"/>
      <c r="B18" s="30"/>
      <c r="C18" s="36"/>
      <c r="D18" s="37"/>
      <c r="E18" s="38"/>
      <c r="F18" s="32"/>
      <c r="G18" s="32"/>
      <c r="H18" s="32"/>
      <c r="I18" s="32"/>
      <c r="J18" s="32"/>
      <c r="K18" s="32"/>
      <c r="L18" s="33"/>
    </row>
    <row r="19" spans="1:14" ht="23.5" customHeight="1" x14ac:dyDescent="0.35">
      <c r="A19" s="35">
        <v>3</v>
      </c>
      <c r="B19" s="23" t="s">
        <v>34</v>
      </c>
      <c r="C19" s="39" t="s">
        <v>22</v>
      </c>
      <c r="D19" s="40"/>
      <c r="E19" s="41">
        <v>380</v>
      </c>
      <c r="F19" s="27"/>
      <c r="G19" s="27"/>
      <c r="H19" s="27"/>
      <c r="I19" s="27"/>
      <c r="J19" s="27"/>
      <c r="K19" s="27"/>
      <c r="L19" s="28">
        <f>SUM(L15:L17)</f>
        <v>0</v>
      </c>
      <c r="N19" s="70"/>
    </row>
    <row r="20" spans="1:14" ht="16" x14ac:dyDescent="0.35">
      <c r="A20" s="35"/>
      <c r="B20" s="42" t="s">
        <v>35</v>
      </c>
      <c r="C20" s="36" t="s">
        <v>19</v>
      </c>
      <c r="D20" s="37">
        <v>380</v>
      </c>
      <c r="E20" s="38">
        <v>0</v>
      </c>
      <c r="F20" s="32"/>
      <c r="G20" s="32">
        <f>E20*F20*D20</f>
        <v>0</v>
      </c>
      <c r="H20" s="32"/>
      <c r="I20" s="32"/>
      <c r="J20" s="32"/>
      <c r="K20" s="32"/>
      <c r="L20" s="33">
        <f>+G20</f>
        <v>0</v>
      </c>
    </row>
    <row r="21" spans="1:14" ht="16" x14ac:dyDescent="0.35">
      <c r="A21" s="35"/>
      <c r="B21" s="42" t="s">
        <v>36</v>
      </c>
      <c r="C21" s="36" t="s">
        <v>18</v>
      </c>
      <c r="D21" s="37">
        <v>3</v>
      </c>
      <c r="E21" s="38">
        <v>0</v>
      </c>
      <c r="F21" s="32"/>
      <c r="G21" s="32">
        <f>E21*F21*D21</f>
        <v>0</v>
      </c>
      <c r="H21" s="32"/>
      <c r="I21" s="32"/>
      <c r="J21" s="32"/>
      <c r="K21" s="32"/>
      <c r="L21" s="33">
        <f>+G21</f>
        <v>0</v>
      </c>
    </row>
    <row r="22" spans="1:14" ht="16" x14ac:dyDescent="0.35">
      <c r="A22" s="35"/>
      <c r="B22" s="42" t="s">
        <v>37</v>
      </c>
      <c r="C22" s="36" t="s">
        <v>18</v>
      </c>
      <c r="D22" s="37">
        <v>10</v>
      </c>
      <c r="E22" s="38">
        <v>0</v>
      </c>
      <c r="F22" s="32"/>
      <c r="G22" s="32"/>
      <c r="H22" s="32"/>
      <c r="I22" s="32"/>
      <c r="J22" s="32"/>
      <c r="K22" s="32"/>
      <c r="L22" s="33">
        <f>G22</f>
        <v>0</v>
      </c>
    </row>
    <row r="23" spans="1:14" ht="16" x14ac:dyDescent="0.35">
      <c r="A23" s="35"/>
      <c r="B23" s="30" t="s">
        <v>15</v>
      </c>
      <c r="C23" s="36" t="s">
        <v>11</v>
      </c>
      <c r="D23" s="37">
        <v>1</v>
      </c>
      <c r="E23" s="38">
        <f>D23*E19</f>
        <v>380</v>
      </c>
      <c r="F23" s="32"/>
      <c r="G23" s="32"/>
      <c r="H23" s="32"/>
      <c r="I23" s="32">
        <f>E23*H23</f>
        <v>0</v>
      </c>
      <c r="J23" s="32"/>
      <c r="K23" s="32"/>
      <c r="L23" s="33">
        <f t="shared" ref="L23:L25" si="9">K23+I23+G23</f>
        <v>0</v>
      </c>
    </row>
    <row r="24" spans="1:14" ht="16" x14ac:dyDescent="0.35">
      <c r="A24" s="35"/>
      <c r="B24" s="30" t="s">
        <v>20</v>
      </c>
      <c r="C24" s="36" t="s">
        <v>21</v>
      </c>
      <c r="D24" s="43">
        <v>0</v>
      </c>
      <c r="E24" s="38">
        <f>D24*E19</f>
        <v>0</v>
      </c>
      <c r="F24" s="32"/>
      <c r="G24" s="32"/>
      <c r="H24" s="32"/>
      <c r="I24" s="32"/>
      <c r="J24" s="32"/>
      <c r="K24" s="32">
        <f>J24*E24</f>
        <v>0</v>
      </c>
      <c r="L24" s="33">
        <f t="shared" si="9"/>
        <v>0</v>
      </c>
    </row>
    <row r="25" spans="1:14" ht="16" x14ac:dyDescent="0.35">
      <c r="A25" s="35"/>
      <c r="B25" s="30" t="s">
        <v>16</v>
      </c>
      <c r="C25" s="36" t="s">
        <v>12</v>
      </c>
      <c r="D25" s="37">
        <v>0</v>
      </c>
      <c r="E25" s="38">
        <f>D25*E19</f>
        <v>0</v>
      </c>
      <c r="F25" s="32"/>
      <c r="G25" s="32">
        <f t="shared" ref="G25" si="10">F25*E25</f>
        <v>0</v>
      </c>
      <c r="H25" s="32"/>
      <c r="I25" s="32"/>
      <c r="J25" s="32"/>
      <c r="K25" s="32"/>
      <c r="L25" s="33">
        <f t="shared" si="9"/>
        <v>0</v>
      </c>
    </row>
    <row r="26" spans="1:14" ht="16" x14ac:dyDescent="0.35">
      <c r="A26" s="29">
        <v>4</v>
      </c>
      <c r="B26" s="23" t="s">
        <v>38</v>
      </c>
      <c r="C26" s="24" t="s">
        <v>14</v>
      </c>
      <c r="D26" s="25"/>
      <c r="E26" s="26">
        <v>10</v>
      </c>
      <c r="F26" s="27"/>
      <c r="G26" s="27"/>
      <c r="H26" s="27"/>
      <c r="I26" s="27"/>
      <c r="J26" s="27"/>
      <c r="K26" s="27"/>
      <c r="L26" s="28"/>
    </row>
    <row r="27" spans="1:14" ht="16" x14ac:dyDescent="0.35">
      <c r="A27" s="29"/>
      <c r="B27" s="42" t="s">
        <v>39</v>
      </c>
      <c r="C27" s="31" t="s">
        <v>14</v>
      </c>
      <c r="D27" s="37">
        <v>10</v>
      </c>
      <c r="E27" s="32">
        <v>0</v>
      </c>
      <c r="F27" s="44"/>
      <c r="G27" s="44">
        <f>E27*F27*D27</f>
        <v>0</v>
      </c>
      <c r="H27" s="44"/>
      <c r="I27" s="44"/>
      <c r="J27" s="44"/>
      <c r="K27" s="44"/>
      <c r="L27" s="45">
        <f>G27</f>
        <v>0</v>
      </c>
    </row>
    <row r="28" spans="1:14" ht="16" x14ac:dyDescent="0.35">
      <c r="A28" s="29"/>
      <c r="B28" s="30" t="s">
        <v>15</v>
      </c>
      <c r="C28" s="31" t="s">
        <v>12</v>
      </c>
      <c r="D28" s="37">
        <v>0</v>
      </c>
      <c r="E28" s="38">
        <f>D28*E26</f>
        <v>0</v>
      </c>
      <c r="F28" s="32"/>
      <c r="G28" s="32"/>
      <c r="H28" s="32"/>
      <c r="I28" s="32">
        <f>E28*H28</f>
        <v>0</v>
      </c>
      <c r="J28" s="32"/>
      <c r="K28" s="32"/>
      <c r="L28" s="33">
        <f t="shared" ref="L28:L30" si="11">K28+I28+G28</f>
        <v>0</v>
      </c>
    </row>
    <row r="29" spans="1:14" ht="16" x14ac:dyDescent="0.35">
      <c r="A29" s="29"/>
      <c r="B29" s="30" t="s">
        <v>20</v>
      </c>
      <c r="C29" s="36" t="s">
        <v>17</v>
      </c>
      <c r="D29" s="43">
        <f>0.035+0.0024</f>
        <v>3.7400000000000003E-2</v>
      </c>
      <c r="E29" s="38">
        <f>D29*E26</f>
        <v>0.374</v>
      </c>
      <c r="F29" s="32"/>
      <c r="G29" s="32"/>
      <c r="H29" s="32"/>
      <c r="I29" s="32"/>
      <c r="J29" s="32"/>
      <c r="K29" s="32">
        <f>J29*E29</f>
        <v>0</v>
      </c>
      <c r="L29" s="33">
        <f t="shared" si="11"/>
        <v>0</v>
      </c>
    </row>
    <row r="30" spans="1:14" ht="16" x14ac:dyDescent="0.35">
      <c r="A30" s="35"/>
      <c r="B30" s="30" t="s">
        <v>16</v>
      </c>
      <c r="C30" s="36" t="s">
        <v>17</v>
      </c>
      <c r="D30" s="37">
        <v>0.4</v>
      </c>
      <c r="E30" s="38">
        <f>D30*E26</f>
        <v>4</v>
      </c>
      <c r="F30" s="32"/>
      <c r="G30" s="32">
        <f t="shared" ref="G30" si="12">F30*E30</f>
        <v>0</v>
      </c>
      <c r="H30" s="32"/>
      <c r="I30" s="32"/>
      <c r="J30" s="32"/>
      <c r="K30" s="32"/>
      <c r="L30" s="33">
        <f t="shared" si="11"/>
        <v>0</v>
      </c>
    </row>
    <row r="31" spans="1:14" ht="16" x14ac:dyDescent="0.35">
      <c r="A31" s="73">
        <v>5</v>
      </c>
      <c r="B31" s="23" t="s">
        <v>41</v>
      </c>
      <c r="C31" s="39" t="s">
        <v>22</v>
      </c>
      <c r="D31" s="40"/>
      <c r="E31" s="41">
        <v>22</v>
      </c>
      <c r="F31" s="27"/>
      <c r="G31" s="27"/>
      <c r="H31" s="27"/>
      <c r="I31" s="27"/>
      <c r="J31" s="27"/>
      <c r="K31" s="27"/>
      <c r="L31" s="27"/>
    </row>
    <row r="32" spans="1:14" ht="16" x14ac:dyDescent="0.35">
      <c r="A32" s="73"/>
      <c r="B32" s="30" t="s">
        <v>15</v>
      </c>
      <c r="C32" s="31" t="s">
        <v>12</v>
      </c>
      <c r="D32" s="37">
        <v>0</v>
      </c>
      <c r="E32" s="38">
        <f>D32*E30</f>
        <v>0</v>
      </c>
      <c r="F32" s="32"/>
      <c r="G32" s="32"/>
      <c r="H32" s="32"/>
      <c r="I32" s="32">
        <f>E32*H32</f>
        <v>0</v>
      </c>
      <c r="J32" s="32"/>
      <c r="K32" s="32"/>
      <c r="L32" s="33">
        <f t="shared" ref="L32:L34" si="13">K32+I32+G32</f>
        <v>0</v>
      </c>
    </row>
    <row r="33" spans="1:16" ht="16" x14ac:dyDescent="0.35">
      <c r="A33" s="73"/>
      <c r="B33" s="30" t="s">
        <v>20</v>
      </c>
      <c r="C33" s="36" t="s">
        <v>17</v>
      </c>
      <c r="D33" s="43">
        <v>0</v>
      </c>
      <c r="E33" s="38">
        <f>D33*E30</f>
        <v>0</v>
      </c>
      <c r="F33" s="32"/>
      <c r="G33" s="32"/>
      <c r="H33" s="32"/>
      <c r="I33" s="32"/>
      <c r="J33" s="32"/>
      <c r="K33" s="32">
        <f>J33*E33</f>
        <v>0</v>
      </c>
      <c r="L33" s="33">
        <f t="shared" si="13"/>
        <v>0</v>
      </c>
    </row>
    <row r="34" spans="1:16" ht="16" x14ac:dyDescent="0.35">
      <c r="A34" s="73"/>
      <c r="B34" s="30" t="s">
        <v>16</v>
      </c>
      <c r="C34" s="36" t="s">
        <v>17</v>
      </c>
      <c r="D34" s="37">
        <v>0</v>
      </c>
      <c r="E34" s="38">
        <f>D34*E30</f>
        <v>0</v>
      </c>
      <c r="F34" s="32"/>
      <c r="G34" s="32">
        <f t="shared" ref="G34" si="14">F34*E34</f>
        <v>0</v>
      </c>
      <c r="H34" s="32"/>
      <c r="I34" s="32"/>
      <c r="J34" s="32"/>
      <c r="K34" s="32"/>
      <c r="L34" s="33">
        <f t="shared" si="13"/>
        <v>0</v>
      </c>
    </row>
    <row r="35" spans="1:16" ht="16" x14ac:dyDescent="0.35">
      <c r="A35" s="46"/>
      <c r="B35" s="47" t="s">
        <v>23</v>
      </c>
      <c r="C35" s="48"/>
      <c r="D35" s="49"/>
      <c r="E35" s="49"/>
      <c r="F35" s="49"/>
      <c r="G35" s="50">
        <f>SUM(G10:G30)</f>
        <v>0</v>
      </c>
      <c r="H35" s="50"/>
      <c r="I35" s="50">
        <f>SUM(I10:I30)</f>
        <v>0</v>
      </c>
      <c r="J35" s="50"/>
      <c r="K35" s="50">
        <f>SUM(K10:K30)</f>
        <v>0</v>
      </c>
      <c r="L35" s="68">
        <f>SUM(L10:L30)</f>
        <v>0</v>
      </c>
      <c r="N35" s="69"/>
      <c r="P35" s="69"/>
    </row>
    <row r="36" spans="1:16" ht="29" x14ac:dyDescent="0.35">
      <c r="A36" s="29"/>
      <c r="B36" s="30" t="s">
        <v>24</v>
      </c>
      <c r="C36" s="51">
        <v>0</v>
      </c>
      <c r="D36" s="52"/>
      <c r="E36" s="53"/>
      <c r="F36" s="52"/>
      <c r="G36" s="54"/>
      <c r="H36" s="54"/>
      <c r="I36" s="54"/>
      <c r="J36" s="54"/>
      <c r="K36" s="54"/>
      <c r="L36" s="55">
        <f>G35*C36</f>
        <v>0</v>
      </c>
    </row>
    <row r="37" spans="1:16" ht="16" x14ac:dyDescent="0.35">
      <c r="A37" s="29"/>
      <c r="B37" s="56" t="s">
        <v>23</v>
      </c>
      <c r="C37" s="34"/>
      <c r="D37" s="52"/>
      <c r="E37" s="57"/>
      <c r="F37" s="57"/>
      <c r="G37" s="58"/>
      <c r="H37" s="58"/>
      <c r="I37" s="58"/>
      <c r="J37" s="58"/>
      <c r="K37" s="58"/>
      <c r="L37" s="55">
        <f>SUM(L35:L36)</f>
        <v>0</v>
      </c>
    </row>
    <row r="38" spans="1:16" ht="29" x14ac:dyDescent="0.35">
      <c r="A38" s="29"/>
      <c r="B38" s="30" t="s">
        <v>25</v>
      </c>
      <c r="C38" s="51">
        <v>0</v>
      </c>
      <c r="D38" s="52"/>
      <c r="E38" s="53"/>
      <c r="F38" s="52"/>
      <c r="G38" s="54"/>
      <c r="H38" s="54"/>
      <c r="I38" s="54"/>
      <c r="J38" s="54"/>
      <c r="K38" s="54"/>
      <c r="L38" s="55">
        <f>L37*C38</f>
        <v>0</v>
      </c>
    </row>
    <row r="39" spans="1:16" ht="16" x14ac:dyDescent="0.35">
      <c r="A39" s="29"/>
      <c r="B39" s="56" t="s">
        <v>23</v>
      </c>
      <c r="C39" s="34"/>
      <c r="D39" s="52"/>
      <c r="E39" s="57"/>
      <c r="F39" s="57"/>
      <c r="G39" s="58"/>
      <c r="H39" s="58"/>
      <c r="I39" s="58"/>
      <c r="J39" s="58"/>
      <c r="K39" s="58"/>
      <c r="L39" s="55">
        <f>SUM(L37:L38)</f>
        <v>0</v>
      </c>
    </row>
    <row r="40" spans="1:16" ht="16" x14ac:dyDescent="0.35">
      <c r="A40" s="29"/>
      <c r="B40" s="30" t="s">
        <v>26</v>
      </c>
      <c r="C40" s="51">
        <v>0</v>
      </c>
      <c r="D40" s="52"/>
      <c r="E40" s="53"/>
      <c r="F40" s="52"/>
      <c r="G40" s="54"/>
      <c r="H40" s="54"/>
      <c r="I40" s="54"/>
      <c r="J40" s="54"/>
      <c r="K40" s="54"/>
      <c r="L40" s="55">
        <f>L39*C40</f>
        <v>0</v>
      </c>
    </row>
    <row r="41" spans="1:16" ht="16.5" thickBot="1" x14ac:dyDescent="0.4">
      <c r="A41" s="59"/>
      <c r="B41" s="60" t="s">
        <v>27</v>
      </c>
      <c r="C41" s="61"/>
      <c r="D41" s="62"/>
      <c r="E41" s="62"/>
      <c r="F41" s="63"/>
      <c r="G41" s="64"/>
      <c r="H41" s="64"/>
      <c r="I41" s="65"/>
      <c r="J41" s="64"/>
      <c r="K41" s="64"/>
      <c r="L41" s="66">
        <f>SUM(L39:L40)</f>
        <v>0</v>
      </c>
    </row>
    <row r="42" spans="1:16" ht="16" x14ac:dyDescent="0.35">
      <c r="A42" s="29"/>
      <c r="B42" s="30" t="s">
        <v>28</v>
      </c>
      <c r="C42" s="51">
        <v>0</v>
      </c>
      <c r="D42" s="52"/>
      <c r="E42" s="53"/>
      <c r="F42" s="52"/>
      <c r="G42" s="71"/>
      <c r="H42" s="71"/>
      <c r="I42" s="71"/>
      <c r="J42" s="54"/>
      <c r="K42" s="54"/>
      <c r="L42" s="55">
        <f>L41*C42</f>
        <v>0</v>
      </c>
    </row>
    <row r="43" spans="1:16" ht="16.5" thickBot="1" x14ac:dyDescent="0.4">
      <c r="A43" s="59"/>
      <c r="B43" s="67" t="s">
        <v>27</v>
      </c>
      <c r="C43" s="61"/>
      <c r="D43" s="62"/>
      <c r="E43" s="62"/>
      <c r="F43" s="63"/>
      <c r="G43" s="64">
        <f>G35-G42</f>
        <v>0</v>
      </c>
      <c r="H43" s="64"/>
      <c r="I43" s="64">
        <f>I35+I42</f>
        <v>0</v>
      </c>
      <c r="J43" s="64"/>
      <c r="K43" s="64"/>
      <c r="L43" s="66">
        <f>G43+I43+K35</f>
        <v>0</v>
      </c>
    </row>
  </sheetData>
  <mergeCells count="15">
    <mergeCell ref="L6:L7"/>
    <mergeCell ref="A6:A7"/>
    <mergeCell ref="B6:B7"/>
    <mergeCell ref="C6:C7"/>
    <mergeCell ref="D6:D7"/>
    <mergeCell ref="E6:E7"/>
    <mergeCell ref="F6:G6"/>
    <mergeCell ref="H6:I6"/>
    <mergeCell ref="J6:K6"/>
    <mergeCell ref="A1:B1"/>
    <mergeCell ref="D1:K1"/>
    <mergeCell ref="A3:B3"/>
    <mergeCell ref="D3:K3"/>
    <mergeCell ref="A5:B5"/>
    <mergeCell ref="D5:K5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a5444ea2-90b0-4ece-a612-f39e0dd9a22f">VVDU5HPDTQC2-32-1315933</_dlc_DocId>
    <_dlc_DocIdUrl xmlns="a5444ea2-90b0-4ece-a612-f39e0dd9a22f">
      <Url>https://docflow.socar.ge/dms/ERequests/_layouts/15/DocIdRedir.aspx?ID=VVDU5HPDTQC2-32-1315933</Url>
      <Description>VVDU5HPDTQC2-32-1315933</Description>
    </_dlc_DocIdUrl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58D08914C29B8A48924DA6114B2BDD70" ma:contentTypeVersion="0" ma:contentTypeDescription="Создание документа." ma:contentTypeScope="" ma:versionID="9a5f863fca707b93dc0e8895ad7a70cc">
  <xsd:schema xmlns:xsd="http://www.w3.org/2001/XMLSchema" xmlns:xs="http://www.w3.org/2001/XMLSchema" xmlns:p="http://schemas.microsoft.com/office/2006/metadata/properties" xmlns:ns2="a5444ea2-90b0-4ece-a612-f39e0dd9a22f" targetNamespace="http://schemas.microsoft.com/office/2006/metadata/properties" ma:root="true" ma:fieldsID="6851a3ce0b12ec4b385af7451be0fe06" ns2:_="">
    <xsd:import namespace="a5444ea2-90b0-4ece-a612-f39e0dd9a22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444ea2-90b0-4ece-a612-f39e0dd9a22f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Сохранить идентификатор" ma:description="Сохранять идентификатор при добавлении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79A5A175-7697-49E1-85A1-D3F1313BBFF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D076460-0144-47DB-956B-CE97950E070E}">
  <ds:schemaRefs>
    <ds:schemaRef ds:uri="http://www.w3.org/XML/1998/namespace"/>
    <ds:schemaRef ds:uri="http://schemas.openxmlformats.org/package/2006/metadata/core-properties"/>
    <ds:schemaRef ds:uri="http://purl.org/dc/terms/"/>
    <ds:schemaRef ds:uri="http://schemas.microsoft.com/office/2006/metadata/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a5444ea2-90b0-4ece-a612-f39e0dd9a22f"/>
  </ds:schemaRefs>
</ds:datastoreItem>
</file>

<file path=customXml/itemProps3.xml><?xml version="1.0" encoding="utf-8"?>
<ds:datastoreItem xmlns:ds="http://schemas.openxmlformats.org/officeDocument/2006/customXml" ds:itemID="{3146DF6A-F133-40DA-B77E-C45AF7C11DA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5444ea2-90b0-4ece-a612-f39e0dd9a22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EBD4E9F0-5F31-4974-BA78-3A1F63DDD7B9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2025-11-07T08:32:34Z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0x01010058D08914C29B8A48924DA6114B2BDD70</vt:lpwstr>
  </property>
  <property fmtid="{D5CDD505-2E9C-101B-9397-08002B2CF9AE}" pid="3" name="_dlc_DocIdItemGuid">
    <vt:lpwstr>98d42f2f-f4d4-4346-b654-7be3b885354c</vt:lpwstr>
  </property>
</Properties>
</file>