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Tamar Imerlishvili\Desktop\გარდაბანი - საწყობი\სატენდერო დოკუმენტაცია\"/>
    </mc:Choice>
  </mc:AlternateContent>
  <xr:revisionPtr revIDLastSave="0" documentId="13_ncr:1_{2AC4183B-62E2-4D94-BD52-9E9E921BB4C0}" xr6:coauthVersionLast="47" xr6:coauthVersionMax="47" xr10:uidLastSave="{00000000-0000-0000-0000-000000000000}"/>
  <bookViews>
    <workbookView xWindow="43080" yWindow="5190" windowWidth="29040" windowHeight="15720" tabRatio="830" xr2:uid="{00000000-000D-0000-FFFF-FFFF00000000}"/>
  </bookViews>
  <sheets>
    <sheet name="კრებითი" sheetId="36" r:id="rId1"/>
    <sheet name="მოსამზ" sheetId="37" r:id="rId2"/>
    <sheet name="გრუნტი-ინერტულ." sheetId="38" r:id="rId3"/>
    <sheet name="მონ. კედელი" sheetId="39" r:id="rId4"/>
    <sheet name="კონსტრუქციული" sheetId="40" r:id="rId5"/>
    <sheet name="პრეკასტები" sheetId="53" r:id="rId6"/>
    <sheet name="ექსტერიერი" sheetId="41" r:id="rId7"/>
    <sheet name="მისადგომები და შიდა გზა" sheetId="44" r:id="rId8"/>
    <sheet name="დოკის.შელტერი.კარები" sheetId="48" r:id="rId9"/>
    <sheet name="ღობე" sheetId="57" r:id="rId10"/>
  </sheets>
  <definedNames>
    <definedName name="_xlnm._FilterDatabase" localSheetId="2" hidden="1">#N/A</definedName>
    <definedName name="_xlnm._FilterDatabase" localSheetId="8" hidden="1">#N/A</definedName>
    <definedName name="_xlnm._FilterDatabase" localSheetId="4" hidden="1">#N/A</definedName>
    <definedName name="_xlnm._FilterDatabase" localSheetId="7" hidden="1">#N/A</definedName>
    <definedName name="_xlnm._FilterDatabase" localSheetId="3" hidden="1">#N/A</definedName>
    <definedName name="_xlnm._FilterDatabase" localSheetId="5" hidden="1">#N/A</definedName>
    <definedName name="_xlnm._FilterDatabase" localSheetId="9" hidden="1">#N/A</definedName>
    <definedName name="_xlnm.Print_Area" localSheetId="2">#N/A</definedName>
    <definedName name="_xlnm.Print_Area" localSheetId="8">#N/A</definedName>
    <definedName name="_xlnm.Print_Area" localSheetId="6">#N/A</definedName>
    <definedName name="_xlnm.Print_Area" localSheetId="4">#N/A</definedName>
    <definedName name="_xlnm.Print_Area" localSheetId="0">#N/A</definedName>
    <definedName name="_xlnm.Print_Area" localSheetId="7">#N/A</definedName>
    <definedName name="_xlnm.Print_Area" localSheetId="3">#N/A</definedName>
    <definedName name="_xlnm.Print_Area" localSheetId="1">#N/A</definedName>
    <definedName name="_xlnm.Print_Area" localSheetId="5">#N/A</definedName>
    <definedName name="_xlnm.Print_Area" localSheetId="9">#N/A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" i="57" l="1"/>
  <c r="H8" i="57"/>
  <c r="H6" i="57"/>
  <c r="J7" i="57"/>
  <c r="J8" i="57"/>
  <c r="J6" i="57"/>
  <c r="F8" i="57"/>
  <c r="F7" i="57"/>
  <c r="F6" i="57"/>
  <c r="J50" i="40"/>
  <c r="J51" i="40"/>
  <c r="J52" i="40"/>
  <c r="J53" i="40"/>
  <c r="J48" i="40"/>
  <c r="H49" i="40"/>
  <c r="H50" i="40"/>
  <c r="H51" i="40"/>
  <c r="H52" i="40"/>
  <c r="H53" i="40"/>
  <c r="F48" i="40"/>
  <c r="F49" i="40"/>
  <c r="F50" i="40"/>
  <c r="F51" i="40"/>
  <c r="F52" i="40"/>
  <c r="J7" i="40"/>
  <c r="J8" i="40"/>
  <c r="J9" i="40"/>
  <c r="J10" i="40"/>
  <c r="J11" i="40"/>
  <c r="J13" i="40"/>
  <c r="J14" i="40"/>
  <c r="J15" i="40"/>
  <c r="J16" i="40"/>
  <c r="J17" i="40"/>
  <c r="J18" i="40"/>
  <c r="J19" i="40"/>
  <c r="J20" i="40"/>
  <c r="J21" i="40"/>
  <c r="J22" i="40"/>
  <c r="J23" i="40"/>
  <c r="J24" i="40"/>
  <c r="J25" i="40"/>
  <c r="J26" i="40"/>
  <c r="J27" i="40"/>
  <c r="J28" i="40"/>
  <c r="J30" i="40"/>
  <c r="J31" i="40"/>
  <c r="J32" i="40"/>
  <c r="J33" i="40"/>
  <c r="J34" i="40"/>
  <c r="J35" i="40"/>
  <c r="J36" i="40"/>
  <c r="J37" i="40"/>
  <c r="J38" i="40"/>
  <c r="J39" i="40"/>
  <c r="J40" i="40"/>
  <c r="J41" i="40"/>
  <c r="J42" i="40"/>
  <c r="J43" i="40"/>
  <c r="J44" i="40"/>
  <c r="H22" i="40"/>
  <c r="H23" i="40"/>
  <c r="H24" i="40"/>
  <c r="H25" i="40"/>
  <c r="H26" i="40"/>
  <c r="H27" i="40"/>
  <c r="H28" i="40"/>
  <c r="H30" i="40"/>
  <c r="H31" i="40"/>
  <c r="H32" i="40"/>
  <c r="H33" i="40"/>
  <c r="H34" i="40"/>
  <c r="H35" i="40"/>
  <c r="H36" i="40"/>
  <c r="H37" i="40"/>
  <c r="H38" i="40"/>
  <c r="H39" i="40"/>
  <c r="H40" i="40"/>
  <c r="H41" i="40"/>
  <c r="H42" i="40"/>
  <c r="H43" i="40"/>
  <c r="H44" i="40"/>
  <c r="H45" i="40"/>
  <c r="H7" i="40"/>
  <c r="H8" i="40"/>
  <c r="H9" i="40"/>
  <c r="H10" i="40"/>
  <c r="H11" i="40"/>
  <c r="H13" i="40"/>
  <c r="H14" i="40"/>
  <c r="H15" i="40"/>
  <c r="H16" i="40"/>
  <c r="H17" i="40"/>
  <c r="H18" i="40"/>
  <c r="H19" i="40"/>
  <c r="H20" i="40"/>
  <c r="H21" i="40"/>
  <c r="F11" i="40"/>
  <c r="F13" i="40"/>
  <c r="F14" i="40"/>
  <c r="F15" i="40"/>
  <c r="F16" i="40"/>
  <c r="F17" i="40"/>
  <c r="F18" i="40"/>
  <c r="F19" i="40"/>
  <c r="F20" i="40"/>
  <c r="F21" i="40"/>
  <c r="F22" i="40"/>
  <c r="F23" i="40"/>
  <c r="F24" i="40"/>
  <c r="F25" i="40"/>
  <c r="F26" i="40"/>
  <c r="F27" i="40"/>
  <c r="F28" i="40"/>
  <c r="F30" i="40"/>
  <c r="F31" i="40"/>
  <c r="F32" i="40"/>
  <c r="F33" i="40"/>
  <c r="F34" i="40"/>
  <c r="F35" i="40"/>
  <c r="F36" i="40"/>
  <c r="F37" i="40"/>
  <c r="F38" i="40"/>
  <c r="F39" i="40"/>
  <c r="F40" i="40"/>
  <c r="F41" i="40"/>
  <c r="F42" i="40"/>
  <c r="F43" i="40"/>
  <c r="F44" i="40"/>
  <c r="F45" i="40"/>
  <c r="F7" i="40"/>
  <c r="F8" i="40"/>
  <c r="F9" i="40"/>
  <c r="J6" i="39"/>
  <c r="J7" i="39"/>
  <c r="J8" i="39"/>
  <c r="J9" i="39"/>
  <c r="J10" i="39"/>
  <c r="J11" i="39"/>
  <c r="J12" i="39"/>
  <c r="J13" i="39"/>
  <c r="J14" i="39"/>
  <c r="J15" i="39"/>
  <c r="J16" i="39"/>
  <c r="J17" i="39"/>
  <c r="J18" i="39"/>
  <c r="J19" i="39"/>
  <c r="J20" i="39"/>
  <c r="H8" i="39"/>
  <c r="H9" i="39"/>
  <c r="H10" i="39"/>
  <c r="H11" i="39"/>
  <c r="H12" i="39"/>
  <c r="H13" i="39"/>
  <c r="H14" i="39"/>
  <c r="H15" i="39"/>
  <c r="H16" i="39"/>
  <c r="H17" i="39"/>
  <c r="H18" i="39"/>
  <c r="H19" i="39"/>
  <c r="H20" i="39"/>
  <c r="H21" i="39"/>
  <c r="H6" i="39"/>
  <c r="F18" i="39"/>
  <c r="F19" i="39"/>
  <c r="F20" i="39"/>
  <c r="F21" i="39"/>
  <c r="F6" i="39"/>
  <c r="F7" i="39"/>
  <c r="F8" i="39"/>
  <c r="F9" i="39"/>
  <c r="F10" i="39"/>
  <c r="F11" i="39"/>
  <c r="F12" i="39"/>
  <c r="F13" i="39"/>
  <c r="F14" i="39"/>
  <c r="F15" i="39"/>
  <c r="F16" i="39"/>
  <c r="K10" i="38"/>
  <c r="K11" i="38"/>
  <c r="K12" i="38"/>
  <c r="K13" i="38"/>
  <c r="K14" i="38"/>
  <c r="K15" i="38"/>
  <c r="K16" i="38"/>
  <c r="K17" i="38"/>
  <c r="K18" i="38"/>
  <c r="K19" i="38"/>
  <c r="K20" i="38"/>
  <c r="K21" i="38"/>
  <c r="K22" i="38"/>
  <c r="K23" i="38"/>
  <c r="K24" i="38"/>
  <c r="K25" i="38"/>
  <c r="K5" i="38"/>
  <c r="K6" i="38"/>
  <c r="K7" i="38"/>
  <c r="K8" i="38"/>
  <c r="F5" i="38"/>
  <c r="F26" i="38" s="1"/>
  <c r="F6" i="38"/>
  <c r="F7" i="38"/>
  <c r="F8" i="38"/>
  <c r="F9" i="38"/>
  <c r="F10" i="38"/>
  <c r="F11" i="38"/>
  <c r="F12" i="38"/>
  <c r="F13" i="38"/>
  <c r="F14" i="38"/>
  <c r="F15" i="38"/>
  <c r="F16" i="38"/>
  <c r="F17" i="38"/>
  <c r="F18" i="38"/>
  <c r="F19" i="38"/>
  <c r="F20" i="38"/>
  <c r="F21" i="38"/>
  <c r="F22" i="38"/>
  <c r="F23" i="38"/>
  <c r="F24" i="38"/>
  <c r="J7" i="38"/>
  <c r="J8" i="38"/>
  <c r="J26" i="38" s="1"/>
  <c r="J9" i="38"/>
  <c r="J10" i="38"/>
  <c r="J11" i="38"/>
  <c r="J12" i="38"/>
  <c r="J13" i="38"/>
  <c r="J14" i="38"/>
  <c r="J15" i="38"/>
  <c r="J16" i="38"/>
  <c r="J17" i="38"/>
  <c r="J18" i="38"/>
  <c r="J19" i="38"/>
  <c r="J20" i="38"/>
  <c r="J21" i="38"/>
  <c r="J22" i="38"/>
  <c r="J23" i="38"/>
  <c r="J24" i="38"/>
  <c r="J25" i="38"/>
  <c r="J5" i="38"/>
  <c r="J6" i="38"/>
  <c r="F25" i="38"/>
  <c r="H5" i="38"/>
  <c r="H6" i="38"/>
  <c r="H7" i="38"/>
  <c r="H8" i="38"/>
  <c r="H10" i="38"/>
  <c r="H11" i="38"/>
  <c r="H12" i="38"/>
  <c r="H13" i="38"/>
  <c r="H14" i="38"/>
  <c r="H15" i="38"/>
  <c r="H16" i="38"/>
  <c r="H17" i="38"/>
  <c r="H18" i="38"/>
  <c r="H19" i="38"/>
  <c r="H20" i="38"/>
  <c r="H21" i="38"/>
  <c r="H22" i="38"/>
  <c r="H23" i="38"/>
  <c r="H24" i="38"/>
  <c r="H25" i="38"/>
  <c r="H14" i="37"/>
  <c r="J6" i="37"/>
  <c r="J7" i="37"/>
  <c r="J8" i="37"/>
  <c r="J9" i="37"/>
  <c r="J10" i="37"/>
  <c r="J11" i="37"/>
  <c r="J12" i="37"/>
  <c r="J14" i="37"/>
  <c r="F13" i="37"/>
  <c r="F14" i="37"/>
  <c r="J34" i="41"/>
  <c r="H33" i="41"/>
  <c r="H34" i="41"/>
  <c r="F34" i="41"/>
  <c r="F37" i="53"/>
  <c r="F36" i="53"/>
  <c r="F35" i="53"/>
  <c r="F33" i="53"/>
  <c r="F32" i="53"/>
  <c r="F31" i="53"/>
  <c r="F30" i="53"/>
  <c r="F29" i="53"/>
  <c r="F28" i="53"/>
  <c r="F27" i="53"/>
  <c r="F26" i="53"/>
  <c r="F25" i="53"/>
  <c r="F24" i="53"/>
  <c r="F23" i="53"/>
  <c r="F22" i="53"/>
  <c r="F21" i="53"/>
  <c r="F20" i="53"/>
  <c r="F18" i="53"/>
  <c r="F17" i="53"/>
  <c r="F16" i="53"/>
  <c r="F15" i="53"/>
  <c r="F14" i="53"/>
  <c r="F13" i="53"/>
  <c r="F12" i="53"/>
  <c r="F11" i="53"/>
  <c r="F10" i="53"/>
  <c r="F9" i="53"/>
  <c r="F8" i="53"/>
  <c r="F7" i="53"/>
  <c r="F6" i="53"/>
  <c r="K34" i="41" l="1"/>
  <c r="J33" i="53"/>
  <c r="J32" i="53"/>
  <c r="J31" i="53"/>
  <c r="J30" i="53"/>
  <c r="K30" i="53" s="1"/>
  <c r="J29" i="53"/>
  <c r="K29" i="53" s="1"/>
  <c r="J28" i="53"/>
  <c r="J27" i="53"/>
  <c r="J26" i="53"/>
  <c r="K26" i="53" s="1"/>
  <c r="J25" i="53"/>
  <c r="K25" i="53" s="1"/>
  <c r="J24" i="53"/>
  <c r="J23" i="53"/>
  <c r="J22" i="53"/>
  <c r="K22" i="53" s="1"/>
  <c r="J21" i="53"/>
  <c r="K21" i="53" s="1"/>
  <c r="J20" i="53"/>
  <c r="K20" i="53" s="1"/>
  <c r="J18" i="53"/>
  <c r="K18" i="53" s="1"/>
  <c r="J17" i="53"/>
  <c r="J16" i="53"/>
  <c r="J15" i="53"/>
  <c r="J14" i="53"/>
  <c r="J13" i="53"/>
  <c r="K13" i="53" s="1"/>
  <c r="J12" i="53"/>
  <c r="K12" i="53" s="1"/>
  <c r="J11" i="53"/>
  <c r="J10" i="53"/>
  <c r="J9" i="53"/>
  <c r="K9" i="53" s="1"/>
  <c r="J8" i="53"/>
  <c r="K8" i="53" s="1"/>
  <c r="J7" i="53"/>
  <c r="K7" i="53" s="1"/>
  <c r="J6" i="53"/>
  <c r="K6" i="53" s="1"/>
  <c r="J5" i="53"/>
  <c r="H33" i="53"/>
  <c r="H32" i="53"/>
  <c r="H31" i="53"/>
  <c r="H30" i="53"/>
  <c r="H29" i="53"/>
  <c r="H28" i="53"/>
  <c r="H27" i="53"/>
  <c r="H26" i="53"/>
  <c r="H25" i="53"/>
  <c r="H24" i="53"/>
  <c r="H23" i="53"/>
  <c r="H22" i="53"/>
  <c r="H21" i="53"/>
  <c r="H20" i="53"/>
  <c r="H18" i="53"/>
  <c r="H17" i="53"/>
  <c r="H16" i="53"/>
  <c r="H15" i="53"/>
  <c r="H14" i="53"/>
  <c r="H13" i="53"/>
  <c r="H12" i="53"/>
  <c r="H11" i="53"/>
  <c r="H10" i="53"/>
  <c r="H9" i="53"/>
  <c r="H8" i="53"/>
  <c r="H7" i="53"/>
  <c r="H6" i="53"/>
  <c r="H5" i="53"/>
  <c r="K24" i="53"/>
  <c r="K23" i="53"/>
  <c r="F5" i="53"/>
  <c r="K31" i="53" l="1"/>
  <c r="K32" i="53"/>
  <c r="K16" i="53"/>
  <c r="K33" i="53"/>
  <c r="K14" i="53"/>
  <c r="K15" i="53"/>
  <c r="K17" i="53"/>
  <c r="K5" i="53"/>
  <c r="K10" i="53"/>
  <c r="K27" i="53"/>
  <c r="K11" i="53"/>
  <c r="K28" i="53"/>
  <c r="K9" i="57"/>
  <c r="D6" i="57"/>
  <c r="D7" i="57" s="1"/>
  <c r="J1" i="57"/>
  <c r="E21" i="48"/>
  <c r="E22" i="48" s="1"/>
  <c r="I20" i="48"/>
  <c r="G20" i="48"/>
  <c r="E12" i="48"/>
  <c r="E13" i="48" s="1"/>
  <c r="G13" i="48" s="1"/>
  <c r="I11" i="48"/>
  <c r="G11" i="48"/>
  <c r="W88" i="36"/>
  <c r="S82" i="36"/>
  <c r="O82" i="36" s="1"/>
  <c r="O81" i="36"/>
  <c r="P75" i="36"/>
  <c r="S75" i="36" s="1"/>
  <c r="O75" i="36"/>
  <c r="R75" i="36" s="1"/>
  <c r="P74" i="36"/>
  <c r="S74" i="36" s="1"/>
  <c r="O74" i="36"/>
  <c r="R74" i="36" s="1"/>
  <c r="P73" i="36"/>
  <c r="S73" i="36" s="1"/>
  <c r="O73" i="36"/>
  <c r="R73" i="36" s="1"/>
  <c r="G9" i="48"/>
  <c r="L9" i="48" s="1"/>
  <c r="G18" i="48"/>
  <c r="L18" i="48" s="1"/>
  <c r="G8" i="48"/>
  <c r="L8" i="48" s="1"/>
  <c r="I19" i="48"/>
  <c r="G19" i="48"/>
  <c r="K16" i="48"/>
  <c r="I16" i="48"/>
  <c r="G16" i="48"/>
  <c r="K15" i="48"/>
  <c r="I15" i="48"/>
  <c r="G15" i="48"/>
  <c r="D6" i="44"/>
  <c r="J37" i="53"/>
  <c r="H37" i="53"/>
  <c r="J36" i="53"/>
  <c r="H36" i="53"/>
  <c r="J35" i="53"/>
  <c r="H35" i="53"/>
  <c r="K19" i="40"/>
  <c r="K24" i="40"/>
  <c r="K16" i="39"/>
  <c r="P16" i="41"/>
  <c r="O16" i="41"/>
  <c r="P15" i="41"/>
  <c r="O15" i="41"/>
  <c r="P12" i="41"/>
  <c r="O12" i="41"/>
  <c r="K6" i="48"/>
  <c r="I6" i="48"/>
  <c r="G6" i="48"/>
  <c r="K7" i="48"/>
  <c r="I7" i="48"/>
  <c r="G7" i="48"/>
  <c r="I10" i="48"/>
  <c r="G10" i="48"/>
  <c r="H6" i="37"/>
  <c r="F6" i="37"/>
  <c r="K6" i="37" s="1"/>
  <c r="H7" i="37"/>
  <c r="F7" i="37"/>
  <c r="H8" i="37"/>
  <c r="F8" i="37"/>
  <c r="H9" i="37"/>
  <c r="F9" i="37"/>
  <c r="H10" i="37"/>
  <c r="F10" i="37"/>
  <c r="H11" i="37"/>
  <c r="F11" i="37"/>
  <c r="H12" i="37"/>
  <c r="F12" i="37"/>
  <c r="J13" i="37"/>
  <c r="H13" i="37"/>
  <c r="K14" i="37"/>
  <c r="K1" i="48"/>
  <c r="J1" i="41"/>
  <c r="J1" i="40"/>
  <c r="J1" i="38"/>
  <c r="J1" i="37"/>
  <c r="K27" i="40"/>
  <c r="F10" i="40"/>
  <c r="J33" i="41"/>
  <c r="K22" i="40"/>
  <c r="F33" i="41"/>
  <c r="K44" i="40"/>
  <c r="K28" i="40"/>
  <c r="J25" i="41"/>
  <c r="J35" i="41"/>
  <c r="K26" i="41"/>
  <c r="F32" i="41"/>
  <c r="K32" i="41" s="1"/>
  <c r="F30" i="41"/>
  <c r="K30" i="41" s="1"/>
  <c r="F29" i="41"/>
  <c r="K29" i="41" s="1"/>
  <c r="F27" i="41"/>
  <c r="K27" i="41" s="1"/>
  <c r="F53" i="40"/>
  <c r="K53" i="40" s="1"/>
  <c r="F20" i="41"/>
  <c r="K20" i="41" s="1"/>
  <c r="K18" i="41"/>
  <c r="K40" i="40"/>
  <c r="K26" i="40"/>
  <c r="K9" i="41"/>
  <c r="K23" i="41"/>
  <c r="K15" i="40"/>
  <c r="K39" i="40"/>
  <c r="K9" i="40"/>
  <c r="K21" i="40"/>
  <c r="F35" i="41"/>
  <c r="F28" i="41"/>
  <c r="K28" i="41" s="1"/>
  <c r="F13" i="41"/>
  <c r="K13" i="41" s="1"/>
  <c r="F11" i="41"/>
  <c r="K11" i="41" s="1"/>
  <c r="K52" i="40"/>
  <c r="K11" i="40"/>
  <c r="J21" i="39"/>
  <c r="K21" i="39" s="1"/>
  <c r="K19" i="39"/>
  <c r="K14" i="39"/>
  <c r="K11" i="39"/>
  <c r="K9" i="39"/>
  <c r="K8" i="39"/>
  <c r="A7" i="37"/>
  <c r="J15" i="37"/>
  <c r="F25" i="41"/>
  <c r="K7" i="37" l="1"/>
  <c r="K13" i="37"/>
  <c r="K12" i="37"/>
  <c r="D8" i="57"/>
  <c r="F10" i="57" s="1"/>
  <c r="K11" i="57" s="1"/>
  <c r="K7" i="57"/>
  <c r="K33" i="41"/>
  <c r="H31" i="41"/>
  <c r="K42" i="40"/>
  <c r="H38" i="53"/>
  <c r="K6" i="57"/>
  <c r="H24" i="41"/>
  <c r="K24" i="41" s="1"/>
  <c r="K15" i="39"/>
  <c r="F31" i="41"/>
  <c r="K43" i="40"/>
  <c r="K11" i="37"/>
  <c r="K8" i="57"/>
  <c r="K10" i="37"/>
  <c r="K25" i="41"/>
  <c r="D9" i="44"/>
  <c r="D5" i="44"/>
  <c r="D11" i="44" s="1"/>
  <c r="F11" i="44" s="1"/>
  <c r="K11" i="44" s="1"/>
  <c r="H7" i="39"/>
  <c r="K7" i="39" s="1"/>
  <c r="K35" i="41"/>
  <c r="J8" i="41"/>
  <c r="K8" i="41" s="1"/>
  <c r="H7" i="41"/>
  <c r="J38" i="53"/>
  <c r="F38" i="53"/>
  <c r="K39" i="53" s="1"/>
  <c r="K37" i="53"/>
  <c r="K36" i="53"/>
  <c r="F17" i="39"/>
  <c r="K17" i="39" s="1"/>
  <c r="K13" i="39"/>
  <c r="J10" i="57"/>
  <c r="L20" i="48"/>
  <c r="G22" i="48"/>
  <c r="G21" i="48"/>
  <c r="I21" i="48"/>
  <c r="L21" i="48" s="1"/>
  <c r="I22" i="48"/>
  <c r="L22" i="48" s="1"/>
  <c r="G17" i="48"/>
  <c r="L17" i="48" s="1"/>
  <c r="I13" i="48"/>
  <c r="L13" i="48" s="1"/>
  <c r="I12" i="48"/>
  <c r="G12" i="48"/>
  <c r="L11" i="48"/>
  <c r="L19" i="48"/>
  <c r="O85" i="36"/>
  <c r="T73" i="36"/>
  <c r="T74" i="36"/>
  <c r="T76" i="36" s="1"/>
  <c r="T75" i="36"/>
  <c r="L10" i="48"/>
  <c r="L16" i="48"/>
  <c r="L15" i="48"/>
  <c r="L7" i="48"/>
  <c r="G23" i="48"/>
  <c r="L24" i="48" s="1"/>
  <c r="I23" i="48"/>
  <c r="K23" i="48"/>
  <c r="L6" i="48"/>
  <c r="F9" i="44"/>
  <c r="K9" i="44" s="1"/>
  <c r="D8" i="44"/>
  <c r="F8" i="44" s="1"/>
  <c r="H6" i="44"/>
  <c r="K35" i="53"/>
  <c r="K20" i="40"/>
  <c r="K25" i="40"/>
  <c r="H48" i="40"/>
  <c r="K48" i="40" s="1"/>
  <c r="K23" i="40"/>
  <c r="J49" i="40"/>
  <c r="K49" i="40" s="1"/>
  <c r="K16" i="40"/>
  <c r="K30" i="40"/>
  <c r="K14" i="40"/>
  <c r="K18" i="40"/>
  <c r="K13" i="40"/>
  <c r="K18" i="39"/>
  <c r="H9" i="38"/>
  <c r="K9" i="38" s="1"/>
  <c r="K9" i="37"/>
  <c r="K8" i="37"/>
  <c r="F15" i="37"/>
  <c r="K16" i="37" s="1"/>
  <c r="H15" i="37"/>
  <c r="K51" i="40"/>
  <c r="K10" i="40"/>
  <c r="K10" i="39"/>
  <c r="K10" i="57" l="1"/>
  <c r="K31" i="41"/>
  <c r="K50" i="40"/>
  <c r="H22" i="39"/>
  <c r="K15" i="37"/>
  <c r="K17" i="37" s="1"/>
  <c r="K18" i="37" s="1"/>
  <c r="K19" i="37" s="1"/>
  <c r="K20" i="37" s="1"/>
  <c r="K21" i="37" s="1"/>
  <c r="K22" i="37" s="1"/>
  <c r="K23" i="37" s="1"/>
  <c r="E5" i="36" s="1"/>
  <c r="H10" i="57"/>
  <c r="K8" i="40"/>
  <c r="K7" i="41"/>
  <c r="F22" i="39"/>
  <c r="K23" i="39" s="1"/>
  <c r="K6" i="44"/>
  <c r="H12" i="44"/>
  <c r="K8" i="44"/>
  <c r="K7" i="40"/>
  <c r="H54" i="40"/>
  <c r="K33" i="40"/>
  <c r="K17" i="40"/>
  <c r="F12" i="41"/>
  <c r="K12" i="41" s="1"/>
  <c r="F14" i="41"/>
  <c r="K14" i="41" s="1"/>
  <c r="F10" i="41"/>
  <c r="K38" i="53"/>
  <c r="K36" i="40"/>
  <c r="K32" i="40"/>
  <c r="K34" i="40"/>
  <c r="K12" i="57"/>
  <c r="K13" i="57" s="1"/>
  <c r="K14" i="57" s="1"/>
  <c r="K15" i="57" s="1"/>
  <c r="K16" i="57" s="1"/>
  <c r="K17" i="57" s="1"/>
  <c r="K18" i="57" s="1"/>
  <c r="E13" i="36" s="1"/>
  <c r="L12" i="48"/>
  <c r="L23" i="48"/>
  <c r="L25" i="48" s="1"/>
  <c r="L26" i="48" s="1"/>
  <c r="L27" i="48" s="1"/>
  <c r="L28" i="48" s="1"/>
  <c r="L29" i="48" s="1"/>
  <c r="L30" i="48" s="1"/>
  <c r="L31" i="48" s="1"/>
  <c r="E12" i="36" s="1"/>
  <c r="D7" i="44"/>
  <c r="J7" i="44" s="1"/>
  <c r="D10" i="44"/>
  <c r="F10" i="44" s="1"/>
  <c r="K10" i="44" s="1"/>
  <c r="K38" i="40"/>
  <c r="K37" i="40"/>
  <c r="K20" i="39"/>
  <c r="K22" i="39" s="1"/>
  <c r="J22" i="39"/>
  <c r="F12" i="44" l="1"/>
  <c r="K13" i="44" s="1"/>
  <c r="K10" i="41"/>
  <c r="F22" i="41"/>
  <c r="K22" i="41" s="1"/>
  <c r="F19" i="41"/>
  <c r="K19" i="41" s="1"/>
  <c r="F21" i="41"/>
  <c r="K21" i="41" s="1"/>
  <c r="H16" i="41"/>
  <c r="J17" i="41"/>
  <c r="K40" i="53"/>
  <c r="K41" i="53" s="1"/>
  <c r="K42" i="53" s="1"/>
  <c r="K43" i="53" s="1"/>
  <c r="K44" i="53" s="1"/>
  <c r="K45" i="53" s="1"/>
  <c r="K46" i="53" s="1"/>
  <c r="E9" i="36" s="1"/>
  <c r="J12" i="44"/>
  <c r="K7" i="44"/>
  <c r="K12" i="44" s="1"/>
  <c r="J45" i="40"/>
  <c r="J54" i="40" s="1"/>
  <c r="K35" i="40"/>
  <c r="F54" i="40"/>
  <c r="K24" i="39"/>
  <c r="K25" i="39" s="1"/>
  <c r="K26" i="39" s="1"/>
  <c r="K27" i="39" s="1"/>
  <c r="K28" i="39" s="1"/>
  <c r="K29" i="39" s="1"/>
  <c r="K27" i="38"/>
  <c r="H26" i="38"/>
  <c r="K26" i="38" l="1"/>
  <c r="K17" i="41"/>
  <c r="J36" i="41"/>
  <c r="K16" i="41"/>
  <c r="H36" i="41"/>
  <c r="F36" i="41"/>
  <c r="K37" i="41" s="1"/>
  <c r="K14" i="44"/>
  <c r="K15" i="44" s="1"/>
  <c r="K16" i="44" s="1"/>
  <c r="K17" i="44" s="1"/>
  <c r="K18" i="44" s="1"/>
  <c r="K19" i="44" s="1"/>
  <c r="K20" i="44" s="1"/>
  <c r="K31" i="40"/>
  <c r="K55" i="40"/>
  <c r="K45" i="40"/>
  <c r="K30" i="39"/>
  <c r="E7" i="36" s="1"/>
  <c r="K28" i="38"/>
  <c r="K29" i="38" s="1"/>
  <c r="K30" i="38" s="1"/>
  <c r="K31" i="38" s="1"/>
  <c r="K32" i="38" s="1"/>
  <c r="K33" i="38" s="1"/>
  <c r="K34" i="38" s="1"/>
  <c r="E6" i="36" s="1"/>
  <c r="K36" i="41" l="1"/>
  <c r="K38" i="41" s="1"/>
  <c r="K39" i="41" s="1"/>
  <c r="K40" i="41" s="1"/>
  <c r="K41" i="41" s="1"/>
  <c r="K42" i="41" s="1"/>
  <c r="K43" i="41" s="1"/>
  <c r="K44" i="41" s="1"/>
  <c r="E10" i="36" s="1"/>
  <c r="K54" i="40"/>
  <c r="K56" i="40" s="1"/>
  <c r="K57" i="40" s="1"/>
  <c r="K58" i="40" s="1"/>
  <c r="K59" i="40" s="1"/>
  <c r="K60" i="40" s="1"/>
  <c r="K61" i="40" s="1"/>
  <c r="K62" i="40" s="1"/>
  <c r="E8" i="36" s="1"/>
  <c r="E11" i="36"/>
  <c r="E14" i="36" l="1"/>
  <c r="E15" i="36" l="1"/>
  <c r="E16" i="36" l="1"/>
</calcChain>
</file>

<file path=xl/sharedStrings.xml><?xml version="1.0" encoding="utf-8"?>
<sst xmlns="http://schemas.openxmlformats.org/spreadsheetml/2006/main" count="621" uniqueCount="180">
  <si>
    <t>#</t>
  </si>
  <si>
    <t>მოსამზადებელი სამუშაოები</t>
  </si>
  <si>
    <t>დროებითი ღობის მოწყობა</t>
  </si>
  <si>
    <t>დროებითი ელექტრომომარაგების მოწყობა</t>
  </si>
  <si>
    <t>ლარი</t>
  </si>
  <si>
    <t>დროებითი საოფისე კონტეინერის მოწყობა</t>
  </si>
  <si>
    <t>თვე</t>
  </si>
  <si>
    <t>დროებითი სასაწყობე კონტეინერის მოწყობა</t>
  </si>
  <si>
    <t>მ³</t>
  </si>
  <si>
    <t>ტ</t>
  </si>
  <si>
    <t>შრომის დანახარჯები</t>
  </si>
  <si>
    <t>მასალა:</t>
  </si>
  <si>
    <t>სხვა მანქანა</t>
  </si>
  <si>
    <t>სხვა მასალა</t>
  </si>
  <si>
    <t>მონოლითური რკ/ბ წერტილოვანი საძირკვლების მოწყობა</t>
  </si>
  <si>
    <t>ბეტონი B25 კ-1.02</t>
  </si>
  <si>
    <t>საყალიბე მასალა</t>
  </si>
  <si>
    <t>ჯამი</t>
  </si>
  <si>
    <t>ზედნადები ხარჯები</t>
  </si>
  <si>
    <t>დ.ღ.გ</t>
  </si>
  <si>
    <t>საქსოვი მავთული</t>
  </si>
  <si>
    <t>კგ</t>
  </si>
  <si>
    <t>ბალასტი</t>
  </si>
  <si>
    <t>ხელფასი</t>
  </si>
  <si>
    <t>მასალა</t>
  </si>
  <si>
    <t>ცალი</t>
  </si>
  <si>
    <t>გერმეტიკი</t>
  </si>
  <si>
    <t>შურუფი</t>
  </si>
  <si>
    <t>გრძ.მ</t>
  </si>
  <si>
    <t>სამუშაოს დასახელება</t>
  </si>
  <si>
    <t>მონოლითური რკ/ბ იატაკის ფილის მოწყობა , მოპრიალებით , ▼0,00 (B25 ბეტონით)</t>
  </si>
  <si>
    <r>
      <t>მ</t>
    </r>
    <r>
      <rPr>
        <vertAlign val="superscript"/>
        <sz val="10"/>
        <rFont val="Calibri"/>
        <family val="2"/>
        <scheme val="minor"/>
      </rPr>
      <t>2</t>
    </r>
  </si>
  <si>
    <t>არმატურა A500C Ø12≤</t>
  </si>
  <si>
    <t>მანქანა-მექანიზმები</t>
  </si>
  <si>
    <r>
      <t>მ</t>
    </r>
    <r>
      <rPr>
        <b/>
        <sz val="10"/>
        <rFont val="Calibri"/>
        <family val="2"/>
      </rPr>
      <t>²</t>
    </r>
  </si>
  <si>
    <t>ბიტუმის მასტიკა</t>
  </si>
  <si>
    <t>მ2</t>
  </si>
  <si>
    <t>ამწის მომსახურეობა</t>
  </si>
  <si>
    <t>მანქ.დღე</t>
  </si>
  <si>
    <t>მ3</t>
  </si>
  <si>
    <t>საძირკვლების იზოლაცია</t>
  </si>
  <si>
    <t>პომპის მომსახურეობა</t>
  </si>
  <si>
    <t>დაჭრა-შევსება</t>
  </si>
  <si>
    <t>$</t>
  </si>
  <si>
    <t xml:space="preserve">გრუნტი, ინერტული მასალა </t>
  </si>
  <si>
    <t>მონოლითური რკ/ბეტონის კედელი</t>
  </si>
  <si>
    <t>კონსტრუქციული ნაწილი</t>
  </si>
  <si>
    <t>სულ ჯამური ღირებულება</t>
  </si>
  <si>
    <t>განზ. 
ერთ.</t>
  </si>
  <si>
    <t>რაოდ.</t>
  </si>
  <si>
    <t>ერთ. ფასი</t>
  </si>
  <si>
    <t>სულ 
ფასი</t>
  </si>
  <si>
    <t>ექსკავატორი კოვშის მოც: 0,65 მ³</t>
  </si>
  <si>
    <t>მექანიკური სატკეპნი</t>
  </si>
  <si>
    <t>კონსტრუქციული  ნაწილი</t>
  </si>
  <si>
    <t>ბეტონის მომზადება  B15  ბეტონისგან</t>
  </si>
  <si>
    <t>ბეტონი B15  კ-1.02</t>
  </si>
  <si>
    <t>ბეტონი B-25</t>
  </si>
  <si>
    <t>მობილური ამწის მომსახურეობა</t>
  </si>
  <si>
    <t>დღე</t>
  </si>
  <si>
    <t>ლითონ კოსტრუქცია</t>
  </si>
  <si>
    <t>ლით. კონსტრუქციის დამზადება მონტაჟი და ანტიკოროზიული დამუშავება</t>
  </si>
  <si>
    <t>ტონა</t>
  </si>
  <si>
    <t>მანქანა მექანიზმები</t>
  </si>
  <si>
    <t>ტნ</t>
  </si>
  <si>
    <t>ელექტროდი</t>
  </si>
  <si>
    <r>
      <t>მ</t>
    </r>
    <r>
      <rPr>
        <b/>
        <vertAlign val="superscript"/>
        <sz val="10"/>
        <rFont val="Calibri"/>
        <family val="2"/>
        <scheme val="minor"/>
      </rPr>
      <t>2</t>
    </r>
  </si>
  <si>
    <t>ფასონური ელემენტების , აქსესუარების მოწყობა</t>
  </si>
  <si>
    <t>დამხმარე მასალა</t>
  </si>
  <si>
    <t>წყალსაწრეტი მილების და ღარების მოწყობა</t>
  </si>
  <si>
    <t>გრძ/მ</t>
  </si>
  <si>
    <t>წყალსაწრეტი მილი თუნუქის</t>
  </si>
  <si>
    <t>მუხლი თუნუქის</t>
  </si>
  <si>
    <t>ამწე კალათა</t>
  </si>
  <si>
    <t>ჯამი:</t>
  </si>
  <si>
    <t>სამშენებლო მოედნისთვის ღორღის ფენის მოწყობა</t>
  </si>
  <si>
    <t>მონოლითური რკ/ბ  კედლის  მოწყობა ბეტონი B-25</t>
  </si>
  <si>
    <t>სამუშაოების ჩამონათვალი</t>
  </si>
  <si>
    <t xml:space="preserve">ღორღის ფენის მოწყობა  და დატკეპნა   </t>
  </si>
  <si>
    <t>პოლიეთილენის მილი</t>
  </si>
  <si>
    <t>მუხლი პოლიეთილენის</t>
  </si>
  <si>
    <t>წასასმელი იზოლაცია</t>
  </si>
  <si>
    <t>ბეტონი B30</t>
  </si>
  <si>
    <t>ტუალეტის მოწყობა</t>
  </si>
  <si>
    <t>დაცვის კონტეინერის მოწყობა</t>
  </si>
  <si>
    <t xml:space="preserve">შენობის საძირკვლის ქვეშ ბალასტის ფენის მოწყობა  და დატკეპნა   </t>
  </si>
  <si>
    <t xml:space="preserve">გარე პერიმეტრის ქვეშ ბალასტის ფენის მოწყობა  და დატკეპნა   </t>
  </si>
  <si>
    <t>ბაზალტის არმატურის ბადე 15X15</t>
  </si>
  <si>
    <t>სენდვიჩ-პანელი სახურავის სისქით 100მმ (ცეცხლგამძლე)</t>
  </si>
  <si>
    <t>სენდვიჩ-პანელიკედლის სისქით 100მმ (ცეცხლგამძლე)</t>
  </si>
  <si>
    <t>კედლის სენდვიჩი 100მმ   RAL 9010</t>
  </si>
  <si>
    <t>სახურავის სენდვიჩი 100 მმ   RAL 9010</t>
  </si>
  <si>
    <t>ღორღი (0-40) მმ</t>
  </si>
  <si>
    <t>ექსტერიერი</t>
  </si>
  <si>
    <t>ეზო(ბეტონი)</t>
  </si>
  <si>
    <t>შიდა სანიაღვრე ქსელის მოწყობა</t>
  </si>
  <si>
    <t>დოკლეველერების მოწყობა</t>
  </si>
  <si>
    <t>ც</t>
  </si>
  <si>
    <t>დოკლეველერი შელტერით</t>
  </si>
  <si>
    <t>სექციური კარები</t>
  </si>
  <si>
    <t>დოკები</t>
  </si>
  <si>
    <t>საევაკუაციო კარებები</t>
  </si>
  <si>
    <t>პერიმეტრის შემოსაზღვრა</t>
  </si>
  <si>
    <t>კანალიზაცია/სეპტიკის მოწყობა</t>
  </si>
  <si>
    <t>გეოდეზია</t>
  </si>
  <si>
    <t>ვიზიტ</t>
  </si>
  <si>
    <t>სახარჯ. მასალა (არმატ.)</t>
  </si>
  <si>
    <t>ბალასტი (წერტ. საძირკველიანად)</t>
  </si>
  <si>
    <t>მასალა (გაწმენდა, შეღებვა, გამზადება)</t>
  </si>
  <si>
    <t>შრომის დანახარჯები (სენდვიჩის მონტაჟი)</t>
  </si>
  <si>
    <t>სატრანსპორტო ხარჯი მასალიდან</t>
  </si>
  <si>
    <t>უსაფრთხოების ხარჯი</t>
  </si>
  <si>
    <t>გეგმიური დაგროვება</t>
  </si>
  <si>
    <t>გრუნტის მოჭრა და გადატანა</t>
  </si>
  <si>
    <t>გრძ.მ.</t>
  </si>
  <si>
    <t>ალტატრა</t>
  </si>
  <si>
    <t>მიწის ფართ</t>
  </si>
  <si>
    <t>საკადატრო</t>
  </si>
  <si>
    <t>ანტრესოლი</t>
  </si>
  <si>
    <t>I სართული</t>
  </si>
  <si>
    <t>ნაკერი</t>
  </si>
  <si>
    <t>ალტრიქს</t>
  </si>
  <si>
    <t xml:space="preserve">სიგრძე </t>
  </si>
  <si>
    <t>სიგანე</t>
  </si>
  <si>
    <t>წერტ.საძ  5x7</t>
  </si>
  <si>
    <t>48 ცალი</t>
  </si>
  <si>
    <t>-2.50 მეტრი</t>
  </si>
  <si>
    <t>წერტ საძირკვლებისთვის მოსაჭრელი და გასატანი ნიადაგის რაოდენობა</t>
  </si>
  <si>
    <t>რიგელის სიგრძე (40*30)</t>
  </si>
  <si>
    <t>რიგელისთვის მოსაჭრელი მიწა</t>
  </si>
  <si>
    <t>მოსახსნელი ზედა ფენა</t>
  </si>
  <si>
    <t xml:space="preserve">მ3 </t>
  </si>
  <si>
    <t>მოსაჭრელი და გასატანი</t>
  </si>
  <si>
    <t>ბალასტის გაშლა და ნიშნულზე მოყვანა</t>
  </si>
  <si>
    <t>დიდი შენობის ეზო</t>
  </si>
  <si>
    <t>პატარა შენობის ეზო</t>
  </si>
  <si>
    <t>რიგელისთვის ნიადაგის მოჭრა და გატანა</t>
  </si>
  <si>
    <t>არმატურა A240C Ø8 Ø10</t>
  </si>
  <si>
    <t xml:space="preserve">ბეტონი B25 კ-1.02 (სულფატ ან/და w8) </t>
  </si>
  <si>
    <t>ტექნოლოგიური მასალები (გამამკვრივებელი)</t>
  </si>
  <si>
    <t>ტექნოლოგიური მასალები (ლაქი)</t>
  </si>
  <si>
    <t>ლიტ.</t>
  </si>
  <si>
    <t>წარმოება</t>
  </si>
  <si>
    <t>ლოჯისტიკა-მონტაჟი</t>
  </si>
  <si>
    <t>რკ/ბ სოკეტების მოწყობა (პრეკასტი) -60x70</t>
  </si>
  <si>
    <t>რკ/ბ სოკეტების მოწყობა (პრეკასტი) -60x60</t>
  </si>
  <si>
    <t xml:space="preserve"> რკ/ბ 60x70 სვეტების მოწყობა (პრეკასტი)-1160</t>
  </si>
  <si>
    <t xml:space="preserve"> რკ/ბ 60x60 სვეტების მოწყობა (პრეკასტი)-1160</t>
  </si>
  <si>
    <t xml:space="preserve"> რკ/ბ 60x60 სვეტების მოწყობა (პრეკასტი)-840</t>
  </si>
  <si>
    <t xml:space="preserve"> რკ/ბ ფერმის მოწყობა (პრეკასტი)-2346</t>
  </si>
  <si>
    <t xml:space="preserve"> რკ/ბ გრძივების მოწყობა (პრეკასტი)-1201</t>
  </si>
  <si>
    <t xml:space="preserve"> რკ/ბ წყალმიმღების მოწყობა (პრეკასტი)-1209</t>
  </si>
  <si>
    <t xml:space="preserve"> რკ/ბ ფახვერკის სვეტების მოწყობა (პრეკასტი)-993</t>
  </si>
  <si>
    <t xml:space="preserve"> რკ/ბ ფახვერკის სვეტების მოწყობა (პრეკასტი)-593</t>
  </si>
  <si>
    <t xml:space="preserve"> რკ/ბ ფახვერკის სვეტების მოწყობა (პრეკასტი)-313</t>
  </si>
  <si>
    <t xml:space="preserve"> რკ/ბ TT ფილის მოწყობა (პრეკასტი)</t>
  </si>
  <si>
    <t xml:space="preserve"> რკ/ბ TT რიგელის მოწყობა (პრეკასტი)-1136</t>
  </si>
  <si>
    <t xml:space="preserve"> რკ/ბ TT ჩამკეტი რიგელის მოწყობა (პრეკასტი)-1136</t>
  </si>
  <si>
    <t>პატარა შენობა</t>
  </si>
  <si>
    <t>დიდი შენობა</t>
  </si>
  <si>
    <t>სექციური კარები (ტექნიკის შესაყვანი 5მ)</t>
  </si>
  <si>
    <t>კონსტრუქციული: პრეკასტულ ელემენტები</t>
  </si>
  <si>
    <t>ბეტონის მოჭიმვა</t>
  </si>
  <si>
    <t>ნავესი</t>
  </si>
  <si>
    <t>შემაკავებელი კედელი: ბაქანი და პანდუსი</t>
  </si>
  <si>
    <t>დოკი, შელტერი, ბაქანი გადახურვით</t>
  </si>
  <si>
    <t>ღობის მოწყობა</t>
  </si>
  <si>
    <t>ბეტონის საძირკველი: მიწის სამუშოები</t>
  </si>
  <si>
    <t>ბეტონის საძირკველი: ჩასხმა</t>
  </si>
  <si>
    <t>ღობის მონტაჟი (თერმულად შეღებილი 2მ სიმაღლის)</t>
  </si>
  <si>
    <t>პერიმეტრული ღობე</t>
  </si>
  <si>
    <t>ალტატრა - დიდი შენობა</t>
  </si>
  <si>
    <t>ალტრიქსი - პატარა შენობა</t>
  </si>
  <si>
    <t>ჩამატება - გაერთიანება</t>
  </si>
  <si>
    <t>შენობის შიდა ფართის დაბალასტება</t>
  </si>
  <si>
    <t xml:space="preserve">მონოლითური რკ/ბ სოკეტების მოწყობა </t>
  </si>
  <si>
    <t>წერტ.</t>
  </si>
  <si>
    <t>გარე ტერიტორიის დაბეტონება (B30)</t>
  </si>
  <si>
    <t xml:space="preserve"> (GEL)</t>
  </si>
  <si>
    <t>ხარჯთაღრიცხვა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</si>
</sst>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\ &quot;₾&quot;_-;\-* #,##0.00\ &quot;₾&quot;_-;_-* &quot;-&quot;??\ &quot;₾&quot;_-;_-@_-"/>
    <numFmt numFmtId="165" formatCode="_-* #,##0.00\ _₾_-;\-* #,##0.00\ _₾_-;_-* &quot;-&quot;??\ _₾_-;_-@_-"/>
    <numFmt numFmtId="166" formatCode="#,##0.00\ &quot;₾&quot;"/>
    <numFmt numFmtId="167" formatCode="_-* #,##0.00_р_._-;\-* #,##0.00_р_._-;_-* &quot;-&quot;??_р_._-;_-@_-"/>
    <numFmt numFmtId="168" formatCode="#,##0.000000000"/>
    <numFmt numFmtId="169" formatCode="#,##0.0000\ &quot;₾&quot;"/>
    <numFmt numFmtId="170" formatCode="#,##0.00\ [$₾-437]"/>
    <numFmt numFmtId="171" formatCode="0.000"/>
    <numFmt numFmtId="172" formatCode="_-* #,##0.00\ _L_a_r_i_-;\-* #,##0.00\ _L_a_r_i_-;_-* &quot;-&quot;??\ _L_a_r_i_-;_-@_-"/>
    <numFmt numFmtId="173" formatCode="0.0%"/>
    <numFmt numFmtId="174" formatCode="#,##0.00000000"/>
    <numFmt numFmtId="175" formatCode="_(* #,##0.0_);_(* \(#,##0.0\);_(* &quot;-&quot;??_);_(@_)"/>
    <numFmt numFmtId="176" formatCode="_(* #,##0_);_(* \(#,##0\);_(* &quot;-&quot;??_);_(@_)"/>
  </numFmts>
  <fonts count="59">
    <font>
      <sz val="11"/>
      <color theme="1"/>
      <name val="Calibri"/>
      <family val="2"/>
      <scheme val="minor"/>
    </font>
    <font>
      <b/>
      <sz val="11"/>
      <name val="Arial"/>
      <family val="2"/>
    </font>
    <font>
      <i/>
      <sz val="11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04"/>
    </font>
    <font>
      <sz val="11"/>
      <color indexed="8"/>
      <name val="Calibri"/>
      <family val="2"/>
    </font>
    <font>
      <sz val="12"/>
      <name val="AcadNusx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Arial Cyr"/>
      <charset val="204"/>
    </font>
    <font>
      <b/>
      <sz val="10"/>
      <name val="Acadnusd"/>
    </font>
    <font>
      <sz val="11"/>
      <name val="Acadnusd"/>
    </font>
    <font>
      <sz val="10"/>
      <name val="Acadnusd"/>
    </font>
    <font>
      <b/>
      <sz val="10"/>
      <color theme="1"/>
      <name val="Acadnusd"/>
    </font>
    <font>
      <sz val="11"/>
      <name val="Times New Roman"/>
      <family val="1"/>
    </font>
    <font>
      <sz val="11"/>
      <color theme="1"/>
      <name val="Calibri"/>
      <family val="2"/>
      <scheme val="minor"/>
    </font>
    <font>
      <b/>
      <i/>
      <sz val="10"/>
      <name val="Times New Roman"/>
      <family val="1"/>
      <charset val="204"/>
    </font>
    <font>
      <b/>
      <i/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Calibri"/>
      <family val="2"/>
    </font>
    <font>
      <b/>
      <sz val="10"/>
      <name val="Calibri"/>
      <family val="2"/>
      <charset val="204"/>
      <scheme val="minor"/>
    </font>
    <font>
      <b/>
      <sz val="14"/>
      <name val="Calibri Light"/>
      <family val="1"/>
      <scheme val="major"/>
    </font>
    <font>
      <b/>
      <sz val="11"/>
      <name val="Calibri Light"/>
      <family val="1"/>
      <scheme val="major"/>
    </font>
    <font>
      <sz val="10"/>
      <color theme="1"/>
      <name val="Calibri"/>
      <family val="1"/>
      <scheme val="minor"/>
    </font>
    <font>
      <b/>
      <sz val="10"/>
      <color theme="1"/>
      <name val="Calibri"/>
      <family val="1"/>
      <scheme val="minor"/>
    </font>
    <font>
      <sz val="11"/>
      <color theme="1"/>
      <name val="Calibri Light"/>
      <family val="1"/>
      <scheme val="major"/>
    </font>
    <font>
      <b/>
      <sz val="11"/>
      <name val="Calibri"/>
      <family val="2"/>
      <charset val="204"/>
    </font>
    <font>
      <sz val="10"/>
      <name val="Calibri Light"/>
      <family val="1"/>
      <scheme val="major"/>
    </font>
    <font>
      <sz val="10"/>
      <name val="Calibri"/>
      <family val="1"/>
      <scheme val="minor"/>
    </font>
    <font>
      <sz val="11"/>
      <name val="Calibri"/>
      <family val="1"/>
      <scheme val="minor"/>
    </font>
    <font>
      <sz val="10"/>
      <color theme="1"/>
      <name val="Calibri Light"/>
      <family val="1"/>
      <scheme val="major"/>
    </font>
    <font>
      <sz val="11"/>
      <color theme="1"/>
      <name val="Arial"/>
      <family val="2"/>
      <charset val="1"/>
    </font>
    <font>
      <sz val="10"/>
      <color theme="1"/>
      <name val="Calibri"/>
      <family val="2"/>
      <charset val="1"/>
      <scheme val="minor"/>
    </font>
    <font>
      <sz val="10"/>
      <name val="Times New Roman"/>
      <family val="1"/>
      <charset val="1"/>
    </font>
    <font>
      <sz val="10"/>
      <name val="Times New Roman"/>
      <family val="1"/>
    </font>
    <font>
      <sz val="10"/>
      <name val="Acadnusd"/>
      <charset val="1"/>
    </font>
    <font>
      <sz val="11"/>
      <name val="Acadnusd"/>
      <charset val="1"/>
    </font>
    <font>
      <sz val="10"/>
      <color theme="1"/>
      <name val="Acadnusd"/>
      <charset val="1"/>
    </font>
    <font>
      <sz val="11"/>
      <color theme="1"/>
      <name val="Calibri"/>
      <family val="2"/>
      <charset val="1"/>
      <scheme val="minor"/>
    </font>
    <font>
      <sz val="14"/>
      <color theme="1"/>
      <name val="Calibri"/>
      <family val="2"/>
      <scheme val="minor"/>
    </font>
    <font>
      <b/>
      <vertAlign val="superscript"/>
      <sz val="10"/>
      <name val="Calibri"/>
      <family val="2"/>
      <scheme val="minor"/>
    </font>
    <font>
      <sz val="10"/>
      <name val="Arial Cyr"/>
      <charset val="204"/>
    </font>
    <font>
      <b/>
      <sz val="11"/>
      <name val="Times New Roman"/>
      <family val="1"/>
    </font>
    <font>
      <b/>
      <sz val="10"/>
      <name val="AcadNusx"/>
    </font>
    <font>
      <b/>
      <sz val="11"/>
      <name val="AcadNusx"/>
    </font>
    <font>
      <b/>
      <sz val="11"/>
      <name val="Calibri"/>
      <family val="2"/>
      <scheme val="minor"/>
    </font>
    <font>
      <b/>
      <sz val="10"/>
      <name val="Calibri"/>
      <family val="1"/>
      <scheme val="minor"/>
    </font>
    <font>
      <b/>
      <u/>
      <sz val="11"/>
      <color theme="1"/>
      <name val="Calibri"/>
      <family val="2"/>
      <scheme val="minor"/>
    </font>
    <font>
      <sz val="10"/>
      <color rgb="FFFF0000"/>
      <name val="Calibri"/>
      <family val="1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6">
    <xf numFmtId="0" fontId="0" fillId="0" borderId="0"/>
    <xf numFmtId="0" fontId="4" fillId="0" borderId="0"/>
    <xf numFmtId="9" fontId="5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5" fillId="0" borderId="0"/>
    <xf numFmtId="0" fontId="4" fillId="0" borderId="0"/>
    <xf numFmtId="0" fontId="4" fillId="0" borderId="0"/>
    <xf numFmtId="0" fontId="19" fillId="0" borderId="0"/>
    <xf numFmtId="43" fontId="20" fillId="0" borderId="0" applyFont="0" applyFill="0" applyBorder="0" applyAlignment="0" applyProtection="0"/>
    <xf numFmtId="0" fontId="23" fillId="0" borderId="0"/>
    <xf numFmtId="164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5" fillId="0" borderId="0" applyFont="0" applyFill="0" applyBorder="0" applyAlignment="0" applyProtection="0"/>
    <xf numFmtId="0" fontId="5" fillId="0" borderId="0"/>
    <xf numFmtId="0" fontId="51" fillId="0" borderId="0"/>
    <xf numFmtId="9" fontId="20" fillId="0" borderId="0" applyFont="0" applyFill="0" applyBorder="0" applyAlignment="0" applyProtection="0"/>
  </cellStyleXfs>
  <cellXfs count="364">
    <xf numFmtId="0" fontId="0" fillId="0" borderId="0" xfId="0"/>
    <xf numFmtId="166" fontId="2" fillId="0" borderId="0" xfId="0" applyNumberFormat="1" applyFont="1" applyAlignment="1">
      <alignment horizontal="center" vertical="center"/>
    </xf>
    <xf numFmtId="0" fontId="10" fillId="0" borderId="0" xfId="0" applyFont="1"/>
    <xf numFmtId="0" fontId="12" fillId="0" borderId="0" xfId="0" applyFont="1"/>
    <xf numFmtId="0" fontId="13" fillId="0" borderId="0" xfId="0" applyFont="1"/>
    <xf numFmtId="0" fontId="14" fillId="0" borderId="0" xfId="0" applyFont="1"/>
    <xf numFmtId="0" fontId="1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1" fillId="0" borderId="0" xfId="0" applyFont="1"/>
    <xf numFmtId="0" fontId="22" fillId="0" borderId="0" xfId="0" applyFont="1"/>
    <xf numFmtId="0" fontId="11" fillId="2" borderId="3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24" fillId="2" borderId="3" xfId="0" applyFont="1" applyFill="1" applyBorder="1" applyAlignment="1">
      <alignment horizontal="center" vertical="center"/>
    </xf>
    <xf numFmtId="0" fontId="24" fillId="2" borderId="3" xfId="0" applyFont="1" applyFill="1" applyBorder="1" applyAlignment="1">
      <alignment horizontal="left" vertical="top" wrapText="1"/>
    </xf>
    <xf numFmtId="0" fontId="24" fillId="2" borderId="3" xfId="0" applyFont="1" applyFill="1" applyBorder="1" applyAlignment="1">
      <alignment horizontal="center" vertical="center" wrapText="1"/>
    </xf>
    <xf numFmtId="0" fontId="25" fillId="2" borderId="3" xfId="0" applyFont="1" applyFill="1" applyBorder="1" applyAlignment="1">
      <alignment horizontal="center" vertical="center" wrapText="1"/>
    </xf>
    <xf numFmtId="0" fontId="24" fillId="2" borderId="3" xfId="0" applyFont="1" applyFill="1" applyBorder="1" applyAlignment="1">
      <alignment horizontal="left" vertical="center" wrapText="1"/>
    </xf>
    <xf numFmtId="0" fontId="25" fillId="2" borderId="3" xfId="0" applyFont="1" applyFill="1" applyBorder="1" applyAlignment="1">
      <alignment horizontal="left" vertical="center" wrapText="1"/>
    </xf>
    <xf numFmtId="0" fontId="25" fillId="2" borderId="3" xfId="0" applyFont="1" applyFill="1" applyBorder="1" applyAlignment="1">
      <alignment horizontal="left" vertical="top" wrapText="1"/>
    </xf>
    <xf numFmtId="0" fontId="25" fillId="0" borderId="0" xfId="0" applyFont="1"/>
    <xf numFmtId="164" fontId="26" fillId="2" borderId="3" xfId="8" applyNumberFormat="1" applyFont="1" applyFill="1" applyBorder="1" applyAlignment="1">
      <alignment vertical="center" wrapText="1"/>
    </xf>
    <xf numFmtId="164" fontId="24" fillId="2" borderId="3" xfId="0" applyNumberFormat="1" applyFont="1" applyFill="1" applyBorder="1" applyAlignment="1">
      <alignment vertical="center" wrapText="1"/>
    </xf>
    <xf numFmtId="164" fontId="24" fillId="2" borderId="3" xfId="0" applyNumberFormat="1" applyFont="1" applyFill="1" applyBorder="1" applyAlignment="1">
      <alignment vertical="center"/>
    </xf>
    <xf numFmtId="0" fontId="11" fillId="3" borderId="3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4" fontId="10" fillId="3" borderId="3" xfId="0" applyNumberFormat="1" applyFont="1" applyFill="1" applyBorder="1" applyAlignment="1">
      <alignment horizontal="center" vertical="center" wrapText="1"/>
    </xf>
    <xf numFmtId="43" fontId="10" fillId="3" borderId="3" xfId="0" applyNumberFormat="1" applyFont="1" applyFill="1" applyBorder="1" applyAlignment="1">
      <alignment vertical="center" wrapText="1"/>
    </xf>
    <xf numFmtId="43" fontId="11" fillId="3" borderId="3" xfId="0" applyNumberFormat="1" applyFont="1" applyFill="1" applyBorder="1" applyAlignment="1">
      <alignment vertical="center" wrapText="1"/>
    </xf>
    <xf numFmtId="0" fontId="11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4" fontId="11" fillId="0" borderId="3" xfId="0" applyNumberFormat="1" applyFont="1" applyBorder="1" applyAlignment="1">
      <alignment horizontal="center" vertical="center" wrapText="1"/>
    </xf>
    <xf numFmtId="164" fontId="25" fillId="2" borderId="3" xfId="8" applyNumberFormat="1" applyFont="1" applyFill="1" applyBorder="1" applyAlignment="1">
      <alignment vertical="center" wrapText="1"/>
    </xf>
    <xf numFmtId="0" fontId="30" fillId="2" borderId="3" xfId="0" applyFont="1" applyFill="1" applyBorder="1" applyAlignment="1">
      <alignment horizontal="center" vertical="center" wrapText="1"/>
    </xf>
    <xf numFmtId="0" fontId="30" fillId="2" borderId="3" xfId="0" applyFont="1" applyFill="1" applyBorder="1" applyAlignment="1">
      <alignment horizontal="left" vertical="top" wrapText="1"/>
    </xf>
    <xf numFmtId="166" fontId="32" fillId="0" borderId="0" xfId="0" applyNumberFormat="1" applyFont="1" applyAlignment="1">
      <alignment horizontal="center" vertical="center"/>
    </xf>
    <xf numFmtId="170" fontId="34" fillId="0" borderId="3" xfId="0" applyNumberFormat="1" applyFont="1" applyBorder="1" applyAlignment="1">
      <alignment horizontal="center" vertical="center" wrapText="1"/>
    </xf>
    <xf numFmtId="165" fontId="34" fillId="0" borderId="3" xfId="11" applyFont="1" applyFill="1" applyBorder="1" applyAlignment="1">
      <alignment horizontal="center" vertical="center" wrapText="1"/>
    </xf>
    <xf numFmtId="170" fontId="10" fillId="0" borderId="3" xfId="0" applyNumberFormat="1" applyFont="1" applyBorder="1" applyAlignment="1">
      <alignment horizontal="center" vertical="center" wrapText="1"/>
    </xf>
    <xf numFmtId="9" fontId="10" fillId="0" borderId="3" xfId="11" applyNumberFormat="1" applyFont="1" applyFill="1" applyBorder="1" applyAlignment="1">
      <alignment horizontal="center" vertical="center" wrapText="1"/>
    </xf>
    <xf numFmtId="166" fontId="3" fillId="0" borderId="0" xfId="0" applyNumberFormat="1" applyFont="1" applyAlignment="1">
      <alignment horizontal="center" vertical="center"/>
    </xf>
    <xf numFmtId="169" fontId="1" fillId="0" borderId="0" xfId="0" applyNumberFormat="1" applyFont="1" applyAlignment="1">
      <alignment horizontal="center" vertical="center"/>
    </xf>
    <xf numFmtId="0" fontId="35" fillId="0" borderId="0" xfId="0" applyFont="1"/>
    <xf numFmtId="166" fontId="1" fillId="0" borderId="0" xfId="0" applyNumberFormat="1" applyFont="1" applyAlignment="1">
      <alignment horizontal="center" vertical="center" wrapText="1"/>
    </xf>
    <xf numFmtId="166" fontId="1" fillId="0" borderId="0" xfId="0" applyNumberFormat="1" applyFont="1" applyAlignment="1">
      <alignment horizontal="center" vertical="center"/>
    </xf>
    <xf numFmtId="166" fontId="36" fillId="0" borderId="0" xfId="0" applyNumberFormat="1" applyFont="1" applyAlignment="1">
      <alignment horizontal="center" vertical="center"/>
    </xf>
    <xf numFmtId="0" fontId="37" fillId="0" borderId="0" xfId="0" applyFont="1"/>
    <xf numFmtId="43" fontId="10" fillId="3" borderId="3" xfId="0" applyNumberFormat="1" applyFont="1" applyFill="1" applyBorder="1" applyAlignment="1">
      <alignment horizontal="center" vertical="center" wrapText="1"/>
    </xf>
    <xf numFmtId="43" fontId="11" fillId="3" borderId="3" xfId="0" applyNumberFormat="1" applyFont="1" applyFill="1" applyBorder="1" applyAlignment="1">
      <alignment horizontal="center" vertical="center" wrapText="1"/>
    </xf>
    <xf numFmtId="166" fontId="25" fillId="2" borderId="3" xfId="0" applyNumberFormat="1" applyFont="1" applyFill="1" applyBorder="1" applyAlignment="1">
      <alignment horizontal="center" vertical="center" wrapText="1"/>
    </xf>
    <xf numFmtId="166" fontId="25" fillId="0" borderId="3" xfId="0" applyNumberFormat="1" applyFont="1" applyBorder="1" applyAlignment="1">
      <alignment horizontal="center" vertical="center" wrapText="1"/>
    </xf>
    <xf numFmtId="0" fontId="38" fillId="0" borderId="3" xfId="0" applyFont="1" applyBorder="1" applyAlignment="1">
      <alignment horizontal="center" vertical="center" wrapText="1"/>
    </xf>
    <xf numFmtId="9" fontId="33" fillId="0" borderId="3" xfId="0" applyNumberFormat="1" applyFont="1" applyBorder="1" applyAlignment="1">
      <alignment horizontal="center" vertical="center"/>
    </xf>
    <xf numFmtId="0" fontId="39" fillId="0" borderId="3" xfId="0" applyFont="1" applyBorder="1" applyAlignment="1">
      <alignment horizontal="center" vertical="center"/>
    </xf>
    <xf numFmtId="4" fontId="39" fillId="2" borderId="3" xfId="6" applyNumberFormat="1" applyFont="1" applyFill="1" applyBorder="1" applyAlignment="1">
      <alignment horizontal="center" vertical="center"/>
    </xf>
    <xf numFmtId="2" fontId="38" fillId="0" borderId="3" xfId="0" applyNumberFormat="1" applyFont="1" applyBorder="1" applyAlignment="1">
      <alignment horizontal="center" vertical="center"/>
    </xf>
    <xf numFmtId="2" fontId="38" fillId="0" borderId="3" xfId="6" applyNumberFormat="1" applyFont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24" fillId="0" borderId="3" xfId="0" applyFont="1" applyBorder="1" applyAlignment="1">
      <alignment horizontal="center" vertical="center" wrapText="1"/>
    </xf>
    <xf numFmtId="4" fontId="24" fillId="2" borderId="3" xfId="0" applyNumberFormat="1" applyFont="1" applyFill="1" applyBorder="1" applyAlignment="1">
      <alignment horizontal="center" vertical="center" wrapText="1"/>
    </xf>
    <xf numFmtId="2" fontId="24" fillId="0" borderId="3" xfId="0" applyNumberFormat="1" applyFont="1" applyBorder="1" applyAlignment="1">
      <alignment horizontal="center" vertical="center" wrapText="1"/>
    </xf>
    <xf numFmtId="166" fontId="24" fillId="0" borderId="3" xfId="0" applyNumberFormat="1" applyFont="1" applyBorder="1" applyAlignment="1">
      <alignment horizontal="center" vertical="center" wrapText="1"/>
    </xf>
    <xf numFmtId="0" fontId="17" fillId="0" borderId="0" xfId="0" applyFont="1"/>
    <xf numFmtId="0" fontId="33" fillId="0" borderId="3" xfId="0" applyFont="1" applyBorder="1" applyAlignment="1">
      <alignment horizontal="center" vertical="center"/>
    </xf>
    <xf numFmtId="4" fontId="33" fillId="2" borderId="3" xfId="0" applyNumberFormat="1" applyFont="1" applyFill="1" applyBorder="1" applyAlignment="1">
      <alignment horizontal="center" vertical="center"/>
    </xf>
    <xf numFmtId="2" fontId="33" fillId="0" borderId="3" xfId="0" applyNumberFormat="1" applyFont="1" applyBorder="1" applyAlignment="1">
      <alignment horizontal="center" vertical="center"/>
    </xf>
    <xf numFmtId="0" fontId="40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4" fontId="11" fillId="2" borderId="3" xfId="0" applyNumberFormat="1" applyFont="1" applyFill="1" applyBorder="1" applyAlignment="1">
      <alignment horizontal="center" vertical="center"/>
    </xf>
    <xf numFmtId="2" fontId="11" fillId="0" borderId="3" xfId="0" applyNumberFormat="1" applyFont="1" applyBorder="1" applyAlignment="1">
      <alignment horizontal="center" vertical="center"/>
    </xf>
    <xf numFmtId="166" fontId="41" fillId="0" borderId="0" xfId="0" applyNumberFormat="1" applyFont="1" applyAlignment="1">
      <alignment horizontal="left" vertical="center"/>
    </xf>
    <xf numFmtId="169" fontId="32" fillId="0" borderId="0" xfId="0" applyNumberFormat="1" applyFont="1" applyAlignment="1">
      <alignment horizontal="center" vertical="center"/>
    </xf>
    <xf numFmtId="166" fontId="1" fillId="0" borderId="0" xfId="0" applyNumberFormat="1" applyFont="1" applyAlignment="1">
      <alignment vertical="center"/>
    </xf>
    <xf numFmtId="0" fontId="7" fillId="0" borderId="0" xfId="4" applyFont="1" applyAlignment="1">
      <alignment horizontal="left" vertical="center"/>
    </xf>
    <xf numFmtId="0" fontId="7" fillId="0" borderId="0" xfId="4" applyFont="1" applyAlignment="1">
      <alignment horizontal="center" vertical="center"/>
    </xf>
    <xf numFmtId="0" fontId="7" fillId="0" borderId="0" xfId="4" applyFont="1" applyAlignment="1">
      <alignment horizontal="center"/>
    </xf>
    <xf numFmtId="0" fontId="42" fillId="0" borderId="0" xfId="0" applyFont="1" applyAlignment="1">
      <alignment horizontal="left" vertical="center"/>
    </xf>
    <xf numFmtId="2" fontId="24" fillId="2" borderId="3" xfId="0" applyNumberFormat="1" applyFont="1" applyFill="1" applyBorder="1" applyAlignment="1">
      <alignment horizontal="center" vertical="center" wrapText="1"/>
    </xf>
    <xf numFmtId="166" fontId="24" fillId="2" borderId="3" xfId="0" applyNumberFormat="1" applyFont="1" applyFill="1" applyBorder="1" applyAlignment="1">
      <alignment horizontal="center" vertical="center" wrapText="1"/>
    </xf>
    <xf numFmtId="166" fontId="10" fillId="0" borderId="3" xfId="0" applyNumberFormat="1" applyFont="1" applyBorder="1" applyAlignment="1">
      <alignment horizontal="center" vertical="center" wrapText="1"/>
    </xf>
    <xf numFmtId="2" fontId="43" fillId="0" borderId="0" xfId="0" applyNumberFormat="1" applyFont="1" applyAlignment="1">
      <alignment horizontal="left" vertical="center" wrapText="1"/>
    </xf>
    <xf numFmtId="0" fontId="44" fillId="0" borderId="0" xfId="0" applyFont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2" fontId="25" fillId="2" borderId="3" xfId="0" applyNumberFormat="1" applyFont="1" applyFill="1" applyBorder="1" applyAlignment="1">
      <alignment horizontal="center" vertical="center" wrapText="1"/>
    </xf>
    <xf numFmtId="171" fontId="43" fillId="0" borderId="0" xfId="0" applyNumberFormat="1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4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46" fillId="0" borderId="0" xfId="0" applyFont="1" applyAlignment="1">
      <alignment horizontal="left" vertical="center"/>
    </xf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47" fillId="0" borderId="0" xfId="0" applyFont="1" applyAlignment="1">
      <alignment horizontal="left" vertical="center"/>
    </xf>
    <xf numFmtId="166" fontId="47" fillId="0" borderId="0" xfId="0" applyNumberFormat="1" applyFont="1" applyAlignment="1">
      <alignment horizontal="left" vertical="center"/>
    </xf>
    <xf numFmtId="0" fontId="48" fillId="0" borderId="0" xfId="0" applyFont="1" applyAlignment="1">
      <alignment horizontal="left" vertical="center"/>
    </xf>
    <xf numFmtId="0" fontId="0" fillId="2" borderId="0" xfId="0" applyFill="1"/>
    <xf numFmtId="0" fontId="11" fillId="2" borderId="3" xfId="0" applyFont="1" applyFill="1" applyBorder="1" applyAlignment="1">
      <alignment horizontal="center" vertical="center"/>
    </xf>
    <xf numFmtId="4" fontId="24" fillId="0" borderId="3" xfId="0" applyNumberFormat="1" applyFont="1" applyBorder="1" applyAlignment="1">
      <alignment horizontal="center" vertical="center" wrapText="1"/>
    </xf>
    <xf numFmtId="166" fontId="25" fillId="2" borderId="3" xfId="0" applyNumberFormat="1" applyFont="1" applyFill="1" applyBorder="1" applyAlignment="1">
      <alignment horizontal="center" vertical="top" wrapText="1"/>
    </xf>
    <xf numFmtId="0" fontId="10" fillId="2" borderId="3" xfId="0" applyFont="1" applyFill="1" applyBorder="1" applyAlignment="1">
      <alignment horizontal="center" vertical="center" wrapText="1"/>
    </xf>
    <xf numFmtId="43" fontId="25" fillId="2" borderId="3" xfId="8" applyFont="1" applyFill="1" applyBorder="1" applyAlignment="1">
      <alignment horizontal="center" vertical="center" wrapText="1"/>
    </xf>
    <xf numFmtId="0" fontId="49" fillId="0" borderId="0" xfId="0" applyFont="1" applyAlignment="1">
      <alignment horizontal="left" vertical="center"/>
    </xf>
    <xf numFmtId="0" fontId="25" fillId="0" borderId="3" xfId="0" applyFont="1" applyBorder="1" applyAlignment="1">
      <alignment horizontal="left" vertical="top" wrapText="1"/>
    </xf>
    <xf numFmtId="0" fontId="25" fillId="0" borderId="3" xfId="0" applyFont="1" applyBorder="1" applyAlignment="1">
      <alignment horizontal="center" vertical="center" wrapText="1"/>
    </xf>
    <xf numFmtId="2" fontId="24" fillId="0" borderId="3" xfId="0" applyNumberFormat="1" applyFont="1" applyBorder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28" fillId="0" borderId="3" xfId="0" applyFont="1" applyBorder="1" applyAlignment="1">
      <alignment horizontal="center" vertical="center"/>
    </xf>
    <xf numFmtId="43" fontId="10" fillId="2" borderId="3" xfId="0" applyNumberFormat="1" applyFont="1" applyFill="1" applyBorder="1" applyAlignment="1">
      <alignment horizontal="center" vertical="center" wrapText="1"/>
    </xf>
    <xf numFmtId="0" fontId="34" fillId="4" borderId="3" xfId="0" applyFont="1" applyFill="1" applyBorder="1" applyAlignment="1">
      <alignment horizontal="center" vertical="center" wrapText="1"/>
    </xf>
    <xf numFmtId="166" fontId="25" fillId="4" borderId="3" xfId="0" applyNumberFormat="1" applyFont="1" applyFill="1" applyBorder="1" applyAlignment="1">
      <alignment horizontal="center" vertical="center" wrapText="1"/>
    </xf>
    <xf numFmtId="164" fontId="26" fillId="2" borderId="3" xfId="11" applyNumberFormat="1" applyFont="1" applyFill="1" applyBorder="1" applyAlignment="1">
      <alignment vertical="center" wrapText="1"/>
    </xf>
    <xf numFmtId="166" fontId="25" fillId="2" borderId="3" xfId="0" applyNumberFormat="1" applyFont="1" applyFill="1" applyBorder="1" applyAlignment="1">
      <alignment vertical="top" wrapText="1"/>
    </xf>
    <xf numFmtId="166" fontId="25" fillId="2" borderId="3" xfId="0" applyNumberFormat="1" applyFont="1" applyFill="1" applyBorder="1" applyAlignment="1">
      <alignment vertical="center" wrapText="1"/>
    </xf>
    <xf numFmtId="43" fontId="25" fillId="2" borderId="3" xfId="0" applyNumberFormat="1" applyFont="1" applyFill="1" applyBorder="1" applyAlignment="1">
      <alignment horizontal="center" wrapText="1"/>
    </xf>
    <xf numFmtId="0" fontId="25" fillId="2" borderId="3" xfId="0" applyFont="1" applyFill="1" applyBorder="1" applyAlignment="1">
      <alignment horizontal="center" vertical="center"/>
    </xf>
    <xf numFmtId="0" fontId="33" fillId="2" borderId="3" xfId="0" applyFont="1" applyFill="1" applyBorder="1" applyAlignment="1">
      <alignment horizontal="center" vertical="center" wrapText="1"/>
    </xf>
    <xf numFmtId="0" fontId="11" fillId="0" borderId="0" xfId="0" applyFont="1"/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33" fillId="0" borderId="7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43" fontId="25" fillId="2" borderId="3" xfId="0" applyNumberFormat="1" applyFont="1" applyFill="1" applyBorder="1" applyAlignment="1">
      <alignment horizontal="center" vertical="center" wrapText="1"/>
    </xf>
    <xf numFmtId="166" fontId="25" fillId="2" borderId="3" xfId="0" applyNumberFormat="1" applyFont="1" applyFill="1" applyBorder="1" applyAlignment="1">
      <alignment horizontal="right" vertical="center" wrapText="1"/>
    </xf>
    <xf numFmtId="168" fontId="15" fillId="0" borderId="0" xfId="0" applyNumberFormat="1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5" fillId="2" borderId="3" xfId="0" applyFont="1" applyFill="1" applyBorder="1" applyAlignment="1">
      <alignment horizontal="left" vertical="top"/>
    </xf>
    <xf numFmtId="0" fontId="33" fillId="2" borderId="3" xfId="0" applyFont="1" applyFill="1" applyBorder="1" applyAlignment="1">
      <alignment horizontal="left" vertical="center"/>
    </xf>
    <xf numFmtId="0" fontId="10" fillId="0" borderId="0" xfId="0" applyFont="1" applyAlignment="1"/>
    <xf numFmtId="0" fontId="0" fillId="0" borderId="0" xfId="0" applyAlignment="1"/>
    <xf numFmtId="166" fontId="1" fillId="0" borderId="0" xfId="0" applyNumberFormat="1" applyFont="1" applyAlignment="1">
      <alignment horizontal="left" vertical="center"/>
    </xf>
    <xf numFmtId="0" fontId="34" fillId="4" borderId="3" xfId="0" applyFont="1" applyFill="1" applyBorder="1" applyAlignment="1">
      <alignment horizontal="left" vertical="center"/>
    </xf>
    <xf numFmtId="0" fontId="24" fillId="2" borderId="3" xfId="0" applyFont="1" applyFill="1" applyBorder="1" applyAlignment="1">
      <alignment horizontal="left" vertical="center"/>
    </xf>
    <xf numFmtId="0" fontId="11" fillId="2" borderId="3" xfId="0" applyFont="1" applyFill="1" applyBorder="1" applyAlignment="1">
      <alignment horizontal="left" vertical="center"/>
    </xf>
    <xf numFmtId="0" fontId="24" fillId="0" borderId="3" xfId="0" applyFont="1" applyBorder="1" applyAlignment="1">
      <alignment horizontal="left" vertical="center"/>
    </xf>
    <xf numFmtId="0" fontId="11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0" fillId="0" borderId="0" xfId="0" applyAlignment="1">
      <alignment horizontal="left"/>
    </xf>
    <xf numFmtId="0" fontId="11" fillId="3" borderId="3" xfId="0" applyFont="1" applyFill="1" applyBorder="1" applyAlignment="1">
      <alignment horizontal="center" vertical="center"/>
    </xf>
    <xf numFmtId="0" fontId="25" fillId="2" borderId="3" xfId="0" applyFont="1" applyFill="1" applyBorder="1" applyAlignment="1">
      <alignment horizontal="left" vertical="center"/>
    </xf>
    <xf numFmtId="0" fontId="25" fillId="0" borderId="3" xfId="0" applyFont="1" applyBorder="1" applyAlignment="1">
      <alignment horizontal="left" vertical="top"/>
    </xf>
    <xf numFmtId="0" fontId="11" fillId="3" borderId="3" xfId="0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25" fillId="0" borderId="3" xfId="0" applyFont="1" applyBorder="1" applyAlignment="1">
      <alignment horizontal="center" vertical="center"/>
    </xf>
    <xf numFmtId="4" fontId="10" fillId="3" borderId="3" xfId="0" applyNumberFormat="1" applyFont="1" applyFill="1" applyBorder="1" applyAlignment="1">
      <alignment horizontal="center" vertical="center"/>
    </xf>
    <xf numFmtId="43" fontId="10" fillId="3" borderId="3" xfId="0" applyNumberFormat="1" applyFont="1" applyFill="1" applyBorder="1" applyAlignment="1">
      <alignment vertical="center"/>
    </xf>
    <xf numFmtId="43" fontId="11" fillId="3" borderId="3" xfId="0" applyNumberFormat="1" applyFont="1" applyFill="1" applyBorder="1" applyAlignment="1">
      <alignment vertical="center"/>
    </xf>
    <xf numFmtId="4" fontId="24" fillId="0" borderId="3" xfId="0" applyNumberFormat="1" applyFont="1" applyBorder="1" applyAlignment="1">
      <alignment horizontal="center" vertical="center"/>
    </xf>
    <xf numFmtId="166" fontId="24" fillId="2" borderId="3" xfId="0" applyNumberFormat="1" applyFont="1" applyFill="1" applyBorder="1" applyAlignment="1">
      <alignment horizontal="center" vertical="center"/>
    </xf>
    <xf numFmtId="166" fontId="25" fillId="2" borderId="3" xfId="0" applyNumberFormat="1" applyFont="1" applyFill="1" applyBorder="1" applyAlignment="1">
      <alignment horizontal="center" vertical="top"/>
    </xf>
    <xf numFmtId="2" fontId="25" fillId="0" borderId="3" xfId="0" applyNumberFormat="1" applyFont="1" applyBorder="1" applyAlignment="1">
      <alignment horizontal="center" vertical="center"/>
    </xf>
    <xf numFmtId="166" fontId="25" fillId="2" borderId="3" xfId="0" applyNumberFormat="1" applyFont="1" applyFill="1" applyBorder="1" applyAlignment="1">
      <alignment horizontal="center" vertical="center"/>
    </xf>
    <xf numFmtId="2" fontId="25" fillId="2" borderId="3" xfId="0" applyNumberFormat="1" applyFont="1" applyFill="1" applyBorder="1" applyAlignment="1">
      <alignment horizontal="center" vertical="center"/>
    </xf>
    <xf numFmtId="2" fontId="24" fillId="2" borderId="3" xfId="0" applyNumberFormat="1" applyFont="1" applyFill="1" applyBorder="1" applyAlignment="1">
      <alignment horizontal="center" vertical="center"/>
    </xf>
    <xf numFmtId="166" fontId="24" fillId="0" borderId="3" xfId="0" applyNumberFormat="1" applyFont="1" applyBorder="1" applyAlignment="1">
      <alignment horizontal="center" vertical="center"/>
    </xf>
    <xf numFmtId="166" fontId="25" fillId="0" borderId="3" xfId="0" applyNumberFormat="1" applyFont="1" applyBorder="1" applyAlignment="1">
      <alignment horizontal="center" vertical="center"/>
    </xf>
    <xf numFmtId="0" fontId="0" fillId="2" borderId="0" xfId="0" applyFill="1" applyAlignment="1"/>
    <xf numFmtId="0" fontId="20" fillId="0" borderId="0" xfId="0" applyFont="1" applyAlignment="1">
      <alignment vertical="center"/>
    </xf>
    <xf numFmtId="0" fontId="20" fillId="0" borderId="0" xfId="0" applyFont="1" applyAlignment="1"/>
    <xf numFmtId="164" fontId="24" fillId="2" borderId="3" xfId="8" applyNumberFormat="1" applyFont="1" applyFill="1" applyBorder="1" applyAlignment="1">
      <alignment vertical="center" wrapText="1"/>
    </xf>
    <xf numFmtId="44" fontId="0" fillId="0" borderId="0" xfId="0" applyNumberFormat="1"/>
    <xf numFmtId="170" fontId="33" fillId="0" borderId="3" xfId="0" applyNumberFormat="1" applyFont="1" applyFill="1" applyBorder="1" applyAlignment="1">
      <alignment horizontal="center" vertical="center" wrapText="1"/>
    </xf>
    <xf numFmtId="170" fontId="11" fillId="0" borderId="3" xfId="0" applyNumberFormat="1" applyFont="1" applyFill="1" applyBorder="1" applyAlignment="1">
      <alignment horizontal="center" vertical="center" wrapText="1"/>
    </xf>
    <xf numFmtId="0" fontId="24" fillId="0" borderId="7" xfId="0" applyFont="1" applyBorder="1" applyAlignment="1">
      <alignment horizontal="center" vertical="center"/>
    </xf>
    <xf numFmtId="166" fontId="38" fillId="0" borderId="8" xfId="0" applyNumberFormat="1" applyFont="1" applyBorder="1" applyAlignment="1">
      <alignment horizontal="center" vertical="center"/>
    </xf>
    <xf numFmtId="0" fontId="24" fillId="0" borderId="7" xfId="0" applyFont="1" applyBorder="1" applyAlignment="1">
      <alignment horizontal="center" vertical="center" wrapText="1"/>
    </xf>
    <xf numFmtId="166" fontId="24" fillId="0" borderId="8" xfId="0" applyNumberFormat="1" applyFont="1" applyBorder="1" applyAlignment="1">
      <alignment horizontal="center" vertical="center" wrapText="1"/>
    </xf>
    <xf numFmtId="173" fontId="33" fillId="0" borderId="3" xfId="0" applyNumberFormat="1" applyFont="1" applyBorder="1" applyAlignment="1">
      <alignment horizontal="center" vertical="center"/>
    </xf>
    <xf numFmtId="166" fontId="33" fillId="0" borderId="8" xfId="0" applyNumberFormat="1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166" fontId="11" fillId="0" borderId="8" xfId="0" applyNumberFormat="1" applyFont="1" applyBorder="1" applyAlignment="1">
      <alignment horizontal="center" vertical="center"/>
    </xf>
    <xf numFmtId="43" fontId="0" fillId="0" borderId="0" xfId="8" applyFont="1"/>
    <xf numFmtId="0" fontId="0" fillId="0" borderId="18" xfId="0" applyBorder="1"/>
    <xf numFmtId="0" fontId="0" fillId="0" borderId="7" xfId="0" applyBorder="1"/>
    <xf numFmtId="0" fontId="0" fillId="0" borderId="21" xfId="0" applyBorder="1"/>
    <xf numFmtId="0" fontId="0" fillId="0" borderId="4" xfId="0" applyBorder="1"/>
    <xf numFmtId="0" fontId="0" fillId="0" borderId="24" xfId="0" applyBorder="1"/>
    <xf numFmtId="0" fontId="0" fillId="0" borderId="0" xfId="0" applyBorder="1"/>
    <xf numFmtId="0" fontId="0" fillId="0" borderId="25" xfId="0" applyBorder="1"/>
    <xf numFmtId="0" fontId="0" fillId="0" borderId="26" xfId="0" applyBorder="1"/>
    <xf numFmtId="0" fontId="0" fillId="0" borderId="23" xfId="0" applyBorder="1"/>
    <xf numFmtId="0" fontId="0" fillId="0" borderId="22" xfId="0" applyBorder="1"/>
    <xf numFmtId="0" fontId="12" fillId="0" borderId="0" xfId="0" quotePrefix="1" applyFont="1"/>
    <xf numFmtId="0" fontId="15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28" fillId="0" borderId="0" xfId="0" applyFont="1" applyAlignment="1">
      <alignment horizontal="left" vertical="center"/>
    </xf>
    <xf numFmtId="171" fontId="12" fillId="0" borderId="0" xfId="0" applyNumberFormat="1" applyFont="1"/>
    <xf numFmtId="0" fontId="0" fillId="0" borderId="0" xfId="0"/>
    <xf numFmtId="0" fontId="0" fillId="0" borderId="0" xfId="0" applyAlignment="1">
      <alignment horizontal="center" vertical="center"/>
    </xf>
    <xf numFmtId="0" fontId="24" fillId="2" borderId="3" xfId="0" applyFont="1" applyFill="1" applyBorder="1" applyAlignment="1">
      <alignment horizontal="center" vertical="center"/>
    </xf>
    <xf numFmtId="0" fontId="24" fillId="2" borderId="3" xfId="0" applyFont="1" applyFill="1" applyBorder="1" applyAlignment="1">
      <alignment horizontal="center" vertical="center" wrapText="1"/>
    </xf>
    <xf numFmtId="0" fontId="24" fillId="2" borderId="3" xfId="0" applyFont="1" applyFill="1" applyBorder="1" applyAlignment="1">
      <alignment horizontal="left" vertical="center" wrapText="1"/>
    </xf>
    <xf numFmtId="164" fontId="24" fillId="2" borderId="3" xfId="0" applyNumberFormat="1" applyFont="1" applyFill="1" applyBorder="1" applyAlignment="1">
      <alignment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43" fontId="10" fillId="3" borderId="3" xfId="0" applyNumberFormat="1" applyFont="1" applyFill="1" applyBorder="1" applyAlignment="1">
      <alignment vertical="center" wrapText="1"/>
    </xf>
    <xf numFmtId="43" fontId="11" fillId="3" borderId="3" xfId="0" applyNumberFormat="1" applyFont="1" applyFill="1" applyBorder="1" applyAlignment="1">
      <alignment vertical="center" wrapText="1"/>
    </xf>
    <xf numFmtId="166" fontId="24" fillId="2" borderId="3" xfId="0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48" fillId="0" borderId="0" xfId="0" applyFont="1" applyAlignment="1">
      <alignment horizontal="left" vertical="center"/>
    </xf>
    <xf numFmtId="166" fontId="24" fillId="2" borderId="3" xfId="0" applyNumberFormat="1" applyFont="1" applyFill="1" applyBorder="1" applyAlignment="1">
      <alignment horizontal="center" vertical="top" wrapText="1"/>
    </xf>
    <xf numFmtId="164" fontId="11" fillId="2" borderId="3" xfId="0" applyNumberFormat="1" applyFont="1" applyFill="1" applyBorder="1" applyAlignment="1">
      <alignment vertical="center" wrapText="1"/>
    </xf>
    <xf numFmtId="0" fontId="24" fillId="0" borderId="3" xfId="0" applyFont="1" applyFill="1" applyBorder="1" applyAlignment="1">
      <alignment horizontal="left" vertical="center" wrapText="1"/>
    </xf>
    <xf numFmtId="0" fontId="24" fillId="0" borderId="3" xfId="0" applyFont="1" applyFill="1" applyBorder="1" applyAlignment="1">
      <alignment horizontal="center" vertical="center" wrapText="1"/>
    </xf>
    <xf numFmtId="164" fontId="24" fillId="0" borderId="3" xfId="0" applyNumberFormat="1" applyFont="1" applyFill="1" applyBorder="1" applyAlignment="1">
      <alignment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0" fillId="3" borderId="3" xfId="0" applyFont="1" applyFill="1" applyBorder="1" applyAlignment="1">
      <alignment horizontal="center" vertical="center" wrapText="1"/>
    </xf>
    <xf numFmtId="0" fontId="28" fillId="3" borderId="3" xfId="0" applyFont="1" applyFill="1" applyBorder="1" applyAlignment="1">
      <alignment horizontal="center" vertical="center" wrapText="1"/>
    </xf>
    <xf numFmtId="2" fontId="25" fillId="0" borderId="3" xfId="0" applyNumberFormat="1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0" fontId="25" fillId="0" borderId="3" xfId="0" applyFont="1" applyFill="1" applyBorder="1" applyAlignment="1">
      <alignment horizontal="left" vertical="top" wrapText="1"/>
    </xf>
    <xf numFmtId="166" fontId="25" fillId="0" borderId="3" xfId="0" applyNumberFormat="1" applyFont="1" applyFill="1" applyBorder="1" applyAlignment="1">
      <alignment horizontal="center" vertical="center" wrapText="1"/>
    </xf>
    <xf numFmtId="171" fontId="43" fillId="0" borderId="0" xfId="0" applyNumberFormat="1" applyFont="1" applyFill="1" applyAlignment="1">
      <alignment horizontal="left" vertical="center"/>
    </xf>
    <xf numFmtId="0" fontId="12" fillId="0" borderId="0" xfId="0" applyFont="1" applyFill="1" applyAlignment="1">
      <alignment horizontal="center" vertical="center"/>
    </xf>
    <xf numFmtId="0" fontId="12" fillId="0" borderId="0" xfId="0" applyFont="1" applyFill="1"/>
    <xf numFmtId="0" fontId="44" fillId="0" borderId="3" xfId="0" applyFont="1" applyBorder="1"/>
    <xf numFmtId="0" fontId="52" fillId="0" borderId="3" xfId="0" applyFont="1" applyBorder="1" applyAlignment="1">
      <alignment horizontal="center" vertical="center"/>
    </xf>
    <xf numFmtId="166" fontId="24" fillId="3" borderId="3" xfId="0" applyNumberFormat="1" applyFont="1" applyFill="1" applyBorder="1" applyAlignment="1">
      <alignment horizontal="center" vertical="center" wrapText="1"/>
    </xf>
    <xf numFmtId="166" fontId="24" fillId="3" borderId="3" xfId="0" applyNumberFormat="1" applyFont="1" applyFill="1" applyBorder="1" applyAlignment="1">
      <alignment horizontal="center" vertical="top" wrapText="1"/>
    </xf>
    <xf numFmtId="174" fontId="0" fillId="0" borderId="0" xfId="0" applyNumberFormat="1"/>
    <xf numFmtId="0" fontId="24" fillId="5" borderId="3" xfId="0" applyFont="1" applyFill="1" applyBorder="1" applyAlignment="1">
      <alignment horizontal="center" vertical="center" wrapText="1"/>
    </xf>
    <xf numFmtId="0" fontId="24" fillId="5" borderId="9" xfId="0" applyFont="1" applyFill="1" applyBorder="1" applyAlignment="1">
      <alignment horizontal="center" vertical="center" wrapText="1"/>
    </xf>
    <xf numFmtId="175" fontId="0" fillId="0" borderId="3" xfId="8" applyNumberFormat="1" applyFont="1" applyBorder="1"/>
    <xf numFmtId="175" fontId="0" fillId="0" borderId="8" xfId="8" applyNumberFormat="1" applyFont="1" applyBorder="1"/>
    <xf numFmtId="175" fontId="28" fillId="0" borderId="8" xfId="8" applyNumberFormat="1" applyFont="1" applyBorder="1"/>
    <xf numFmtId="175" fontId="0" fillId="0" borderId="9" xfId="8" applyNumberFormat="1" applyFont="1" applyBorder="1"/>
    <xf numFmtId="175" fontId="0" fillId="0" borderId="10" xfId="8" applyNumberFormat="1" applyFont="1" applyBorder="1"/>
    <xf numFmtId="9" fontId="33" fillId="0" borderId="3" xfId="15" applyFont="1" applyBorder="1" applyAlignment="1">
      <alignment horizontal="center" vertical="center"/>
    </xf>
    <xf numFmtId="0" fontId="53" fillId="5" borderId="3" xfId="1" applyFont="1" applyFill="1" applyBorder="1" applyAlignment="1">
      <alignment horizontal="center" vertical="center"/>
    </xf>
    <xf numFmtId="0" fontId="54" fillId="5" borderId="1" xfId="1" applyFont="1" applyFill="1" applyBorder="1" applyAlignment="1">
      <alignment horizontal="center" vertical="center" wrapText="1"/>
    </xf>
    <xf numFmtId="167" fontId="54" fillId="5" borderId="1" xfId="3" applyFont="1" applyFill="1" applyBorder="1" applyAlignment="1" applyProtection="1">
      <alignment horizontal="center" vertical="center"/>
    </xf>
    <xf numFmtId="167" fontId="54" fillId="5" borderId="3" xfId="3" applyFont="1" applyFill="1" applyBorder="1" applyAlignment="1" applyProtection="1">
      <alignment horizontal="center" vertical="center"/>
    </xf>
    <xf numFmtId="0" fontId="54" fillId="5" borderId="2" xfId="1" applyFont="1" applyFill="1" applyBorder="1" applyAlignment="1">
      <alignment horizontal="center" vertical="center" wrapText="1"/>
    </xf>
    <xf numFmtId="167" fontId="54" fillId="5" borderId="2" xfId="3" applyFont="1" applyFill="1" applyBorder="1" applyAlignment="1" applyProtection="1">
      <alignment horizontal="center" vertical="center"/>
    </xf>
    <xf numFmtId="167" fontId="54" fillId="5" borderId="3" xfId="3" applyFont="1" applyFill="1" applyBorder="1" applyAlignment="1" applyProtection="1">
      <alignment horizontal="center" vertical="center" wrapText="1"/>
    </xf>
    <xf numFmtId="0" fontId="55" fillId="5" borderId="3" xfId="0" applyFont="1" applyFill="1" applyBorder="1" applyAlignment="1">
      <alignment horizontal="center" vertical="center" wrapText="1"/>
    </xf>
    <xf numFmtId="0" fontId="26" fillId="5" borderId="3" xfId="0" applyFont="1" applyFill="1" applyBorder="1" applyAlignment="1">
      <alignment horizontal="center" vertical="center" wrapText="1"/>
    </xf>
    <xf numFmtId="0" fontId="38" fillId="5" borderId="3" xfId="0" applyFont="1" applyFill="1" applyBorder="1" applyAlignment="1">
      <alignment horizontal="center" vertical="center" wrapText="1"/>
    </xf>
    <xf numFmtId="0" fontId="56" fillId="5" borderId="3" xfId="0" applyFont="1" applyFill="1" applyBorder="1" applyAlignment="1">
      <alignment horizontal="center" vertical="center" wrapText="1"/>
    </xf>
    <xf numFmtId="4" fontId="38" fillId="5" borderId="3" xfId="0" applyNumberFormat="1" applyFont="1" applyFill="1" applyBorder="1" applyAlignment="1">
      <alignment horizontal="center" vertical="center" wrapText="1"/>
    </xf>
    <xf numFmtId="43" fontId="56" fillId="5" borderId="3" xfId="0" applyNumberFormat="1" applyFont="1" applyFill="1" applyBorder="1" applyAlignment="1">
      <alignment horizontal="center" vertical="center" wrapText="1"/>
    </xf>
    <xf numFmtId="166" fontId="56" fillId="5" borderId="3" xfId="0" applyNumberFormat="1" applyFont="1" applyFill="1" applyBorder="1" applyAlignment="1">
      <alignment horizontal="center" vertical="center" wrapText="1"/>
    </xf>
    <xf numFmtId="9" fontId="54" fillId="5" borderId="3" xfId="2" applyFont="1" applyFill="1" applyBorder="1" applyAlignment="1" applyProtection="1">
      <alignment horizontal="center" vertical="center" wrapText="1"/>
    </xf>
    <xf numFmtId="9" fontId="54" fillId="5" borderId="3" xfId="2" applyFont="1" applyFill="1" applyBorder="1" applyAlignment="1" applyProtection="1">
      <alignment horizontal="center" vertical="center"/>
    </xf>
    <xf numFmtId="175" fontId="25" fillId="2" borderId="3" xfId="8" applyNumberFormat="1" applyFont="1" applyFill="1" applyBorder="1" applyAlignment="1">
      <alignment horizontal="center" vertical="center" wrapText="1"/>
    </xf>
    <xf numFmtId="176" fontId="24" fillId="2" borderId="3" xfId="8" applyNumberFormat="1" applyFont="1" applyFill="1" applyBorder="1" applyAlignment="1">
      <alignment horizontal="center" vertical="center" wrapText="1"/>
    </xf>
    <xf numFmtId="176" fontId="25" fillId="2" borderId="3" xfId="8" applyNumberFormat="1" applyFont="1" applyFill="1" applyBorder="1" applyAlignment="1">
      <alignment horizontal="center" vertical="center" wrapText="1"/>
    </xf>
    <xf numFmtId="0" fontId="54" fillId="5" borderId="1" xfId="1" applyFont="1" applyFill="1" applyBorder="1" applyAlignment="1">
      <alignment horizontal="left" vertical="center"/>
    </xf>
    <xf numFmtId="9" fontId="55" fillId="5" borderId="3" xfId="2" applyFont="1" applyFill="1" applyBorder="1" applyAlignment="1" applyProtection="1">
      <alignment horizontal="center" vertical="center"/>
    </xf>
    <xf numFmtId="0" fontId="54" fillId="5" borderId="2" xfId="1" applyFont="1" applyFill="1" applyBorder="1" applyAlignment="1">
      <alignment horizontal="left" vertical="center"/>
    </xf>
    <xf numFmtId="0" fontId="24" fillId="5" borderId="3" xfId="0" applyFont="1" applyFill="1" applyBorder="1" applyAlignment="1">
      <alignment horizontal="center" vertical="center"/>
    </xf>
    <xf numFmtId="0" fontId="55" fillId="5" borderId="3" xfId="0" applyFont="1" applyFill="1" applyBorder="1" applyAlignment="1">
      <alignment horizontal="left" vertical="center"/>
    </xf>
    <xf numFmtId="0" fontId="26" fillId="5" borderId="3" xfId="0" applyFont="1" applyFill="1" applyBorder="1" applyAlignment="1">
      <alignment horizontal="center" vertical="center"/>
    </xf>
    <xf numFmtId="0" fontId="55" fillId="5" borderId="3" xfId="0" applyFont="1" applyFill="1" applyBorder="1" applyAlignment="1">
      <alignment horizontal="center" vertical="center"/>
    </xf>
    <xf numFmtId="0" fontId="25" fillId="5" borderId="3" xfId="0" applyFont="1" applyFill="1" applyBorder="1" applyAlignment="1">
      <alignment horizontal="center" vertical="center"/>
    </xf>
    <xf numFmtId="0" fontId="24" fillId="5" borderId="3" xfId="0" applyFont="1" applyFill="1" applyBorder="1" applyAlignment="1">
      <alignment horizontal="left" vertical="center"/>
    </xf>
    <xf numFmtId="4" fontId="25" fillId="5" borderId="3" xfId="0" applyNumberFormat="1" applyFont="1" applyFill="1" applyBorder="1" applyAlignment="1">
      <alignment horizontal="center" vertical="center"/>
    </xf>
    <xf numFmtId="43" fontId="24" fillId="5" borderId="3" xfId="0" applyNumberFormat="1" applyFont="1" applyFill="1" applyBorder="1" applyAlignment="1">
      <alignment horizontal="center" vertical="center"/>
    </xf>
    <xf numFmtId="166" fontId="24" fillId="5" borderId="3" xfId="0" applyNumberFormat="1" applyFont="1" applyFill="1" applyBorder="1" applyAlignment="1">
      <alignment horizontal="center" vertical="center"/>
    </xf>
    <xf numFmtId="175" fontId="1" fillId="0" borderId="0" xfId="8" applyNumberFormat="1" applyFont="1" applyAlignment="1">
      <alignment horizontal="center" vertical="center"/>
    </xf>
    <xf numFmtId="175" fontId="10" fillId="3" borderId="3" xfId="8" applyNumberFormat="1" applyFont="1" applyFill="1" applyBorder="1" applyAlignment="1">
      <alignment horizontal="center" vertical="center" wrapText="1"/>
    </xf>
    <xf numFmtId="175" fontId="24" fillId="0" borderId="3" xfId="8" applyNumberFormat="1" applyFont="1" applyBorder="1" applyAlignment="1">
      <alignment horizontal="center" vertical="center" wrapText="1"/>
    </xf>
    <xf numFmtId="175" fontId="25" fillId="0" borderId="3" xfId="8" applyNumberFormat="1" applyFont="1" applyBorder="1" applyAlignment="1">
      <alignment horizontal="center" vertical="center" wrapText="1"/>
    </xf>
    <xf numFmtId="175" fontId="24" fillId="2" borderId="3" xfId="8" applyNumberFormat="1" applyFont="1" applyFill="1" applyBorder="1" applyAlignment="1">
      <alignment vertical="center" wrapText="1"/>
    </xf>
    <xf numFmtId="175" fontId="25" fillId="2" borderId="3" xfId="8" applyNumberFormat="1" applyFont="1" applyFill="1" applyBorder="1" applyAlignment="1">
      <alignment vertical="center" wrapText="1"/>
    </xf>
    <xf numFmtId="175" fontId="24" fillId="2" borderId="3" xfId="8" applyNumberFormat="1" applyFont="1" applyFill="1" applyBorder="1" applyAlignment="1">
      <alignment vertical="center"/>
    </xf>
    <xf numFmtId="175" fontId="10" fillId="2" borderId="3" xfId="8" applyNumberFormat="1" applyFont="1" applyFill="1" applyBorder="1" applyAlignment="1">
      <alignment vertical="center" wrapText="1"/>
    </xf>
    <xf numFmtId="175" fontId="30" fillId="2" borderId="3" xfId="8" applyNumberFormat="1" applyFont="1" applyFill="1" applyBorder="1" applyAlignment="1">
      <alignment vertical="center" wrapText="1"/>
    </xf>
    <xf numFmtId="175" fontId="11" fillId="0" borderId="3" xfId="8" applyNumberFormat="1" applyFont="1" applyBorder="1" applyAlignment="1">
      <alignment horizontal="center" vertical="center" wrapText="1"/>
    </xf>
    <xf numFmtId="175" fontId="39" fillId="0" borderId="3" xfId="8" applyNumberFormat="1" applyFont="1" applyBorder="1" applyAlignment="1">
      <alignment horizontal="center" vertical="center"/>
    </xf>
    <xf numFmtId="175" fontId="33" fillId="0" borderId="3" xfId="8" applyNumberFormat="1" applyFont="1" applyBorder="1" applyAlignment="1">
      <alignment horizontal="center" vertical="center"/>
    </xf>
    <xf numFmtId="175" fontId="11" fillId="0" borderId="3" xfId="8" applyNumberFormat="1" applyFont="1" applyBorder="1" applyAlignment="1">
      <alignment horizontal="center" vertical="center"/>
    </xf>
    <xf numFmtId="175" fontId="0" fillId="0" borderId="0" xfId="8" applyNumberFormat="1" applyFont="1" applyAlignment="1">
      <alignment horizontal="center" vertical="center"/>
    </xf>
    <xf numFmtId="175" fontId="0" fillId="0" borderId="0" xfId="8" applyNumberFormat="1" applyFont="1"/>
    <xf numFmtId="175" fontId="54" fillId="5" borderId="1" xfId="8" applyNumberFormat="1" applyFont="1" applyFill="1" applyBorder="1" applyAlignment="1" applyProtection="1">
      <alignment horizontal="center" vertical="center"/>
    </xf>
    <xf numFmtId="175" fontId="54" fillId="5" borderId="2" xfId="8" applyNumberFormat="1" applyFont="1" applyFill="1" applyBorder="1" applyAlignment="1" applyProtection="1">
      <alignment horizontal="center" vertical="center"/>
    </xf>
    <xf numFmtId="175" fontId="55" fillId="5" borderId="3" xfId="8" applyNumberFormat="1" applyFont="1" applyFill="1" applyBorder="1" applyAlignment="1">
      <alignment horizontal="center" vertical="center" wrapText="1"/>
    </xf>
    <xf numFmtId="166" fontId="25" fillId="5" borderId="3" xfId="0" applyNumberFormat="1" applyFont="1" applyFill="1" applyBorder="1" applyAlignment="1">
      <alignment horizontal="center" vertical="top" wrapText="1"/>
    </xf>
    <xf numFmtId="0" fontId="25" fillId="5" borderId="3" xfId="0" applyFont="1" applyFill="1" applyBorder="1" applyAlignment="1">
      <alignment horizontal="center" vertical="center" wrapText="1"/>
    </xf>
    <xf numFmtId="175" fontId="25" fillId="5" borderId="3" xfId="8" applyNumberFormat="1" applyFont="1" applyFill="1" applyBorder="1" applyAlignment="1">
      <alignment horizontal="center" vertical="center" wrapText="1"/>
    </xf>
    <xf numFmtId="43" fontId="25" fillId="5" borderId="3" xfId="0" applyNumberFormat="1" applyFont="1" applyFill="1" applyBorder="1" applyAlignment="1">
      <alignment vertical="center" wrapText="1"/>
    </xf>
    <xf numFmtId="43" fontId="24" fillId="5" borderId="3" xfId="0" applyNumberFormat="1" applyFont="1" applyFill="1" applyBorder="1" applyAlignment="1">
      <alignment vertical="center" wrapText="1"/>
    </xf>
    <xf numFmtId="175" fontId="38" fillId="5" borderId="3" xfId="8" applyNumberFormat="1" applyFont="1" applyFill="1" applyBorder="1" applyAlignment="1">
      <alignment horizontal="center" vertical="center" wrapText="1"/>
    </xf>
    <xf numFmtId="176" fontId="54" fillId="5" borderId="1" xfId="8" applyNumberFormat="1" applyFont="1" applyFill="1" applyBorder="1" applyAlignment="1" applyProtection="1">
      <alignment horizontal="center" vertical="center"/>
    </xf>
    <xf numFmtId="176" fontId="54" fillId="5" borderId="2" xfId="8" applyNumberFormat="1" applyFont="1" applyFill="1" applyBorder="1" applyAlignment="1" applyProtection="1">
      <alignment horizontal="center" vertical="center"/>
    </xf>
    <xf numFmtId="176" fontId="55" fillId="5" borderId="3" xfId="8" applyNumberFormat="1" applyFont="1" applyFill="1" applyBorder="1" applyAlignment="1">
      <alignment horizontal="center" vertical="center" wrapText="1"/>
    </xf>
    <xf numFmtId="176" fontId="10" fillId="3" borderId="3" xfId="8" applyNumberFormat="1" applyFont="1" applyFill="1" applyBorder="1" applyAlignment="1">
      <alignment horizontal="center" vertical="center" wrapText="1"/>
    </xf>
    <xf numFmtId="176" fontId="24" fillId="2" borderId="3" xfId="8" applyNumberFormat="1" applyFont="1" applyFill="1" applyBorder="1" applyAlignment="1">
      <alignment vertical="center" wrapText="1"/>
    </xf>
    <xf numFmtId="176" fontId="11" fillId="2" borderId="3" xfId="8" applyNumberFormat="1" applyFont="1" applyFill="1" applyBorder="1" applyAlignment="1">
      <alignment vertical="center" wrapText="1"/>
    </xf>
    <xf numFmtId="176" fontId="11" fillId="0" borderId="3" xfId="8" applyNumberFormat="1" applyFont="1" applyFill="1" applyBorder="1" applyAlignment="1">
      <alignment vertical="center" wrapText="1"/>
    </xf>
    <xf numFmtId="176" fontId="24" fillId="0" borderId="3" xfId="8" applyNumberFormat="1" applyFont="1" applyFill="1" applyBorder="1" applyAlignment="1">
      <alignment vertical="center" wrapText="1"/>
    </xf>
    <xf numFmtId="176" fontId="8" fillId="3" borderId="3" xfId="8" applyNumberFormat="1" applyFont="1" applyFill="1" applyBorder="1" applyAlignment="1">
      <alignment horizontal="center" vertical="center" wrapText="1"/>
    </xf>
    <xf numFmtId="176" fontId="28" fillId="3" borderId="3" xfId="8" applyNumberFormat="1" applyFont="1" applyFill="1" applyBorder="1" applyAlignment="1">
      <alignment horizontal="center" vertical="center" wrapText="1"/>
    </xf>
    <xf numFmtId="176" fontId="38" fillId="5" borderId="3" xfId="8" applyNumberFormat="1" applyFont="1" applyFill="1" applyBorder="1" applyAlignment="1">
      <alignment horizontal="center" vertical="center" wrapText="1"/>
    </xf>
    <xf numFmtId="176" fontId="39" fillId="0" borderId="3" xfId="8" applyNumberFormat="1" applyFont="1" applyBorder="1" applyAlignment="1">
      <alignment horizontal="center" vertical="center"/>
    </xf>
    <xf numFmtId="176" fontId="24" fillId="0" borderId="3" xfId="8" applyNumberFormat="1" applyFont="1" applyBorder="1" applyAlignment="1">
      <alignment horizontal="center" vertical="center" wrapText="1"/>
    </xf>
    <xf numFmtId="176" fontId="33" fillId="0" borderId="3" xfId="8" applyNumberFormat="1" applyFont="1" applyBorder="1" applyAlignment="1">
      <alignment horizontal="center" vertical="center"/>
    </xf>
    <xf numFmtId="176" fontId="11" fillId="0" borderId="3" xfId="8" applyNumberFormat="1" applyFont="1" applyBorder="1" applyAlignment="1">
      <alignment horizontal="center" vertical="center"/>
    </xf>
    <xf numFmtId="176" fontId="0" fillId="0" borderId="0" xfId="8" applyNumberFormat="1" applyFont="1" applyAlignment="1">
      <alignment horizontal="center" vertical="center"/>
    </xf>
    <xf numFmtId="176" fontId="0" fillId="0" borderId="0" xfId="8" applyNumberFormat="1" applyFont="1"/>
    <xf numFmtId="175" fontId="0" fillId="0" borderId="19" xfId="8" applyNumberFormat="1" applyFont="1" applyBorder="1"/>
    <xf numFmtId="175" fontId="0" fillId="0" borderId="20" xfId="8" applyNumberFormat="1" applyFont="1" applyBorder="1"/>
    <xf numFmtId="175" fontId="0" fillId="0" borderId="5" xfId="8" applyNumberFormat="1" applyFont="1" applyBorder="1"/>
    <xf numFmtId="175" fontId="0" fillId="0" borderId="6" xfId="8" applyNumberFormat="1" applyFont="1" applyBorder="1"/>
    <xf numFmtId="175" fontId="0" fillId="0" borderId="0" xfId="8" applyNumberFormat="1" applyFont="1" applyBorder="1"/>
    <xf numFmtId="175" fontId="0" fillId="0" borderId="25" xfId="8" applyNumberFormat="1" applyFont="1" applyBorder="1"/>
    <xf numFmtId="175" fontId="0" fillId="0" borderId="23" xfId="8" applyNumberFormat="1" applyFont="1" applyBorder="1"/>
    <xf numFmtId="175" fontId="0" fillId="0" borderId="22" xfId="8" applyNumberFormat="1" applyFont="1" applyBorder="1"/>
    <xf numFmtId="175" fontId="10" fillId="0" borderId="0" xfId="8" applyNumberFormat="1" applyFont="1"/>
    <xf numFmtId="175" fontId="16" fillId="0" borderId="0" xfId="8" applyNumberFormat="1" applyFont="1" applyAlignment="1">
      <alignment vertical="center"/>
    </xf>
    <xf numFmtId="175" fontId="17" fillId="0" borderId="0" xfId="8" applyNumberFormat="1" applyFont="1"/>
    <xf numFmtId="175" fontId="18" fillId="0" borderId="0" xfId="8" applyNumberFormat="1" applyFont="1" applyAlignment="1">
      <alignment horizontal="center" vertical="center"/>
    </xf>
    <xf numFmtId="175" fontId="57" fillId="0" borderId="0" xfId="8" applyNumberFormat="1" applyFont="1"/>
    <xf numFmtId="176" fontId="1" fillId="0" borderId="0" xfId="8" applyNumberFormat="1" applyFont="1" applyAlignment="1">
      <alignment horizontal="center" vertical="center"/>
    </xf>
    <xf numFmtId="176" fontId="34" fillId="4" borderId="3" xfId="8" applyNumberFormat="1" applyFont="1" applyFill="1" applyBorder="1" applyAlignment="1">
      <alignment horizontal="center" vertical="center" wrapText="1"/>
    </xf>
    <xf numFmtId="176" fontId="33" fillId="2" borderId="3" xfId="8" applyNumberFormat="1" applyFont="1" applyFill="1" applyBorder="1" applyAlignment="1">
      <alignment horizontal="center" vertical="center" wrapText="1"/>
    </xf>
    <xf numFmtId="176" fontId="11" fillId="0" borderId="0" xfId="8" applyNumberFormat="1" applyFont="1" applyAlignment="1">
      <alignment vertical="center"/>
    </xf>
    <xf numFmtId="176" fontId="10" fillId="0" borderId="0" xfId="8" applyNumberFormat="1" applyFont="1" applyAlignment="1">
      <alignment vertical="center"/>
    </xf>
    <xf numFmtId="0" fontId="54" fillId="5" borderId="1" xfId="1" applyFont="1" applyFill="1" applyBorder="1" applyAlignment="1">
      <alignment horizontal="center" vertical="center"/>
    </xf>
    <xf numFmtId="176" fontId="24" fillId="5" borderId="3" xfId="8" applyNumberFormat="1" applyFont="1" applyFill="1" applyBorder="1" applyAlignment="1">
      <alignment horizontal="center" vertical="center" wrapText="1"/>
    </xf>
    <xf numFmtId="43" fontId="24" fillId="5" borderId="3" xfId="0" applyNumberFormat="1" applyFont="1" applyFill="1" applyBorder="1" applyAlignment="1">
      <alignment horizontal="center" vertical="center" wrapText="1"/>
    </xf>
    <xf numFmtId="166" fontId="24" fillId="5" borderId="3" xfId="0" applyNumberFormat="1" applyFont="1" applyFill="1" applyBorder="1" applyAlignment="1">
      <alignment horizontal="center" vertical="center" wrapText="1"/>
    </xf>
    <xf numFmtId="176" fontId="12" fillId="0" borderId="0" xfId="8" applyNumberFormat="1" applyFont="1"/>
    <xf numFmtId="176" fontId="24" fillId="2" borderId="3" xfId="8" applyNumberFormat="1" applyFont="1" applyFill="1" applyBorder="1" applyAlignment="1">
      <alignment vertical="center"/>
    </xf>
    <xf numFmtId="176" fontId="25" fillId="2" borderId="3" xfId="8" applyNumberFormat="1" applyFont="1" applyFill="1" applyBorder="1" applyAlignment="1">
      <alignment vertical="center" wrapText="1"/>
    </xf>
    <xf numFmtId="176" fontId="32" fillId="0" borderId="0" xfId="8" applyNumberFormat="1" applyFont="1" applyAlignment="1">
      <alignment horizontal="center" vertical="center"/>
    </xf>
    <xf numFmtId="176" fontId="54" fillId="5" borderId="3" xfId="8" applyNumberFormat="1" applyFont="1" applyFill="1" applyBorder="1" applyAlignment="1" applyProtection="1">
      <alignment horizontal="center" vertical="center"/>
    </xf>
    <xf numFmtId="176" fontId="10" fillId="0" borderId="3" xfId="8" applyNumberFormat="1" applyFont="1" applyBorder="1" applyAlignment="1">
      <alignment horizontal="center" vertical="center" wrapText="1"/>
    </xf>
    <xf numFmtId="176" fontId="56" fillId="5" borderId="3" xfId="8" applyNumberFormat="1" applyFont="1" applyFill="1" applyBorder="1" applyAlignment="1">
      <alignment horizontal="center" vertical="center" wrapText="1"/>
    </xf>
    <xf numFmtId="176" fontId="38" fillId="0" borderId="8" xfId="8" applyNumberFormat="1" applyFont="1" applyBorder="1" applyAlignment="1">
      <alignment horizontal="center" vertical="center"/>
    </xf>
    <xf numFmtId="176" fontId="24" fillId="0" borderId="8" xfId="8" applyNumberFormat="1" applyFont="1" applyBorder="1" applyAlignment="1">
      <alignment horizontal="center" vertical="center" wrapText="1"/>
    </xf>
    <xf numFmtId="176" fontId="33" fillId="0" borderId="8" xfId="8" applyNumberFormat="1" applyFont="1" applyBorder="1" applyAlignment="1">
      <alignment horizontal="center" vertical="center"/>
    </xf>
    <xf numFmtId="176" fontId="11" fillId="0" borderId="8" xfId="8" applyNumberFormat="1" applyFont="1" applyBorder="1" applyAlignment="1">
      <alignment horizontal="center" vertical="center"/>
    </xf>
    <xf numFmtId="4" fontId="24" fillId="5" borderId="3" xfId="0" applyNumberFormat="1" applyFont="1" applyFill="1" applyBorder="1" applyAlignment="1">
      <alignment horizontal="center" vertical="center" wrapText="1"/>
    </xf>
    <xf numFmtId="176" fontId="32" fillId="5" borderId="3" xfId="8" applyNumberFormat="1" applyFont="1" applyFill="1" applyBorder="1" applyAlignment="1">
      <alignment horizontal="center" vertical="center"/>
    </xf>
    <xf numFmtId="176" fontId="10" fillId="0" borderId="3" xfId="8" applyNumberFormat="1" applyFont="1" applyFill="1" applyBorder="1" applyAlignment="1">
      <alignment horizontal="center" vertical="center"/>
    </xf>
    <xf numFmtId="176" fontId="10" fillId="0" borderId="3" xfId="8" applyNumberFormat="1" applyFont="1" applyFill="1" applyBorder="1" applyAlignment="1">
      <alignment horizontal="center" vertical="center" wrapText="1"/>
    </xf>
    <xf numFmtId="176" fontId="33" fillId="0" borderId="3" xfId="8" applyNumberFormat="1" applyFont="1" applyFill="1" applyBorder="1" applyAlignment="1">
      <alignment horizontal="center" vertical="center" wrapText="1"/>
    </xf>
    <xf numFmtId="176" fontId="58" fillId="0" borderId="3" xfId="8" applyNumberFormat="1" applyFont="1" applyFill="1" applyBorder="1" applyAlignment="1">
      <alignment horizontal="center" vertical="center" wrapText="1"/>
    </xf>
    <xf numFmtId="176" fontId="34" fillId="0" borderId="3" xfId="8" applyNumberFormat="1" applyFont="1" applyFill="1" applyBorder="1" applyAlignment="1">
      <alignment horizontal="center" vertical="center" wrapText="1"/>
    </xf>
    <xf numFmtId="176" fontId="24" fillId="5" borderId="9" xfId="8" applyNumberFormat="1" applyFont="1" applyFill="1" applyBorder="1" applyAlignment="1">
      <alignment horizontal="center" vertical="center" wrapText="1"/>
    </xf>
    <xf numFmtId="176" fontId="10" fillId="0" borderId="0" xfId="8" applyNumberFormat="1" applyFont="1"/>
    <xf numFmtId="176" fontId="13" fillId="0" borderId="0" xfId="8" applyNumberFormat="1" applyFont="1"/>
    <xf numFmtId="176" fontId="15" fillId="0" borderId="0" xfId="8" applyNumberFormat="1" applyFont="1" applyAlignment="1">
      <alignment horizontal="center" vertical="center"/>
    </xf>
    <xf numFmtId="0" fontId="24" fillId="5" borderId="16" xfId="0" applyFont="1" applyFill="1" applyBorder="1" applyAlignment="1">
      <alignment horizontal="center" vertical="center" wrapText="1"/>
    </xf>
    <xf numFmtId="0" fontId="24" fillId="5" borderId="17" xfId="0" applyFont="1" applyFill="1" applyBorder="1" applyAlignment="1">
      <alignment horizontal="center" vertical="center" wrapText="1"/>
    </xf>
    <xf numFmtId="166" fontId="31" fillId="0" borderId="3" xfId="0" applyNumberFormat="1" applyFont="1" applyBorder="1" applyAlignment="1">
      <alignment horizontal="center" vertical="center" wrapText="1"/>
    </xf>
    <xf numFmtId="0" fontId="26" fillId="5" borderId="1" xfId="0" applyFont="1" applyFill="1" applyBorder="1" applyAlignment="1">
      <alignment horizontal="center"/>
    </xf>
    <xf numFmtId="0" fontId="26" fillId="5" borderId="11" xfId="0" applyFont="1" applyFill="1" applyBorder="1" applyAlignment="1">
      <alignment horizontal="center"/>
    </xf>
    <xf numFmtId="0" fontId="24" fillId="5" borderId="1" xfId="0" applyFont="1" applyFill="1" applyBorder="1" applyAlignment="1">
      <alignment horizontal="center" vertical="center" wrapText="1"/>
    </xf>
    <xf numFmtId="0" fontId="24" fillId="5" borderId="11" xfId="0" applyFont="1" applyFill="1" applyBorder="1" applyAlignment="1">
      <alignment horizontal="center" vertical="center" wrapText="1"/>
    </xf>
    <xf numFmtId="0" fontId="24" fillId="5" borderId="12" xfId="0" applyFont="1" applyFill="1" applyBorder="1" applyAlignment="1">
      <alignment horizontal="center" vertical="center" wrapText="1"/>
    </xf>
    <xf numFmtId="0" fontId="24" fillId="5" borderId="13" xfId="0" applyFont="1" applyFill="1" applyBorder="1" applyAlignment="1">
      <alignment horizontal="center" vertical="center" wrapText="1"/>
    </xf>
    <xf numFmtId="9" fontId="54" fillId="5" borderId="1" xfId="2" applyFont="1" applyFill="1" applyBorder="1" applyAlignment="1" applyProtection="1">
      <alignment horizontal="center" vertical="center" wrapText="1"/>
    </xf>
    <xf numFmtId="9" fontId="54" fillId="5" borderId="2" xfId="2" applyFont="1" applyFill="1" applyBorder="1" applyAlignment="1" applyProtection="1">
      <alignment horizontal="center" vertical="center" wrapText="1"/>
    </xf>
    <xf numFmtId="167" fontId="54" fillId="5" borderId="14" xfId="3" applyFont="1" applyFill="1" applyBorder="1" applyAlignment="1" applyProtection="1">
      <alignment horizontal="center" vertical="center"/>
    </xf>
    <xf numFmtId="167" fontId="54" fillId="5" borderId="15" xfId="3" applyFont="1" applyFill="1" applyBorder="1" applyAlignment="1" applyProtection="1">
      <alignment horizontal="center" vertical="center"/>
    </xf>
    <xf numFmtId="167" fontId="54" fillId="5" borderId="14" xfId="3" applyFont="1" applyFill="1" applyBorder="1" applyAlignment="1" applyProtection="1">
      <alignment horizontal="center" vertical="center" wrapText="1"/>
    </xf>
    <xf numFmtId="167" fontId="54" fillId="5" borderId="15" xfId="3" applyFont="1" applyFill="1" applyBorder="1" applyAlignment="1" applyProtection="1">
      <alignment horizontal="center" vertical="center" wrapText="1"/>
    </xf>
    <xf numFmtId="0" fontId="11" fillId="3" borderId="14" xfId="0" applyFont="1" applyFill="1" applyBorder="1" applyAlignment="1">
      <alignment horizontal="center" vertical="center" wrapText="1"/>
    </xf>
    <xf numFmtId="0" fontId="11" fillId="3" borderId="15" xfId="0" applyFont="1" applyFill="1" applyBorder="1" applyAlignment="1">
      <alignment horizontal="center" vertical="center" wrapText="1"/>
    </xf>
  </cellXfs>
  <cellStyles count="16">
    <cellStyle name="Comma" xfId="8" builtinId="3"/>
    <cellStyle name="Comma 17" xfId="3" xr:uid="{00000000-0005-0000-0000-000001000000}"/>
    <cellStyle name="Comma 2" xfId="11" xr:uid="{00000000-0005-0000-0000-000002000000}"/>
    <cellStyle name="Currency 2" xfId="10" xr:uid="{00000000-0005-0000-0000-000004000000}"/>
    <cellStyle name="Normal" xfId="0" builtinId="0"/>
    <cellStyle name="Normal 10" xfId="5" xr:uid="{00000000-0005-0000-0000-000006000000}"/>
    <cellStyle name="Normal 2" xfId="9" xr:uid="{00000000-0005-0000-0000-000007000000}"/>
    <cellStyle name="Normal 2 2" xfId="14" xr:uid="{00000000-0005-0000-0000-000008000000}"/>
    <cellStyle name="Normal 4" xfId="7" xr:uid="{00000000-0005-0000-0000-000009000000}"/>
    <cellStyle name="Normal_gare wyalsadfenigagarini 10" xfId="6" xr:uid="{00000000-0005-0000-0000-00000B000000}"/>
    <cellStyle name="Normal_gare wyalsadfenigagarini 2_SMSH2008-IIkv ." xfId="1" xr:uid="{00000000-0005-0000-0000-00000C000000}"/>
    <cellStyle name="Percent" xfId="15" builtinId="5"/>
    <cellStyle name="Percent 3" xfId="2" xr:uid="{00000000-0005-0000-0000-00000E000000}"/>
    <cellStyle name="Обычный 2" xfId="13" xr:uid="{00000000-0005-0000-0000-00000F000000}"/>
    <cellStyle name="Обычный 4" xfId="4" xr:uid="{00000000-0005-0000-0000-000010000000}"/>
    <cellStyle name="Финансовый 2" xfId="12" xr:uid="{00000000-0005-0000-0000-000011000000}"/>
  </cellStyles>
  <dxfs count="9"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</dxfs>
  <tableStyles count="0" defaultTableStyle="TableStyleMedium2" defaultPivotStyle="PivotStyleLight16"/>
  <colors>
    <mruColors>
      <color rgb="FFBD5A1D"/>
      <color rgb="FFDD706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J89"/>
  <sheetViews>
    <sheetView showGridLines="0" tabSelected="1" zoomScale="80" zoomScaleNormal="80" workbookViewId="0">
      <selection activeCell="D20" sqref="D20"/>
    </sheetView>
  </sheetViews>
  <sheetFormatPr defaultRowHeight="14.35"/>
  <cols>
    <col min="1" max="1" width="8.9375" style="189"/>
    <col min="2" max="2" width="11.46875" bestFit="1" customWidth="1"/>
    <col min="3" max="3" width="39.5859375" customWidth="1"/>
    <col min="4" max="4" width="23.76171875" bestFit="1" customWidth="1"/>
    <col min="5" max="5" width="17.29296875" style="302" customWidth="1"/>
    <col min="6" max="6" width="19.1171875" customWidth="1"/>
    <col min="7" max="7" width="14" customWidth="1"/>
    <col min="8" max="8" width="23" bestFit="1" customWidth="1"/>
    <col min="9" max="9" width="23.3515625" bestFit="1" customWidth="1"/>
    <col min="10" max="10" width="13.1171875" bestFit="1" customWidth="1"/>
  </cols>
  <sheetData>
    <row r="1" spans="2:5" s="189" customFormat="1">
      <c r="E1" s="302"/>
    </row>
    <row r="2" spans="2:5" ht="27.6" customHeight="1">
      <c r="B2" s="349" t="s">
        <v>179</v>
      </c>
      <c r="C2" s="349"/>
      <c r="D2" s="349"/>
      <c r="E2" s="349"/>
    </row>
    <row r="3" spans="2:5">
      <c r="B3" s="354" t="s">
        <v>0</v>
      </c>
      <c r="C3" s="352" t="s">
        <v>77</v>
      </c>
      <c r="D3" s="350"/>
      <c r="E3" s="337" t="s">
        <v>178</v>
      </c>
    </row>
    <row r="4" spans="2:5" ht="20.7" customHeight="1">
      <c r="B4" s="355"/>
      <c r="C4" s="353"/>
      <c r="D4" s="351"/>
      <c r="E4" s="322" t="s">
        <v>17</v>
      </c>
    </row>
    <row r="5" spans="2:5">
      <c r="B5" s="120">
        <v>1</v>
      </c>
      <c r="C5" s="162" t="s">
        <v>1</v>
      </c>
      <c r="D5" s="163"/>
      <c r="E5" s="338">
        <f>მოსამზ!K23</f>
        <v>0</v>
      </c>
    </row>
    <row r="6" spans="2:5">
      <c r="B6" s="120">
        <v>2</v>
      </c>
      <c r="C6" s="162" t="s">
        <v>44</v>
      </c>
      <c r="D6" s="163"/>
      <c r="E6" s="338">
        <f>'გრუნტი-ინერტულ.'!K34</f>
        <v>0</v>
      </c>
    </row>
    <row r="7" spans="2:5">
      <c r="B7" s="120">
        <v>3</v>
      </c>
      <c r="C7" s="162" t="s">
        <v>45</v>
      </c>
      <c r="D7" s="163"/>
      <c r="E7" s="338">
        <f>'მონ. კედელი'!K30</f>
        <v>0</v>
      </c>
    </row>
    <row r="8" spans="2:5">
      <c r="B8" s="120">
        <v>4</v>
      </c>
      <c r="C8" s="162" t="s">
        <v>46</v>
      </c>
      <c r="D8" s="163"/>
      <c r="E8" s="339">
        <f>კონსტრუქციული!K62</f>
        <v>0</v>
      </c>
    </row>
    <row r="9" spans="2:5">
      <c r="B9" s="120">
        <v>5</v>
      </c>
      <c r="C9" s="162" t="s">
        <v>161</v>
      </c>
      <c r="D9" s="163"/>
      <c r="E9" s="339">
        <f>პრეკასტები!K46</f>
        <v>0</v>
      </c>
    </row>
    <row r="10" spans="2:5">
      <c r="B10" s="120">
        <v>7</v>
      </c>
      <c r="C10" s="162" t="s">
        <v>93</v>
      </c>
      <c r="D10" s="163"/>
      <c r="E10" s="340">
        <f>ექსტერიერი!K44</f>
        <v>0</v>
      </c>
    </row>
    <row r="11" spans="2:5">
      <c r="B11" s="120">
        <v>8</v>
      </c>
      <c r="C11" s="162" t="s">
        <v>94</v>
      </c>
      <c r="D11" s="163"/>
      <c r="E11" s="340">
        <f>'მისადგომები და შიდა გზა'!K20</f>
        <v>0</v>
      </c>
    </row>
    <row r="12" spans="2:5">
      <c r="B12" s="120">
        <v>9</v>
      </c>
      <c r="C12" s="162" t="s">
        <v>165</v>
      </c>
      <c r="D12" s="163"/>
      <c r="E12" s="341">
        <f>'დოკის.შელტერი.კარები'!L31</f>
        <v>0</v>
      </c>
    </row>
    <row r="13" spans="2:5">
      <c r="B13" s="120">
        <v>12</v>
      </c>
      <c r="C13" s="162" t="s">
        <v>170</v>
      </c>
      <c r="D13" s="163"/>
      <c r="E13" s="340">
        <f>ღობე!K18</f>
        <v>0</v>
      </c>
    </row>
    <row r="14" spans="2:5">
      <c r="B14" s="121"/>
      <c r="C14" s="36" t="s">
        <v>17</v>
      </c>
      <c r="D14" s="37"/>
      <c r="E14" s="342">
        <f>SUM(E5:E12)</f>
        <v>0</v>
      </c>
    </row>
    <row r="15" spans="2:5">
      <c r="B15" s="121"/>
      <c r="C15" s="38" t="s">
        <v>19</v>
      </c>
      <c r="D15" s="39">
        <v>0.18</v>
      </c>
      <c r="E15" s="339">
        <f>E14*D15</f>
        <v>0</v>
      </c>
    </row>
    <row r="16" spans="2:5" ht="14.7" thickBot="1">
      <c r="B16" s="347" t="s">
        <v>47</v>
      </c>
      <c r="C16" s="348"/>
      <c r="D16" s="224"/>
      <c r="E16" s="343">
        <f>E14+E15</f>
        <v>0</v>
      </c>
    </row>
    <row r="17" spans="2:6" ht="21.45" customHeight="1">
      <c r="E17" s="344"/>
      <c r="F17" s="161"/>
    </row>
    <row r="18" spans="2:6">
      <c r="B18" s="189"/>
      <c r="C18" s="189"/>
      <c r="D18" s="189"/>
      <c r="E18" s="189"/>
      <c r="F18" s="189"/>
    </row>
    <row r="19" spans="2:6">
      <c r="B19" s="189"/>
      <c r="C19" s="189"/>
      <c r="D19" s="189"/>
      <c r="E19" s="189"/>
      <c r="F19" s="189"/>
    </row>
    <row r="20" spans="2:6">
      <c r="B20" s="189"/>
      <c r="C20" s="189"/>
      <c r="D20" s="189"/>
      <c r="E20" s="189"/>
      <c r="F20" s="189"/>
    </row>
    <row r="21" spans="2:6">
      <c r="B21" s="189"/>
      <c r="C21" s="189"/>
      <c r="D21" s="189"/>
      <c r="E21" s="189"/>
      <c r="F21" s="189"/>
    </row>
    <row r="22" spans="2:6">
      <c r="B22" s="189"/>
      <c r="C22" s="189"/>
      <c r="D22" s="189"/>
      <c r="E22" s="189"/>
      <c r="F22" s="189"/>
    </row>
    <row r="23" spans="2:6">
      <c r="B23" s="189"/>
      <c r="C23" s="189"/>
      <c r="D23" s="189"/>
      <c r="E23" s="189"/>
      <c r="F23" s="189"/>
    </row>
    <row r="24" spans="2:6">
      <c r="B24" s="189"/>
      <c r="C24" s="189"/>
      <c r="D24" s="189"/>
      <c r="E24" s="189"/>
      <c r="F24" s="189"/>
    </row>
    <row r="25" spans="2:6">
      <c r="B25" s="189"/>
      <c r="C25" s="189"/>
      <c r="D25" s="189"/>
      <c r="E25" s="189"/>
      <c r="F25" s="189"/>
    </row>
    <row r="26" spans="2:6">
      <c r="B26" s="189"/>
      <c r="C26" s="189"/>
      <c r="D26" s="189"/>
      <c r="E26" s="189"/>
      <c r="F26" s="189"/>
    </row>
    <row r="27" spans="2:6">
      <c r="B27" s="189"/>
      <c r="C27" s="189"/>
      <c r="D27" s="189"/>
      <c r="E27" s="189"/>
      <c r="F27" s="189"/>
    </row>
    <row r="28" spans="2:6">
      <c r="B28" s="189"/>
      <c r="C28" s="189"/>
      <c r="D28" s="189"/>
      <c r="E28" s="189"/>
      <c r="F28" s="189"/>
    </row>
    <row r="29" spans="2:6">
      <c r="B29" s="189"/>
      <c r="C29" s="189"/>
      <c r="D29" s="189"/>
      <c r="E29" s="189"/>
      <c r="F29" s="189"/>
    </row>
    <row r="30" spans="2:6">
      <c r="B30" s="189"/>
      <c r="C30" s="189"/>
      <c r="D30" s="189"/>
      <c r="E30" s="189"/>
      <c r="F30" s="189"/>
    </row>
    <row r="31" spans="2:6">
      <c r="B31" s="189"/>
      <c r="D31" s="189"/>
      <c r="E31" s="189"/>
      <c r="F31" s="189"/>
    </row>
    <row r="32" spans="2:6">
      <c r="B32" s="189"/>
      <c r="C32" s="189"/>
      <c r="D32" s="189"/>
      <c r="E32" s="189"/>
      <c r="F32" s="189"/>
    </row>
    <row r="33" spans="2:6">
      <c r="B33" s="189"/>
      <c r="C33" s="189"/>
      <c r="D33" s="189"/>
      <c r="E33" s="189"/>
      <c r="F33" s="189"/>
    </row>
    <row r="34" spans="2:6">
      <c r="B34" s="189"/>
      <c r="C34" s="189"/>
      <c r="D34" s="189"/>
      <c r="E34" s="189"/>
      <c r="F34" s="189"/>
    </row>
    <row r="59" spans="5:88" s="2" customFormat="1" ht="45" customHeight="1">
      <c r="E59" s="344"/>
      <c r="K59" s="46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  <c r="AP59" s="20"/>
      <c r="AQ59" s="20"/>
      <c r="AR59" s="20"/>
      <c r="AS59" s="20"/>
      <c r="AT59" s="20"/>
      <c r="AU59" s="20"/>
      <c r="AV59" s="20"/>
      <c r="AW59" s="20"/>
      <c r="AX59" s="20"/>
      <c r="AY59" s="20"/>
      <c r="AZ59" s="20"/>
      <c r="BA59" s="20"/>
      <c r="BB59" s="20"/>
      <c r="BC59" s="20"/>
      <c r="BD59" s="20"/>
      <c r="BE59" s="20"/>
      <c r="BF59" s="20"/>
      <c r="BG59" s="20"/>
      <c r="BH59" s="20"/>
      <c r="BI59" s="20"/>
      <c r="BJ59" s="20"/>
      <c r="BK59" s="20"/>
      <c r="BL59" s="20"/>
      <c r="BM59" s="20"/>
      <c r="BN59" s="20"/>
      <c r="BO59" s="20"/>
      <c r="BP59" s="20"/>
      <c r="BQ59" s="20"/>
      <c r="BR59" s="20"/>
      <c r="BS59" s="20"/>
      <c r="BT59" s="20"/>
      <c r="BU59" s="20"/>
      <c r="BV59" s="20"/>
      <c r="BW59" s="20"/>
      <c r="BX59" s="20"/>
      <c r="BY59" s="20"/>
      <c r="BZ59" s="20"/>
      <c r="CA59" s="20"/>
      <c r="CB59" s="20"/>
      <c r="CC59" s="20"/>
      <c r="CD59" s="20"/>
      <c r="CE59" s="20"/>
      <c r="CF59" s="20"/>
      <c r="CG59" s="20"/>
      <c r="CH59" s="20"/>
      <c r="CI59" s="20"/>
      <c r="CJ59" s="20"/>
    </row>
    <row r="60" spans="5:88" s="2" customFormat="1" ht="13">
      <c r="E60" s="344"/>
      <c r="K60" s="46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  <c r="AO60" s="20"/>
      <c r="AP60" s="20"/>
      <c r="AQ60" s="20"/>
      <c r="AR60" s="20"/>
      <c r="AS60" s="20"/>
      <c r="AT60" s="20"/>
      <c r="AU60" s="20"/>
      <c r="AV60" s="20"/>
      <c r="AW60" s="20"/>
      <c r="AX60" s="20"/>
      <c r="AY60" s="20"/>
      <c r="AZ60" s="20"/>
      <c r="BA60" s="20"/>
      <c r="BB60" s="20"/>
      <c r="BC60" s="20"/>
      <c r="BD60" s="20"/>
      <c r="BE60" s="20"/>
      <c r="BF60" s="20"/>
      <c r="BG60" s="20"/>
      <c r="BH60" s="20"/>
      <c r="BI60" s="20"/>
      <c r="BJ60" s="20"/>
      <c r="BK60" s="20"/>
      <c r="BL60" s="20"/>
      <c r="BM60" s="20"/>
      <c r="BN60" s="20"/>
      <c r="BO60" s="20"/>
      <c r="BP60" s="20"/>
      <c r="BQ60" s="20"/>
      <c r="BR60" s="20"/>
      <c r="BS60" s="20"/>
      <c r="BT60" s="20"/>
      <c r="BU60" s="20"/>
      <c r="BV60" s="20"/>
      <c r="BW60" s="20"/>
      <c r="BX60" s="20"/>
      <c r="BY60" s="20"/>
      <c r="BZ60" s="20"/>
      <c r="CA60" s="20"/>
      <c r="CB60" s="20"/>
      <c r="CC60" s="20"/>
      <c r="CD60" s="20"/>
      <c r="CE60" s="20"/>
      <c r="CF60" s="20"/>
      <c r="CG60" s="20"/>
      <c r="CH60" s="20"/>
      <c r="CI60" s="20"/>
      <c r="CJ60" s="20"/>
    </row>
    <row r="61" spans="5:88" s="2" customFormat="1" ht="13">
      <c r="E61" s="344"/>
      <c r="K61" s="46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  <c r="AP61" s="20"/>
      <c r="AQ61" s="20"/>
      <c r="AR61" s="20"/>
      <c r="AS61" s="20"/>
      <c r="AT61" s="20"/>
      <c r="AU61" s="20"/>
      <c r="AV61" s="20"/>
      <c r="AW61" s="20"/>
      <c r="AX61" s="20"/>
      <c r="AY61" s="20"/>
      <c r="AZ61" s="20"/>
      <c r="BA61" s="20"/>
      <c r="BB61" s="20"/>
      <c r="BC61" s="20"/>
      <c r="BD61" s="20"/>
      <c r="BE61" s="20"/>
      <c r="BF61" s="20"/>
      <c r="BG61" s="20"/>
      <c r="BH61" s="20"/>
      <c r="BI61" s="20"/>
      <c r="BJ61" s="20"/>
      <c r="BK61" s="20"/>
      <c r="BL61" s="20"/>
      <c r="BM61" s="20"/>
      <c r="BN61" s="20"/>
      <c r="BO61" s="20"/>
      <c r="BP61" s="20"/>
      <c r="BQ61" s="20"/>
      <c r="BR61" s="20"/>
      <c r="BS61" s="20"/>
      <c r="BT61" s="20"/>
      <c r="BU61" s="20"/>
      <c r="BV61" s="20"/>
      <c r="BW61" s="20"/>
      <c r="BX61" s="20"/>
      <c r="BY61" s="20"/>
      <c r="BZ61" s="20"/>
      <c r="CA61" s="20"/>
      <c r="CB61" s="20"/>
      <c r="CC61" s="20"/>
      <c r="CD61" s="20"/>
      <c r="CE61" s="20"/>
      <c r="CF61" s="20"/>
      <c r="CG61" s="20"/>
      <c r="CH61" s="20"/>
      <c r="CI61" s="20"/>
      <c r="CJ61" s="20"/>
    </row>
    <row r="62" spans="5:88" s="189" customFormat="1">
      <c r="E62" s="302"/>
    </row>
    <row r="63" spans="5:88" s="189" customFormat="1">
      <c r="E63" s="302"/>
    </row>
    <row r="64" spans="5:88" s="189" customFormat="1">
      <c r="E64" s="302"/>
    </row>
    <row r="65" spans="5:20" s="189" customFormat="1">
      <c r="E65" s="302"/>
    </row>
    <row r="66" spans="5:20" s="189" customFormat="1">
      <c r="E66" s="302"/>
    </row>
    <row r="67" spans="5:20" s="189" customFormat="1">
      <c r="E67" s="302"/>
    </row>
    <row r="68" spans="5:20" s="189" customFormat="1">
      <c r="E68" s="302"/>
      <c r="K68" s="42"/>
    </row>
    <row r="69" spans="5:20" s="189" customFormat="1">
      <c r="E69" s="302"/>
      <c r="K69" s="42"/>
    </row>
    <row r="70" spans="5:20" s="189" customFormat="1">
      <c r="E70" s="302"/>
      <c r="K70" s="42"/>
    </row>
    <row r="71" spans="5:20" s="189" customFormat="1">
      <c r="E71" s="302"/>
      <c r="K71" s="42"/>
    </row>
    <row r="72" spans="5:20" s="189" customFormat="1">
      <c r="E72" s="302"/>
      <c r="K72" s="42"/>
    </row>
    <row r="73" spans="5:20" s="3" customFormat="1">
      <c r="E73" s="325"/>
      <c r="K73" s="81"/>
      <c r="L73" s="82"/>
      <c r="O73" s="178">
        <f>9*12</f>
        <v>108</v>
      </c>
      <c r="P73" s="179">
        <f>3*24</f>
        <v>72</v>
      </c>
      <c r="R73" s="3">
        <f>O73/12+1</f>
        <v>10</v>
      </c>
      <c r="S73" s="3">
        <f>P73/24+1</f>
        <v>4</v>
      </c>
      <c r="T73" s="3">
        <f>S73*R73</f>
        <v>40</v>
      </c>
    </row>
    <row r="74" spans="5:20" s="4" customFormat="1" ht="14.7" thickBot="1">
      <c r="E74" s="345"/>
      <c r="K74" s="85"/>
      <c r="L74" s="86"/>
      <c r="O74" s="181">
        <f>7*12</f>
        <v>84</v>
      </c>
      <c r="P74" s="182">
        <f>2*24</f>
        <v>48</v>
      </c>
      <c r="R74" s="3">
        <f>O74/12+1</f>
        <v>8</v>
      </c>
      <c r="S74" s="3">
        <f>P74/24+1</f>
        <v>3</v>
      </c>
      <c r="T74" s="3">
        <f>S74*R74</f>
        <v>24</v>
      </c>
    </row>
    <row r="75" spans="5:20" s="4" customFormat="1" ht="14.7" thickBot="1">
      <c r="E75" s="345"/>
      <c r="K75" s="85"/>
      <c r="L75" s="86"/>
      <c r="O75" s="181">
        <f>7*12</f>
        <v>84</v>
      </c>
      <c r="P75" s="182">
        <f>2*24</f>
        <v>48</v>
      </c>
      <c r="R75" s="3">
        <f>O75/12+1</f>
        <v>8</v>
      </c>
      <c r="S75" s="3">
        <f>P75/24+1</f>
        <v>3</v>
      </c>
      <c r="T75" s="3">
        <f>S75*R75</f>
        <v>24</v>
      </c>
    </row>
    <row r="76" spans="5:20" s="3" customFormat="1" ht="12.7">
      <c r="E76" s="325"/>
      <c r="K76" s="85"/>
      <c r="L76" s="87"/>
      <c r="T76" s="3">
        <f>T74+T74</f>
        <v>48</v>
      </c>
    </row>
    <row r="77" spans="5:20" s="3" customFormat="1" ht="12.7">
      <c r="E77" s="325"/>
      <c r="K77" s="85"/>
      <c r="L77" s="87"/>
    </row>
    <row r="78" spans="5:20" s="3" customFormat="1" ht="12.7">
      <c r="E78" s="325"/>
      <c r="K78" s="85"/>
      <c r="L78" s="87"/>
      <c r="O78" s="3" t="s">
        <v>124</v>
      </c>
      <c r="Q78" s="3" t="s">
        <v>125</v>
      </c>
      <c r="R78" s="183" t="s">
        <v>126</v>
      </c>
    </row>
    <row r="79" spans="5:20" s="3" customFormat="1" ht="12.7">
      <c r="E79" s="325"/>
      <c r="K79" s="85"/>
      <c r="L79" s="87"/>
    </row>
    <row r="80" spans="5:20" s="3" customFormat="1" ht="12.7">
      <c r="E80" s="325"/>
      <c r="K80" s="85"/>
      <c r="L80" s="87"/>
    </row>
    <row r="81" spans="5:23" s="3" customFormat="1" ht="12.7">
      <c r="E81" s="325"/>
      <c r="K81" s="85"/>
      <c r="L81" s="87"/>
      <c r="O81" s="3">
        <f>5*7*2.5*48</f>
        <v>4200</v>
      </c>
      <c r="P81" s="3" t="s">
        <v>127</v>
      </c>
    </row>
    <row r="82" spans="5:23" s="3" customFormat="1" ht="12.7">
      <c r="E82" s="325"/>
      <c r="K82" s="85"/>
      <c r="L82" s="87"/>
      <c r="O82" s="3">
        <f>S82*2</f>
        <v>1872</v>
      </c>
      <c r="P82" s="3" t="s">
        <v>129</v>
      </c>
      <c r="S82" s="3">
        <f>(108+84+72+48)*3</f>
        <v>936</v>
      </c>
      <c r="T82" s="3" t="s">
        <v>128</v>
      </c>
    </row>
    <row r="83" spans="5:23" s="3" customFormat="1" ht="12.7">
      <c r="E83" s="325"/>
      <c r="K83" s="85"/>
      <c r="L83" s="87"/>
      <c r="O83" s="3">
        <v>5679</v>
      </c>
      <c r="P83" s="3" t="s">
        <v>130</v>
      </c>
    </row>
    <row r="84" spans="5:23" s="3" customFormat="1" ht="12.7">
      <c r="E84" s="325"/>
      <c r="K84" s="85"/>
      <c r="L84" s="87"/>
    </row>
    <row r="85" spans="5:23" s="3" customFormat="1" ht="12.7">
      <c r="E85" s="325"/>
      <c r="K85" s="85"/>
      <c r="L85" s="87"/>
      <c r="O85" s="3">
        <f>O83+O82+O81</f>
        <v>11751</v>
      </c>
      <c r="P85" s="3" t="s">
        <v>131</v>
      </c>
      <c r="Q85" s="3" t="s">
        <v>132</v>
      </c>
    </row>
    <row r="86" spans="5:23" s="3" customFormat="1" ht="12.7">
      <c r="E86" s="325"/>
      <c r="K86" s="85"/>
      <c r="L86" s="87"/>
    </row>
    <row r="87" spans="5:23" s="3" customFormat="1" ht="12.7">
      <c r="E87" s="325"/>
      <c r="K87" s="85"/>
      <c r="L87" s="87"/>
      <c r="W87" s="3" t="s">
        <v>134</v>
      </c>
    </row>
    <row r="88" spans="5:23" s="3" customFormat="1" ht="12.7">
      <c r="E88" s="325"/>
      <c r="K88" s="85"/>
      <c r="L88" s="87"/>
      <c r="W88" s="3">
        <f>1150*2</f>
        <v>2300</v>
      </c>
    </row>
    <row r="89" spans="5:23" s="200" customFormat="1" ht="12.7">
      <c r="E89" s="346"/>
      <c r="K89" s="88"/>
      <c r="L89" s="124"/>
      <c r="W89" s="184" t="s">
        <v>135</v>
      </c>
    </row>
  </sheetData>
  <mergeCells count="5">
    <mergeCell ref="B16:C16"/>
    <mergeCell ref="B2:E2"/>
    <mergeCell ref="D3:D4"/>
    <mergeCell ref="C3:C4"/>
    <mergeCell ref="B3:B4"/>
  </mergeCells>
  <pageMargins left="0.11811023622047245" right="0.11811023622047245" top="0.11811023622047245" bottom="0.11811023622047245" header="0.11811023622047245" footer="0.11811023622047245"/>
  <pageSetup paperSize="9" scale="121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5C476A-0C10-4B3F-B2DF-6453DF98B5B4}">
  <dimension ref="A1:M723"/>
  <sheetViews>
    <sheetView showGridLines="0" topLeftCell="A2" zoomScale="89" zoomScaleNormal="100" workbookViewId="0">
      <selection activeCell="O32" sqref="O32"/>
    </sheetView>
  </sheetViews>
  <sheetFormatPr defaultColWidth="9.1171875" defaultRowHeight="14.35"/>
  <cols>
    <col min="1" max="1" width="9.1171875" style="189"/>
    <col min="2" max="2" width="49.29296875" style="189" customWidth="1"/>
    <col min="3" max="4" width="9.1171875" style="189"/>
    <col min="5" max="5" width="11.29296875" style="189" customWidth="1"/>
    <col min="6" max="6" width="14.1171875" style="189" bestFit="1" customWidth="1"/>
    <col min="7" max="7" width="9.5859375" style="189" bestFit="1" customWidth="1"/>
    <col min="8" max="8" width="13" style="189" customWidth="1"/>
    <col min="9" max="9" width="9.1171875" style="189"/>
    <col min="10" max="11" width="13" style="189" customWidth="1"/>
    <col min="12" max="16384" width="9.1171875" style="189"/>
  </cols>
  <sheetData>
    <row r="1" spans="1:13" s="1" customFormat="1" ht="22.2" customHeight="1">
      <c r="A1" s="40"/>
      <c r="B1" s="43"/>
      <c r="C1" s="44"/>
      <c r="D1" s="44"/>
      <c r="E1" s="73"/>
      <c r="F1" s="73"/>
      <c r="G1" s="73"/>
      <c r="H1" s="73"/>
      <c r="I1" s="35" t="s">
        <v>43</v>
      </c>
      <c r="J1" s="72" t="e">
        <f>კრებითი!#REF!</f>
        <v>#REF!</v>
      </c>
      <c r="K1" s="72"/>
      <c r="L1" s="71"/>
    </row>
    <row r="2" spans="1:13" s="76" customFormat="1" ht="51.45" customHeight="1">
      <c r="A2" s="231" t="s">
        <v>0</v>
      </c>
      <c r="B2" s="232" t="s">
        <v>29</v>
      </c>
      <c r="C2" s="245" t="s">
        <v>48</v>
      </c>
      <c r="D2" s="233" t="s">
        <v>49</v>
      </c>
      <c r="E2" s="358" t="s">
        <v>24</v>
      </c>
      <c r="F2" s="359"/>
      <c r="G2" s="358" t="s">
        <v>23</v>
      </c>
      <c r="H2" s="359"/>
      <c r="I2" s="360" t="s">
        <v>33</v>
      </c>
      <c r="J2" s="361"/>
      <c r="K2" s="234" t="s">
        <v>17</v>
      </c>
      <c r="L2" s="74"/>
      <c r="M2" s="75"/>
    </row>
    <row r="3" spans="1:13" s="76" customFormat="1" ht="26.1" customHeight="1">
      <c r="A3" s="231"/>
      <c r="B3" s="235" t="s">
        <v>100</v>
      </c>
      <c r="C3" s="246"/>
      <c r="D3" s="236"/>
      <c r="E3" s="237" t="s">
        <v>50</v>
      </c>
      <c r="F3" s="237" t="s">
        <v>51</v>
      </c>
      <c r="G3" s="237" t="s">
        <v>50</v>
      </c>
      <c r="H3" s="237" t="s">
        <v>51</v>
      </c>
      <c r="I3" s="237" t="s">
        <v>50</v>
      </c>
      <c r="J3" s="237" t="s">
        <v>51</v>
      </c>
      <c r="K3" s="234"/>
      <c r="L3" s="74"/>
      <c r="M3" s="75"/>
    </row>
    <row r="4" spans="1:13" s="2" customFormat="1">
      <c r="A4" s="223">
        <v>1</v>
      </c>
      <c r="B4" s="238">
        <v>2</v>
      </c>
      <c r="C4" s="239">
        <v>3</v>
      </c>
      <c r="D4" s="238">
        <v>4</v>
      </c>
      <c r="E4" s="238">
        <v>5</v>
      </c>
      <c r="F4" s="238">
        <v>6</v>
      </c>
      <c r="G4" s="238">
        <v>7</v>
      </c>
      <c r="H4" s="238">
        <v>8</v>
      </c>
      <c r="I4" s="238">
        <v>9</v>
      </c>
      <c r="J4" s="238">
        <v>10</v>
      </c>
      <c r="K4" s="238">
        <v>11</v>
      </c>
      <c r="L4" s="77"/>
      <c r="M4" s="12"/>
    </row>
    <row r="5" spans="1:13" s="3" customFormat="1" ht="23.45" customHeight="1">
      <c r="A5" s="68">
        <v>1</v>
      </c>
      <c r="B5" s="219" t="s">
        <v>166</v>
      </c>
      <c r="C5" s="29" t="s">
        <v>114</v>
      </c>
      <c r="D5" s="78">
        <v>740</v>
      </c>
      <c r="E5" s="61"/>
      <c r="F5" s="199"/>
      <c r="G5" s="199"/>
      <c r="H5" s="199"/>
      <c r="I5" s="199"/>
      <c r="J5" s="199"/>
      <c r="K5" s="80"/>
      <c r="L5" s="81"/>
      <c r="M5" s="82"/>
    </row>
    <row r="6" spans="1:13" s="3" customFormat="1" ht="13">
      <c r="A6" s="68"/>
      <c r="B6" s="218" t="s">
        <v>167</v>
      </c>
      <c r="C6" s="30" t="s">
        <v>114</v>
      </c>
      <c r="D6" s="84">
        <f>D5</f>
        <v>740</v>
      </c>
      <c r="E6" s="49"/>
      <c r="F6" s="49">
        <f>D6*E6</f>
        <v>0</v>
      </c>
      <c r="G6" s="112"/>
      <c r="H6" s="49">
        <f>F6*D6</f>
        <v>0</v>
      </c>
      <c r="I6" s="49"/>
      <c r="J6" s="49">
        <f>H6*D6</f>
        <v>0</v>
      </c>
      <c r="K6" s="80">
        <f>J6+H6+F6</f>
        <v>0</v>
      </c>
      <c r="L6" s="85"/>
      <c r="M6" s="87"/>
    </row>
    <row r="7" spans="1:13" s="3" customFormat="1" ht="13">
      <c r="A7" s="68"/>
      <c r="B7" s="218" t="s">
        <v>168</v>
      </c>
      <c r="C7" s="30" t="s">
        <v>114</v>
      </c>
      <c r="D7" s="84">
        <f>D6</f>
        <v>740</v>
      </c>
      <c r="E7" s="49"/>
      <c r="F7" s="49">
        <f t="shared" ref="F7:F8" si="0">D7*E7</f>
        <v>0</v>
      </c>
      <c r="G7" s="112"/>
      <c r="H7" s="49">
        <f t="shared" ref="H7:H8" si="1">F7*D7</f>
        <v>0</v>
      </c>
      <c r="I7" s="49"/>
      <c r="J7" s="49">
        <f t="shared" ref="J7:J8" si="2">H7*D7</f>
        <v>0</v>
      </c>
      <c r="K7" s="80">
        <f t="shared" ref="K7:K9" si="3">J7+H7+F7</f>
        <v>0</v>
      </c>
      <c r="L7" s="85"/>
      <c r="M7" s="87"/>
    </row>
    <row r="8" spans="1:13" s="3" customFormat="1" ht="13">
      <c r="A8" s="68"/>
      <c r="B8" s="19" t="s">
        <v>169</v>
      </c>
      <c r="C8" s="30" t="s">
        <v>36</v>
      </c>
      <c r="D8" s="84">
        <f>D7*2</f>
        <v>1480</v>
      </c>
      <c r="E8" s="49"/>
      <c r="F8" s="49">
        <f t="shared" si="0"/>
        <v>0</v>
      </c>
      <c r="G8" s="112"/>
      <c r="H8" s="49">
        <f t="shared" si="1"/>
        <v>0</v>
      </c>
      <c r="I8" s="49"/>
      <c r="J8" s="49">
        <f t="shared" si="2"/>
        <v>0</v>
      </c>
      <c r="K8" s="80">
        <f t="shared" si="3"/>
        <v>0</v>
      </c>
      <c r="L8" s="85"/>
      <c r="M8" s="87"/>
    </row>
    <row r="9" spans="1:13" s="3" customFormat="1" ht="13">
      <c r="A9" s="68"/>
      <c r="B9" s="19"/>
      <c r="C9" s="30"/>
      <c r="D9" s="84"/>
      <c r="E9" s="49"/>
      <c r="F9" s="49"/>
      <c r="G9" s="49"/>
      <c r="H9" s="49"/>
      <c r="I9" s="49"/>
      <c r="J9" s="49"/>
      <c r="K9" s="80">
        <f t="shared" si="3"/>
        <v>0</v>
      </c>
      <c r="L9" s="85"/>
      <c r="M9" s="87"/>
    </row>
    <row r="10" spans="1:13" s="200" customFormat="1" ht="13">
      <c r="A10" s="223"/>
      <c r="B10" s="223" t="s">
        <v>17</v>
      </c>
      <c r="C10" s="223"/>
      <c r="D10" s="336"/>
      <c r="E10" s="323"/>
      <c r="F10" s="324">
        <f>SUM(F5:F9)</f>
        <v>0</v>
      </c>
      <c r="G10" s="324"/>
      <c r="H10" s="324">
        <f>SUM(H5:H9)</f>
        <v>0</v>
      </c>
      <c r="I10" s="324"/>
      <c r="J10" s="324">
        <f>SUM(J5:J9)</f>
        <v>0</v>
      </c>
      <c r="K10" s="324">
        <f>SUM(K5:K9)</f>
        <v>0</v>
      </c>
      <c r="L10" s="88"/>
    </row>
    <row r="11" spans="1:13" s="57" customFormat="1">
      <c r="A11" s="164"/>
      <c r="B11" s="51" t="s">
        <v>110</v>
      </c>
      <c r="C11" s="52">
        <v>0.01</v>
      </c>
      <c r="D11" s="53"/>
      <c r="E11" s="54"/>
      <c r="F11" s="55"/>
      <c r="G11" s="56"/>
      <c r="H11" s="56"/>
      <c r="I11" s="55"/>
      <c r="J11" s="55"/>
      <c r="K11" s="165">
        <f>F10*C11</f>
        <v>0</v>
      </c>
      <c r="L11" s="90"/>
      <c r="M11" s="91"/>
    </row>
    <row r="12" spans="1:13" s="62" customFormat="1" ht="13">
      <c r="A12" s="166"/>
      <c r="B12" s="58" t="s">
        <v>17</v>
      </c>
      <c r="C12" s="52"/>
      <c r="D12" s="58"/>
      <c r="E12" s="59"/>
      <c r="F12" s="60"/>
      <c r="G12" s="60"/>
      <c r="H12" s="60"/>
      <c r="I12" s="60"/>
      <c r="J12" s="60"/>
      <c r="K12" s="167">
        <f>K10+K11</f>
        <v>0</v>
      </c>
      <c r="L12" s="88"/>
      <c r="M12" s="92"/>
    </row>
    <row r="13" spans="1:13" s="67" customFormat="1" ht="13">
      <c r="A13" s="166"/>
      <c r="B13" s="63" t="s">
        <v>111</v>
      </c>
      <c r="C13" s="230">
        <v>0.01</v>
      </c>
      <c r="D13" s="63"/>
      <c r="E13" s="64"/>
      <c r="F13" s="65"/>
      <c r="G13" s="65"/>
      <c r="H13" s="65"/>
      <c r="I13" s="65"/>
      <c r="J13" s="65"/>
      <c r="K13" s="169">
        <f>K12*C13</f>
        <v>0</v>
      </c>
      <c r="L13" s="93"/>
    </row>
    <row r="14" spans="1:13" s="67" customFormat="1" ht="13">
      <c r="A14" s="170"/>
      <c r="B14" s="68" t="s">
        <v>17</v>
      </c>
      <c r="C14" s="52"/>
      <c r="D14" s="68"/>
      <c r="E14" s="69"/>
      <c r="F14" s="70"/>
      <c r="G14" s="70"/>
      <c r="H14" s="70"/>
      <c r="I14" s="70"/>
      <c r="J14" s="70"/>
      <c r="K14" s="171">
        <f>K13+K12</f>
        <v>0</v>
      </c>
      <c r="L14" s="93"/>
    </row>
    <row r="15" spans="1:13">
      <c r="A15" s="170"/>
      <c r="B15" s="63" t="s">
        <v>18</v>
      </c>
      <c r="C15" s="52">
        <v>0.03</v>
      </c>
      <c r="D15" s="63"/>
      <c r="E15" s="64"/>
      <c r="F15" s="65"/>
      <c r="G15" s="65"/>
      <c r="H15" s="65"/>
      <c r="I15" s="65"/>
      <c r="J15" s="65"/>
      <c r="K15" s="169">
        <f>K14*C15</f>
        <v>0</v>
      </c>
      <c r="L15" s="201"/>
      <c r="M15" s="190"/>
    </row>
    <row r="16" spans="1:13">
      <c r="A16" s="170"/>
      <c r="B16" s="68" t="s">
        <v>17</v>
      </c>
      <c r="C16" s="52"/>
      <c r="D16" s="68"/>
      <c r="E16" s="69"/>
      <c r="F16" s="70"/>
      <c r="G16" s="70"/>
      <c r="H16" s="70"/>
      <c r="I16" s="70"/>
      <c r="J16" s="70"/>
      <c r="K16" s="171">
        <f>K15+K14</f>
        <v>0</v>
      </c>
      <c r="L16" s="201"/>
      <c r="M16" s="190"/>
    </row>
    <row r="17" spans="1:13">
      <c r="A17" s="170"/>
      <c r="B17" s="63" t="s">
        <v>112</v>
      </c>
      <c r="C17" s="52">
        <v>0.03</v>
      </c>
      <c r="D17" s="63"/>
      <c r="E17" s="64"/>
      <c r="F17" s="65"/>
      <c r="G17" s="65"/>
      <c r="H17" s="65"/>
      <c r="I17" s="65"/>
      <c r="J17" s="65"/>
      <c r="K17" s="169">
        <f>K16*C17</f>
        <v>0</v>
      </c>
      <c r="L17" s="201"/>
      <c r="M17" s="190"/>
    </row>
    <row r="18" spans="1:13">
      <c r="A18" s="170"/>
      <c r="B18" s="68" t="s">
        <v>17</v>
      </c>
      <c r="C18" s="52"/>
      <c r="D18" s="68"/>
      <c r="E18" s="69"/>
      <c r="F18" s="70"/>
      <c r="G18" s="70"/>
      <c r="H18" s="70"/>
      <c r="I18" s="70"/>
      <c r="J18" s="70"/>
      <c r="K18" s="171">
        <f>K16+K17</f>
        <v>0</v>
      </c>
      <c r="L18" s="201"/>
      <c r="M18" s="190"/>
    </row>
    <row r="19" spans="1:13">
      <c r="A19" s="6"/>
      <c r="C19" s="8"/>
      <c r="D19" s="190"/>
      <c r="L19" s="201"/>
      <c r="M19" s="190"/>
    </row>
    <row r="20" spans="1:13">
      <c r="A20" s="6"/>
      <c r="C20" s="8"/>
      <c r="D20" s="190"/>
      <c r="L20" s="201"/>
      <c r="M20" s="190"/>
    </row>
    <row r="21" spans="1:13">
      <c r="A21" s="6"/>
      <c r="C21" s="8"/>
      <c r="D21" s="190"/>
      <c r="L21" s="201"/>
      <c r="M21" s="190"/>
    </row>
    <row r="22" spans="1:13">
      <c r="A22" s="6"/>
      <c r="C22" s="8"/>
      <c r="D22" s="190"/>
      <c r="L22" s="201"/>
      <c r="M22" s="190"/>
    </row>
    <row r="23" spans="1:13">
      <c r="A23" s="6"/>
      <c r="C23" s="8"/>
      <c r="D23" s="190"/>
      <c r="L23" s="201"/>
      <c r="M23" s="190"/>
    </row>
    <row r="24" spans="1:13">
      <c r="A24" s="6"/>
      <c r="C24" s="8"/>
      <c r="D24" s="190"/>
      <c r="L24" s="201"/>
      <c r="M24" s="190"/>
    </row>
    <row r="25" spans="1:13">
      <c r="A25" s="6"/>
      <c r="C25" s="8"/>
      <c r="D25" s="190"/>
      <c r="L25" s="201"/>
      <c r="M25" s="190"/>
    </row>
    <row r="26" spans="1:13">
      <c r="A26" s="6"/>
      <c r="C26" s="8"/>
      <c r="D26" s="190"/>
      <c r="L26" s="201"/>
      <c r="M26" s="190"/>
    </row>
    <row r="27" spans="1:13">
      <c r="A27" s="6"/>
      <c r="C27" s="8"/>
      <c r="D27" s="190"/>
      <c r="L27" s="201"/>
      <c r="M27" s="190"/>
    </row>
    <row r="28" spans="1:13">
      <c r="A28" s="6"/>
      <c r="C28" s="8"/>
      <c r="D28" s="190"/>
      <c r="L28" s="201"/>
      <c r="M28" s="190"/>
    </row>
    <row r="29" spans="1:13">
      <c r="A29" s="6"/>
      <c r="C29" s="8"/>
      <c r="D29" s="190"/>
      <c r="L29" s="201"/>
      <c r="M29" s="190"/>
    </row>
    <row r="30" spans="1:13">
      <c r="A30" s="6"/>
      <c r="C30" s="8"/>
      <c r="D30" s="190"/>
      <c r="L30" s="201"/>
      <c r="M30" s="190"/>
    </row>
    <row r="31" spans="1:13">
      <c r="A31" s="6"/>
      <c r="C31" s="8"/>
      <c r="D31" s="190"/>
      <c r="L31" s="201"/>
      <c r="M31" s="190"/>
    </row>
    <row r="32" spans="1:13">
      <c r="A32" s="6"/>
      <c r="C32" s="8"/>
      <c r="D32" s="190"/>
      <c r="L32" s="201"/>
      <c r="M32" s="190"/>
    </row>
    <row r="33" spans="1:13">
      <c r="A33" s="6"/>
      <c r="C33" s="8"/>
      <c r="D33" s="190"/>
      <c r="L33" s="201"/>
      <c r="M33" s="190"/>
    </row>
    <row r="34" spans="1:13">
      <c r="A34" s="6"/>
      <c r="C34" s="8"/>
      <c r="D34" s="190"/>
      <c r="L34" s="201"/>
      <c r="M34" s="190"/>
    </row>
    <row r="35" spans="1:13">
      <c r="A35" s="6"/>
      <c r="C35" s="8"/>
      <c r="D35" s="190"/>
      <c r="L35" s="201"/>
      <c r="M35" s="190"/>
    </row>
    <row r="36" spans="1:13">
      <c r="A36" s="6"/>
      <c r="C36" s="8"/>
      <c r="D36" s="190"/>
      <c r="L36" s="201"/>
      <c r="M36" s="190"/>
    </row>
    <row r="37" spans="1:13">
      <c r="A37" s="6"/>
      <c r="C37" s="8"/>
      <c r="D37" s="190"/>
      <c r="L37" s="201"/>
      <c r="M37" s="190"/>
    </row>
    <row r="38" spans="1:13">
      <c r="A38" s="6"/>
      <c r="C38" s="8"/>
      <c r="D38" s="190"/>
      <c r="L38" s="201"/>
      <c r="M38" s="190"/>
    </row>
    <row r="39" spans="1:13">
      <c r="A39" s="6"/>
      <c r="C39" s="8"/>
      <c r="D39" s="190"/>
      <c r="L39" s="201"/>
      <c r="M39" s="190"/>
    </row>
    <row r="40" spans="1:13">
      <c r="A40" s="6"/>
      <c r="C40" s="8"/>
      <c r="D40" s="190"/>
      <c r="L40" s="201"/>
      <c r="M40" s="190"/>
    </row>
    <row r="41" spans="1:13">
      <c r="A41" s="6"/>
      <c r="C41" s="8"/>
      <c r="D41" s="190"/>
      <c r="L41" s="201"/>
      <c r="M41" s="190"/>
    </row>
    <row r="42" spans="1:13">
      <c r="A42" s="6"/>
      <c r="C42" s="8"/>
      <c r="D42" s="190"/>
      <c r="L42" s="201"/>
      <c r="M42" s="190"/>
    </row>
    <row r="43" spans="1:13">
      <c r="A43" s="6"/>
      <c r="C43" s="8"/>
      <c r="D43" s="190"/>
      <c r="L43" s="201"/>
      <c r="M43" s="190"/>
    </row>
    <row r="44" spans="1:13">
      <c r="A44" s="6"/>
      <c r="C44" s="8"/>
      <c r="D44" s="190"/>
      <c r="L44" s="201"/>
      <c r="M44" s="190"/>
    </row>
    <row r="45" spans="1:13">
      <c r="A45" s="6"/>
      <c r="C45" s="8"/>
      <c r="D45" s="190"/>
      <c r="L45" s="201"/>
      <c r="M45" s="190"/>
    </row>
    <row r="46" spans="1:13">
      <c r="A46" s="6"/>
      <c r="C46" s="8"/>
      <c r="D46" s="190"/>
      <c r="L46" s="201"/>
      <c r="M46" s="190"/>
    </row>
    <row r="47" spans="1:13">
      <c r="A47" s="6"/>
      <c r="C47" s="8"/>
      <c r="D47" s="190"/>
      <c r="L47" s="201"/>
      <c r="M47" s="190"/>
    </row>
    <row r="48" spans="1:13">
      <c r="A48" s="6"/>
      <c r="C48" s="8"/>
      <c r="D48" s="190"/>
      <c r="L48" s="201"/>
      <c r="M48" s="190"/>
    </row>
    <row r="49" spans="1:13">
      <c r="A49" s="6"/>
      <c r="C49" s="8"/>
      <c r="D49" s="190"/>
      <c r="L49" s="201"/>
      <c r="M49" s="190"/>
    </row>
    <row r="50" spans="1:13">
      <c r="A50" s="6"/>
      <c r="C50" s="8"/>
      <c r="D50" s="190"/>
      <c r="L50" s="201"/>
      <c r="M50" s="190"/>
    </row>
    <row r="51" spans="1:13">
      <c r="A51" s="6"/>
      <c r="C51" s="8"/>
      <c r="D51" s="190"/>
      <c r="L51" s="201"/>
      <c r="M51" s="190"/>
    </row>
    <row r="52" spans="1:13">
      <c r="A52" s="6"/>
      <c r="C52" s="8"/>
      <c r="D52" s="190"/>
      <c r="L52" s="201"/>
      <c r="M52" s="190"/>
    </row>
    <row r="53" spans="1:13">
      <c r="A53" s="6"/>
      <c r="C53" s="8"/>
      <c r="D53" s="190"/>
      <c r="L53" s="201"/>
      <c r="M53" s="190"/>
    </row>
    <row r="54" spans="1:13">
      <c r="A54" s="6"/>
      <c r="C54" s="8"/>
      <c r="D54" s="190"/>
      <c r="L54" s="201"/>
      <c r="M54" s="190"/>
    </row>
    <row r="55" spans="1:13">
      <c r="A55" s="6"/>
      <c r="C55" s="8"/>
      <c r="D55" s="190"/>
      <c r="L55" s="201"/>
      <c r="M55" s="190"/>
    </row>
    <row r="56" spans="1:13">
      <c r="A56" s="6"/>
      <c r="C56" s="8"/>
      <c r="D56" s="190"/>
      <c r="L56" s="201"/>
      <c r="M56" s="190"/>
    </row>
    <row r="57" spans="1:13">
      <c r="A57" s="6"/>
      <c r="C57" s="8"/>
      <c r="D57" s="190"/>
      <c r="L57" s="201"/>
      <c r="M57" s="190"/>
    </row>
    <row r="58" spans="1:13">
      <c r="A58" s="6"/>
      <c r="C58" s="8"/>
      <c r="D58" s="190"/>
      <c r="L58" s="201"/>
      <c r="M58" s="190"/>
    </row>
    <row r="59" spans="1:13">
      <c r="A59" s="6"/>
      <c r="C59" s="8"/>
      <c r="D59" s="190"/>
      <c r="L59" s="201"/>
      <c r="M59" s="190"/>
    </row>
    <row r="60" spans="1:13">
      <c r="A60" s="6"/>
      <c r="C60" s="8"/>
      <c r="D60" s="190"/>
      <c r="L60" s="201"/>
      <c r="M60" s="190"/>
    </row>
    <row r="61" spans="1:13">
      <c r="A61" s="6"/>
      <c r="C61" s="8"/>
      <c r="D61" s="190"/>
      <c r="L61" s="201"/>
      <c r="M61" s="190"/>
    </row>
    <row r="62" spans="1:13">
      <c r="A62" s="6"/>
      <c r="C62" s="8"/>
      <c r="D62" s="190"/>
      <c r="L62" s="201"/>
      <c r="M62" s="190"/>
    </row>
    <row r="63" spans="1:13">
      <c r="A63" s="6"/>
      <c r="C63" s="8"/>
      <c r="D63" s="190"/>
      <c r="L63" s="201"/>
      <c r="M63" s="190"/>
    </row>
    <row r="64" spans="1:13">
      <c r="A64" s="6"/>
      <c r="C64" s="8"/>
      <c r="D64" s="190"/>
      <c r="L64" s="201"/>
      <c r="M64" s="190"/>
    </row>
    <row r="65" spans="1:13">
      <c r="A65" s="6"/>
      <c r="C65" s="8"/>
      <c r="D65" s="190"/>
      <c r="L65" s="201"/>
      <c r="M65" s="190"/>
    </row>
    <row r="66" spans="1:13">
      <c r="A66" s="6"/>
      <c r="C66" s="8"/>
      <c r="D66" s="190"/>
      <c r="L66" s="201"/>
      <c r="M66" s="190"/>
    </row>
    <row r="67" spans="1:13">
      <c r="A67" s="6"/>
      <c r="C67" s="8"/>
      <c r="D67" s="190"/>
      <c r="L67" s="201"/>
      <c r="M67" s="190"/>
    </row>
    <row r="68" spans="1:13">
      <c r="A68" s="6"/>
      <c r="C68" s="8"/>
      <c r="D68" s="190"/>
      <c r="L68" s="201"/>
      <c r="M68" s="190"/>
    </row>
    <row r="69" spans="1:13">
      <c r="A69" s="6"/>
      <c r="C69" s="8"/>
      <c r="D69" s="190"/>
      <c r="L69" s="201"/>
      <c r="M69" s="190"/>
    </row>
    <row r="70" spans="1:13">
      <c r="A70" s="6"/>
      <c r="C70" s="8"/>
      <c r="D70" s="190"/>
      <c r="L70" s="201"/>
      <c r="M70" s="190"/>
    </row>
    <row r="71" spans="1:13">
      <c r="A71" s="6"/>
      <c r="C71" s="8"/>
      <c r="D71" s="190"/>
      <c r="L71" s="201"/>
      <c r="M71" s="190"/>
    </row>
    <row r="72" spans="1:13">
      <c r="A72" s="6"/>
      <c r="C72" s="8"/>
      <c r="D72" s="190"/>
      <c r="L72" s="201"/>
      <c r="M72" s="190"/>
    </row>
    <row r="73" spans="1:13">
      <c r="A73" s="6"/>
      <c r="C73" s="8"/>
      <c r="D73" s="190"/>
      <c r="L73" s="201"/>
      <c r="M73" s="190"/>
    </row>
    <row r="74" spans="1:13">
      <c r="A74" s="6"/>
      <c r="C74" s="8"/>
      <c r="D74" s="190"/>
      <c r="L74" s="201"/>
      <c r="M74" s="190"/>
    </row>
    <row r="75" spans="1:13">
      <c r="A75" s="6"/>
      <c r="C75" s="8"/>
      <c r="D75" s="190"/>
      <c r="L75" s="201"/>
      <c r="M75" s="190"/>
    </row>
    <row r="76" spans="1:13">
      <c r="A76" s="6"/>
      <c r="C76" s="8"/>
      <c r="D76" s="190"/>
      <c r="L76" s="201"/>
      <c r="M76" s="190"/>
    </row>
    <row r="77" spans="1:13">
      <c r="A77" s="6"/>
      <c r="C77" s="8"/>
      <c r="D77" s="190"/>
      <c r="L77" s="201"/>
      <c r="M77" s="190"/>
    </row>
    <row r="78" spans="1:13">
      <c r="A78" s="6"/>
      <c r="C78" s="8"/>
      <c r="D78" s="190"/>
      <c r="L78" s="201"/>
      <c r="M78" s="190"/>
    </row>
    <row r="79" spans="1:13">
      <c r="A79" s="6"/>
      <c r="C79" s="8"/>
      <c r="D79" s="190"/>
      <c r="L79" s="201"/>
      <c r="M79" s="190"/>
    </row>
    <row r="80" spans="1:13">
      <c r="A80" s="6"/>
      <c r="C80" s="8"/>
      <c r="D80" s="190"/>
      <c r="L80" s="201"/>
      <c r="M80" s="190"/>
    </row>
    <row r="81" spans="1:13">
      <c r="A81" s="6"/>
      <c r="C81" s="8"/>
      <c r="D81" s="190"/>
      <c r="L81" s="201"/>
      <c r="M81" s="190"/>
    </row>
    <row r="82" spans="1:13">
      <c r="A82" s="6"/>
      <c r="C82" s="8"/>
      <c r="D82" s="190"/>
      <c r="L82" s="201"/>
      <c r="M82" s="190"/>
    </row>
    <row r="83" spans="1:13">
      <c r="A83" s="6"/>
      <c r="C83" s="8"/>
      <c r="D83" s="190"/>
      <c r="L83" s="201"/>
      <c r="M83" s="190"/>
    </row>
    <row r="84" spans="1:13">
      <c r="A84" s="6"/>
      <c r="C84" s="8"/>
      <c r="D84" s="190"/>
      <c r="L84" s="201"/>
      <c r="M84" s="190"/>
    </row>
    <row r="85" spans="1:13">
      <c r="A85" s="6"/>
      <c r="C85" s="8"/>
      <c r="D85" s="190"/>
      <c r="L85" s="201"/>
      <c r="M85" s="190"/>
    </row>
    <row r="86" spans="1:13">
      <c r="A86" s="6"/>
      <c r="C86" s="8"/>
      <c r="D86" s="190"/>
      <c r="L86" s="201"/>
      <c r="M86" s="190"/>
    </row>
    <row r="87" spans="1:13">
      <c r="A87" s="6"/>
      <c r="C87" s="8"/>
      <c r="D87" s="190"/>
      <c r="L87" s="201"/>
      <c r="M87" s="190"/>
    </row>
    <row r="88" spans="1:13">
      <c r="A88" s="6"/>
      <c r="C88" s="8"/>
      <c r="D88" s="190"/>
      <c r="L88" s="201"/>
      <c r="M88" s="190"/>
    </row>
    <row r="89" spans="1:13">
      <c r="A89" s="6"/>
      <c r="C89" s="8"/>
      <c r="D89" s="190"/>
      <c r="L89" s="201"/>
      <c r="M89" s="190"/>
    </row>
    <row r="90" spans="1:13">
      <c r="A90" s="6"/>
      <c r="C90" s="8"/>
      <c r="D90" s="190"/>
      <c r="L90" s="201"/>
      <c r="M90" s="190"/>
    </row>
    <row r="91" spans="1:13">
      <c r="A91" s="6"/>
      <c r="C91" s="8"/>
      <c r="D91" s="190"/>
      <c r="L91" s="201"/>
      <c r="M91" s="190"/>
    </row>
    <row r="92" spans="1:13">
      <c r="A92" s="6"/>
      <c r="C92" s="8"/>
      <c r="D92" s="190"/>
      <c r="L92" s="201"/>
      <c r="M92" s="190"/>
    </row>
    <row r="93" spans="1:13">
      <c r="A93" s="6"/>
      <c r="C93" s="8"/>
      <c r="D93" s="190"/>
      <c r="L93" s="201"/>
      <c r="M93" s="190"/>
    </row>
    <row r="94" spans="1:13">
      <c r="A94" s="6"/>
      <c r="C94" s="8"/>
      <c r="D94" s="190"/>
      <c r="L94" s="201"/>
      <c r="M94" s="190"/>
    </row>
    <row r="95" spans="1:13">
      <c r="A95" s="6"/>
      <c r="C95" s="8"/>
      <c r="D95" s="190"/>
      <c r="L95" s="201"/>
      <c r="M95" s="190"/>
    </row>
    <row r="96" spans="1:13">
      <c r="A96" s="6"/>
      <c r="C96" s="8"/>
      <c r="D96" s="190"/>
      <c r="L96" s="201"/>
      <c r="M96" s="190"/>
    </row>
    <row r="97" spans="1:13">
      <c r="A97" s="6"/>
      <c r="C97" s="8"/>
      <c r="D97" s="190"/>
      <c r="L97" s="201"/>
      <c r="M97" s="190"/>
    </row>
    <row r="98" spans="1:13">
      <c r="A98" s="6"/>
      <c r="C98" s="8"/>
      <c r="D98" s="190"/>
      <c r="L98" s="201"/>
      <c r="M98" s="190"/>
    </row>
    <row r="99" spans="1:13">
      <c r="A99" s="6"/>
      <c r="C99" s="8"/>
      <c r="D99" s="190"/>
      <c r="L99" s="201"/>
      <c r="M99" s="190"/>
    </row>
    <row r="100" spans="1:13">
      <c r="A100" s="6"/>
      <c r="C100" s="8"/>
      <c r="D100" s="190"/>
      <c r="L100" s="201"/>
      <c r="M100" s="190"/>
    </row>
    <row r="101" spans="1:13">
      <c r="A101" s="6"/>
      <c r="C101" s="8"/>
      <c r="D101" s="190"/>
      <c r="L101" s="201"/>
      <c r="M101" s="190"/>
    </row>
    <row r="102" spans="1:13">
      <c r="A102" s="6"/>
      <c r="C102" s="8"/>
      <c r="D102" s="190"/>
      <c r="L102" s="201"/>
      <c r="M102" s="190"/>
    </row>
    <row r="103" spans="1:13">
      <c r="A103" s="6"/>
      <c r="C103" s="8"/>
      <c r="D103" s="190"/>
      <c r="L103" s="201"/>
      <c r="M103" s="190"/>
    </row>
    <row r="104" spans="1:13">
      <c r="A104" s="6"/>
      <c r="C104" s="8"/>
      <c r="D104" s="190"/>
      <c r="L104" s="201"/>
      <c r="M104" s="190"/>
    </row>
    <row r="105" spans="1:13">
      <c r="A105" s="6"/>
      <c r="C105" s="8"/>
      <c r="D105" s="190"/>
      <c r="L105" s="201"/>
      <c r="M105" s="190"/>
    </row>
    <row r="106" spans="1:13">
      <c r="A106" s="6"/>
      <c r="C106" s="8"/>
      <c r="D106" s="190"/>
      <c r="L106" s="201"/>
      <c r="M106" s="190"/>
    </row>
    <row r="107" spans="1:13">
      <c r="A107" s="6"/>
      <c r="C107" s="8"/>
      <c r="D107" s="190"/>
      <c r="L107" s="201"/>
      <c r="M107" s="190"/>
    </row>
    <row r="108" spans="1:13">
      <c r="A108" s="6"/>
      <c r="C108" s="8"/>
      <c r="D108" s="190"/>
      <c r="L108" s="201"/>
      <c r="M108" s="190"/>
    </row>
    <row r="109" spans="1:13">
      <c r="A109" s="6"/>
      <c r="C109" s="8"/>
      <c r="D109" s="190"/>
      <c r="L109" s="201"/>
      <c r="M109" s="190"/>
    </row>
    <row r="110" spans="1:13">
      <c r="A110" s="6"/>
      <c r="C110" s="8"/>
      <c r="D110" s="190"/>
      <c r="L110" s="201"/>
      <c r="M110" s="190"/>
    </row>
    <row r="111" spans="1:13">
      <c r="A111" s="6"/>
      <c r="C111" s="8"/>
      <c r="D111" s="190"/>
      <c r="L111" s="201"/>
      <c r="M111" s="190"/>
    </row>
    <row r="112" spans="1:13">
      <c r="A112" s="6"/>
      <c r="C112" s="8"/>
      <c r="D112" s="190"/>
      <c r="L112" s="201"/>
      <c r="M112" s="190"/>
    </row>
    <row r="113" spans="1:13">
      <c r="A113" s="6"/>
      <c r="C113" s="8"/>
      <c r="D113" s="190"/>
      <c r="L113" s="201"/>
      <c r="M113" s="190"/>
    </row>
    <row r="114" spans="1:13">
      <c r="A114" s="6"/>
      <c r="C114" s="8"/>
      <c r="D114" s="190"/>
      <c r="L114" s="201"/>
      <c r="M114" s="190"/>
    </row>
    <row r="115" spans="1:13">
      <c r="A115" s="6"/>
      <c r="C115" s="8"/>
      <c r="D115" s="190"/>
      <c r="L115" s="201"/>
      <c r="M115" s="190"/>
    </row>
    <row r="116" spans="1:13">
      <c r="A116" s="6"/>
      <c r="C116" s="8"/>
      <c r="D116" s="190"/>
      <c r="L116" s="201"/>
      <c r="M116" s="190"/>
    </row>
    <row r="117" spans="1:13">
      <c r="A117" s="6"/>
      <c r="C117" s="8"/>
      <c r="D117" s="190"/>
      <c r="L117" s="201"/>
      <c r="M117" s="190"/>
    </row>
    <row r="118" spans="1:13">
      <c r="A118" s="6"/>
      <c r="C118" s="8"/>
      <c r="D118" s="190"/>
      <c r="L118" s="201"/>
      <c r="M118" s="190"/>
    </row>
    <row r="119" spans="1:13">
      <c r="A119" s="6"/>
      <c r="C119" s="8"/>
      <c r="D119" s="190"/>
      <c r="L119" s="201"/>
      <c r="M119" s="190"/>
    </row>
    <row r="120" spans="1:13">
      <c r="A120" s="6"/>
      <c r="C120" s="8"/>
      <c r="D120" s="190"/>
      <c r="L120" s="201"/>
      <c r="M120" s="190"/>
    </row>
    <row r="121" spans="1:13">
      <c r="A121" s="6"/>
      <c r="C121" s="8"/>
      <c r="D121" s="190"/>
      <c r="L121" s="201"/>
      <c r="M121" s="190"/>
    </row>
    <row r="122" spans="1:13">
      <c r="A122" s="6"/>
      <c r="C122" s="8"/>
      <c r="D122" s="190"/>
      <c r="L122" s="201"/>
      <c r="M122" s="190"/>
    </row>
    <row r="123" spans="1:13">
      <c r="A123" s="6"/>
      <c r="C123" s="8"/>
      <c r="D123" s="190"/>
      <c r="L123" s="201"/>
      <c r="M123" s="190"/>
    </row>
    <row r="124" spans="1:13">
      <c r="A124" s="6"/>
      <c r="C124" s="8"/>
      <c r="D124" s="190"/>
      <c r="L124" s="201"/>
      <c r="M124" s="190"/>
    </row>
    <row r="125" spans="1:13">
      <c r="A125" s="6"/>
      <c r="C125" s="8"/>
      <c r="D125" s="190"/>
      <c r="L125" s="201"/>
      <c r="M125" s="190"/>
    </row>
    <row r="126" spans="1:13">
      <c r="A126" s="6"/>
      <c r="C126" s="8"/>
      <c r="D126" s="190"/>
      <c r="L126" s="201"/>
      <c r="M126" s="190"/>
    </row>
    <row r="127" spans="1:13">
      <c r="A127" s="6"/>
      <c r="C127" s="8"/>
      <c r="D127" s="190"/>
      <c r="L127" s="201"/>
      <c r="M127" s="190"/>
    </row>
    <row r="128" spans="1:13">
      <c r="A128" s="6"/>
      <c r="C128" s="8"/>
      <c r="D128" s="190"/>
      <c r="L128" s="201"/>
      <c r="M128" s="190"/>
    </row>
    <row r="129" spans="1:13">
      <c r="A129" s="6"/>
      <c r="C129" s="8"/>
      <c r="D129" s="190"/>
      <c r="L129" s="201"/>
      <c r="M129" s="190"/>
    </row>
    <row r="130" spans="1:13">
      <c r="A130" s="6"/>
      <c r="C130" s="8"/>
      <c r="D130" s="190"/>
      <c r="L130" s="201"/>
      <c r="M130" s="190"/>
    </row>
    <row r="131" spans="1:13">
      <c r="A131" s="6"/>
      <c r="C131" s="8"/>
      <c r="D131" s="190"/>
      <c r="L131" s="201"/>
      <c r="M131" s="190"/>
    </row>
    <row r="132" spans="1:13">
      <c r="A132" s="6"/>
      <c r="C132" s="8"/>
      <c r="D132" s="190"/>
      <c r="L132" s="201"/>
      <c r="M132" s="190"/>
    </row>
    <row r="133" spans="1:13">
      <c r="A133" s="6"/>
      <c r="C133" s="8"/>
      <c r="D133" s="190"/>
      <c r="L133" s="201"/>
      <c r="M133" s="190"/>
    </row>
    <row r="134" spans="1:13">
      <c r="A134" s="6"/>
      <c r="C134" s="8"/>
      <c r="D134" s="190"/>
      <c r="L134" s="201"/>
      <c r="M134" s="190"/>
    </row>
    <row r="135" spans="1:13">
      <c r="A135" s="6"/>
      <c r="C135" s="8"/>
      <c r="D135" s="190"/>
      <c r="L135" s="201"/>
      <c r="M135" s="190"/>
    </row>
    <row r="136" spans="1:13">
      <c r="A136" s="6"/>
      <c r="C136" s="8"/>
      <c r="D136" s="190"/>
      <c r="L136" s="201"/>
      <c r="M136" s="190"/>
    </row>
    <row r="137" spans="1:13">
      <c r="A137" s="6"/>
      <c r="C137" s="8"/>
      <c r="D137" s="190"/>
      <c r="L137" s="201"/>
      <c r="M137" s="190"/>
    </row>
    <row r="138" spans="1:13">
      <c r="A138" s="6"/>
      <c r="C138" s="8"/>
      <c r="D138" s="190"/>
      <c r="L138" s="201"/>
      <c r="M138" s="190"/>
    </row>
    <row r="139" spans="1:13">
      <c r="A139" s="6"/>
      <c r="C139" s="8"/>
      <c r="D139" s="190"/>
      <c r="L139" s="201"/>
      <c r="M139" s="190"/>
    </row>
    <row r="140" spans="1:13">
      <c r="A140" s="6"/>
      <c r="C140" s="8"/>
      <c r="D140" s="190"/>
      <c r="L140" s="201"/>
      <c r="M140" s="190"/>
    </row>
    <row r="141" spans="1:13">
      <c r="A141" s="6"/>
      <c r="C141" s="8"/>
      <c r="D141" s="190"/>
      <c r="L141" s="201"/>
      <c r="M141" s="190"/>
    </row>
    <row r="142" spans="1:13">
      <c r="A142" s="6"/>
      <c r="C142" s="8"/>
      <c r="D142" s="190"/>
      <c r="L142" s="201"/>
      <c r="M142" s="190"/>
    </row>
    <row r="143" spans="1:13">
      <c r="A143" s="6"/>
      <c r="C143" s="8"/>
      <c r="D143" s="190"/>
      <c r="L143" s="201"/>
      <c r="M143" s="190"/>
    </row>
    <row r="144" spans="1:13">
      <c r="A144" s="6"/>
      <c r="C144" s="8"/>
      <c r="D144" s="190"/>
      <c r="L144" s="201"/>
      <c r="M144" s="190"/>
    </row>
    <row r="145" spans="1:13">
      <c r="A145" s="6"/>
      <c r="C145" s="8"/>
      <c r="D145" s="190"/>
      <c r="L145" s="201"/>
      <c r="M145" s="190"/>
    </row>
    <row r="146" spans="1:13">
      <c r="A146" s="6"/>
      <c r="C146" s="8"/>
      <c r="D146" s="190"/>
      <c r="L146" s="201"/>
      <c r="M146" s="190"/>
    </row>
    <row r="147" spans="1:13">
      <c r="A147" s="6"/>
      <c r="C147" s="8"/>
      <c r="D147" s="190"/>
      <c r="L147" s="201"/>
      <c r="M147" s="190"/>
    </row>
    <row r="148" spans="1:13">
      <c r="A148" s="6"/>
      <c r="C148" s="8"/>
      <c r="D148" s="190"/>
      <c r="L148" s="201"/>
      <c r="M148" s="190"/>
    </row>
    <row r="149" spans="1:13">
      <c r="A149" s="6"/>
      <c r="C149" s="8"/>
      <c r="D149" s="190"/>
      <c r="L149" s="201"/>
      <c r="M149" s="190"/>
    </row>
    <row r="150" spans="1:13">
      <c r="A150" s="6"/>
      <c r="C150" s="8"/>
      <c r="D150" s="190"/>
      <c r="L150" s="201"/>
      <c r="M150" s="190"/>
    </row>
    <row r="151" spans="1:13">
      <c r="A151" s="6"/>
      <c r="C151" s="8"/>
      <c r="D151" s="190"/>
      <c r="L151" s="201"/>
      <c r="M151" s="190"/>
    </row>
    <row r="152" spans="1:13">
      <c r="A152" s="6"/>
      <c r="C152" s="8"/>
      <c r="D152" s="190"/>
      <c r="L152" s="201"/>
      <c r="M152" s="190"/>
    </row>
    <row r="153" spans="1:13">
      <c r="A153" s="6"/>
      <c r="C153" s="8"/>
      <c r="D153" s="190"/>
      <c r="L153" s="201"/>
      <c r="M153" s="190"/>
    </row>
    <row r="154" spans="1:13">
      <c r="A154" s="6"/>
      <c r="C154" s="8"/>
      <c r="D154" s="190"/>
      <c r="L154" s="201"/>
      <c r="M154" s="190"/>
    </row>
    <row r="155" spans="1:13">
      <c r="A155" s="6"/>
      <c r="C155" s="8"/>
      <c r="D155" s="190"/>
      <c r="L155" s="201"/>
      <c r="M155" s="190"/>
    </row>
    <row r="156" spans="1:13">
      <c r="A156" s="6"/>
      <c r="C156" s="8"/>
      <c r="D156" s="190"/>
      <c r="L156" s="201"/>
      <c r="M156" s="190"/>
    </row>
    <row r="157" spans="1:13">
      <c r="A157" s="6"/>
      <c r="C157" s="8"/>
      <c r="D157" s="190"/>
      <c r="L157" s="201"/>
      <c r="M157" s="190"/>
    </row>
    <row r="158" spans="1:13">
      <c r="A158" s="6"/>
      <c r="C158" s="8"/>
      <c r="D158" s="190"/>
      <c r="L158" s="201"/>
      <c r="M158" s="190"/>
    </row>
    <row r="159" spans="1:13">
      <c r="A159" s="6"/>
      <c r="C159" s="8"/>
      <c r="D159" s="190"/>
      <c r="L159" s="201"/>
      <c r="M159" s="190"/>
    </row>
    <row r="160" spans="1:13">
      <c r="A160" s="6"/>
      <c r="C160" s="8"/>
      <c r="D160" s="190"/>
      <c r="L160" s="201"/>
      <c r="M160" s="190"/>
    </row>
    <row r="161" spans="1:13">
      <c r="A161" s="6"/>
      <c r="C161" s="8"/>
      <c r="D161" s="190"/>
      <c r="L161" s="201"/>
      <c r="M161" s="190"/>
    </row>
    <row r="162" spans="1:13">
      <c r="A162" s="6"/>
      <c r="C162" s="8"/>
      <c r="D162" s="190"/>
      <c r="L162" s="201"/>
      <c r="M162" s="190"/>
    </row>
    <row r="163" spans="1:13">
      <c r="A163" s="6"/>
      <c r="C163" s="8"/>
      <c r="D163" s="190"/>
      <c r="L163" s="201"/>
      <c r="M163" s="190"/>
    </row>
    <row r="164" spans="1:13">
      <c r="A164" s="6"/>
      <c r="C164" s="8"/>
      <c r="D164" s="190"/>
      <c r="L164" s="201"/>
      <c r="M164" s="190"/>
    </row>
    <row r="165" spans="1:13">
      <c r="A165" s="6"/>
      <c r="C165" s="8"/>
      <c r="D165" s="190"/>
      <c r="L165" s="201"/>
      <c r="M165" s="190"/>
    </row>
    <row r="166" spans="1:13">
      <c r="A166" s="6"/>
      <c r="C166" s="8"/>
      <c r="D166" s="190"/>
      <c r="L166" s="201"/>
      <c r="M166" s="190"/>
    </row>
    <row r="167" spans="1:13">
      <c r="A167" s="6"/>
      <c r="C167" s="8"/>
      <c r="D167" s="190"/>
      <c r="L167" s="201"/>
      <c r="M167" s="190"/>
    </row>
    <row r="168" spans="1:13">
      <c r="A168" s="6"/>
      <c r="C168" s="8"/>
      <c r="D168" s="190"/>
      <c r="L168" s="201"/>
      <c r="M168" s="190"/>
    </row>
    <row r="169" spans="1:13">
      <c r="A169" s="6"/>
      <c r="C169" s="8"/>
      <c r="D169" s="190"/>
      <c r="L169" s="201"/>
      <c r="M169" s="190"/>
    </row>
    <row r="170" spans="1:13">
      <c r="A170" s="6"/>
      <c r="C170" s="8"/>
      <c r="D170" s="190"/>
      <c r="L170" s="201"/>
      <c r="M170" s="190"/>
    </row>
    <row r="171" spans="1:13">
      <c r="A171" s="6"/>
      <c r="C171" s="8"/>
      <c r="D171" s="190"/>
      <c r="L171" s="201"/>
      <c r="M171" s="190"/>
    </row>
    <row r="172" spans="1:13">
      <c r="A172" s="6"/>
      <c r="C172" s="8"/>
      <c r="D172" s="190"/>
      <c r="L172" s="201"/>
      <c r="M172" s="190"/>
    </row>
    <row r="173" spans="1:13">
      <c r="A173" s="6"/>
      <c r="C173" s="8"/>
      <c r="D173" s="190"/>
      <c r="L173" s="201"/>
      <c r="M173" s="190"/>
    </row>
    <row r="174" spans="1:13">
      <c r="A174" s="6"/>
      <c r="C174" s="8"/>
      <c r="D174" s="190"/>
      <c r="L174" s="201"/>
      <c r="M174" s="190"/>
    </row>
    <row r="175" spans="1:13">
      <c r="A175" s="6"/>
      <c r="C175" s="8"/>
      <c r="D175" s="190"/>
      <c r="L175" s="201"/>
      <c r="M175" s="190"/>
    </row>
    <row r="176" spans="1:13">
      <c r="A176" s="6"/>
      <c r="C176" s="8"/>
      <c r="D176" s="190"/>
      <c r="L176" s="201"/>
      <c r="M176" s="190"/>
    </row>
    <row r="177" spans="1:13">
      <c r="A177" s="6"/>
      <c r="C177" s="8"/>
      <c r="D177" s="190"/>
      <c r="L177" s="201"/>
      <c r="M177" s="190"/>
    </row>
    <row r="178" spans="1:13">
      <c r="A178" s="6"/>
      <c r="C178" s="8"/>
      <c r="D178" s="190"/>
      <c r="L178" s="201"/>
      <c r="M178" s="190"/>
    </row>
    <row r="179" spans="1:13">
      <c r="A179" s="6"/>
      <c r="C179" s="8"/>
      <c r="D179" s="190"/>
      <c r="L179" s="201"/>
      <c r="M179" s="190"/>
    </row>
    <row r="180" spans="1:13">
      <c r="A180" s="6"/>
      <c r="C180" s="8"/>
      <c r="D180" s="190"/>
      <c r="L180" s="201"/>
      <c r="M180" s="190"/>
    </row>
    <row r="181" spans="1:13">
      <c r="A181" s="6"/>
      <c r="C181" s="8"/>
      <c r="D181" s="190"/>
      <c r="L181" s="201"/>
      <c r="M181" s="190"/>
    </row>
    <row r="182" spans="1:13">
      <c r="A182" s="6"/>
      <c r="C182" s="8"/>
      <c r="D182" s="190"/>
      <c r="L182" s="201"/>
      <c r="M182" s="190"/>
    </row>
    <row r="183" spans="1:13">
      <c r="A183" s="6"/>
      <c r="C183" s="8"/>
      <c r="D183" s="190"/>
      <c r="L183" s="201"/>
      <c r="M183" s="190"/>
    </row>
    <row r="184" spans="1:13">
      <c r="A184" s="6"/>
      <c r="C184" s="8"/>
      <c r="D184" s="190"/>
      <c r="L184" s="201"/>
      <c r="M184" s="190"/>
    </row>
    <row r="185" spans="1:13">
      <c r="A185" s="6"/>
      <c r="C185" s="8"/>
      <c r="D185" s="190"/>
      <c r="L185" s="201"/>
      <c r="M185" s="190"/>
    </row>
    <row r="186" spans="1:13">
      <c r="A186" s="6"/>
      <c r="C186" s="8"/>
      <c r="D186" s="190"/>
      <c r="L186" s="201"/>
      <c r="M186" s="190"/>
    </row>
    <row r="187" spans="1:13">
      <c r="A187" s="6"/>
      <c r="C187" s="8"/>
      <c r="D187" s="190"/>
      <c r="L187" s="201"/>
      <c r="M187" s="190"/>
    </row>
    <row r="188" spans="1:13">
      <c r="A188" s="6"/>
      <c r="C188" s="8"/>
      <c r="D188" s="190"/>
      <c r="L188" s="201"/>
      <c r="M188" s="190"/>
    </row>
    <row r="189" spans="1:13">
      <c r="A189" s="6"/>
      <c r="C189" s="8"/>
      <c r="D189" s="190"/>
      <c r="L189" s="201"/>
      <c r="M189" s="190"/>
    </row>
    <row r="190" spans="1:13">
      <c r="A190" s="6"/>
      <c r="C190" s="8"/>
      <c r="D190" s="190"/>
      <c r="L190" s="201"/>
      <c r="M190" s="190"/>
    </row>
    <row r="191" spans="1:13">
      <c r="A191" s="6"/>
      <c r="C191" s="8"/>
      <c r="D191" s="190"/>
      <c r="L191" s="201"/>
      <c r="M191" s="190"/>
    </row>
    <row r="192" spans="1:13">
      <c r="A192" s="6"/>
      <c r="C192" s="8"/>
      <c r="D192" s="190"/>
      <c r="L192" s="201"/>
      <c r="M192" s="190"/>
    </row>
    <row r="193" spans="1:13">
      <c r="A193" s="6"/>
      <c r="C193" s="8"/>
      <c r="D193" s="190"/>
      <c r="L193" s="201"/>
      <c r="M193" s="190"/>
    </row>
    <row r="194" spans="1:13">
      <c r="A194" s="6"/>
      <c r="C194" s="8"/>
      <c r="D194" s="190"/>
      <c r="L194" s="201"/>
      <c r="M194" s="190"/>
    </row>
    <row r="195" spans="1:13">
      <c r="A195" s="6"/>
      <c r="C195" s="8"/>
      <c r="D195" s="190"/>
      <c r="L195" s="201"/>
      <c r="M195" s="190"/>
    </row>
    <row r="196" spans="1:13">
      <c r="A196" s="6"/>
      <c r="C196" s="8"/>
      <c r="D196" s="190"/>
      <c r="L196" s="201"/>
      <c r="M196" s="190"/>
    </row>
    <row r="197" spans="1:13">
      <c r="A197" s="6"/>
      <c r="C197" s="8"/>
      <c r="D197" s="190"/>
      <c r="L197" s="201"/>
      <c r="M197" s="190"/>
    </row>
    <row r="198" spans="1:13">
      <c r="A198" s="6"/>
      <c r="C198" s="8"/>
      <c r="D198" s="190"/>
      <c r="L198" s="201"/>
      <c r="M198" s="190"/>
    </row>
    <row r="199" spans="1:13">
      <c r="A199" s="6"/>
      <c r="C199" s="8"/>
      <c r="D199" s="190"/>
      <c r="L199" s="201"/>
      <c r="M199" s="190"/>
    </row>
    <row r="200" spans="1:13">
      <c r="A200" s="6"/>
      <c r="C200" s="8"/>
      <c r="D200" s="190"/>
      <c r="L200" s="201"/>
      <c r="M200" s="190"/>
    </row>
    <row r="201" spans="1:13">
      <c r="A201" s="6"/>
      <c r="C201" s="8"/>
      <c r="D201" s="190"/>
      <c r="L201" s="201"/>
      <c r="M201" s="190"/>
    </row>
    <row r="202" spans="1:13">
      <c r="A202" s="6"/>
      <c r="C202" s="8"/>
      <c r="D202" s="190"/>
      <c r="L202" s="201"/>
      <c r="M202" s="190"/>
    </row>
    <row r="203" spans="1:13">
      <c r="A203" s="6"/>
      <c r="C203" s="8"/>
      <c r="D203" s="190"/>
      <c r="L203" s="201"/>
      <c r="M203" s="190"/>
    </row>
    <row r="204" spans="1:13">
      <c r="A204" s="6"/>
      <c r="C204" s="8"/>
      <c r="D204" s="190"/>
      <c r="L204" s="201"/>
      <c r="M204" s="190"/>
    </row>
    <row r="205" spans="1:13">
      <c r="A205" s="6"/>
      <c r="C205" s="8"/>
      <c r="D205" s="190"/>
      <c r="L205" s="201"/>
      <c r="M205" s="190"/>
    </row>
    <row r="206" spans="1:13">
      <c r="A206" s="6"/>
      <c r="C206" s="8"/>
      <c r="D206" s="190"/>
      <c r="L206" s="201"/>
      <c r="M206" s="190"/>
    </row>
    <row r="207" spans="1:13">
      <c r="A207" s="6"/>
      <c r="C207" s="8"/>
      <c r="D207" s="190"/>
      <c r="L207" s="201"/>
      <c r="M207" s="190"/>
    </row>
    <row r="208" spans="1:13">
      <c r="A208" s="6"/>
      <c r="C208" s="8"/>
      <c r="D208" s="190"/>
      <c r="L208" s="201"/>
      <c r="M208" s="190"/>
    </row>
    <row r="209" spans="1:13">
      <c r="A209" s="6"/>
      <c r="C209" s="8"/>
      <c r="D209" s="190"/>
      <c r="L209" s="201"/>
      <c r="M209" s="190"/>
    </row>
    <row r="210" spans="1:13">
      <c r="A210" s="6"/>
      <c r="C210" s="8"/>
      <c r="D210" s="190"/>
      <c r="L210" s="201"/>
      <c r="M210" s="190"/>
    </row>
    <row r="211" spans="1:13">
      <c r="A211" s="6"/>
      <c r="C211" s="8"/>
      <c r="D211" s="190"/>
      <c r="L211" s="201"/>
      <c r="M211" s="190"/>
    </row>
    <row r="212" spans="1:13">
      <c r="A212" s="6"/>
      <c r="C212" s="8"/>
      <c r="D212" s="190"/>
      <c r="L212" s="201"/>
      <c r="M212" s="190"/>
    </row>
    <row r="213" spans="1:13">
      <c r="A213" s="6"/>
      <c r="C213" s="8"/>
      <c r="D213" s="190"/>
      <c r="L213" s="201"/>
      <c r="M213" s="190"/>
    </row>
    <row r="214" spans="1:13">
      <c r="A214" s="6"/>
      <c r="C214" s="8"/>
      <c r="D214" s="190"/>
      <c r="L214" s="201"/>
      <c r="M214" s="190"/>
    </row>
    <row r="215" spans="1:13">
      <c r="A215" s="6"/>
      <c r="C215" s="8"/>
      <c r="D215" s="190"/>
      <c r="L215" s="201"/>
      <c r="M215" s="190"/>
    </row>
    <row r="216" spans="1:13">
      <c r="A216" s="6"/>
      <c r="C216" s="8"/>
      <c r="D216" s="190"/>
      <c r="L216" s="201"/>
      <c r="M216" s="190"/>
    </row>
    <row r="217" spans="1:13">
      <c r="A217" s="6"/>
      <c r="C217" s="8"/>
      <c r="D217" s="190"/>
      <c r="L217" s="201"/>
      <c r="M217" s="190"/>
    </row>
    <row r="218" spans="1:13">
      <c r="A218" s="6"/>
      <c r="C218" s="8"/>
      <c r="D218" s="190"/>
      <c r="L218" s="201"/>
      <c r="M218" s="190"/>
    </row>
    <row r="219" spans="1:13">
      <c r="A219" s="6"/>
      <c r="C219" s="8"/>
      <c r="D219" s="190"/>
      <c r="L219" s="201"/>
      <c r="M219" s="190"/>
    </row>
    <row r="220" spans="1:13">
      <c r="A220" s="6"/>
      <c r="C220" s="8"/>
      <c r="D220" s="190"/>
      <c r="L220" s="201"/>
      <c r="M220" s="190"/>
    </row>
    <row r="221" spans="1:13">
      <c r="A221" s="6"/>
      <c r="C221" s="8"/>
      <c r="D221" s="190"/>
      <c r="L221" s="201"/>
      <c r="M221" s="190"/>
    </row>
    <row r="222" spans="1:13">
      <c r="A222" s="6"/>
      <c r="C222" s="8"/>
      <c r="D222" s="190"/>
      <c r="L222" s="201"/>
      <c r="M222" s="190"/>
    </row>
    <row r="223" spans="1:13">
      <c r="A223" s="6"/>
      <c r="C223" s="8"/>
      <c r="D223" s="190"/>
      <c r="L223" s="201"/>
      <c r="M223" s="190"/>
    </row>
    <row r="224" spans="1:13">
      <c r="A224" s="6"/>
      <c r="C224" s="8"/>
      <c r="D224" s="190"/>
      <c r="L224" s="201"/>
      <c r="M224" s="190"/>
    </row>
    <row r="225" spans="1:13">
      <c r="A225" s="6"/>
      <c r="C225" s="8"/>
      <c r="D225" s="190"/>
      <c r="L225" s="201"/>
      <c r="M225" s="190"/>
    </row>
    <row r="226" spans="1:13">
      <c r="A226" s="6"/>
      <c r="C226" s="8"/>
      <c r="D226" s="190"/>
      <c r="L226" s="201"/>
      <c r="M226" s="190"/>
    </row>
    <row r="227" spans="1:13">
      <c r="A227" s="6"/>
      <c r="C227" s="8"/>
      <c r="D227" s="190"/>
      <c r="L227" s="201"/>
      <c r="M227" s="190"/>
    </row>
    <row r="228" spans="1:13">
      <c r="A228" s="6"/>
      <c r="C228" s="8"/>
      <c r="D228" s="190"/>
      <c r="L228" s="201"/>
      <c r="M228" s="190"/>
    </row>
    <row r="229" spans="1:13">
      <c r="A229" s="6"/>
      <c r="C229" s="8"/>
      <c r="D229" s="190"/>
      <c r="L229" s="201"/>
      <c r="M229" s="190"/>
    </row>
    <row r="230" spans="1:13">
      <c r="A230" s="6"/>
      <c r="C230" s="8"/>
      <c r="D230" s="190"/>
      <c r="L230" s="201"/>
      <c r="M230" s="190"/>
    </row>
    <row r="231" spans="1:13">
      <c r="A231" s="6"/>
      <c r="C231" s="8"/>
      <c r="D231" s="190"/>
      <c r="L231" s="201"/>
      <c r="M231" s="190"/>
    </row>
    <row r="232" spans="1:13">
      <c r="A232" s="6"/>
      <c r="C232" s="8"/>
      <c r="D232" s="190"/>
      <c r="L232" s="201"/>
      <c r="M232" s="190"/>
    </row>
    <row r="233" spans="1:13">
      <c r="A233" s="6"/>
      <c r="C233" s="8"/>
      <c r="D233" s="190"/>
      <c r="L233" s="201"/>
      <c r="M233" s="190"/>
    </row>
    <row r="234" spans="1:13">
      <c r="A234" s="6"/>
      <c r="C234" s="8"/>
      <c r="D234" s="190"/>
      <c r="L234" s="201"/>
      <c r="M234" s="190"/>
    </row>
    <row r="235" spans="1:13">
      <c r="A235" s="6"/>
      <c r="C235" s="8"/>
      <c r="D235" s="190"/>
      <c r="L235" s="201"/>
      <c r="M235" s="190"/>
    </row>
    <row r="236" spans="1:13">
      <c r="A236" s="6"/>
      <c r="C236" s="8"/>
      <c r="D236" s="190"/>
      <c r="L236" s="201"/>
      <c r="M236" s="190"/>
    </row>
    <row r="237" spans="1:13">
      <c r="A237" s="6"/>
      <c r="C237" s="8"/>
      <c r="D237" s="190"/>
      <c r="L237" s="201"/>
      <c r="M237" s="190"/>
    </row>
    <row r="238" spans="1:13">
      <c r="A238" s="6"/>
      <c r="C238" s="8"/>
      <c r="D238" s="190"/>
      <c r="L238" s="201"/>
      <c r="M238" s="190"/>
    </row>
    <row r="239" spans="1:13">
      <c r="A239" s="6"/>
      <c r="C239" s="8"/>
      <c r="D239" s="190"/>
      <c r="L239" s="201"/>
      <c r="M239" s="190"/>
    </row>
    <row r="240" spans="1:13">
      <c r="A240" s="6"/>
      <c r="C240" s="8"/>
      <c r="D240" s="190"/>
      <c r="L240" s="201"/>
      <c r="M240" s="190"/>
    </row>
    <row r="241" spans="1:13">
      <c r="A241" s="6"/>
      <c r="C241" s="8"/>
      <c r="D241" s="190"/>
      <c r="L241" s="201"/>
      <c r="M241" s="190"/>
    </row>
    <row r="242" spans="1:13">
      <c r="A242" s="6"/>
      <c r="C242" s="8"/>
      <c r="D242" s="190"/>
      <c r="L242" s="201"/>
      <c r="M242" s="190"/>
    </row>
    <row r="243" spans="1:13">
      <c r="A243" s="6"/>
      <c r="C243" s="8"/>
      <c r="D243" s="190"/>
      <c r="L243" s="201"/>
      <c r="M243" s="190"/>
    </row>
    <row r="244" spans="1:13">
      <c r="A244" s="6"/>
      <c r="C244" s="8"/>
      <c r="D244" s="190"/>
      <c r="L244" s="201"/>
      <c r="M244" s="190"/>
    </row>
    <row r="245" spans="1:13">
      <c r="A245" s="6"/>
      <c r="C245" s="8"/>
      <c r="D245" s="190"/>
      <c r="L245" s="201"/>
      <c r="M245" s="190"/>
    </row>
    <row r="246" spans="1:13">
      <c r="A246" s="6"/>
      <c r="C246" s="8"/>
      <c r="D246" s="190"/>
      <c r="L246" s="201"/>
      <c r="M246" s="190"/>
    </row>
    <row r="247" spans="1:13">
      <c r="A247" s="6"/>
      <c r="C247" s="8"/>
      <c r="D247" s="190"/>
      <c r="L247" s="201"/>
      <c r="M247" s="190"/>
    </row>
    <row r="248" spans="1:13">
      <c r="A248" s="6"/>
      <c r="C248" s="8"/>
      <c r="D248" s="190"/>
      <c r="L248" s="201"/>
      <c r="M248" s="190"/>
    </row>
    <row r="249" spans="1:13">
      <c r="A249" s="6"/>
      <c r="C249" s="8"/>
      <c r="D249" s="190"/>
      <c r="L249" s="201"/>
      <c r="M249" s="190"/>
    </row>
    <row r="250" spans="1:13">
      <c r="A250" s="6"/>
      <c r="C250" s="8"/>
      <c r="D250" s="190"/>
      <c r="L250" s="201"/>
      <c r="M250" s="190"/>
    </row>
    <row r="251" spans="1:13">
      <c r="A251" s="6"/>
      <c r="C251" s="8"/>
      <c r="D251" s="190"/>
      <c r="L251" s="201"/>
      <c r="M251" s="190"/>
    </row>
    <row r="252" spans="1:13">
      <c r="A252" s="6"/>
      <c r="C252" s="8"/>
      <c r="D252" s="190"/>
      <c r="L252" s="201"/>
      <c r="M252" s="190"/>
    </row>
    <row r="253" spans="1:13">
      <c r="A253" s="6"/>
      <c r="C253" s="8"/>
      <c r="D253" s="190"/>
      <c r="L253" s="201"/>
      <c r="M253" s="190"/>
    </row>
    <row r="254" spans="1:13">
      <c r="A254" s="6"/>
      <c r="C254" s="8"/>
      <c r="D254" s="190"/>
      <c r="L254" s="201"/>
      <c r="M254" s="190"/>
    </row>
    <row r="255" spans="1:13">
      <c r="A255" s="6"/>
      <c r="C255" s="8"/>
      <c r="D255" s="190"/>
      <c r="L255" s="201"/>
      <c r="M255" s="190"/>
    </row>
    <row r="256" spans="1:13">
      <c r="A256" s="6"/>
      <c r="C256" s="8"/>
      <c r="D256" s="190"/>
      <c r="L256" s="201"/>
      <c r="M256" s="190"/>
    </row>
    <row r="257" spans="1:13">
      <c r="A257" s="6"/>
      <c r="C257" s="8"/>
      <c r="D257" s="190"/>
      <c r="L257" s="201"/>
      <c r="M257" s="190"/>
    </row>
    <row r="258" spans="1:13">
      <c r="A258" s="6"/>
      <c r="C258" s="8"/>
      <c r="D258" s="190"/>
      <c r="L258" s="201"/>
      <c r="M258" s="190"/>
    </row>
    <row r="259" spans="1:13">
      <c r="A259" s="6"/>
      <c r="C259" s="8"/>
      <c r="D259" s="190"/>
      <c r="L259" s="201"/>
      <c r="M259" s="190"/>
    </row>
    <row r="260" spans="1:13">
      <c r="A260" s="6"/>
      <c r="C260" s="8"/>
      <c r="D260" s="190"/>
      <c r="L260" s="201"/>
      <c r="M260" s="190"/>
    </row>
    <row r="261" spans="1:13">
      <c r="A261" s="6"/>
      <c r="C261" s="8"/>
      <c r="D261" s="190"/>
      <c r="L261" s="201"/>
      <c r="M261" s="190"/>
    </row>
    <row r="262" spans="1:13">
      <c r="A262" s="6"/>
      <c r="C262" s="8"/>
      <c r="D262" s="190"/>
      <c r="L262" s="201"/>
      <c r="M262" s="190"/>
    </row>
    <row r="263" spans="1:13">
      <c r="A263" s="6"/>
      <c r="C263" s="8"/>
      <c r="D263" s="190"/>
      <c r="L263" s="201"/>
      <c r="M263" s="190"/>
    </row>
    <row r="264" spans="1:13">
      <c r="A264" s="6"/>
      <c r="C264" s="8"/>
      <c r="D264" s="190"/>
      <c r="L264" s="201"/>
      <c r="M264" s="190"/>
    </row>
    <row r="265" spans="1:13">
      <c r="A265" s="6"/>
      <c r="C265" s="8"/>
      <c r="D265" s="190"/>
      <c r="L265" s="201"/>
      <c r="M265" s="190"/>
    </row>
    <row r="266" spans="1:13">
      <c r="A266" s="6"/>
      <c r="C266" s="8"/>
      <c r="D266" s="190"/>
      <c r="L266" s="201"/>
      <c r="M266" s="190"/>
    </row>
    <row r="267" spans="1:13">
      <c r="A267" s="6"/>
      <c r="C267" s="8"/>
      <c r="D267" s="190"/>
      <c r="L267" s="201"/>
      <c r="M267" s="190"/>
    </row>
    <row r="268" spans="1:13">
      <c r="A268" s="6"/>
      <c r="C268" s="8"/>
      <c r="D268" s="190"/>
      <c r="L268" s="201"/>
      <c r="M268" s="190"/>
    </row>
    <row r="269" spans="1:13">
      <c r="A269" s="6"/>
      <c r="C269" s="8"/>
      <c r="D269" s="190"/>
      <c r="L269" s="201"/>
      <c r="M269" s="190"/>
    </row>
    <row r="270" spans="1:13">
      <c r="A270" s="6"/>
      <c r="C270" s="8"/>
      <c r="D270" s="190"/>
      <c r="L270" s="201"/>
      <c r="M270" s="190"/>
    </row>
    <row r="271" spans="1:13">
      <c r="A271" s="6"/>
      <c r="C271" s="8"/>
      <c r="D271" s="190"/>
      <c r="L271" s="201"/>
      <c r="M271" s="190"/>
    </row>
    <row r="272" spans="1:13">
      <c r="A272" s="6"/>
      <c r="C272" s="8"/>
      <c r="D272" s="190"/>
      <c r="L272" s="201"/>
      <c r="M272" s="190"/>
    </row>
    <row r="273" spans="1:13">
      <c r="A273" s="6"/>
      <c r="C273" s="8"/>
      <c r="D273" s="190"/>
      <c r="L273" s="201"/>
      <c r="M273" s="190"/>
    </row>
    <row r="274" spans="1:13">
      <c r="A274" s="6"/>
      <c r="C274" s="8"/>
      <c r="D274" s="190"/>
      <c r="L274" s="201"/>
      <c r="M274" s="190"/>
    </row>
    <row r="275" spans="1:13">
      <c r="A275" s="6"/>
      <c r="C275" s="8"/>
      <c r="D275" s="190"/>
      <c r="L275" s="201"/>
      <c r="M275" s="190"/>
    </row>
    <row r="276" spans="1:13">
      <c r="A276" s="6"/>
      <c r="C276" s="8"/>
      <c r="D276" s="190"/>
      <c r="L276" s="201"/>
      <c r="M276" s="190"/>
    </row>
    <row r="277" spans="1:13">
      <c r="A277" s="6"/>
      <c r="C277" s="8"/>
      <c r="D277" s="190"/>
      <c r="L277" s="201"/>
      <c r="M277" s="190"/>
    </row>
    <row r="278" spans="1:13">
      <c r="A278" s="6"/>
      <c r="C278" s="8"/>
      <c r="D278" s="190"/>
      <c r="L278" s="201"/>
      <c r="M278" s="190"/>
    </row>
    <row r="279" spans="1:13">
      <c r="A279" s="6"/>
      <c r="C279" s="8"/>
      <c r="D279" s="190"/>
      <c r="L279" s="201"/>
      <c r="M279" s="190"/>
    </row>
    <row r="280" spans="1:13">
      <c r="A280" s="6"/>
      <c r="C280" s="8"/>
      <c r="D280" s="190"/>
      <c r="L280" s="201"/>
      <c r="M280" s="190"/>
    </row>
    <row r="281" spans="1:13">
      <c r="A281" s="6"/>
      <c r="C281" s="8"/>
      <c r="D281" s="190"/>
      <c r="L281" s="201"/>
      <c r="M281" s="190"/>
    </row>
    <row r="282" spans="1:13">
      <c r="A282" s="6"/>
      <c r="C282" s="8"/>
      <c r="D282" s="190"/>
      <c r="L282" s="201"/>
      <c r="M282" s="190"/>
    </row>
    <row r="283" spans="1:13">
      <c r="A283" s="6"/>
      <c r="C283" s="8"/>
      <c r="D283" s="190"/>
      <c r="L283" s="201"/>
      <c r="M283" s="190"/>
    </row>
    <row r="284" spans="1:13">
      <c r="A284" s="6"/>
      <c r="C284" s="8"/>
      <c r="D284" s="190"/>
      <c r="L284" s="201"/>
      <c r="M284" s="190"/>
    </row>
    <row r="285" spans="1:13">
      <c r="A285" s="6"/>
      <c r="C285" s="8"/>
      <c r="D285" s="190"/>
      <c r="L285" s="201"/>
      <c r="M285" s="190"/>
    </row>
    <row r="286" spans="1:13">
      <c r="A286" s="6"/>
      <c r="C286" s="8"/>
      <c r="D286" s="190"/>
      <c r="L286" s="201"/>
      <c r="M286" s="190"/>
    </row>
    <row r="287" spans="1:13">
      <c r="A287" s="6"/>
      <c r="C287" s="8"/>
      <c r="D287" s="190"/>
      <c r="L287" s="201"/>
      <c r="M287" s="190"/>
    </row>
    <row r="288" spans="1:13">
      <c r="A288" s="6"/>
      <c r="C288" s="8"/>
      <c r="D288" s="190"/>
      <c r="L288" s="201"/>
      <c r="M288" s="190"/>
    </row>
    <row r="289" spans="1:13">
      <c r="A289" s="6"/>
      <c r="C289" s="8"/>
      <c r="D289" s="190"/>
      <c r="L289" s="201"/>
      <c r="M289" s="190"/>
    </row>
    <row r="290" spans="1:13">
      <c r="A290" s="6"/>
      <c r="C290" s="8"/>
      <c r="D290" s="190"/>
      <c r="L290" s="201"/>
      <c r="M290" s="190"/>
    </row>
    <row r="291" spans="1:13">
      <c r="A291" s="6"/>
      <c r="C291" s="8"/>
      <c r="D291" s="190"/>
      <c r="L291" s="201"/>
      <c r="M291" s="190"/>
    </row>
    <row r="292" spans="1:13">
      <c r="A292" s="6"/>
      <c r="C292" s="8"/>
      <c r="D292" s="190"/>
      <c r="L292" s="201"/>
      <c r="M292" s="190"/>
    </row>
    <row r="293" spans="1:13">
      <c r="A293" s="6"/>
      <c r="C293" s="8"/>
      <c r="D293" s="190"/>
      <c r="L293" s="201"/>
      <c r="M293" s="190"/>
    </row>
    <row r="294" spans="1:13">
      <c r="A294" s="6"/>
      <c r="C294" s="8"/>
      <c r="D294" s="190"/>
      <c r="L294" s="201"/>
      <c r="M294" s="190"/>
    </row>
    <row r="295" spans="1:13">
      <c r="A295" s="6"/>
      <c r="C295" s="8"/>
      <c r="D295" s="190"/>
      <c r="L295" s="201"/>
      <c r="M295" s="190"/>
    </row>
    <row r="296" spans="1:13">
      <c r="A296" s="6"/>
      <c r="C296" s="8"/>
      <c r="D296" s="190"/>
      <c r="L296" s="201"/>
      <c r="M296" s="190"/>
    </row>
    <row r="297" spans="1:13">
      <c r="A297" s="6"/>
      <c r="C297" s="8"/>
      <c r="D297" s="190"/>
      <c r="L297" s="201"/>
      <c r="M297" s="190"/>
    </row>
    <row r="298" spans="1:13">
      <c r="A298" s="6"/>
      <c r="C298" s="8"/>
      <c r="D298" s="190"/>
      <c r="L298" s="201"/>
      <c r="M298" s="190"/>
    </row>
    <row r="299" spans="1:13">
      <c r="A299" s="6"/>
      <c r="C299" s="8"/>
      <c r="D299" s="190"/>
      <c r="L299" s="201"/>
      <c r="M299" s="190"/>
    </row>
    <row r="300" spans="1:13">
      <c r="A300" s="6"/>
      <c r="C300" s="8"/>
      <c r="D300" s="190"/>
      <c r="L300" s="201"/>
      <c r="M300" s="190"/>
    </row>
    <row r="301" spans="1:13">
      <c r="A301" s="6"/>
      <c r="C301" s="8"/>
      <c r="D301" s="190"/>
      <c r="L301" s="201"/>
      <c r="M301" s="190"/>
    </row>
    <row r="302" spans="1:13">
      <c r="A302" s="6"/>
      <c r="C302" s="8"/>
      <c r="D302" s="190"/>
      <c r="L302" s="201"/>
      <c r="M302" s="190"/>
    </row>
    <row r="303" spans="1:13">
      <c r="A303" s="6"/>
      <c r="C303" s="8"/>
      <c r="D303" s="190"/>
      <c r="L303" s="201"/>
      <c r="M303" s="190"/>
    </row>
    <row r="304" spans="1:13">
      <c r="A304" s="6"/>
      <c r="C304" s="8"/>
      <c r="D304" s="190"/>
      <c r="L304" s="201"/>
      <c r="M304" s="190"/>
    </row>
    <row r="305" spans="1:13">
      <c r="A305" s="6"/>
      <c r="C305" s="8"/>
      <c r="D305" s="190"/>
      <c r="L305" s="201"/>
      <c r="M305" s="190"/>
    </row>
    <row r="306" spans="1:13">
      <c r="A306" s="6"/>
      <c r="C306" s="8"/>
      <c r="D306" s="190"/>
      <c r="L306" s="201"/>
      <c r="M306" s="190"/>
    </row>
    <row r="307" spans="1:13">
      <c r="A307" s="6"/>
      <c r="C307" s="8"/>
      <c r="D307" s="190"/>
      <c r="L307" s="201"/>
      <c r="M307" s="190"/>
    </row>
    <row r="308" spans="1:13">
      <c r="A308" s="6"/>
      <c r="C308" s="8"/>
      <c r="D308" s="190"/>
      <c r="L308" s="201"/>
      <c r="M308" s="190"/>
    </row>
    <row r="309" spans="1:13">
      <c r="A309" s="6"/>
      <c r="C309" s="8"/>
      <c r="D309" s="190"/>
      <c r="L309" s="201"/>
      <c r="M309" s="190"/>
    </row>
    <row r="310" spans="1:13">
      <c r="A310" s="6"/>
      <c r="C310" s="8"/>
      <c r="D310" s="190"/>
      <c r="L310" s="201"/>
      <c r="M310" s="190"/>
    </row>
    <row r="311" spans="1:13">
      <c r="A311" s="6"/>
      <c r="C311" s="8"/>
      <c r="D311" s="190"/>
      <c r="L311" s="201"/>
      <c r="M311" s="190"/>
    </row>
    <row r="312" spans="1:13">
      <c r="A312" s="6"/>
      <c r="C312" s="8"/>
      <c r="D312" s="190"/>
      <c r="L312" s="201"/>
      <c r="M312" s="190"/>
    </row>
    <row r="313" spans="1:13">
      <c r="A313" s="6"/>
      <c r="C313" s="8"/>
      <c r="D313" s="190"/>
      <c r="L313" s="201"/>
      <c r="M313" s="190"/>
    </row>
    <row r="314" spans="1:13">
      <c r="A314" s="6"/>
      <c r="C314" s="8"/>
      <c r="D314" s="190"/>
      <c r="L314" s="201"/>
      <c r="M314" s="190"/>
    </row>
    <row r="315" spans="1:13">
      <c r="A315" s="6"/>
      <c r="C315" s="8"/>
      <c r="D315" s="190"/>
      <c r="L315" s="201"/>
      <c r="M315" s="190"/>
    </row>
    <row r="316" spans="1:13">
      <c r="A316" s="6"/>
      <c r="C316" s="8"/>
      <c r="D316" s="190"/>
      <c r="L316" s="201"/>
      <c r="M316" s="190"/>
    </row>
    <row r="317" spans="1:13">
      <c r="A317" s="6"/>
      <c r="C317" s="8"/>
      <c r="D317" s="190"/>
      <c r="L317" s="201"/>
      <c r="M317" s="190"/>
    </row>
    <row r="318" spans="1:13">
      <c r="A318" s="6"/>
      <c r="C318" s="8"/>
      <c r="D318" s="190"/>
      <c r="L318" s="201"/>
      <c r="M318" s="190"/>
    </row>
    <row r="319" spans="1:13">
      <c r="A319" s="6"/>
      <c r="C319" s="8"/>
      <c r="D319" s="190"/>
      <c r="L319" s="201"/>
      <c r="M319" s="190"/>
    </row>
    <row r="320" spans="1:13">
      <c r="A320" s="6"/>
      <c r="C320" s="8"/>
      <c r="D320" s="190"/>
      <c r="L320" s="201"/>
      <c r="M320" s="190"/>
    </row>
    <row r="321" spans="1:13">
      <c r="A321" s="6"/>
      <c r="C321" s="8"/>
      <c r="D321" s="190"/>
      <c r="L321" s="201"/>
      <c r="M321" s="190"/>
    </row>
    <row r="322" spans="1:13">
      <c r="A322" s="6"/>
      <c r="C322" s="8"/>
      <c r="D322" s="190"/>
      <c r="L322" s="201"/>
      <c r="M322" s="190"/>
    </row>
    <row r="323" spans="1:13">
      <c r="A323" s="6"/>
      <c r="C323" s="8"/>
      <c r="D323" s="190"/>
      <c r="L323" s="201"/>
      <c r="M323" s="190"/>
    </row>
    <row r="324" spans="1:13">
      <c r="A324" s="6"/>
      <c r="C324" s="8"/>
      <c r="D324" s="190"/>
      <c r="L324" s="201"/>
      <c r="M324" s="190"/>
    </row>
    <row r="325" spans="1:13">
      <c r="A325" s="6"/>
      <c r="C325" s="8"/>
      <c r="D325" s="190"/>
      <c r="L325" s="201"/>
      <c r="M325" s="190"/>
    </row>
    <row r="326" spans="1:13">
      <c r="A326" s="6"/>
      <c r="C326" s="8"/>
      <c r="D326" s="190"/>
      <c r="L326" s="201"/>
      <c r="M326" s="190"/>
    </row>
    <row r="327" spans="1:13">
      <c r="A327" s="6"/>
      <c r="C327" s="8"/>
      <c r="D327" s="190"/>
      <c r="L327" s="201"/>
      <c r="M327" s="190"/>
    </row>
    <row r="328" spans="1:13">
      <c r="A328" s="6"/>
      <c r="C328" s="8"/>
      <c r="D328" s="190"/>
      <c r="L328" s="201"/>
      <c r="M328" s="190"/>
    </row>
    <row r="329" spans="1:13">
      <c r="A329" s="6"/>
      <c r="C329" s="8"/>
      <c r="D329" s="190"/>
      <c r="L329" s="201"/>
      <c r="M329" s="190"/>
    </row>
    <row r="330" spans="1:13">
      <c r="A330" s="6"/>
      <c r="C330" s="8"/>
      <c r="D330" s="190"/>
      <c r="L330" s="201"/>
      <c r="M330" s="190"/>
    </row>
    <row r="331" spans="1:13">
      <c r="A331" s="6"/>
      <c r="C331" s="8"/>
      <c r="D331" s="190"/>
      <c r="L331" s="201"/>
      <c r="M331" s="190"/>
    </row>
    <row r="332" spans="1:13">
      <c r="A332" s="6"/>
      <c r="C332" s="8"/>
      <c r="D332" s="190"/>
      <c r="L332" s="201"/>
      <c r="M332" s="190"/>
    </row>
    <row r="333" spans="1:13">
      <c r="A333" s="6"/>
      <c r="C333" s="8"/>
      <c r="D333" s="190"/>
      <c r="L333" s="201"/>
      <c r="M333" s="190"/>
    </row>
    <row r="334" spans="1:13">
      <c r="A334" s="6"/>
      <c r="C334" s="8"/>
      <c r="D334" s="190"/>
      <c r="L334" s="201"/>
      <c r="M334" s="190"/>
    </row>
    <row r="335" spans="1:13">
      <c r="A335" s="6"/>
      <c r="C335" s="8"/>
      <c r="D335" s="190"/>
      <c r="L335" s="201"/>
      <c r="M335" s="190"/>
    </row>
    <row r="336" spans="1:13">
      <c r="A336" s="6"/>
      <c r="C336" s="8"/>
      <c r="D336" s="190"/>
      <c r="L336" s="201"/>
      <c r="M336" s="190"/>
    </row>
    <row r="337" spans="1:13">
      <c r="A337" s="6"/>
      <c r="C337" s="8"/>
      <c r="D337" s="190"/>
      <c r="L337" s="201"/>
      <c r="M337" s="190"/>
    </row>
    <row r="338" spans="1:13">
      <c r="A338" s="6"/>
      <c r="C338" s="8"/>
      <c r="D338" s="190"/>
      <c r="L338" s="201"/>
      <c r="M338" s="190"/>
    </row>
    <row r="339" spans="1:13">
      <c r="A339" s="6"/>
      <c r="C339" s="8"/>
      <c r="D339" s="190"/>
      <c r="L339" s="201"/>
      <c r="M339" s="190"/>
    </row>
    <row r="340" spans="1:13">
      <c r="A340" s="6"/>
      <c r="C340" s="8"/>
      <c r="D340" s="190"/>
      <c r="L340" s="201"/>
      <c r="M340" s="190"/>
    </row>
    <row r="341" spans="1:13">
      <c r="A341" s="6"/>
      <c r="C341" s="8"/>
      <c r="D341" s="190"/>
      <c r="L341" s="201"/>
      <c r="M341" s="190"/>
    </row>
    <row r="342" spans="1:13">
      <c r="A342" s="6"/>
      <c r="C342" s="8"/>
      <c r="D342" s="190"/>
      <c r="L342" s="201"/>
      <c r="M342" s="190"/>
    </row>
    <row r="343" spans="1:13">
      <c r="A343" s="6"/>
      <c r="C343" s="8"/>
      <c r="D343" s="190"/>
      <c r="L343" s="201"/>
      <c r="M343" s="190"/>
    </row>
    <row r="344" spans="1:13">
      <c r="A344" s="6"/>
      <c r="C344" s="8"/>
      <c r="D344" s="190"/>
      <c r="L344" s="201"/>
      <c r="M344" s="190"/>
    </row>
    <row r="345" spans="1:13">
      <c r="A345" s="6"/>
      <c r="C345" s="8"/>
      <c r="D345" s="190"/>
      <c r="L345" s="201"/>
      <c r="M345" s="190"/>
    </row>
    <row r="346" spans="1:13">
      <c r="A346" s="6"/>
      <c r="C346" s="8"/>
      <c r="D346" s="190"/>
      <c r="L346" s="201"/>
      <c r="M346" s="190"/>
    </row>
    <row r="347" spans="1:13">
      <c r="A347" s="6"/>
      <c r="C347" s="8"/>
      <c r="D347" s="190"/>
      <c r="L347" s="201"/>
      <c r="M347" s="190"/>
    </row>
    <row r="348" spans="1:13">
      <c r="A348" s="6"/>
      <c r="C348" s="8"/>
      <c r="D348" s="190"/>
      <c r="L348" s="201"/>
      <c r="M348" s="190"/>
    </row>
    <row r="349" spans="1:13">
      <c r="A349" s="6"/>
      <c r="C349" s="8"/>
      <c r="D349" s="190"/>
      <c r="L349" s="201"/>
      <c r="M349" s="190"/>
    </row>
    <row r="350" spans="1:13">
      <c r="A350" s="6"/>
      <c r="C350" s="8"/>
      <c r="D350" s="190"/>
      <c r="L350" s="201"/>
      <c r="M350" s="190"/>
    </row>
    <row r="351" spans="1:13">
      <c r="A351" s="6"/>
      <c r="C351" s="8"/>
      <c r="D351" s="190"/>
      <c r="L351" s="201"/>
      <c r="M351" s="190"/>
    </row>
    <row r="352" spans="1:13">
      <c r="A352" s="6"/>
      <c r="C352" s="8"/>
      <c r="D352" s="190"/>
      <c r="L352" s="201"/>
      <c r="M352" s="190"/>
    </row>
    <row r="353" spans="1:13">
      <c r="A353" s="6"/>
      <c r="C353" s="8"/>
      <c r="D353" s="190"/>
      <c r="L353" s="201"/>
      <c r="M353" s="190"/>
    </row>
    <row r="354" spans="1:13">
      <c r="A354" s="6"/>
      <c r="C354" s="8"/>
      <c r="D354" s="190"/>
      <c r="L354" s="201"/>
      <c r="M354" s="190"/>
    </row>
    <row r="355" spans="1:13">
      <c r="A355" s="6"/>
      <c r="C355" s="8"/>
      <c r="D355" s="190"/>
      <c r="L355" s="201"/>
      <c r="M355" s="190"/>
    </row>
    <row r="356" spans="1:13">
      <c r="A356" s="6"/>
      <c r="C356" s="8"/>
      <c r="D356" s="190"/>
      <c r="L356" s="201"/>
      <c r="M356" s="190"/>
    </row>
    <row r="357" spans="1:13">
      <c r="A357" s="6"/>
      <c r="C357" s="8"/>
      <c r="D357" s="190"/>
      <c r="L357" s="201"/>
      <c r="M357" s="190"/>
    </row>
    <row r="358" spans="1:13">
      <c r="A358" s="6"/>
      <c r="C358" s="8"/>
      <c r="D358" s="190"/>
      <c r="L358" s="201"/>
      <c r="M358" s="190"/>
    </row>
    <row r="359" spans="1:13">
      <c r="A359" s="6"/>
      <c r="C359" s="8"/>
      <c r="D359" s="190"/>
      <c r="L359" s="201"/>
      <c r="M359" s="190"/>
    </row>
    <row r="360" spans="1:13">
      <c r="A360" s="6"/>
      <c r="C360" s="8"/>
      <c r="D360" s="190"/>
      <c r="L360" s="201"/>
      <c r="M360" s="190"/>
    </row>
    <row r="361" spans="1:13">
      <c r="A361" s="6"/>
      <c r="C361" s="8"/>
      <c r="D361" s="190"/>
      <c r="L361" s="201"/>
      <c r="M361" s="190"/>
    </row>
    <row r="362" spans="1:13">
      <c r="A362" s="6"/>
      <c r="C362" s="8"/>
      <c r="D362" s="190"/>
      <c r="L362" s="201"/>
      <c r="M362" s="190"/>
    </row>
    <row r="363" spans="1:13">
      <c r="A363" s="6"/>
      <c r="C363" s="8"/>
      <c r="D363" s="190"/>
      <c r="L363" s="201"/>
      <c r="M363" s="190"/>
    </row>
    <row r="364" spans="1:13">
      <c r="A364" s="6"/>
      <c r="C364" s="8"/>
      <c r="D364" s="190"/>
      <c r="L364" s="201"/>
      <c r="M364" s="190"/>
    </row>
    <row r="365" spans="1:13">
      <c r="A365" s="6"/>
      <c r="C365" s="8"/>
      <c r="D365" s="190"/>
      <c r="L365" s="201"/>
      <c r="M365" s="190"/>
    </row>
    <row r="366" spans="1:13">
      <c r="A366" s="6"/>
      <c r="C366" s="8"/>
      <c r="D366" s="190"/>
      <c r="L366" s="201"/>
      <c r="M366" s="190"/>
    </row>
    <row r="367" spans="1:13">
      <c r="A367" s="6"/>
      <c r="C367" s="8"/>
      <c r="D367" s="190"/>
      <c r="L367" s="201"/>
      <c r="M367" s="190"/>
    </row>
    <row r="368" spans="1:13">
      <c r="A368" s="6"/>
      <c r="C368" s="8"/>
      <c r="D368" s="190"/>
      <c r="L368" s="201"/>
      <c r="M368" s="190"/>
    </row>
    <row r="369" spans="1:13">
      <c r="A369" s="6"/>
      <c r="C369" s="8"/>
      <c r="D369" s="190"/>
      <c r="L369" s="201"/>
      <c r="M369" s="190"/>
    </row>
    <row r="370" spans="1:13">
      <c r="A370" s="6"/>
      <c r="C370" s="8"/>
      <c r="D370" s="190"/>
      <c r="L370" s="201"/>
      <c r="M370" s="190"/>
    </row>
    <row r="371" spans="1:13">
      <c r="A371" s="6"/>
      <c r="C371" s="8"/>
      <c r="D371" s="190"/>
      <c r="L371" s="201"/>
      <c r="M371" s="190"/>
    </row>
    <row r="372" spans="1:13">
      <c r="A372" s="6"/>
      <c r="C372" s="8"/>
      <c r="D372" s="190"/>
      <c r="L372" s="201"/>
      <c r="M372" s="190"/>
    </row>
    <row r="373" spans="1:13">
      <c r="A373" s="6"/>
      <c r="C373" s="8"/>
      <c r="D373" s="190"/>
      <c r="L373" s="201"/>
      <c r="M373" s="190"/>
    </row>
    <row r="374" spans="1:13">
      <c r="A374" s="6"/>
      <c r="C374" s="8"/>
      <c r="D374" s="190"/>
      <c r="L374" s="201"/>
      <c r="M374" s="190"/>
    </row>
    <row r="375" spans="1:13">
      <c r="A375" s="6"/>
      <c r="C375" s="8"/>
      <c r="D375" s="190"/>
      <c r="L375" s="201"/>
      <c r="M375" s="190"/>
    </row>
    <row r="376" spans="1:13">
      <c r="A376" s="6"/>
      <c r="C376" s="8"/>
      <c r="D376" s="190"/>
      <c r="L376" s="201"/>
      <c r="M376" s="190"/>
    </row>
    <row r="377" spans="1:13">
      <c r="A377" s="6"/>
      <c r="C377" s="8"/>
      <c r="D377" s="190"/>
      <c r="L377" s="201"/>
      <c r="M377" s="190"/>
    </row>
    <row r="378" spans="1:13">
      <c r="A378" s="6"/>
      <c r="C378" s="8"/>
      <c r="D378" s="190"/>
      <c r="L378" s="201"/>
      <c r="M378" s="190"/>
    </row>
    <row r="379" spans="1:13">
      <c r="A379" s="6"/>
      <c r="C379" s="8"/>
      <c r="D379" s="190"/>
      <c r="L379" s="201"/>
      <c r="M379" s="190"/>
    </row>
    <row r="380" spans="1:13">
      <c r="A380" s="6"/>
      <c r="C380" s="8"/>
      <c r="D380" s="190"/>
      <c r="L380" s="201"/>
      <c r="M380" s="190"/>
    </row>
    <row r="381" spans="1:13">
      <c r="A381" s="6"/>
      <c r="C381" s="8"/>
      <c r="D381" s="190"/>
      <c r="L381" s="201"/>
      <c r="M381" s="190"/>
    </row>
    <row r="382" spans="1:13">
      <c r="A382" s="6"/>
      <c r="C382" s="8"/>
      <c r="D382" s="190"/>
      <c r="L382" s="201"/>
      <c r="M382" s="190"/>
    </row>
    <row r="383" spans="1:13">
      <c r="A383" s="6"/>
      <c r="C383" s="8"/>
      <c r="D383" s="190"/>
      <c r="L383" s="201"/>
      <c r="M383" s="190"/>
    </row>
    <row r="384" spans="1:13">
      <c r="A384" s="6"/>
      <c r="C384" s="8"/>
      <c r="D384" s="190"/>
      <c r="L384" s="201"/>
      <c r="M384" s="190"/>
    </row>
    <row r="385" spans="1:13">
      <c r="A385" s="6"/>
      <c r="C385" s="8"/>
      <c r="D385" s="190"/>
      <c r="L385" s="201"/>
      <c r="M385" s="190"/>
    </row>
    <row r="386" spans="1:13">
      <c r="A386" s="6"/>
      <c r="C386" s="8"/>
      <c r="D386" s="190"/>
      <c r="L386" s="201"/>
      <c r="M386" s="190"/>
    </row>
    <row r="387" spans="1:13">
      <c r="A387" s="6"/>
      <c r="C387" s="8"/>
      <c r="D387" s="190"/>
      <c r="L387" s="201"/>
      <c r="M387" s="190"/>
    </row>
    <row r="388" spans="1:13">
      <c r="A388" s="6"/>
      <c r="C388" s="8"/>
      <c r="D388" s="190"/>
      <c r="L388" s="201"/>
      <c r="M388" s="190"/>
    </row>
    <row r="389" spans="1:13">
      <c r="A389" s="6"/>
      <c r="C389" s="8"/>
      <c r="D389" s="190"/>
      <c r="L389" s="201"/>
      <c r="M389" s="190"/>
    </row>
    <row r="390" spans="1:13">
      <c r="A390" s="6"/>
      <c r="C390" s="8"/>
      <c r="D390" s="190"/>
      <c r="L390" s="201"/>
      <c r="M390" s="190"/>
    </row>
    <row r="391" spans="1:13">
      <c r="A391" s="6"/>
      <c r="C391" s="8"/>
      <c r="D391" s="190"/>
      <c r="L391" s="201"/>
      <c r="M391" s="190"/>
    </row>
    <row r="392" spans="1:13">
      <c r="A392" s="6"/>
      <c r="C392" s="8"/>
      <c r="D392" s="190"/>
      <c r="L392" s="201"/>
      <c r="M392" s="190"/>
    </row>
    <row r="393" spans="1:13">
      <c r="A393" s="6"/>
      <c r="C393" s="8"/>
      <c r="D393" s="190"/>
      <c r="L393" s="201"/>
      <c r="M393" s="190"/>
    </row>
    <row r="394" spans="1:13">
      <c r="A394" s="6"/>
      <c r="C394" s="8"/>
      <c r="D394" s="190"/>
      <c r="L394" s="201"/>
      <c r="M394" s="190"/>
    </row>
    <row r="395" spans="1:13">
      <c r="A395" s="6"/>
      <c r="C395" s="8"/>
      <c r="D395" s="190"/>
      <c r="L395" s="201"/>
      <c r="M395" s="190"/>
    </row>
    <row r="396" spans="1:13">
      <c r="A396" s="6"/>
      <c r="C396" s="8"/>
      <c r="D396" s="190"/>
      <c r="L396" s="201"/>
      <c r="M396" s="190"/>
    </row>
    <row r="397" spans="1:13">
      <c r="A397" s="6"/>
      <c r="C397" s="8"/>
      <c r="D397" s="190"/>
      <c r="L397" s="201"/>
      <c r="M397" s="190"/>
    </row>
    <row r="398" spans="1:13">
      <c r="A398" s="6"/>
      <c r="C398" s="8"/>
      <c r="D398" s="190"/>
      <c r="L398" s="201"/>
      <c r="M398" s="190"/>
    </row>
    <row r="399" spans="1:13">
      <c r="A399" s="6"/>
      <c r="C399" s="8"/>
      <c r="D399" s="190"/>
      <c r="L399" s="201"/>
      <c r="M399" s="190"/>
    </row>
    <row r="400" spans="1:13">
      <c r="A400" s="6"/>
      <c r="C400" s="8"/>
      <c r="D400" s="190"/>
      <c r="L400" s="201"/>
      <c r="M400" s="190"/>
    </row>
    <row r="401" spans="1:13">
      <c r="A401" s="6"/>
      <c r="C401" s="8"/>
      <c r="D401" s="190"/>
      <c r="L401" s="201"/>
      <c r="M401" s="190"/>
    </row>
    <row r="402" spans="1:13">
      <c r="A402" s="6"/>
      <c r="C402" s="8"/>
      <c r="D402" s="190"/>
      <c r="L402" s="201"/>
      <c r="M402" s="190"/>
    </row>
    <row r="403" spans="1:13">
      <c r="A403" s="6"/>
      <c r="C403" s="8"/>
      <c r="D403" s="190"/>
      <c r="L403" s="201"/>
      <c r="M403" s="190"/>
    </row>
    <row r="404" spans="1:13">
      <c r="A404" s="6"/>
      <c r="C404" s="8"/>
      <c r="D404" s="190"/>
      <c r="L404" s="201"/>
      <c r="M404" s="190"/>
    </row>
    <row r="405" spans="1:13">
      <c r="A405" s="6"/>
      <c r="C405" s="8"/>
      <c r="D405" s="190"/>
      <c r="L405" s="201"/>
      <c r="M405" s="190"/>
    </row>
    <row r="406" spans="1:13">
      <c r="A406" s="6"/>
      <c r="C406" s="8"/>
      <c r="D406" s="190"/>
      <c r="L406" s="201"/>
      <c r="M406" s="190"/>
    </row>
    <row r="407" spans="1:13">
      <c r="A407" s="6"/>
      <c r="C407" s="8"/>
      <c r="D407" s="190"/>
      <c r="L407" s="201"/>
      <c r="M407" s="190"/>
    </row>
    <row r="408" spans="1:13">
      <c r="A408" s="6"/>
      <c r="C408" s="8"/>
      <c r="D408" s="190"/>
      <c r="L408" s="201"/>
      <c r="M408" s="190"/>
    </row>
    <row r="409" spans="1:13">
      <c r="A409" s="6"/>
      <c r="C409" s="8"/>
      <c r="D409" s="190"/>
      <c r="L409" s="201"/>
      <c r="M409" s="190"/>
    </row>
    <row r="410" spans="1:13">
      <c r="A410" s="6"/>
      <c r="C410" s="8"/>
      <c r="D410" s="190"/>
      <c r="L410" s="201"/>
      <c r="M410" s="190"/>
    </row>
    <row r="411" spans="1:13">
      <c r="A411" s="6"/>
      <c r="C411" s="8"/>
      <c r="D411" s="190"/>
      <c r="L411" s="201"/>
      <c r="M411" s="190"/>
    </row>
    <row r="412" spans="1:13">
      <c r="A412" s="6"/>
      <c r="C412" s="8"/>
      <c r="D412" s="190"/>
      <c r="L412" s="201"/>
      <c r="M412" s="190"/>
    </row>
    <row r="413" spans="1:13">
      <c r="A413" s="6"/>
      <c r="C413" s="8"/>
      <c r="D413" s="190"/>
      <c r="L413" s="201"/>
      <c r="M413" s="190"/>
    </row>
    <row r="414" spans="1:13">
      <c r="A414" s="6"/>
      <c r="C414" s="8"/>
      <c r="D414" s="190"/>
      <c r="L414" s="201"/>
      <c r="M414" s="190"/>
    </row>
    <row r="415" spans="1:13">
      <c r="A415" s="6"/>
      <c r="C415" s="8"/>
      <c r="D415" s="190"/>
      <c r="L415" s="201"/>
      <c r="M415" s="190"/>
    </row>
    <row r="416" spans="1:13">
      <c r="A416" s="6"/>
      <c r="C416" s="8"/>
      <c r="D416" s="190"/>
      <c r="L416" s="201"/>
      <c r="M416" s="190"/>
    </row>
    <row r="417" spans="1:13">
      <c r="A417" s="6"/>
      <c r="C417" s="8"/>
      <c r="D417" s="190"/>
      <c r="L417" s="201"/>
      <c r="M417" s="190"/>
    </row>
    <row r="418" spans="1:13">
      <c r="A418" s="6"/>
      <c r="C418" s="8"/>
      <c r="D418" s="190"/>
      <c r="L418" s="201"/>
      <c r="M418" s="190"/>
    </row>
    <row r="419" spans="1:13">
      <c r="A419" s="6"/>
      <c r="C419" s="8"/>
      <c r="D419" s="190"/>
      <c r="L419" s="201"/>
      <c r="M419" s="190"/>
    </row>
    <row r="420" spans="1:13">
      <c r="A420" s="6"/>
      <c r="C420" s="8"/>
      <c r="D420" s="190"/>
      <c r="L420" s="201"/>
      <c r="M420" s="190"/>
    </row>
    <row r="421" spans="1:13">
      <c r="A421" s="6"/>
      <c r="C421" s="8"/>
      <c r="D421" s="190"/>
      <c r="L421" s="201"/>
      <c r="M421" s="190"/>
    </row>
    <row r="422" spans="1:13">
      <c r="A422" s="6"/>
      <c r="C422" s="8"/>
      <c r="D422" s="190"/>
      <c r="L422" s="201"/>
      <c r="M422" s="190"/>
    </row>
    <row r="423" spans="1:13">
      <c r="A423" s="6"/>
      <c r="C423" s="8"/>
      <c r="D423" s="190"/>
      <c r="L423" s="201"/>
      <c r="M423" s="190"/>
    </row>
    <row r="424" spans="1:13">
      <c r="A424" s="6"/>
      <c r="C424" s="8"/>
      <c r="D424" s="190"/>
      <c r="L424" s="201"/>
      <c r="M424" s="190"/>
    </row>
    <row r="425" spans="1:13">
      <c r="A425" s="6"/>
      <c r="C425" s="8"/>
      <c r="D425" s="190"/>
      <c r="L425" s="201"/>
      <c r="M425" s="190"/>
    </row>
    <row r="426" spans="1:13">
      <c r="A426" s="6"/>
      <c r="C426" s="8"/>
      <c r="D426" s="190"/>
      <c r="L426" s="201"/>
      <c r="M426" s="190"/>
    </row>
    <row r="427" spans="1:13">
      <c r="A427" s="6"/>
      <c r="C427" s="8"/>
      <c r="D427" s="190"/>
      <c r="L427" s="201"/>
      <c r="M427" s="190"/>
    </row>
    <row r="428" spans="1:13">
      <c r="A428" s="6"/>
      <c r="C428" s="8"/>
      <c r="D428" s="190"/>
      <c r="L428" s="201"/>
      <c r="M428" s="190"/>
    </row>
    <row r="429" spans="1:13">
      <c r="A429" s="6"/>
      <c r="C429" s="8"/>
      <c r="D429" s="190"/>
      <c r="L429" s="201"/>
      <c r="M429" s="190"/>
    </row>
    <row r="430" spans="1:13">
      <c r="A430" s="6"/>
      <c r="C430" s="8"/>
      <c r="D430" s="190"/>
      <c r="L430" s="201"/>
      <c r="M430" s="190"/>
    </row>
    <row r="431" spans="1:13">
      <c r="A431" s="6"/>
      <c r="C431" s="8"/>
      <c r="D431" s="190"/>
      <c r="L431" s="201"/>
      <c r="M431" s="190"/>
    </row>
    <row r="432" spans="1:13">
      <c r="A432" s="6"/>
      <c r="C432" s="8"/>
      <c r="D432" s="190"/>
      <c r="L432" s="201"/>
      <c r="M432" s="190"/>
    </row>
    <row r="433" spans="1:13">
      <c r="A433" s="6"/>
      <c r="C433" s="8"/>
      <c r="D433" s="190"/>
      <c r="L433" s="201"/>
      <c r="M433" s="190"/>
    </row>
    <row r="434" spans="1:13">
      <c r="A434" s="6"/>
      <c r="C434" s="8"/>
      <c r="D434" s="190"/>
      <c r="L434" s="201"/>
      <c r="M434" s="190"/>
    </row>
    <row r="435" spans="1:13">
      <c r="A435" s="6"/>
      <c r="C435" s="8"/>
      <c r="D435" s="190"/>
      <c r="L435" s="201"/>
      <c r="M435" s="190"/>
    </row>
    <row r="436" spans="1:13">
      <c r="A436" s="6"/>
      <c r="C436" s="8"/>
      <c r="D436" s="190"/>
      <c r="L436" s="201"/>
      <c r="M436" s="190"/>
    </row>
    <row r="437" spans="1:13">
      <c r="A437" s="6"/>
      <c r="C437" s="8"/>
      <c r="D437" s="190"/>
      <c r="L437" s="201"/>
      <c r="M437" s="190"/>
    </row>
    <row r="438" spans="1:13">
      <c r="A438" s="6"/>
      <c r="C438" s="8"/>
      <c r="D438" s="190"/>
      <c r="L438" s="201"/>
      <c r="M438" s="190"/>
    </row>
    <row r="439" spans="1:13">
      <c r="A439" s="6"/>
      <c r="C439" s="8"/>
      <c r="D439" s="190"/>
      <c r="L439" s="201"/>
      <c r="M439" s="190"/>
    </row>
    <row r="440" spans="1:13">
      <c r="A440" s="6"/>
      <c r="C440" s="8"/>
      <c r="D440" s="190"/>
      <c r="L440" s="201"/>
      <c r="M440" s="190"/>
    </row>
    <row r="441" spans="1:13">
      <c r="A441" s="6"/>
      <c r="C441" s="8"/>
      <c r="D441" s="190"/>
      <c r="L441" s="201"/>
      <c r="M441" s="190"/>
    </row>
    <row r="442" spans="1:13">
      <c r="A442" s="6"/>
      <c r="C442" s="8"/>
      <c r="D442" s="190"/>
      <c r="L442" s="201"/>
      <c r="M442" s="190"/>
    </row>
    <row r="443" spans="1:13">
      <c r="A443" s="6"/>
      <c r="C443" s="8"/>
      <c r="D443" s="190"/>
      <c r="L443" s="201"/>
      <c r="M443" s="190"/>
    </row>
    <row r="444" spans="1:13">
      <c r="A444" s="6"/>
      <c r="C444" s="8"/>
      <c r="D444" s="190"/>
      <c r="L444" s="201"/>
      <c r="M444" s="190"/>
    </row>
    <row r="445" spans="1:13">
      <c r="A445" s="6"/>
      <c r="C445" s="8"/>
      <c r="D445" s="190"/>
      <c r="L445" s="201"/>
      <c r="M445" s="190"/>
    </row>
    <row r="446" spans="1:13">
      <c r="A446" s="6"/>
      <c r="C446" s="8"/>
      <c r="D446" s="190"/>
      <c r="L446" s="201"/>
      <c r="M446" s="190"/>
    </row>
    <row r="447" spans="1:13">
      <c r="A447" s="6"/>
      <c r="C447" s="8"/>
      <c r="D447" s="190"/>
      <c r="L447" s="201"/>
      <c r="M447" s="190"/>
    </row>
    <row r="448" spans="1:13">
      <c r="A448" s="6"/>
      <c r="C448" s="8"/>
      <c r="D448" s="190"/>
      <c r="L448" s="201"/>
      <c r="M448" s="190"/>
    </row>
    <row r="449" spans="1:13">
      <c r="A449" s="6"/>
      <c r="C449" s="8"/>
      <c r="D449" s="190"/>
      <c r="L449" s="201"/>
      <c r="M449" s="190"/>
    </row>
    <row r="450" spans="1:13">
      <c r="A450" s="6"/>
      <c r="C450" s="8"/>
      <c r="D450" s="190"/>
      <c r="L450" s="201"/>
      <c r="M450" s="190"/>
    </row>
    <row r="451" spans="1:13">
      <c r="A451" s="6"/>
      <c r="C451" s="8"/>
      <c r="D451" s="190"/>
      <c r="L451" s="201"/>
      <c r="M451" s="190"/>
    </row>
    <row r="452" spans="1:13">
      <c r="A452" s="6"/>
      <c r="C452" s="8"/>
      <c r="D452" s="190"/>
      <c r="L452" s="201"/>
      <c r="M452" s="190"/>
    </row>
    <row r="453" spans="1:13">
      <c r="A453" s="6"/>
      <c r="C453" s="8"/>
      <c r="D453" s="190"/>
      <c r="L453" s="201"/>
      <c r="M453" s="190"/>
    </row>
    <row r="454" spans="1:13">
      <c r="A454" s="6"/>
      <c r="C454" s="8"/>
      <c r="D454" s="190"/>
      <c r="L454" s="201"/>
      <c r="M454" s="190"/>
    </row>
    <row r="455" spans="1:13">
      <c r="A455" s="6"/>
      <c r="C455" s="8"/>
      <c r="D455" s="190"/>
      <c r="L455" s="201"/>
      <c r="M455" s="190"/>
    </row>
    <row r="456" spans="1:13">
      <c r="A456" s="6"/>
      <c r="C456" s="8"/>
      <c r="D456" s="190"/>
      <c r="L456" s="201"/>
      <c r="M456" s="190"/>
    </row>
    <row r="457" spans="1:13">
      <c r="A457" s="6"/>
      <c r="C457" s="8"/>
      <c r="D457" s="190"/>
      <c r="L457" s="201"/>
      <c r="M457" s="190"/>
    </row>
    <row r="458" spans="1:13">
      <c r="A458" s="6"/>
      <c r="C458" s="8"/>
      <c r="D458" s="190"/>
      <c r="L458" s="201"/>
      <c r="M458" s="190"/>
    </row>
    <row r="459" spans="1:13">
      <c r="A459" s="6"/>
      <c r="C459" s="8"/>
      <c r="D459" s="190"/>
      <c r="L459" s="201"/>
      <c r="M459" s="190"/>
    </row>
    <row r="460" spans="1:13">
      <c r="A460" s="6"/>
      <c r="C460" s="8"/>
      <c r="D460" s="190"/>
      <c r="L460" s="201"/>
      <c r="M460" s="190"/>
    </row>
    <row r="461" spans="1:13">
      <c r="A461" s="6"/>
      <c r="C461" s="8"/>
      <c r="D461" s="190"/>
      <c r="L461" s="201"/>
      <c r="M461" s="190"/>
    </row>
    <row r="462" spans="1:13">
      <c r="A462" s="6"/>
      <c r="C462" s="8"/>
      <c r="D462" s="190"/>
      <c r="L462" s="201"/>
      <c r="M462" s="190"/>
    </row>
    <row r="463" spans="1:13">
      <c r="A463" s="6"/>
      <c r="C463" s="8"/>
      <c r="D463" s="190"/>
      <c r="L463" s="201"/>
      <c r="M463" s="190"/>
    </row>
    <row r="464" spans="1:13">
      <c r="A464" s="6"/>
      <c r="C464" s="8"/>
      <c r="D464" s="190"/>
      <c r="L464" s="201"/>
      <c r="M464" s="190"/>
    </row>
    <row r="465" spans="1:13">
      <c r="A465" s="6"/>
      <c r="C465" s="8"/>
      <c r="D465" s="190"/>
      <c r="L465" s="201"/>
      <c r="M465" s="190"/>
    </row>
    <row r="466" spans="1:13">
      <c r="A466" s="6"/>
      <c r="C466" s="8"/>
      <c r="D466" s="190"/>
      <c r="L466" s="201"/>
      <c r="M466" s="190"/>
    </row>
    <row r="467" spans="1:13">
      <c r="A467" s="6"/>
      <c r="C467" s="8"/>
      <c r="D467" s="190"/>
      <c r="L467" s="201"/>
      <c r="M467" s="190"/>
    </row>
    <row r="468" spans="1:13">
      <c r="A468" s="6"/>
      <c r="C468" s="8"/>
      <c r="D468" s="190"/>
      <c r="L468" s="201"/>
      <c r="M468" s="190"/>
    </row>
    <row r="469" spans="1:13">
      <c r="A469" s="6"/>
      <c r="C469" s="8"/>
      <c r="D469" s="190"/>
      <c r="L469" s="201"/>
      <c r="M469" s="190"/>
    </row>
    <row r="470" spans="1:13">
      <c r="A470" s="6"/>
      <c r="C470" s="8"/>
      <c r="D470" s="190"/>
      <c r="L470" s="201"/>
      <c r="M470" s="190"/>
    </row>
    <row r="471" spans="1:13">
      <c r="A471" s="6"/>
      <c r="C471" s="8"/>
      <c r="D471" s="190"/>
      <c r="L471" s="201"/>
      <c r="M471" s="190"/>
    </row>
    <row r="472" spans="1:13">
      <c r="A472" s="6"/>
      <c r="C472" s="8"/>
      <c r="D472" s="190"/>
      <c r="L472" s="201"/>
      <c r="M472" s="190"/>
    </row>
    <row r="473" spans="1:13">
      <c r="A473" s="6"/>
      <c r="C473" s="8"/>
      <c r="D473" s="190"/>
      <c r="L473" s="201"/>
      <c r="M473" s="190"/>
    </row>
    <row r="474" spans="1:13">
      <c r="A474" s="6"/>
      <c r="C474" s="8"/>
      <c r="D474" s="190"/>
      <c r="L474" s="201"/>
      <c r="M474" s="190"/>
    </row>
    <row r="475" spans="1:13">
      <c r="A475" s="6"/>
      <c r="C475" s="8"/>
      <c r="D475" s="190"/>
      <c r="L475" s="201"/>
      <c r="M475" s="190"/>
    </row>
    <row r="476" spans="1:13">
      <c r="A476" s="6"/>
      <c r="C476" s="8"/>
      <c r="D476" s="190"/>
      <c r="L476" s="201"/>
      <c r="M476" s="190"/>
    </row>
    <row r="477" spans="1:13">
      <c r="A477" s="6"/>
      <c r="C477" s="8"/>
      <c r="D477" s="190"/>
      <c r="L477" s="201"/>
      <c r="M477" s="190"/>
    </row>
    <row r="478" spans="1:13">
      <c r="A478" s="6"/>
      <c r="C478" s="8"/>
      <c r="D478" s="190"/>
      <c r="L478" s="201"/>
      <c r="M478" s="190"/>
    </row>
    <row r="479" spans="1:13">
      <c r="A479" s="6"/>
      <c r="C479" s="8"/>
      <c r="D479" s="190"/>
      <c r="L479" s="201"/>
      <c r="M479" s="190"/>
    </row>
    <row r="480" spans="1:13">
      <c r="A480" s="6"/>
      <c r="C480" s="8"/>
      <c r="D480" s="190"/>
      <c r="L480" s="201"/>
      <c r="M480" s="190"/>
    </row>
    <row r="481" spans="1:13">
      <c r="A481" s="6"/>
      <c r="C481" s="8"/>
      <c r="D481" s="190"/>
      <c r="L481" s="201"/>
      <c r="M481" s="190"/>
    </row>
    <row r="482" spans="1:13">
      <c r="A482" s="6"/>
      <c r="C482" s="8"/>
      <c r="D482" s="190"/>
      <c r="L482" s="201"/>
      <c r="M482" s="190"/>
    </row>
    <row r="483" spans="1:13">
      <c r="A483" s="6"/>
      <c r="C483" s="8"/>
      <c r="D483" s="190"/>
      <c r="L483" s="201"/>
      <c r="M483" s="190"/>
    </row>
    <row r="484" spans="1:13">
      <c r="A484" s="6"/>
      <c r="C484" s="8"/>
      <c r="D484" s="190"/>
      <c r="L484" s="201"/>
      <c r="M484" s="190"/>
    </row>
    <row r="485" spans="1:13">
      <c r="A485" s="6"/>
      <c r="C485" s="8"/>
      <c r="D485" s="190"/>
      <c r="L485" s="201"/>
      <c r="M485" s="190"/>
    </row>
    <row r="486" spans="1:13">
      <c r="A486" s="6"/>
      <c r="C486" s="8"/>
      <c r="D486" s="190"/>
      <c r="L486" s="201"/>
      <c r="M486" s="190"/>
    </row>
    <row r="487" spans="1:13">
      <c r="A487" s="6"/>
      <c r="C487" s="8"/>
      <c r="D487" s="190"/>
      <c r="L487" s="201"/>
      <c r="M487" s="190"/>
    </row>
    <row r="488" spans="1:13">
      <c r="A488" s="6"/>
      <c r="C488" s="8"/>
      <c r="D488" s="190"/>
      <c r="L488" s="201"/>
      <c r="M488" s="190"/>
    </row>
    <row r="489" spans="1:13">
      <c r="A489" s="6"/>
      <c r="C489" s="8"/>
      <c r="D489" s="190"/>
      <c r="L489" s="201"/>
      <c r="M489" s="190"/>
    </row>
    <row r="490" spans="1:13">
      <c r="A490" s="6"/>
      <c r="C490" s="8"/>
      <c r="D490" s="190"/>
      <c r="L490" s="201"/>
      <c r="M490" s="190"/>
    </row>
    <row r="491" spans="1:13">
      <c r="A491" s="6"/>
      <c r="C491" s="8"/>
      <c r="D491" s="190"/>
      <c r="L491" s="201"/>
      <c r="M491" s="190"/>
    </row>
    <row r="492" spans="1:13">
      <c r="A492" s="6"/>
      <c r="C492" s="8"/>
      <c r="D492" s="190"/>
      <c r="L492" s="201"/>
      <c r="M492" s="190"/>
    </row>
    <row r="493" spans="1:13">
      <c r="A493" s="6"/>
      <c r="C493" s="8"/>
      <c r="D493" s="190"/>
      <c r="L493" s="201"/>
      <c r="M493" s="190"/>
    </row>
    <row r="494" spans="1:13">
      <c r="A494" s="6"/>
      <c r="C494" s="8"/>
      <c r="D494" s="190"/>
      <c r="L494" s="201"/>
      <c r="M494" s="190"/>
    </row>
    <row r="495" spans="1:13">
      <c r="A495" s="6"/>
      <c r="C495" s="8"/>
      <c r="D495" s="190"/>
      <c r="L495" s="201"/>
      <c r="M495" s="190"/>
    </row>
    <row r="496" spans="1:13">
      <c r="A496" s="6"/>
      <c r="C496" s="8"/>
      <c r="D496" s="190"/>
      <c r="L496" s="201"/>
      <c r="M496" s="190"/>
    </row>
    <row r="497" spans="1:13">
      <c r="A497" s="6"/>
      <c r="C497" s="8"/>
      <c r="D497" s="190"/>
      <c r="L497" s="201"/>
      <c r="M497" s="190"/>
    </row>
    <row r="498" spans="1:13">
      <c r="A498" s="6"/>
      <c r="C498" s="8"/>
      <c r="D498" s="190"/>
      <c r="L498" s="201"/>
      <c r="M498" s="190"/>
    </row>
    <row r="499" spans="1:13">
      <c r="A499" s="6"/>
      <c r="C499" s="8"/>
      <c r="D499" s="190"/>
      <c r="L499" s="201"/>
      <c r="M499" s="190"/>
    </row>
    <row r="500" spans="1:13">
      <c r="A500" s="6"/>
      <c r="C500" s="8"/>
      <c r="D500" s="190"/>
      <c r="L500" s="201"/>
      <c r="M500" s="190"/>
    </row>
    <row r="501" spans="1:13">
      <c r="A501" s="6"/>
      <c r="C501" s="8"/>
      <c r="D501" s="190"/>
      <c r="L501" s="201"/>
      <c r="M501" s="190"/>
    </row>
    <row r="502" spans="1:13">
      <c r="A502" s="6"/>
      <c r="C502" s="8"/>
      <c r="D502" s="190"/>
      <c r="L502" s="201"/>
      <c r="M502" s="190"/>
    </row>
    <row r="503" spans="1:13">
      <c r="A503" s="6"/>
      <c r="C503" s="8"/>
      <c r="D503" s="190"/>
      <c r="L503" s="201"/>
      <c r="M503" s="190"/>
    </row>
    <row r="504" spans="1:13">
      <c r="A504" s="6"/>
      <c r="C504" s="8"/>
      <c r="D504" s="190"/>
      <c r="L504" s="201"/>
      <c r="M504" s="190"/>
    </row>
    <row r="505" spans="1:13">
      <c r="A505" s="6"/>
      <c r="C505" s="8"/>
      <c r="D505" s="190"/>
      <c r="L505" s="201"/>
      <c r="M505" s="190"/>
    </row>
    <row r="506" spans="1:13">
      <c r="A506" s="6"/>
      <c r="C506" s="8"/>
      <c r="D506" s="190"/>
      <c r="L506" s="201"/>
      <c r="M506" s="190"/>
    </row>
    <row r="507" spans="1:13">
      <c r="A507" s="6"/>
      <c r="C507" s="8"/>
      <c r="D507" s="190"/>
      <c r="L507" s="201"/>
      <c r="M507" s="190"/>
    </row>
    <row r="508" spans="1:13">
      <c r="A508" s="6"/>
      <c r="C508" s="8"/>
      <c r="D508" s="190"/>
      <c r="L508" s="201"/>
      <c r="M508" s="190"/>
    </row>
    <row r="509" spans="1:13">
      <c r="A509" s="6"/>
      <c r="C509" s="8"/>
      <c r="D509" s="190"/>
      <c r="L509" s="201"/>
      <c r="M509" s="190"/>
    </row>
    <row r="510" spans="1:13">
      <c r="A510" s="6"/>
      <c r="C510" s="8"/>
      <c r="D510" s="190"/>
      <c r="L510" s="201"/>
      <c r="M510" s="190"/>
    </row>
    <row r="511" spans="1:13">
      <c r="A511" s="6"/>
      <c r="C511" s="8"/>
      <c r="D511" s="190"/>
      <c r="L511" s="201"/>
      <c r="M511" s="190"/>
    </row>
    <row r="512" spans="1:13">
      <c r="A512" s="6"/>
      <c r="C512" s="8"/>
      <c r="D512" s="190"/>
      <c r="L512" s="201"/>
      <c r="M512" s="190"/>
    </row>
    <row r="513" spans="1:13">
      <c r="A513" s="6"/>
      <c r="C513" s="8"/>
      <c r="D513" s="190"/>
      <c r="L513" s="201"/>
      <c r="M513" s="190"/>
    </row>
    <row r="514" spans="1:13">
      <c r="A514" s="6"/>
      <c r="C514" s="8"/>
      <c r="D514" s="190"/>
      <c r="L514" s="201"/>
      <c r="M514" s="190"/>
    </row>
    <row r="515" spans="1:13">
      <c r="A515" s="6"/>
      <c r="C515" s="8"/>
      <c r="D515" s="190"/>
      <c r="L515" s="201"/>
      <c r="M515" s="190"/>
    </row>
    <row r="516" spans="1:13">
      <c r="A516" s="6"/>
      <c r="C516" s="8"/>
      <c r="D516" s="190"/>
      <c r="L516" s="201"/>
      <c r="M516" s="190"/>
    </row>
    <row r="517" spans="1:13">
      <c r="A517" s="6"/>
      <c r="C517" s="8"/>
      <c r="D517" s="190"/>
      <c r="L517" s="201"/>
      <c r="M517" s="190"/>
    </row>
    <row r="518" spans="1:13">
      <c r="A518" s="6"/>
      <c r="C518" s="8"/>
      <c r="D518" s="190"/>
      <c r="L518" s="201"/>
      <c r="M518" s="190"/>
    </row>
    <row r="519" spans="1:13">
      <c r="A519" s="6"/>
      <c r="C519" s="8"/>
      <c r="D519" s="190"/>
      <c r="L519" s="201"/>
      <c r="M519" s="190"/>
    </row>
    <row r="520" spans="1:13">
      <c r="A520" s="6"/>
      <c r="C520" s="8"/>
      <c r="D520" s="190"/>
      <c r="L520" s="201"/>
      <c r="M520" s="190"/>
    </row>
    <row r="521" spans="1:13">
      <c r="A521" s="6"/>
      <c r="C521" s="8"/>
      <c r="D521" s="190"/>
      <c r="L521" s="201"/>
      <c r="M521" s="190"/>
    </row>
    <row r="522" spans="1:13">
      <c r="A522" s="6"/>
      <c r="C522" s="8"/>
      <c r="D522" s="190"/>
      <c r="L522" s="201"/>
      <c r="M522" s="190"/>
    </row>
    <row r="523" spans="1:13">
      <c r="A523" s="6"/>
      <c r="C523" s="8"/>
      <c r="D523" s="190"/>
      <c r="L523" s="201"/>
      <c r="M523" s="190"/>
    </row>
    <row r="524" spans="1:13">
      <c r="A524" s="6"/>
      <c r="C524" s="8"/>
      <c r="D524" s="190"/>
      <c r="L524" s="201"/>
      <c r="M524" s="190"/>
    </row>
    <row r="525" spans="1:13">
      <c r="A525" s="6"/>
      <c r="C525" s="8"/>
      <c r="D525" s="190"/>
      <c r="L525" s="201"/>
      <c r="M525" s="190"/>
    </row>
    <row r="526" spans="1:13">
      <c r="A526" s="6"/>
      <c r="C526" s="8"/>
      <c r="D526" s="190"/>
      <c r="L526" s="201"/>
      <c r="M526" s="190"/>
    </row>
    <row r="527" spans="1:13">
      <c r="A527" s="6"/>
      <c r="C527" s="8"/>
      <c r="D527" s="190"/>
      <c r="L527" s="201"/>
      <c r="M527" s="190"/>
    </row>
    <row r="528" spans="1:13">
      <c r="A528" s="6"/>
      <c r="C528" s="8"/>
      <c r="D528" s="190"/>
      <c r="L528" s="201"/>
      <c r="M528" s="190"/>
    </row>
    <row r="529" spans="1:13">
      <c r="A529" s="6"/>
      <c r="C529" s="8"/>
      <c r="D529" s="190"/>
      <c r="L529" s="201"/>
      <c r="M529" s="190"/>
    </row>
    <row r="530" spans="1:13">
      <c r="A530" s="6"/>
      <c r="C530" s="8"/>
      <c r="D530" s="190"/>
      <c r="L530" s="201"/>
      <c r="M530" s="190"/>
    </row>
    <row r="531" spans="1:13">
      <c r="A531" s="6"/>
      <c r="C531" s="8"/>
      <c r="D531" s="190"/>
      <c r="L531" s="201"/>
      <c r="M531" s="190"/>
    </row>
    <row r="532" spans="1:13">
      <c r="A532" s="6"/>
      <c r="C532" s="8"/>
      <c r="D532" s="190"/>
      <c r="L532" s="201"/>
      <c r="M532" s="190"/>
    </row>
    <row r="533" spans="1:13">
      <c r="A533" s="6"/>
      <c r="C533" s="8"/>
      <c r="D533" s="190"/>
      <c r="L533" s="201"/>
      <c r="M533" s="190"/>
    </row>
    <row r="534" spans="1:13">
      <c r="A534" s="6"/>
      <c r="C534" s="8"/>
      <c r="D534" s="190"/>
      <c r="L534" s="201"/>
      <c r="M534" s="190"/>
    </row>
    <row r="535" spans="1:13">
      <c r="A535" s="6"/>
      <c r="C535" s="8"/>
      <c r="D535" s="190"/>
      <c r="L535" s="201"/>
      <c r="M535" s="190"/>
    </row>
    <row r="536" spans="1:13">
      <c r="A536" s="6"/>
      <c r="C536" s="8"/>
      <c r="D536" s="190"/>
      <c r="L536" s="201"/>
      <c r="M536" s="190"/>
    </row>
    <row r="537" spans="1:13">
      <c r="A537" s="6"/>
      <c r="C537" s="8"/>
      <c r="D537" s="190"/>
      <c r="L537" s="201"/>
      <c r="M537" s="190"/>
    </row>
    <row r="538" spans="1:13">
      <c r="A538" s="6"/>
      <c r="C538" s="8"/>
      <c r="D538" s="190"/>
      <c r="L538" s="201"/>
      <c r="M538" s="190"/>
    </row>
    <row r="539" spans="1:13">
      <c r="A539" s="6"/>
      <c r="C539" s="8"/>
      <c r="D539" s="190"/>
      <c r="L539" s="201"/>
      <c r="M539" s="190"/>
    </row>
    <row r="540" spans="1:13">
      <c r="A540" s="6"/>
      <c r="C540" s="8"/>
      <c r="D540" s="190"/>
      <c r="L540" s="201"/>
      <c r="M540" s="190"/>
    </row>
    <row r="541" spans="1:13">
      <c r="A541" s="6"/>
      <c r="C541" s="8"/>
      <c r="D541" s="190"/>
      <c r="L541" s="201"/>
      <c r="M541" s="190"/>
    </row>
    <row r="542" spans="1:13">
      <c r="A542" s="6"/>
      <c r="C542" s="8"/>
      <c r="D542" s="190"/>
      <c r="L542" s="201"/>
      <c r="M542" s="190"/>
    </row>
    <row r="543" spans="1:13">
      <c r="A543" s="6"/>
      <c r="C543" s="8"/>
      <c r="D543" s="190"/>
      <c r="L543" s="201"/>
      <c r="M543" s="190"/>
    </row>
    <row r="544" spans="1:13">
      <c r="A544" s="6"/>
      <c r="C544" s="8"/>
      <c r="D544" s="190"/>
      <c r="L544" s="201"/>
      <c r="M544" s="190"/>
    </row>
    <row r="545" spans="1:13">
      <c r="A545" s="6"/>
      <c r="C545" s="8"/>
      <c r="D545" s="190"/>
      <c r="L545" s="201"/>
      <c r="M545" s="190"/>
    </row>
    <row r="546" spans="1:13">
      <c r="A546" s="6"/>
      <c r="C546" s="8"/>
      <c r="D546" s="190"/>
      <c r="L546" s="201"/>
      <c r="M546" s="190"/>
    </row>
    <row r="547" spans="1:13">
      <c r="A547" s="6"/>
      <c r="C547" s="8"/>
      <c r="D547" s="190"/>
      <c r="L547" s="201"/>
      <c r="M547" s="190"/>
    </row>
    <row r="548" spans="1:13">
      <c r="A548" s="6"/>
      <c r="C548" s="8"/>
      <c r="D548" s="190"/>
      <c r="L548" s="201"/>
      <c r="M548" s="190"/>
    </row>
    <row r="549" spans="1:13">
      <c r="A549" s="6"/>
      <c r="C549" s="8"/>
      <c r="D549" s="190"/>
      <c r="L549" s="201"/>
      <c r="M549" s="190"/>
    </row>
    <row r="550" spans="1:13">
      <c r="A550" s="6"/>
      <c r="C550" s="8"/>
      <c r="D550" s="190"/>
      <c r="L550" s="201"/>
      <c r="M550" s="190"/>
    </row>
    <row r="551" spans="1:13">
      <c r="A551" s="6"/>
      <c r="C551" s="8"/>
      <c r="D551" s="190"/>
      <c r="L551" s="201"/>
      <c r="M551" s="190"/>
    </row>
    <row r="552" spans="1:13">
      <c r="A552" s="6"/>
      <c r="C552" s="8"/>
      <c r="D552" s="190"/>
      <c r="L552" s="201"/>
      <c r="M552" s="190"/>
    </row>
    <row r="553" spans="1:13">
      <c r="A553" s="6"/>
      <c r="C553" s="8"/>
      <c r="D553" s="190"/>
      <c r="L553" s="201"/>
      <c r="M553" s="190"/>
    </row>
    <row r="554" spans="1:13">
      <c r="A554" s="6"/>
      <c r="C554" s="8"/>
      <c r="D554" s="190"/>
      <c r="L554" s="201"/>
      <c r="M554" s="190"/>
    </row>
    <row r="555" spans="1:13">
      <c r="A555" s="6"/>
      <c r="C555" s="8"/>
      <c r="D555" s="190"/>
      <c r="L555" s="201"/>
      <c r="M555" s="190"/>
    </row>
    <row r="556" spans="1:13">
      <c r="A556" s="6"/>
      <c r="C556" s="8"/>
      <c r="D556" s="190"/>
      <c r="L556" s="201"/>
      <c r="M556" s="190"/>
    </row>
    <row r="557" spans="1:13">
      <c r="A557" s="6"/>
      <c r="C557" s="8"/>
      <c r="D557" s="190"/>
      <c r="L557" s="201"/>
      <c r="M557" s="190"/>
    </row>
    <row r="558" spans="1:13">
      <c r="A558" s="6"/>
      <c r="C558" s="8"/>
      <c r="D558" s="190"/>
      <c r="L558" s="201"/>
      <c r="M558" s="190"/>
    </row>
    <row r="559" spans="1:13">
      <c r="A559" s="6"/>
      <c r="C559" s="8"/>
      <c r="D559" s="190"/>
      <c r="L559" s="201"/>
      <c r="M559" s="190"/>
    </row>
    <row r="560" spans="1:13">
      <c r="A560" s="6"/>
      <c r="C560" s="8"/>
      <c r="D560" s="190"/>
      <c r="L560" s="201"/>
      <c r="M560" s="190"/>
    </row>
    <row r="561" spans="1:13">
      <c r="A561" s="6"/>
      <c r="C561" s="8"/>
      <c r="D561" s="190"/>
      <c r="L561" s="201"/>
      <c r="M561" s="190"/>
    </row>
    <row r="562" spans="1:13">
      <c r="A562" s="6"/>
      <c r="C562" s="8"/>
      <c r="D562" s="190"/>
      <c r="L562" s="201"/>
      <c r="M562" s="190"/>
    </row>
    <row r="563" spans="1:13">
      <c r="A563" s="6"/>
      <c r="C563" s="8"/>
      <c r="D563" s="190"/>
      <c r="L563" s="201"/>
      <c r="M563" s="190"/>
    </row>
    <row r="564" spans="1:13">
      <c r="A564" s="6"/>
      <c r="C564" s="8"/>
      <c r="D564" s="190"/>
      <c r="L564" s="201"/>
      <c r="M564" s="190"/>
    </row>
    <row r="565" spans="1:13">
      <c r="A565" s="6"/>
      <c r="C565" s="8"/>
      <c r="D565" s="190"/>
      <c r="L565" s="201"/>
      <c r="M565" s="190"/>
    </row>
    <row r="566" spans="1:13">
      <c r="A566" s="6"/>
      <c r="C566" s="8"/>
      <c r="D566" s="190"/>
      <c r="L566" s="201"/>
      <c r="M566" s="190"/>
    </row>
    <row r="567" spans="1:13">
      <c r="A567" s="6"/>
      <c r="C567" s="8"/>
      <c r="D567" s="190"/>
      <c r="L567" s="201"/>
      <c r="M567" s="190"/>
    </row>
    <row r="568" spans="1:13">
      <c r="A568" s="6"/>
      <c r="C568" s="8"/>
      <c r="D568" s="190"/>
      <c r="L568" s="201"/>
      <c r="M568" s="190"/>
    </row>
    <row r="569" spans="1:13">
      <c r="A569" s="6"/>
      <c r="C569" s="8"/>
      <c r="D569" s="190"/>
      <c r="L569" s="201"/>
      <c r="M569" s="190"/>
    </row>
    <row r="570" spans="1:13">
      <c r="A570" s="6"/>
      <c r="C570" s="8"/>
      <c r="D570" s="190"/>
      <c r="L570" s="201"/>
      <c r="M570" s="190"/>
    </row>
    <row r="571" spans="1:13">
      <c r="A571" s="6"/>
      <c r="C571" s="8"/>
      <c r="D571" s="190"/>
      <c r="L571" s="201"/>
      <c r="M571" s="190"/>
    </row>
    <row r="572" spans="1:13">
      <c r="A572" s="6"/>
      <c r="C572" s="8"/>
      <c r="D572" s="190"/>
      <c r="L572" s="201"/>
      <c r="M572" s="190"/>
    </row>
    <row r="573" spans="1:13">
      <c r="A573" s="6"/>
      <c r="C573" s="8"/>
      <c r="D573" s="190"/>
      <c r="L573" s="201"/>
      <c r="M573" s="190"/>
    </row>
    <row r="574" spans="1:13">
      <c r="A574" s="6"/>
      <c r="C574" s="8"/>
      <c r="D574" s="190"/>
      <c r="L574" s="201"/>
      <c r="M574" s="190"/>
    </row>
    <row r="575" spans="1:13">
      <c r="A575" s="6"/>
      <c r="C575" s="8"/>
      <c r="D575" s="190"/>
      <c r="L575" s="201"/>
      <c r="M575" s="190"/>
    </row>
    <row r="576" spans="1:13">
      <c r="A576" s="6"/>
      <c r="C576" s="8"/>
      <c r="D576" s="190"/>
      <c r="L576" s="201"/>
      <c r="M576" s="190"/>
    </row>
    <row r="577" spans="1:13">
      <c r="A577" s="6"/>
      <c r="C577" s="8"/>
      <c r="D577" s="190"/>
      <c r="L577" s="201"/>
      <c r="M577" s="190"/>
    </row>
    <row r="578" spans="1:13">
      <c r="A578" s="6"/>
      <c r="C578" s="8"/>
      <c r="D578" s="190"/>
      <c r="L578" s="201"/>
      <c r="M578" s="190"/>
    </row>
    <row r="579" spans="1:13">
      <c r="A579" s="6"/>
      <c r="C579" s="8"/>
      <c r="D579" s="190"/>
      <c r="L579" s="201"/>
      <c r="M579" s="190"/>
    </row>
    <row r="580" spans="1:13">
      <c r="A580" s="6"/>
      <c r="C580" s="8"/>
      <c r="D580" s="190"/>
      <c r="L580" s="201"/>
      <c r="M580" s="190"/>
    </row>
    <row r="581" spans="1:13">
      <c r="A581" s="6"/>
      <c r="C581" s="8"/>
      <c r="D581" s="190"/>
      <c r="L581" s="201"/>
      <c r="M581" s="190"/>
    </row>
    <row r="582" spans="1:13">
      <c r="A582" s="6"/>
      <c r="C582" s="8"/>
      <c r="D582" s="190"/>
      <c r="L582" s="201"/>
      <c r="M582" s="190"/>
    </row>
    <row r="583" spans="1:13">
      <c r="A583" s="6"/>
      <c r="C583" s="8"/>
      <c r="D583" s="190"/>
      <c r="L583" s="201"/>
      <c r="M583" s="190"/>
    </row>
    <row r="584" spans="1:13">
      <c r="A584" s="6"/>
      <c r="C584" s="8"/>
      <c r="D584" s="190"/>
      <c r="L584" s="201"/>
      <c r="M584" s="190"/>
    </row>
    <row r="585" spans="1:13">
      <c r="A585" s="6"/>
      <c r="C585" s="8"/>
      <c r="D585" s="190"/>
      <c r="L585" s="201"/>
      <c r="M585" s="190"/>
    </row>
    <row r="586" spans="1:13">
      <c r="A586" s="6"/>
      <c r="C586" s="8"/>
      <c r="D586" s="190"/>
      <c r="L586" s="201"/>
      <c r="M586" s="190"/>
    </row>
    <row r="587" spans="1:13">
      <c r="A587" s="6"/>
      <c r="C587" s="8"/>
      <c r="D587" s="190"/>
      <c r="L587" s="201"/>
      <c r="M587" s="190"/>
    </row>
    <row r="588" spans="1:13">
      <c r="A588" s="6"/>
      <c r="C588" s="8"/>
      <c r="D588" s="190"/>
      <c r="L588" s="201"/>
      <c r="M588" s="190"/>
    </row>
    <row r="589" spans="1:13">
      <c r="A589" s="6"/>
      <c r="C589" s="8"/>
      <c r="D589" s="190"/>
      <c r="L589" s="201"/>
      <c r="M589" s="190"/>
    </row>
    <row r="590" spans="1:13">
      <c r="A590" s="6"/>
      <c r="C590" s="8"/>
      <c r="D590" s="190"/>
      <c r="L590" s="201"/>
      <c r="M590" s="190"/>
    </row>
    <row r="591" spans="1:13">
      <c r="A591" s="6"/>
      <c r="C591" s="8"/>
      <c r="D591" s="190"/>
      <c r="L591" s="201"/>
      <c r="M591" s="190"/>
    </row>
    <row r="592" spans="1:13">
      <c r="A592" s="6"/>
      <c r="C592" s="8"/>
      <c r="D592" s="190"/>
      <c r="L592" s="201"/>
      <c r="M592" s="190"/>
    </row>
    <row r="593" spans="1:13">
      <c r="A593" s="6"/>
      <c r="C593" s="8"/>
      <c r="D593" s="190"/>
      <c r="L593" s="201"/>
      <c r="M593" s="190"/>
    </row>
    <row r="594" spans="1:13">
      <c r="A594" s="6"/>
      <c r="C594" s="8"/>
      <c r="D594" s="190"/>
      <c r="L594" s="201"/>
      <c r="M594" s="190"/>
    </row>
    <row r="595" spans="1:13">
      <c r="A595" s="6"/>
      <c r="C595" s="8"/>
      <c r="D595" s="190"/>
      <c r="L595" s="201"/>
      <c r="M595" s="190"/>
    </row>
    <row r="596" spans="1:13">
      <c r="A596" s="6"/>
      <c r="C596" s="8"/>
      <c r="D596" s="190"/>
      <c r="L596" s="201"/>
      <c r="M596" s="190"/>
    </row>
    <row r="597" spans="1:13">
      <c r="A597" s="6"/>
      <c r="C597" s="8"/>
      <c r="D597" s="190"/>
      <c r="L597" s="201"/>
      <c r="M597" s="190"/>
    </row>
    <row r="598" spans="1:13">
      <c r="A598" s="6"/>
      <c r="C598" s="8"/>
      <c r="D598" s="190"/>
      <c r="L598" s="201"/>
      <c r="M598" s="190"/>
    </row>
    <row r="599" spans="1:13">
      <c r="A599" s="6"/>
      <c r="C599" s="8"/>
      <c r="D599" s="190"/>
      <c r="L599" s="201"/>
      <c r="M599" s="190"/>
    </row>
    <row r="600" spans="1:13">
      <c r="A600" s="6"/>
      <c r="C600" s="8"/>
      <c r="D600" s="190"/>
      <c r="L600" s="201"/>
      <c r="M600" s="190"/>
    </row>
    <row r="601" spans="1:13">
      <c r="A601" s="6"/>
      <c r="C601" s="8"/>
      <c r="D601" s="190"/>
      <c r="L601" s="201"/>
      <c r="M601" s="190"/>
    </row>
    <row r="602" spans="1:13">
      <c r="A602" s="6"/>
      <c r="C602" s="8"/>
      <c r="D602" s="190"/>
      <c r="L602" s="201"/>
      <c r="M602" s="190"/>
    </row>
    <row r="603" spans="1:13">
      <c r="A603" s="6"/>
      <c r="C603" s="8"/>
      <c r="D603" s="190"/>
      <c r="L603" s="201"/>
      <c r="M603" s="190"/>
    </row>
    <row r="604" spans="1:13">
      <c r="A604" s="6"/>
      <c r="C604" s="8"/>
      <c r="D604" s="190"/>
      <c r="L604" s="201"/>
      <c r="M604" s="190"/>
    </row>
    <row r="605" spans="1:13">
      <c r="A605" s="6"/>
      <c r="C605" s="8"/>
      <c r="D605" s="190"/>
      <c r="L605" s="201"/>
      <c r="M605" s="190"/>
    </row>
    <row r="606" spans="1:13">
      <c r="A606" s="6"/>
      <c r="C606" s="8"/>
      <c r="D606" s="190"/>
      <c r="L606" s="201"/>
      <c r="M606" s="190"/>
    </row>
    <row r="607" spans="1:13">
      <c r="A607" s="6"/>
      <c r="C607" s="8"/>
      <c r="D607" s="190"/>
      <c r="L607" s="201"/>
      <c r="M607" s="190"/>
    </row>
    <row r="608" spans="1:13">
      <c r="A608" s="6"/>
      <c r="C608" s="8"/>
      <c r="D608" s="190"/>
      <c r="L608" s="201"/>
      <c r="M608" s="190"/>
    </row>
    <row r="609" spans="1:13">
      <c r="A609" s="6"/>
      <c r="C609" s="8"/>
      <c r="D609" s="190"/>
      <c r="L609" s="201"/>
      <c r="M609" s="190"/>
    </row>
    <row r="610" spans="1:13">
      <c r="A610" s="6"/>
      <c r="C610" s="8"/>
      <c r="D610" s="190"/>
      <c r="L610" s="201"/>
      <c r="M610" s="190"/>
    </row>
    <row r="611" spans="1:13">
      <c r="A611" s="6"/>
      <c r="C611" s="8"/>
      <c r="D611" s="190"/>
      <c r="L611" s="201"/>
      <c r="M611" s="190"/>
    </row>
    <row r="612" spans="1:13">
      <c r="A612" s="6"/>
      <c r="C612" s="8"/>
      <c r="D612" s="190"/>
      <c r="L612" s="201"/>
      <c r="M612" s="190"/>
    </row>
    <row r="613" spans="1:13">
      <c r="A613" s="6"/>
      <c r="C613" s="8"/>
      <c r="D613" s="190"/>
      <c r="L613" s="201"/>
      <c r="M613" s="190"/>
    </row>
    <row r="614" spans="1:13">
      <c r="A614" s="6"/>
      <c r="C614" s="8"/>
      <c r="D614" s="190"/>
      <c r="L614" s="201"/>
      <c r="M614" s="190"/>
    </row>
    <row r="615" spans="1:13">
      <c r="A615" s="6"/>
      <c r="C615" s="8"/>
      <c r="D615" s="190"/>
      <c r="L615" s="201"/>
      <c r="M615" s="190"/>
    </row>
    <row r="616" spans="1:13">
      <c r="A616" s="6"/>
      <c r="C616" s="8"/>
      <c r="D616" s="190"/>
      <c r="L616" s="201"/>
      <c r="M616" s="190"/>
    </row>
    <row r="617" spans="1:13">
      <c r="A617" s="6"/>
      <c r="C617" s="8"/>
      <c r="D617" s="190"/>
      <c r="L617" s="201"/>
      <c r="M617" s="190"/>
    </row>
    <row r="618" spans="1:13">
      <c r="A618" s="6"/>
      <c r="C618" s="8"/>
      <c r="D618" s="190"/>
      <c r="L618" s="201"/>
      <c r="M618" s="190"/>
    </row>
    <row r="619" spans="1:13">
      <c r="A619" s="6"/>
      <c r="C619" s="8"/>
      <c r="D619" s="190"/>
      <c r="L619" s="201"/>
      <c r="M619" s="190"/>
    </row>
    <row r="620" spans="1:13">
      <c r="A620" s="6"/>
      <c r="C620" s="8"/>
      <c r="D620" s="190"/>
      <c r="L620" s="201"/>
      <c r="M620" s="190"/>
    </row>
    <row r="621" spans="1:13">
      <c r="A621" s="6"/>
      <c r="C621" s="8"/>
      <c r="D621" s="190"/>
      <c r="L621" s="201"/>
      <c r="M621" s="190"/>
    </row>
    <row r="622" spans="1:13">
      <c r="A622" s="6"/>
      <c r="C622" s="8"/>
      <c r="D622" s="190"/>
      <c r="L622" s="201"/>
      <c r="M622" s="190"/>
    </row>
    <row r="623" spans="1:13">
      <c r="A623" s="6"/>
      <c r="C623" s="8"/>
      <c r="D623" s="190"/>
      <c r="L623" s="201"/>
      <c r="M623" s="190"/>
    </row>
    <row r="624" spans="1:13">
      <c r="A624" s="6"/>
      <c r="C624" s="8"/>
      <c r="D624" s="190"/>
      <c r="L624" s="201"/>
      <c r="M624" s="190"/>
    </row>
    <row r="625" spans="1:13">
      <c r="A625" s="6"/>
      <c r="C625" s="8"/>
      <c r="D625" s="190"/>
      <c r="L625" s="201"/>
      <c r="M625" s="190"/>
    </row>
    <row r="626" spans="1:13">
      <c r="A626" s="6"/>
      <c r="C626" s="8"/>
      <c r="D626" s="190"/>
      <c r="L626" s="201"/>
      <c r="M626" s="190"/>
    </row>
    <row r="627" spans="1:13">
      <c r="A627" s="6"/>
      <c r="C627" s="8"/>
      <c r="D627" s="190"/>
      <c r="L627" s="201"/>
      <c r="M627" s="190"/>
    </row>
    <row r="628" spans="1:13">
      <c r="A628" s="6"/>
      <c r="C628" s="8"/>
      <c r="D628" s="190"/>
      <c r="L628" s="201"/>
      <c r="M628" s="190"/>
    </row>
    <row r="629" spans="1:13">
      <c r="A629" s="6"/>
      <c r="C629" s="8"/>
      <c r="D629" s="190"/>
      <c r="L629" s="201"/>
      <c r="M629" s="190"/>
    </row>
    <row r="630" spans="1:13">
      <c r="A630" s="6"/>
      <c r="C630" s="8"/>
      <c r="D630" s="190"/>
      <c r="L630" s="201"/>
      <c r="M630" s="190"/>
    </row>
    <row r="631" spans="1:13">
      <c r="A631" s="6"/>
      <c r="C631" s="8"/>
      <c r="D631" s="190"/>
      <c r="L631" s="201"/>
      <c r="M631" s="190"/>
    </row>
    <row r="632" spans="1:13">
      <c r="A632" s="6"/>
      <c r="C632" s="8"/>
      <c r="D632" s="190"/>
      <c r="L632" s="201"/>
      <c r="M632" s="190"/>
    </row>
    <row r="633" spans="1:13">
      <c r="A633" s="6"/>
      <c r="C633" s="8"/>
      <c r="D633" s="190"/>
      <c r="L633" s="201"/>
      <c r="M633" s="190"/>
    </row>
    <row r="634" spans="1:13">
      <c r="A634" s="6"/>
      <c r="C634" s="8"/>
      <c r="D634" s="190"/>
      <c r="L634" s="201"/>
      <c r="M634" s="190"/>
    </row>
    <row r="635" spans="1:13">
      <c r="A635" s="6"/>
      <c r="C635" s="8"/>
      <c r="D635" s="190"/>
      <c r="L635" s="201"/>
      <c r="M635" s="190"/>
    </row>
    <row r="636" spans="1:13">
      <c r="A636" s="6"/>
      <c r="C636" s="8"/>
      <c r="D636" s="190"/>
      <c r="L636" s="201"/>
      <c r="M636" s="190"/>
    </row>
    <row r="637" spans="1:13">
      <c r="A637" s="6"/>
      <c r="C637" s="8"/>
      <c r="D637" s="190"/>
      <c r="L637" s="201"/>
      <c r="M637" s="190"/>
    </row>
    <row r="638" spans="1:13">
      <c r="A638" s="6"/>
      <c r="C638" s="8"/>
      <c r="D638" s="190"/>
      <c r="L638" s="201"/>
      <c r="M638" s="190"/>
    </row>
    <row r="639" spans="1:13">
      <c r="A639" s="6"/>
      <c r="C639" s="8"/>
      <c r="D639" s="190"/>
      <c r="L639" s="201"/>
      <c r="M639" s="190"/>
    </row>
    <row r="640" spans="1:13">
      <c r="A640" s="6"/>
      <c r="C640" s="8"/>
      <c r="D640" s="190"/>
      <c r="L640" s="201"/>
      <c r="M640" s="190"/>
    </row>
    <row r="641" spans="1:13">
      <c r="A641" s="6"/>
      <c r="C641" s="8"/>
      <c r="D641" s="190"/>
      <c r="L641" s="201"/>
      <c r="M641" s="190"/>
    </row>
    <row r="642" spans="1:13">
      <c r="A642" s="6"/>
      <c r="C642" s="8"/>
      <c r="D642" s="190"/>
      <c r="L642" s="201"/>
      <c r="M642" s="190"/>
    </row>
    <row r="643" spans="1:13">
      <c r="A643" s="6"/>
      <c r="C643" s="8"/>
      <c r="D643" s="190"/>
      <c r="L643" s="201"/>
      <c r="M643" s="190"/>
    </row>
    <row r="644" spans="1:13">
      <c r="A644" s="6"/>
      <c r="C644" s="8"/>
      <c r="D644" s="190"/>
      <c r="L644" s="201"/>
      <c r="M644" s="190"/>
    </row>
    <row r="645" spans="1:13">
      <c r="A645" s="6"/>
      <c r="C645" s="8"/>
      <c r="D645" s="190"/>
      <c r="L645" s="201"/>
      <c r="M645" s="190"/>
    </row>
    <row r="646" spans="1:13">
      <c r="A646" s="6"/>
      <c r="C646" s="8"/>
      <c r="D646" s="190"/>
      <c r="L646" s="201"/>
      <c r="M646" s="190"/>
    </row>
    <row r="647" spans="1:13">
      <c r="A647" s="6"/>
      <c r="C647" s="8"/>
      <c r="D647" s="190"/>
      <c r="L647" s="201"/>
      <c r="M647" s="190"/>
    </row>
    <row r="648" spans="1:13">
      <c r="A648" s="6"/>
      <c r="C648" s="8"/>
      <c r="D648" s="190"/>
      <c r="L648" s="201"/>
      <c r="M648" s="190"/>
    </row>
    <row r="649" spans="1:13">
      <c r="A649" s="6"/>
      <c r="C649" s="8"/>
      <c r="D649" s="190"/>
      <c r="L649" s="201"/>
      <c r="M649" s="190"/>
    </row>
    <row r="650" spans="1:13">
      <c r="A650" s="6"/>
      <c r="C650" s="8"/>
      <c r="D650" s="190"/>
      <c r="L650" s="201"/>
      <c r="M650" s="190"/>
    </row>
    <row r="651" spans="1:13">
      <c r="A651" s="6"/>
      <c r="C651" s="8"/>
      <c r="D651" s="190"/>
      <c r="L651" s="201"/>
      <c r="M651" s="190"/>
    </row>
    <row r="652" spans="1:13">
      <c r="A652" s="6"/>
      <c r="C652" s="8"/>
      <c r="D652" s="190"/>
      <c r="L652" s="201"/>
      <c r="M652" s="190"/>
    </row>
    <row r="653" spans="1:13">
      <c r="A653" s="6"/>
      <c r="C653" s="8"/>
      <c r="D653" s="190"/>
      <c r="L653" s="201"/>
      <c r="M653" s="190"/>
    </row>
    <row r="654" spans="1:13">
      <c r="A654" s="6"/>
      <c r="C654" s="8"/>
      <c r="D654" s="190"/>
      <c r="L654" s="201"/>
      <c r="M654" s="190"/>
    </row>
    <row r="655" spans="1:13">
      <c r="A655" s="6"/>
      <c r="C655" s="8"/>
      <c r="D655" s="190"/>
      <c r="L655" s="201"/>
      <c r="M655" s="190"/>
    </row>
    <row r="656" spans="1:13">
      <c r="A656" s="6"/>
      <c r="C656" s="8"/>
      <c r="D656" s="190"/>
      <c r="L656" s="201"/>
      <c r="M656" s="190"/>
    </row>
    <row r="657" spans="1:13">
      <c r="A657" s="6"/>
      <c r="C657" s="8"/>
      <c r="D657" s="190"/>
      <c r="L657" s="201"/>
      <c r="M657" s="190"/>
    </row>
    <row r="658" spans="1:13">
      <c r="A658" s="6"/>
      <c r="C658" s="8"/>
      <c r="D658" s="190"/>
      <c r="L658" s="201"/>
      <c r="M658" s="190"/>
    </row>
    <row r="659" spans="1:13">
      <c r="A659" s="6"/>
      <c r="C659" s="8"/>
      <c r="D659" s="190"/>
      <c r="L659" s="201"/>
      <c r="M659" s="190"/>
    </row>
    <row r="660" spans="1:13">
      <c r="A660" s="6"/>
      <c r="C660" s="8"/>
      <c r="D660" s="190"/>
      <c r="L660" s="201"/>
      <c r="M660" s="190"/>
    </row>
    <row r="661" spans="1:13">
      <c r="A661" s="6"/>
      <c r="C661" s="8"/>
      <c r="D661" s="190"/>
      <c r="L661" s="201"/>
      <c r="M661" s="190"/>
    </row>
    <row r="662" spans="1:13">
      <c r="A662" s="6"/>
      <c r="C662" s="8"/>
      <c r="D662" s="190"/>
      <c r="L662" s="201"/>
      <c r="M662" s="190"/>
    </row>
    <row r="663" spans="1:13">
      <c r="A663" s="6"/>
      <c r="C663" s="8"/>
      <c r="D663" s="190"/>
      <c r="L663" s="201"/>
      <c r="M663" s="190"/>
    </row>
    <row r="664" spans="1:13">
      <c r="A664" s="6"/>
      <c r="C664" s="8"/>
      <c r="D664" s="190"/>
      <c r="L664" s="201"/>
      <c r="M664" s="190"/>
    </row>
    <row r="665" spans="1:13">
      <c r="A665" s="6"/>
      <c r="C665" s="8"/>
      <c r="D665" s="190"/>
      <c r="L665" s="201"/>
      <c r="M665" s="190"/>
    </row>
    <row r="666" spans="1:13">
      <c r="A666" s="6"/>
      <c r="C666" s="8"/>
      <c r="D666" s="190"/>
      <c r="L666" s="201"/>
      <c r="M666" s="190"/>
    </row>
    <row r="667" spans="1:13">
      <c r="A667" s="6"/>
      <c r="C667" s="8"/>
      <c r="D667" s="190"/>
      <c r="L667" s="201"/>
      <c r="M667" s="190"/>
    </row>
    <row r="668" spans="1:13">
      <c r="A668" s="6"/>
      <c r="C668" s="8"/>
      <c r="D668" s="190"/>
      <c r="L668" s="201"/>
      <c r="M668" s="190"/>
    </row>
    <row r="669" spans="1:13">
      <c r="A669" s="6"/>
      <c r="C669" s="8"/>
      <c r="D669" s="190"/>
      <c r="L669" s="201"/>
      <c r="M669" s="190"/>
    </row>
    <row r="670" spans="1:13">
      <c r="A670" s="6"/>
      <c r="C670" s="8"/>
      <c r="D670" s="190"/>
      <c r="L670" s="201"/>
      <c r="M670" s="190"/>
    </row>
    <row r="671" spans="1:13">
      <c r="A671" s="6"/>
      <c r="C671" s="8"/>
      <c r="D671" s="190"/>
      <c r="L671" s="201"/>
      <c r="M671" s="190"/>
    </row>
    <row r="672" spans="1:13">
      <c r="A672" s="6"/>
      <c r="C672" s="8"/>
      <c r="D672" s="190"/>
      <c r="L672" s="201"/>
      <c r="M672" s="190"/>
    </row>
    <row r="673" spans="1:13">
      <c r="A673" s="6"/>
      <c r="C673" s="8"/>
      <c r="D673" s="190"/>
      <c r="L673" s="201"/>
      <c r="M673" s="190"/>
    </row>
    <row r="674" spans="1:13">
      <c r="A674" s="6"/>
      <c r="C674" s="8"/>
      <c r="D674" s="190"/>
      <c r="L674" s="201"/>
      <c r="M674" s="190"/>
    </row>
    <row r="675" spans="1:13">
      <c r="A675" s="6"/>
      <c r="C675" s="8"/>
      <c r="D675" s="190"/>
      <c r="L675" s="201"/>
      <c r="M675" s="190"/>
    </row>
    <row r="676" spans="1:13">
      <c r="A676" s="6"/>
      <c r="C676" s="8"/>
      <c r="D676" s="190"/>
      <c r="L676" s="201"/>
      <c r="M676" s="190"/>
    </row>
    <row r="677" spans="1:13">
      <c r="A677" s="6"/>
      <c r="C677" s="8"/>
      <c r="D677" s="190"/>
      <c r="L677" s="201"/>
      <c r="M677" s="190"/>
    </row>
    <row r="678" spans="1:13">
      <c r="A678" s="6"/>
      <c r="C678" s="8"/>
      <c r="D678" s="190"/>
      <c r="L678" s="201"/>
      <c r="M678" s="190"/>
    </row>
    <row r="679" spans="1:13">
      <c r="A679" s="6"/>
      <c r="C679" s="8"/>
      <c r="D679" s="190"/>
      <c r="L679" s="201"/>
      <c r="M679" s="190"/>
    </row>
    <row r="680" spans="1:13">
      <c r="A680" s="6"/>
      <c r="C680" s="8"/>
      <c r="D680" s="190"/>
      <c r="L680" s="201"/>
      <c r="M680" s="190"/>
    </row>
    <row r="681" spans="1:13">
      <c r="A681" s="6"/>
      <c r="C681" s="8"/>
      <c r="D681" s="190"/>
      <c r="L681" s="201"/>
      <c r="M681" s="190"/>
    </row>
    <row r="682" spans="1:13">
      <c r="A682" s="6"/>
      <c r="C682" s="8"/>
      <c r="D682" s="190"/>
      <c r="L682" s="201"/>
      <c r="M682" s="190"/>
    </row>
    <row r="683" spans="1:13">
      <c r="A683" s="6"/>
      <c r="C683" s="8"/>
      <c r="D683" s="190"/>
      <c r="L683" s="201"/>
      <c r="M683" s="190"/>
    </row>
    <row r="684" spans="1:13">
      <c r="A684" s="6"/>
      <c r="C684" s="8"/>
      <c r="D684" s="190"/>
      <c r="L684" s="201"/>
      <c r="M684" s="190"/>
    </row>
    <row r="685" spans="1:13">
      <c r="A685" s="6"/>
      <c r="C685" s="8"/>
      <c r="D685" s="190"/>
      <c r="L685" s="201"/>
      <c r="M685" s="190"/>
    </row>
    <row r="686" spans="1:13">
      <c r="A686" s="6"/>
      <c r="C686" s="8"/>
      <c r="D686" s="190"/>
      <c r="L686" s="201"/>
      <c r="M686" s="190"/>
    </row>
    <row r="687" spans="1:13">
      <c r="A687" s="6"/>
      <c r="C687" s="8"/>
      <c r="D687" s="190"/>
      <c r="L687" s="201"/>
      <c r="M687" s="190"/>
    </row>
    <row r="688" spans="1:13">
      <c r="A688" s="6"/>
      <c r="C688" s="8"/>
      <c r="D688" s="190"/>
      <c r="L688" s="201"/>
      <c r="M688" s="190"/>
    </row>
    <row r="689" spans="1:13">
      <c r="A689" s="6"/>
      <c r="C689" s="8"/>
      <c r="D689" s="190"/>
      <c r="L689" s="201"/>
      <c r="M689" s="190"/>
    </row>
    <row r="690" spans="1:13">
      <c r="A690" s="6"/>
      <c r="C690" s="8"/>
      <c r="D690" s="190"/>
      <c r="L690" s="201"/>
      <c r="M690" s="190"/>
    </row>
    <row r="691" spans="1:13">
      <c r="A691" s="6"/>
      <c r="C691" s="8"/>
      <c r="D691" s="190"/>
      <c r="L691" s="201"/>
      <c r="M691" s="190"/>
    </row>
    <row r="692" spans="1:13">
      <c r="A692" s="6"/>
      <c r="C692" s="8"/>
      <c r="D692" s="190"/>
      <c r="L692" s="201"/>
      <c r="M692" s="190"/>
    </row>
    <row r="693" spans="1:13">
      <c r="A693" s="6"/>
      <c r="C693" s="8"/>
      <c r="D693" s="190"/>
      <c r="L693" s="201"/>
      <c r="M693" s="190"/>
    </row>
    <row r="694" spans="1:13">
      <c r="A694" s="6"/>
      <c r="C694" s="8"/>
      <c r="D694" s="190"/>
      <c r="L694" s="201"/>
      <c r="M694" s="190"/>
    </row>
    <row r="695" spans="1:13">
      <c r="A695" s="6"/>
      <c r="C695" s="8"/>
      <c r="D695" s="190"/>
      <c r="L695" s="201"/>
      <c r="M695" s="190"/>
    </row>
    <row r="696" spans="1:13">
      <c r="A696" s="6"/>
      <c r="C696" s="8"/>
      <c r="D696" s="190"/>
      <c r="L696" s="201"/>
      <c r="M696" s="190"/>
    </row>
    <row r="697" spans="1:13">
      <c r="A697" s="6"/>
      <c r="C697" s="8"/>
      <c r="D697" s="190"/>
      <c r="L697" s="201"/>
      <c r="M697" s="190"/>
    </row>
    <row r="698" spans="1:13">
      <c r="A698" s="6"/>
      <c r="C698" s="8"/>
      <c r="D698" s="190"/>
      <c r="L698" s="201"/>
      <c r="M698" s="190"/>
    </row>
    <row r="699" spans="1:13">
      <c r="A699" s="6"/>
      <c r="C699" s="8"/>
      <c r="D699" s="190"/>
      <c r="L699" s="201"/>
      <c r="M699" s="190"/>
    </row>
    <row r="700" spans="1:13">
      <c r="A700" s="6"/>
      <c r="C700" s="8"/>
      <c r="D700" s="190"/>
      <c r="L700" s="201"/>
      <c r="M700" s="190"/>
    </row>
    <row r="701" spans="1:13">
      <c r="A701" s="6"/>
      <c r="C701" s="8"/>
      <c r="D701" s="190"/>
      <c r="L701" s="201"/>
      <c r="M701" s="190"/>
    </row>
    <row r="702" spans="1:13">
      <c r="A702" s="6"/>
      <c r="C702" s="8"/>
      <c r="D702" s="190"/>
      <c r="L702" s="201"/>
      <c r="M702" s="190"/>
    </row>
    <row r="703" spans="1:13">
      <c r="A703" s="6"/>
      <c r="C703" s="8"/>
      <c r="D703" s="190"/>
      <c r="L703" s="201"/>
      <c r="M703" s="190"/>
    </row>
    <row r="704" spans="1:13">
      <c r="A704" s="6"/>
      <c r="C704" s="8"/>
      <c r="D704" s="190"/>
      <c r="L704" s="201"/>
      <c r="M704" s="190"/>
    </row>
    <row r="705" spans="1:13">
      <c r="A705" s="6"/>
      <c r="C705" s="8"/>
      <c r="D705" s="190"/>
      <c r="L705" s="201"/>
      <c r="M705" s="190"/>
    </row>
    <row r="706" spans="1:13">
      <c r="A706" s="6"/>
      <c r="C706" s="8"/>
      <c r="D706" s="190"/>
      <c r="L706" s="201"/>
      <c r="M706" s="190"/>
    </row>
    <row r="707" spans="1:13">
      <c r="A707" s="6"/>
      <c r="C707" s="8"/>
      <c r="D707" s="190"/>
      <c r="L707" s="201"/>
      <c r="M707" s="190"/>
    </row>
    <row r="708" spans="1:13">
      <c r="A708" s="6"/>
      <c r="C708" s="8"/>
      <c r="D708" s="190"/>
      <c r="L708" s="201"/>
      <c r="M708" s="190"/>
    </row>
    <row r="709" spans="1:13">
      <c r="A709" s="6"/>
      <c r="C709" s="8"/>
      <c r="D709" s="190"/>
      <c r="L709" s="201"/>
      <c r="M709" s="190"/>
    </row>
    <row r="710" spans="1:13">
      <c r="A710" s="6"/>
      <c r="C710" s="8"/>
      <c r="D710" s="190"/>
      <c r="L710" s="201"/>
      <c r="M710" s="190"/>
    </row>
    <row r="711" spans="1:13">
      <c r="A711" s="6"/>
      <c r="C711" s="8"/>
      <c r="D711" s="190"/>
      <c r="L711" s="201"/>
      <c r="M711" s="190"/>
    </row>
    <row r="712" spans="1:13">
      <c r="A712" s="6"/>
      <c r="C712" s="8"/>
      <c r="D712" s="190"/>
      <c r="L712" s="201"/>
      <c r="M712" s="190"/>
    </row>
    <row r="713" spans="1:13">
      <c r="A713" s="6"/>
      <c r="C713" s="8"/>
      <c r="D713" s="190"/>
      <c r="L713" s="201"/>
      <c r="M713" s="190"/>
    </row>
    <row r="714" spans="1:13">
      <c r="A714" s="6"/>
      <c r="C714" s="8"/>
      <c r="D714" s="190"/>
      <c r="L714" s="201"/>
      <c r="M714" s="190"/>
    </row>
    <row r="715" spans="1:13">
      <c r="A715" s="6"/>
      <c r="C715" s="8"/>
      <c r="D715" s="190"/>
      <c r="L715" s="201"/>
      <c r="M715" s="190"/>
    </row>
    <row r="716" spans="1:13">
      <c r="A716" s="6"/>
      <c r="C716" s="8"/>
      <c r="D716" s="190"/>
      <c r="L716" s="201"/>
      <c r="M716" s="190"/>
    </row>
    <row r="717" spans="1:13">
      <c r="A717" s="6"/>
      <c r="C717" s="8"/>
      <c r="D717" s="190"/>
      <c r="L717" s="201"/>
      <c r="M717" s="190"/>
    </row>
    <row r="718" spans="1:13">
      <c r="A718" s="6"/>
      <c r="C718" s="8"/>
      <c r="D718" s="190"/>
      <c r="L718" s="201"/>
      <c r="M718" s="190"/>
    </row>
    <row r="719" spans="1:13">
      <c r="A719" s="6"/>
      <c r="C719" s="8"/>
      <c r="D719" s="190"/>
      <c r="L719" s="201"/>
      <c r="M719" s="190"/>
    </row>
    <row r="720" spans="1:13">
      <c r="A720" s="6"/>
      <c r="C720" s="8"/>
      <c r="D720" s="190"/>
      <c r="L720" s="201"/>
      <c r="M720" s="190"/>
    </row>
    <row r="721" spans="1:13">
      <c r="A721" s="6"/>
      <c r="C721" s="8"/>
      <c r="D721" s="190"/>
      <c r="L721" s="201"/>
      <c r="M721" s="190"/>
    </row>
    <row r="722" spans="1:13">
      <c r="A722" s="6"/>
      <c r="C722" s="8"/>
      <c r="D722" s="190"/>
      <c r="E722" s="96"/>
      <c r="L722" s="201"/>
      <c r="M722" s="190"/>
    </row>
    <row r="723" spans="1:13">
      <c r="A723" s="6"/>
      <c r="C723" s="8"/>
      <c r="D723" s="190"/>
      <c r="E723" s="96"/>
      <c r="L723" s="201"/>
      <c r="M723" s="190"/>
    </row>
  </sheetData>
  <mergeCells count="3">
    <mergeCell ref="E2:F2"/>
    <mergeCell ref="G2:H2"/>
    <mergeCell ref="I2:J2"/>
  </mergeCells>
  <conditionalFormatting sqref="D12">
    <cfRule type="cellIs" dxfId="0" priority="1" stopIfTrue="1" operator="equal">
      <formula>8223.307275</formula>
    </cfRule>
  </conditionalFormatting>
  <pageMargins left="0.11811023622047245" right="0.11811023622047245" top="0.11811023622047245" bottom="0.11811023622047245" header="0.11811023622047245" footer="0.11811023622047245"/>
  <pageSetup paperSize="9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K23"/>
  <sheetViews>
    <sheetView showGridLines="0" zoomScale="63" workbookViewId="0">
      <selection activeCell="B52" sqref="B52"/>
    </sheetView>
  </sheetViews>
  <sheetFormatPr defaultRowHeight="14.35"/>
  <cols>
    <col min="1" max="1" width="8.87890625" customWidth="1"/>
    <col min="2" max="2" width="23.87890625" bestFit="1" customWidth="1"/>
    <col min="3" max="3" width="6.29296875" bestFit="1" customWidth="1"/>
    <col min="4" max="4" width="8.5859375" bestFit="1" customWidth="1"/>
    <col min="5" max="11" width="12.1171875" customWidth="1"/>
  </cols>
  <sheetData>
    <row r="1" spans="1:89">
      <c r="A1" s="40"/>
      <c r="B1" s="43"/>
      <c r="C1" s="44"/>
      <c r="D1" s="44"/>
      <c r="E1" s="44"/>
      <c r="F1" s="44"/>
      <c r="G1" s="44"/>
      <c r="H1" s="44"/>
      <c r="I1" s="45" t="s">
        <v>43</v>
      </c>
      <c r="J1" s="41" t="e">
        <f>კრებითი!#REF!</f>
        <v>#REF!</v>
      </c>
      <c r="K1" s="41"/>
    </row>
    <row r="2" spans="1:89" s="2" customFormat="1" ht="45" customHeight="1">
      <c r="A2" s="231" t="s">
        <v>0</v>
      </c>
      <c r="B2" s="232" t="s">
        <v>29</v>
      </c>
      <c r="C2" s="356" t="s">
        <v>48</v>
      </c>
      <c r="D2" s="233" t="s">
        <v>49</v>
      </c>
      <c r="E2" s="358" t="s">
        <v>24</v>
      </c>
      <c r="F2" s="359"/>
      <c r="G2" s="358" t="s">
        <v>23</v>
      </c>
      <c r="H2" s="359"/>
      <c r="I2" s="360" t="s">
        <v>33</v>
      </c>
      <c r="J2" s="361"/>
      <c r="K2" s="234" t="s">
        <v>17</v>
      </c>
      <c r="L2" s="46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20"/>
      <c r="AW2" s="20"/>
      <c r="AX2" s="20"/>
      <c r="AY2" s="20"/>
      <c r="AZ2" s="20"/>
      <c r="BA2" s="20"/>
      <c r="BB2" s="20"/>
      <c r="BC2" s="20"/>
      <c r="BD2" s="20"/>
      <c r="BE2" s="20"/>
      <c r="BF2" s="20"/>
      <c r="BG2" s="20"/>
      <c r="BH2" s="20"/>
      <c r="BI2" s="20"/>
      <c r="BJ2" s="20"/>
      <c r="BK2" s="20"/>
      <c r="BL2" s="20"/>
      <c r="BM2" s="20"/>
      <c r="BN2" s="20"/>
      <c r="BO2" s="20"/>
      <c r="BP2" s="20"/>
      <c r="BQ2" s="20"/>
      <c r="BR2" s="20"/>
      <c r="BS2" s="20"/>
      <c r="BT2" s="20"/>
      <c r="BU2" s="20"/>
      <c r="BV2" s="20"/>
      <c r="BW2" s="20"/>
      <c r="BX2" s="20"/>
      <c r="BY2" s="20"/>
      <c r="BZ2" s="20"/>
      <c r="CA2" s="20"/>
      <c r="CB2" s="20"/>
      <c r="CC2" s="20"/>
      <c r="CD2" s="20"/>
      <c r="CE2" s="20"/>
      <c r="CF2" s="20"/>
      <c r="CG2" s="20"/>
      <c r="CH2" s="20"/>
      <c r="CI2" s="20"/>
      <c r="CJ2" s="20"/>
      <c r="CK2" s="20"/>
    </row>
    <row r="3" spans="1:89" s="2" customFormat="1" ht="27.35">
      <c r="A3" s="231"/>
      <c r="B3" s="235"/>
      <c r="C3" s="357"/>
      <c r="D3" s="236"/>
      <c r="E3" s="237" t="s">
        <v>50</v>
      </c>
      <c r="F3" s="237" t="s">
        <v>51</v>
      </c>
      <c r="G3" s="237" t="s">
        <v>50</v>
      </c>
      <c r="H3" s="237" t="s">
        <v>51</v>
      </c>
      <c r="I3" s="237" t="s">
        <v>50</v>
      </c>
      <c r="J3" s="237" t="s">
        <v>51</v>
      </c>
      <c r="K3" s="234"/>
      <c r="L3" s="46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20"/>
      <c r="AW3" s="20"/>
      <c r="AX3" s="20"/>
      <c r="AY3" s="20"/>
      <c r="AZ3" s="20"/>
      <c r="BA3" s="20"/>
      <c r="BB3" s="20"/>
      <c r="BC3" s="20"/>
      <c r="BD3" s="20"/>
      <c r="BE3" s="20"/>
      <c r="BF3" s="20"/>
      <c r="BG3" s="20"/>
      <c r="BH3" s="20"/>
      <c r="BI3" s="20"/>
      <c r="BJ3" s="20"/>
      <c r="BK3" s="20"/>
      <c r="BL3" s="20"/>
      <c r="BM3" s="20"/>
      <c r="BN3" s="20"/>
      <c r="BO3" s="20"/>
      <c r="BP3" s="20"/>
      <c r="BQ3" s="20"/>
      <c r="BR3" s="20"/>
      <c r="BS3" s="20"/>
      <c r="BT3" s="20"/>
      <c r="BU3" s="20"/>
      <c r="BV3" s="20"/>
      <c r="BW3" s="20"/>
      <c r="BX3" s="20"/>
      <c r="BY3" s="20"/>
      <c r="BZ3" s="20"/>
      <c r="CA3" s="20"/>
      <c r="CB3" s="20"/>
      <c r="CC3" s="20"/>
      <c r="CD3" s="20"/>
      <c r="CE3" s="20"/>
      <c r="CF3" s="20"/>
      <c r="CG3" s="20"/>
      <c r="CH3" s="20"/>
      <c r="CI3" s="20"/>
      <c r="CJ3" s="20"/>
      <c r="CK3" s="20"/>
    </row>
    <row r="4" spans="1:89" s="2" customFormat="1">
      <c r="A4" s="223">
        <v>1</v>
      </c>
      <c r="B4" s="238">
        <v>2</v>
      </c>
      <c r="C4" s="239">
        <v>3</v>
      </c>
      <c r="D4" s="238">
        <v>4</v>
      </c>
      <c r="E4" s="238">
        <v>5</v>
      </c>
      <c r="F4" s="238">
        <v>6</v>
      </c>
      <c r="G4" s="238">
        <v>7</v>
      </c>
      <c r="H4" s="238">
        <v>8</v>
      </c>
      <c r="I4" s="238">
        <v>9</v>
      </c>
      <c r="J4" s="238">
        <v>10</v>
      </c>
      <c r="K4" s="238">
        <v>11</v>
      </c>
      <c r="L4" s="46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0"/>
      <c r="AQ4" s="20"/>
      <c r="AR4" s="20"/>
      <c r="AS4" s="20"/>
      <c r="AT4" s="20"/>
      <c r="AU4" s="20"/>
      <c r="AV4" s="20"/>
      <c r="AW4" s="20"/>
      <c r="AX4" s="20"/>
      <c r="AY4" s="20"/>
      <c r="AZ4" s="20"/>
      <c r="BA4" s="20"/>
      <c r="BB4" s="20"/>
      <c r="BC4" s="20"/>
      <c r="BD4" s="20"/>
      <c r="BE4" s="20"/>
      <c r="BF4" s="20"/>
      <c r="BG4" s="20"/>
      <c r="BH4" s="20"/>
      <c r="BI4" s="20"/>
      <c r="BJ4" s="20"/>
      <c r="BK4" s="20"/>
      <c r="BL4" s="20"/>
      <c r="BM4" s="20"/>
      <c r="BN4" s="20"/>
      <c r="BO4" s="20"/>
      <c r="BP4" s="20"/>
      <c r="BQ4" s="20"/>
      <c r="BR4" s="20"/>
      <c r="BS4" s="20"/>
      <c r="BT4" s="20"/>
      <c r="BU4" s="20"/>
      <c r="BV4" s="20"/>
      <c r="BW4" s="20"/>
      <c r="BX4" s="20"/>
      <c r="BY4" s="20"/>
      <c r="BZ4" s="20"/>
      <c r="CA4" s="20"/>
      <c r="CB4" s="20"/>
      <c r="CC4" s="20"/>
      <c r="CD4" s="20"/>
      <c r="CE4" s="20"/>
      <c r="CF4" s="20"/>
      <c r="CG4" s="20"/>
      <c r="CH4" s="20"/>
      <c r="CI4" s="20"/>
      <c r="CJ4" s="20"/>
      <c r="CK4" s="20"/>
    </row>
    <row r="5" spans="1:89" ht="26">
      <c r="A5" s="24"/>
      <c r="B5" s="24" t="s">
        <v>1</v>
      </c>
      <c r="C5" s="25"/>
      <c r="D5" s="26"/>
      <c r="E5" s="47"/>
      <c r="F5" s="47"/>
      <c r="G5" s="47"/>
      <c r="H5" s="48"/>
      <c r="I5" s="47"/>
      <c r="J5" s="47"/>
      <c r="K5" s="48"/>
    </row>
    <row r="6" spans="1:89">
      <c r="A6" s="58">
        <v>1</v>
      </c>
      <c r="B6" s="58" t="s">
        <v>2</v>
      </c>
      <c r="C6" s="104" t="s">
        <v>114</v>
      </c>
      <c r="D6" s="98"/>
      <c r="E6" s="49"/>
      <c r="F6" s="49">
        <f>E6*D6</f>
        <v>0</v>
      </c>
      <c r="G6" s="49"/>
      <c r="H6" s="49">
        <f>G6*D6</f>
        <v>0</v>
      </c>
      <c r="I6" s="49"/>
      <c r="J6" s="49">
        <f t="shared" ref="J6:J12" si="0">I6*D6</f>
        <v>0</v>
      </c>
      <c r="K6" s="49">
        <f>J6+H6+F6</f>
        <v>0</v>
      </c>
    </row>
    <row r="7" spans="1:89" ht="39">
      <c r="A7" s="29">
        <f>A6+1</f>
        <v>2</v>
      </c>
      <c r="B7" s="29" t="s">
        <v>3</v>
      </c>
      <c r="C7" s="30" t="s">
        <v>4</v>
      </c>
      <c r="D7" s="31">
        <v>1</v>
      </c>
      <c r="E7" s="50"/>
      <c r="F7" s="49">
        <f t="shared" ref="F7:F14" si="1">E7*D7</f>
        <v>0</v>
      </c>
      <c r="G7" s="50"/>
      <c r="H7" s="49">
        <f t="shared" ref="H7:H12" si="2">G7*D7</f>
        <v>0</v>
      </c>
      <c r="I7" s="49"/>
      <c r="J7" s="49">
        <f t="shared" si="0"/>
        <v>0</v>
      </c>
      <c r="K7" s="49">
        <f t="shared" ref="K7:K12" si="3">J7+H7+F7</f>
        <v>0</v>
      </c>
    </row>
    <row r="8" spans="1:89" ht="26">
      <c r="A8" s="58">
        <v>3</v>
      </c>
      <c r="B8" s="29" t="s">
        <v>5</v>
      </c>
      <c r="C8" s="30" t="s">
        <v>25</v>
      </c>
      <c r="D8" s="31">
        <v>3</v>
      </c>
      <c r="E8" s="50"/>
      <c r="F8" s="49">
        <f t="shared" si="1"/>
        <v>0</v>
      </c>
      <c r="G8" s="50"/>
      <c r="H8" s="49">
        <f t="shared" si="2"/>
        <v>0</v>
      </c>
      <c r="I8" s="49"/>
      <c r="J8" s="49">
        <f t="shared" si="0"/>
        <v>0</v>
      </c>
      <c r="K8" s="49">
        <f t="shared" si="3"/>
        <v>0</v>
      </c>
    </row>
    <row r="9" spans="1:89" ht="26">
      <c r="A9" s="58">
        <v>4</v>
      </c>
      <c r="B9" s="29" t="s">
        <v>7</v>
      </c>
      <c r="C9" s="30" t="s">
        <v>6</v>
      </c>
      <c r="D9" s="31">
        <v>2</v>
      </c>
      <c r="E9" s="50"/>
      <c r="F9" s="49">
        <f t="shared" si="1"/>
        <v>0</v>
      </c>
      <c r="G9" s="50"/>
      <c r="H9" s="49">
        <f t="shared" si="2"/>
        <v>0</v>
      </c>
      <c r="I9" s="49"/>
      <c r="J9" s="49">
        <f t="shared" si="0"/>
        <v>0</v>
      </c>
      <c r="K9" s="49">
        <f t="shared" si="3"/>
        <v>0</v>
      </c>
    </row>
    <row r="10" spans="1:89" ht="26">
      <c r="A10" s="29">
        <v>5</v>
      </c>
      <c r="B10" s="29" t="s">
        <v>84</v>
      </c>
      <c r="C10" s="30" t="s">
        <v>25</v>
      </c>
      <c r="D10" s="31">
        <v>1</v>
      </c>
      <c r="E10" s="50"/>
      <c r="F10" s="49">
        <f t="shared" ref="F10" si="4">E10*D10</f>
        <v>0</v>
      </c>
      <c r="G10" s="50"/>
      <c r="H10" s="49">
        <f t="shared" ref="H10" si="5">G10*D10</f>
        <v>0</v>
      </c>
      <c r="I10" s="49"/>
      <c r="J10" s="49">
        <f t="shared" si="0"/>
        <v>0</v>
      </c>
      <c r="K10" s="49">
        <f t="shared" ref="K10" si="6">J10+H10+F10</f>
        <v>0</v>
      </c>
    </row>
    <row r="11" spans="1:89">
      <c r="A11" s="58">
        <v>7</v>
      </c>
      <c r="B11" s="29" t="s">
        <v>83</v>
      </c>
      <c r="C11" s="30" t="s">
        <v>25</v>
      </c>
      <c r="D11" s="31">
        <v>2</v>
      </c>
      <c r="E11" s="49"/>
      <c r="F11" s="49">
        <f t="shared" si="1"/>
        <v>0</v>
      </c>
      <c r="G11" s="49"/>
      <c r="H11" s="49">
        <f t="shared" si="2"/>
        <v>0</v>
      </c>
      <c r="I11" s="49"/>
      <c r="J11" s="49">
        <f t="shared" si="0"/>
        <v>0</v>
      </c>
      <c r="K11" s="49">
        <f>J11+H11+F11</f>
        <v>0</v>
      </c>
      <c r="L11" s="42"/>
    </row>
    <row r="12" spans="1:89" ht="26">
      <c r="A12" s="29">
        <v>8</v>
      </c>
      <c r="B12" s="29" t="s">
        <v>75</v>
      </c>
      <c r="C12" s="30" t="s">
        <v>36</v>
      </c>
      <c r="D12" s="31">
        <v>400</v>
      </c>
      <c r="E12" s="49"/>
      <c r="F12" s="49">
        <f t="shared" si="1"/>
        <v>0</v>
      </c>
      <c r="G12" s="49"/>
      <c r="H12" s="49">
        <f t="shared" si="2"/>
        <v>0</v>
      </c>
      <c r="I12" s="49"/>
      <c r="J12" s="49">
        <f t="shared" si="0"/>
        <v>0</v>
      </c>
      <c r="K12" s="49">
        <f t="shared" si="3"/>
        <v>0</v>
      </c>
      <c r="L12" s="42"/>
    </row>
    <row r="13" spans="1:89">
      <c r="A13" s="58">
        <v>9</v>
      </c>
      <c r="B13" s="29" t="s">
        <v>104</v>
      </c>
      <c r="C13" s="30" t="s">
        <v>105</v>
      </c>
      <c r="D13" s="31">
        <v>6</v>
      </c>
      <c r="E13" s="49"/>
      <c r="F13" s="49">
        <f t="shared" si="1"/>
        <v>0</v>
      </c>
      <c r="G13" s="49"/>
      <c r="H13" s="49">
        <f t="shared" ref="H13:H14" si="7">G13*D13</f>
        <v>0</v>
      </c>
      <c r="I13" s="49"/>
      <c r="J13" s="49">
        <f>I13*D13</f>
        <v>0</v>
      </c>
      <c r="K13" s="49">
        <f t="shared" ref="K13" si="8">J13+H13+F13</f>
        <v>0</v>
      </c>
      <c r="L13" s="42"/>
    </row>
    <row r="14" spans="1:89">
      <c r="A14" s="58">
        <v>9</v>
      </c>
      <c r="B14" s="29" t="s">
        <v>106</v>
      </c>
      <c r="C14" s="30" t="s">
        <v>17</v>
      </c>
      <c r="D14" s="31">
        <v>1</v>
      </c>
      <c r="E14" s="49"/>
      <c r="F14" s="49">
        <f t="shared" si="1"/>
        <v>0</v>
      </c>
      <c r="G14" s="49"/>
      <c r="H14" s="49">
        <f t="shared" si="7"/>
        <v>0</v>
      </c>
      <c r="I14" s="49"/>
      <c r="J14" s="49">
        <f>I14*D14</f>
        <v>0</v>
      </c>
      <c r="K14" s="49">
        <f t="shared" ref="K14" si="9">J14+H14+F14</f>
        <v>0</v>
      </c>
      <c r="L14" s="42"/>
    </row>
    <row r="15" spans="1:89">
      <c r="A15" s="240"/>
      <c r="B15" s="241" t="s">
        <v>17</v>
      </c>
      <c r="C15" s="240"/>
      <c r="D15" s="242"/>
      <c r="E15" s="243"/>
      <c r="F15" s="244">
        <f>SUM(F6:F12)</f>
        <v>0</v>
      </c>
      <c r="G15" s="244"/>
      <c r="H15" s="244">
        <f>SUM(H6:H12)</f>
        <v>0</v>
      </c>
      <c r="I15" s="244"/>
      <c r="J15" s="244">
        <f>SUM(J6:J12)</f>
        <v>0</v>
      </c>
      <c r="K15" s="244">
        <f>SUM(K6:K14)</f>
        <v>0</v>
      </c>
      <c r="L15" s="42"/>
    </row>
    <row r="16" spans="1:89" s="67" customFormat="1" ht="26">
      <c r="A16" s="164"/>
      <c r="B16" s="51" t="s">
        <v>110</v>
      </c>
      <c r="C16" s="52">
        <v>0.01</v>
      </c>
      <c r="D16" s="53"/>
      <c r="E16" s="54"/>
      <c r="F16" s="55"/>
      <c r="G16" s="56"/>
      <c r="H16" s="56"/>
      <c r="I16" s="55"/>
      <c r="J16" s="55"/>
      <c r="K16" s="165">
        <f>F15*C16</f>
        <v>0</v>
      </c>
      <c r="L16" s="93"/>
    </row>
    <row r="17" spans="1:12" s="67" customFormat="1" ht="13">
      <c r="A17" s="166"/>
      <c r="B17" s="58" t="s">
        <v>17</v>
      </c>
      <c r="C17" s="52"/>
      <c r="D17" s="58"/>
      <c r="E17" s="59"/>
      <c r="F17" s="60"/>
      <c r="G17" s="60"/>
      <c r="H17" s="60"/>
      <c r="I17" s="60"/>
      <c r="J17" s="60"/>
      <c r="K17" s="167">
        <f>K15+K16</f>
        <v>0</v>
      </c>
      <c r="L17" s="93"/>
    </row>
    <row r="18" spans="1:12" s="67" customFormat="1" ht="13">
      <c r="A18" s="166"/>
      <c r="B18" s="63" t="s">
        <v>111</v>
      </c>
      <c r="C18" s="230">
        <v>0.01</v>
      </c>
      <c r="D18" s="63"/>
      <c r="E18" s="64"/>
      <c r="F18" s="65"/>
      <c r="G18" s="65"/>
      <c r="H18" s="65"/>
      <c r="I18" s="65"/>
      <c r="J18" s="65"/>
      <c r="K18" s="169">
        <f>K17*C18</f>
        <v>0</v>
      </c>
      <c r="L18" s="66"/>
    </row>
    <row r="19" spans="1:12" s="67" customFormat="1" ht="13">
      <c r="A19" s="170"/>
      <c r="B19" s="68" t="s">
        <v>17</v>
      </c>
      <c r="C19" s="52"/>
      <c r="D19" s="68"/>
      <c r="E19" s="69"/>
      <c r="F19" s="70"/>
      <c r="G19" s="70"/>
      <c r="H19" s="70"/>
      <c r="I19" s="70"/>
      <c r="J19" s="70"/>
      <c r="K19" s="171">
        <f>K18+K17</f>
        <v>0</v>
      </c>
      <c r="L19" s="66"/>
    </row>
    <row r="20" spans="1:12">
      <c r="A20" s="170"/>
      <c r="B20" s="63" t="s">
        <v>18</v>
      </c>
      <c r="C20" s="52">
        <v>0.03</v>
      </c>
      <c r="D20" s="63"/>
      <c r="E20" s="64"/>
      <c r="F20" s="65"/>
      <c r="G20" s="65"/>
      <c r="H20" s="65"/>
      <c r="I20" s="65"/>
      <c r="J20" s="65"/>
      <c r="K20" s="169">
        <f>K19*C20</f>
        <v>0</v>
      </c>
    </row>
    <row r="21" spans="1:12">
      <c r="A21" s="170"/>
      <c r="B21" s="68" t="s">
        <v>17</v>
      </c>
      <c r="C21" s="52"/>
      <c r="D21" s="68"/>
      <c r="E21" s="69"/>
      <c r="F21" s="70"/>
      <c r="G21" s="70"/>
      <c r="H21" s="70"/>
      <c r="I21" s="70"/>
      <c r="J21" s="70"/>
      <c r="K21" s="171">
        <f>K20+K19</f>
        <v>0</v>
      </c>
    </row>
    <row r="22" spans="1:12">
      <c r="A22" s="170"/>
      <c r="B22" s="63" t="s">
        <v>112</v>
      </c>
      <c r="C22" s="52">
        <v>0.03</v>
      </c>
      <c r="D22" s="63"/>
      <c r="E22" s="64"/>
      <c r="F22" s="65"/>
      <c r="G22" s="65"/>
      <c r="H22" s="65"/>
      <c r="I22" s="65"/>
      <c r="J22" s="65"/>
      <c r="K22" s="169">
        <f>K21*C22</f>
        <v>0</v>
      </c>
    </row>
    <row r="23" spans="1:12">
      <c r="A23" s="170"/>
      <c r="B23" s="68" t="s">
        <v>17</v>
      </c>
      <c r="C23" s="52"/>
      <c r="D23" s="68"/>
      <c r="E23" s="69"/>
      <c r="F23" s="70"/>
      <c r="G23" s="70"/>
      <c r="H23" s="70"/>
      <c r="I23" s="70"/>
      <c r="J23" s="70"/>
      <c r="K23" s="171">
        <f>K21+K22</f>
        <v>0</v>
      </c>
    </row>
  </sheetData>
  <mergeCells count="4">
    <mergeCell ref="C2:C3"/>
    <mergeCell ref="E2:F2"/>
    <mergeCell ref="G2:H2"/>
    <mergeCell ref="I2:J2"/>
  </mergeCells>
  <conditionalFormatting sqref="D17">
    <cfRule type="cellIs" dxfId="8" priority="1" stopIfTrue="1" operator="equal">
      <formula>8223.307275</formula>
    </cfRule>
  </conditionalFormatting>
  <pageMargins left="0.11811023622047245" right="0.11811023622047245" top="0.11811023622047245" bottom="0.11811023622047245" header="0.11811023622047245" footer="0.11811023622047245"/>
  <pageSetup scale="88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Y743"/>
  <sheetViews>
    <sheetView showGridLines="0" zoomScale="60" zoomScaleNormal="100" workbookViewId="0">
      <selection activeCell="I35" sqref="I35"/>
    </sheetView>
  </sheetViews>
  <sheetFormatPr defaultRowHeight="14.35"/>
  <cols>
    <col min="2" max="2" width="49.29296875" customWidth="1"/>
    <col min="4" max="4" width="8.76171875" bestFit="1" customWidth="1"/>
    <col min="6" max="6" width="11.5859375" bestFit="1" customWidth="1"/>
    <col min="8" max="8" width="13" customWidth="1"/>
    <col min="9" max="9" width="9.5859375" bestFit="1" customWidth="1"/>
    <col min="10" max="11" width="13" customWidth="1"/>
    <col min="13" max="13" width="17.41015625" bestFit="1" customWidth="1"/>
  </cols>
  <sheetData>
    <row r="1" spans="1:21" s="1" customFormat="1" ht="22.2" customHeight="1">
      <c r="A1" s="40"/>
      <c r="B1" s="43"/>
      <c r="C1" s="44"/>
      <c r="D1" s="44"/>
      <c r="E1" s="73"/>
      <c r="F1" s="73"/>
      <c r="G1" s="73"/>
      <c r="H1" s="73"/>
      <c r="I1" s="35" t="s">
        <v>43</v>
      </c>
      <c r="J1" s="72" t="e">
        <f>კრებითი!#REF!</f>
        <v>#REF!</v>
      </c>
      <c r="K1" s="72"/>
      <c r="L1" s="71"/>
    </row>
    <row r="2" spans="1:21" s="76" customFormat="1" ht="27.35">
      <c r="A2" s="231" t="s">
        <v>0</v>
      </c>
      <c r="B2" s="232" t="s">
        <v>29</v>
      </c>
      <c r="C2" s="245" t="s">
        <v>48</v>
      </c>
      <c r="D2" s="233" t="s">
        <v>49</v>
      </c>
      <c r="E2" s="358" t="s">
        <v>24</v>
      </c>
      <c r="F2" s="359"/>
      <c r="G2" s="358" t="s">
        <v>23</v>
      </c>
      <c r="H2" s="359"/>
      <c r="I2" s="360" t="s">
        <v>33</v>
      </c>
      <c r="J2" s="361"/>
      <c r="K2" s="234" t="s">
        <v>17</v>
      </c>
      <c r="L2" s="74"/>
      <c r="M2" s="75"/>
    </row>
    <row r="3" spans="1:21" s="76" customFormat="1" ht="27.35">
      <c r="A3" s="231"/>
      <c r="B3" s="235"/>
      <c r="C3" s="246"/>
      <c r="D3" s="236"/>
      <c r="E3" s="237" t="s">
        <v>50</v>
      </c>
      <c r="F3" s="237" t="s">
        <v>51</v>
      </c>
      <c r="G3" s="237" t="s">
        <v>50</v>
      </c>
      <c r="H3" s="237" t="s">
        <v>51</v>
      </c>
      <c r="I3" s="237" t="s">
        <v>50</v>
      </c>
      <c r="J3" s="237" t="s">
        <v>51</v>
      </c>
      <c r="K3" s="234"/>
      <c r="L3" s="74"/>
      <c r="M3" s="75"/>
    </row>
    <row r="4" spans="1:21" s="2" customFormat="1">
      <c r="A4" s="223">
        <v>1</v>
      </c>
      <c r="B4" s="238">
        <v>2</v>
      </c>
      <c r="C4" s="239">
        <v>3</v>
      </c>
      <c r="D4" s="238">
        <v>4</v>
      </c>
      <c r="E4" s="238">
        <v>5</v>
      </c>
      <c r="F4" s="238">
        <v>6</v>
      </c>
      <c r="G4" s="238">
        <v>7</v>
      </c>
      <c r="H4" s="238">
        <v>8</v>
      </c>
      <c r="I4" s="238">
        <v>9</v>
      </c>
      <c r="J4" s="238">
        <v>10</v>
      </c>
      <c r="K4" s="238">
        <v>11</v>
      </c>
      <c r="L4" s="77"/>
      <c r="M4" s="12"/>
    </row>
    <row r="5" spans="1:21" s="3" customFormat="1">
      <c r="A5" s="68">
        <v>1</v>
      </c>
      <c r="B5" s="15" t="s">
        <v>113</v>
      </c>
      <c r="C5" s="29" t="s">
        <v>8</v>
      </c>
      <c r="D5" s="248"/>
      <c r="E5" s="61"/>
      <c r="F5" s="49">
        <f t="shared" ref="F5:F24" si="0">E5*D5</f>
        <v>0</v>
      </c>
      <c r="G5" s="79"/>
      <c r="H5" s="49">
        <f t="shared" ref="H5:H8" si="1">G5*D5</f>
        <v>0</v>
      </c>
      <c r="I5" s="79"/>
      <c r="J5" s="49">
        <f>I5*D5</f>
        <v>0</v>
      </c>
      <c r="K5" s="80">
        <f t="shared" ref="K5:K25" si="2">J5+H5+F5</f>
        <v>0</v>
      </c>
      <c r="L5" s="81"/>
      <c r="M5" s="82"/>
      <c r="P5" s="178"/>
      <c r="Q5" s="179"/>
    </row>
    <row r="6" spans="1:21" s="4" customFormat="1" ht="14.7" thickBot="1">
      <c r="A6" s="83"/>
      <c r="B6" s="19" t="s">
        <v>52</v>
      </c>
      <c r="C6" s="30" t="s">
        <v>8</v>
      </c>
      <c r="D6" s="249">
        <v>14465.1</v>
      </c>
      <c r="E6" s="50"/>
      <c r="F6" s="49">
        <f t="shared" si="0"/>
        <v>0</v>
      </c>
      <c r="G6" s="49"/>
      <c r="H6" s="49">
        <f t="shared" si="1"/>
        <v>0</v>
      </c>
      <c r="I6" s="50"/>
      <c r="J6" s="49">
        <f>I6*D6</f>
        <v>0</v>
      </c>
      <c r="K6" s="80">
        <f t="shared" si="2"/>
        <v>0</v>
      </c>
      <c r="L6" s="85"/>
      <c r="M6" s="86"/>
      <c r="P6" s="181"/>
      <c r="Q6" s="182"/>
      <c r="S6" s="3"/>
      <c r="T6" s="3"/>
      <c r="U6" s="3"/>
    </row>
    <row r="7" spans="1:21" s="4" customFormat="1" ht="14.7" thickBot="1">
      <c r="A7" s="83"/>
      <c r="B7" s="19" t="s">
        <v>136</v>
      </c>
      <c r="C7" s="30" t="s">
        <v>8</v>
      </c>
      <c r="D7" s="249">
        <v>11127</v>
      </c>
      <c r="E7" s="50"/>
      <c r="F7" s="49">
        <f t="shared" si="0"/>
        <v>0</v>
      </c>
      <c r="G7" s="49"/>
      <c r="H7" s="49">
        <f t="shared" si="1"/>
        <v>0</v>
      </c>
      <c r="I7" s="50"/>
      <c r="J7" s="49">
        <f t="shared" ref="J7:J25" si="3">I7*D7</f>
        <v>0</v>
      </c>
      <c r="K7" s="80">
        <f t="shared" si="2"/>
        <v>0</v>
      </c>
      <c r="L7" s="85"/>
      <c r="M7" s="86"/>
      <c r="P7" s="181"/>
      <c r="Q7" s="182"/>
      <c r="S7" s="3"/>
      <c r="T7" s="3"/>
      <c r="U7" s="3"/>
    </row>
    <row r="8" spans="1:21" s="3" customFormat="1" ht="26">
      <c r="A8" s="68">
        <v>2</v>
      </c>
      <c r="B8" s="15" t="s">
        <v>85</v>
      </c>
      <c r="C8" s="29" t="s">
        <v>36</v>
      </c>
      <c r="D8" s="248">
        <v>1680</v>
      </c>
      <c r="E8" s="79"/>
      <c r="F8" s="49">
        <f t="shared" si="0"/>
        <v>0</v>
      </c>
      <c r="G8" s="79"/>
      <c r="H8" s="49">
        <f t="shared" si="1"/>
        <v>0</v>
      </c>
      <c r="I8" s="79"/>
      <c r="J8" s="49">
        <f t="shared" si="3"/>
        <v>0</v>
      </c>
      <c r="K8" s="80">
        <f t="shared" si="2"/>
        <v>0</v>
      </c>
      <c r="L8" s="85"/>
      <c r="M8" s="87"/>
    </row>
    <row r="9" spans="1:21" s="3" customFormat="1" ht="13">
      <c r="A9" s="68"/>
      <c r="B9" s="19" t="s">
        <v>10</v>
      </c>
      <c r="C9" s="30" t="s">
        <v>36</v>
      </c>
      <c r="D9" s="249">
        <v>1764</v>
      </c>
      <c r="E9" s="49"/>
      <c r="F9" s="49">
        <f t="shared" si="0"/>
        <v>0</v>
      </c>
      <c r="G9" s="49"/>
      <c r="H9" s="49">
        <f>G9*D9</f>
        <v>0</v>
      </c>
      <c r="I9" s="49"/>
      <c r="J9" s="49">
        <f t="shared" si="3"/>
        <v>0</v>
      </c>
      <c r="K9" s="80">
        <f>J9+H9+F9</f>
        <v>0</v>
      </c>
      <c r="L9" s="85"/>
      <c r="M9" s="87"/>
    </row>
    <row r="10" spans="1:21" s="3" customFormat="1" ht="13">
      <c r="A10" s="68"/>
      <c r="B10" s="19" t="s">
        <v>53</v>
      </c>
      <c r="C10" s="30" t="s">
        <v>59</v>
      </c>
      <c r="D10" s="249">
        <v>18</v>
      </c>
      <c r="E10" s="49"/>
      <c r="F10" s="49">
        <f t="shared" si="0"/>
        <v>0</v>
      </c>
      <c r="G10" s="49"/>
      <c r="H10" s="49">
        <f t="shared" ref="H10:H25" si="4">G10*D10</f>
        <v>0</v>
      </c>
      <c r="I10" s="49"/>
      <c r="J10" s="49">
        <f t="shared" si="3"/>
        <v>0</v>
      </c>
      <c r="K10" s="80">
        <f t="shared" si="2"/>
        <v>0</v>
      </c>
      <c r="L10" s="85"/>
      <c r="M10" s="87"/>
      <c r="S10" s="183"/>
    </row>
    <row r="11" spans="1:21" s="3" customFormat="1" ht="13">
      <c r="A11" s="68"/>
      <c r="B11" s="19" t="s">
        <v>107</v>
      </c>
      <c r="C11" s="30" t="s">
        <v>8</v>
      </c>
      <c r="D11" s="249">
        <v>1931.9999999999998</v>
      </c>
      <c r="E11" s="49"/>
      <c r="F11" s="49">
        <f t="shared" si="0"/>
        <v>0</v>
      </c>
      <c r="G11" s="49"/>
      <c r="H11" s="49">
        <f t="shared" si="4"/>
        <v>0</v>
      </c>
      <c r="I11" s="49"/>
      <c r="J11" s="49">
        <f t="shared" si="3"/>
        <v>0</v>
      </c>
      <c r="K11" s="80">
        <f t="shared" si="2"/>
        <v>0</v>
      </c>
      <c r="L11" s="85"/>
      <c r="M11" s="87"/>
    </row>
    <row r="12" spans="1:21" s="3" customFormat="1" ht="13">
      <c r="A12" s="68"/>
      <c r="B12" s="19" t="s">
        <v>133</v>
      </c>
      <c r="C12" s="30" t="s">
        <v>8</v>
      </c>
      <c r="D12" s="249">
        <v>1931.9999999999998</v>
      </c>
      <c r="E12" s="49"/>
      <c r="F12" s="49">
        <f t="shared" si="0"/>
        <v>0</v>
      </c>
      <c r="G12" s="49"/>
      <c r="H12" s="49">
        <f t="shared" si="4"/>
        <v>0</v>
      </c>
      <c r="I12" s="50"/>
      <c r="J12" s="49">
        <f t="shared" si="3"/>
        <v>0</v>
      </c>
      <c r="K12" s="80">
        <f t="shared" si="2"/>
        <v>0</v>
      </c>
      <c r="L12" s="85"/>
      <c r="M12" s="87"/>
    </row>
    <row r="13" spans="1:21" s="3" customFormat="1" ht="13">
      <c r="A13" s="68">
        <v>3</v>
      </c>
      <c r="B13" s="192" t="s">
        <v>174</v>
      </c>
      <c r="C13" s="29" t="s">
        <v>36</v>
      </c>
      <c r="D13" s="248">
        <v>12465.8</v>
      </c>
      <c r="E13" s="199"/>
      <c r="F13" s="49">
        <f t="shared" si="0"/>
        <v>0</v>
      </c>
      <c r="G13" s="199"/>
      <c r="H13" s="49">
        <f t="shared" si="4"/>
        <v>0</v>
      </c>
      <c r="I13" s="199"/>
      <c r="J13" s="49">
        <f t="shared" si="3"/>
        <v>0</v>
      </c>
      <c r="K13" s="80">
        <f t="shared" si="2"/>
        <v>0</v>
      </c>
      <c r="L13" s="85"/>
      <c r="M13" s="87"/>
    </row>
    <row r="14" spans="1:21" s="3" customFormat="1" ht="13">
      <c r="A14" s="68"/>
      <c r="B14" s="19" t="s">
        <v>10</v>
      </c>
      <c r="C14" s="30" t="s">
        <v>36</v>
      </c>
      <c r="D14" s="249">
        <v>13089.09</v>
      </c>
      <c r="E14" s="49"/>
      <c r="F14" s="49">
        <f t="shared" si="0"/>
        <v>0</v>
      </c>
      <c r="G14" s="49"/>
      <c r="H14" s="49">
        <f t="shared" si="4"/>
        <v>0</v>
      </c>
      <c r="I14" s="49"/>
      <c r="J14" s="49">
        <f t="shared" si="3"/>
        <v>0</v>
      </c>
      <c r="K14" s="80">
        <f t="shared" si="2"/>
        <v>0</v>
      </c>
      <c r="L14" s="85"/>
      <c r="M14" s="87"/>
    </row>
    <row r="15" spans="1:21" s="3" customFormat="1" ht="13">
      <c r="A15" s="68"/>
      <c r="B15" s="19" t="s">
        <v>53</v>
      </c>
      <c r="C15" s="30" t="s">
        <v>59</v>
      </c>
      <c r="D15" s="249">
        <v>24</v>
      </c>
      <c r="E15" s="49"/>
      <c r="F15" s="49">
        <f t="shared" si="0"/>
        <v>0</v>
      </c>
      <c r="G15" s="49"/>
      <c r="H15" s="49">
        <f t="shared" si="4"/>
        <v>0</v>
      </c>
      <c r="I15" s="49"/>
      <c r="J15" s="49">
        <f t="shared" si="3"/>
        <v>0</v>
      </c>
      <c r="K15" s="80">
        <f t="shared" si="2"/>
        <v>0</v>
      </c>
      <c r="L15" s="85"/>
      <c r="M15" s="87"/>
    </row>
    <row r="16" spans="1:21" s="3" customFormat="1" ht="13">
      <c r="A16" s="68"/>
      <c r="B16" s="19" t="s">
        <v>107</v>
      </c>
      <c r="C16" s="30" t="s">
        <v>8</v>
      </c>
      <c r="D16" s="249">
        <v>13774.708999999999</v>
      </c>
      <c r="E16" s="49"/>
      <c r="F16" s="49">
        <f t="shared" si="0"/>
        <v>0</v>
      </c>
      <c r="G16" s="49"/>
      <c r="H16" s="49">
        <f t="shared" si="4"/>
        <v>0</v>
      </c>
      <c r="I16" s="49"/>
      <c r="J16" s="49">
        <f t="shared" si="3"/>
        <v>0</v>
      </c>
      <c r="K16" s="80">
        <f t="shared" si="2"/>
        <v>0</v>
      </c>
      <c r="L16" s="85"/>
      <c r="M16" s="87"/>
    </row>
    <row r="17" spans="1:25" s="3" customFormat="1" ht="13">
      <c r="A17" s="68"/>
      <c r="B17" s="19" t="s">
        <v>133</v>
      </c>
      <c r="C17" s="30" t="s">
        <v>8</v>
      </c>
      <c r="D17" s="249">
        <v>13774.708999999999</v>
      </c>
      <c r="E17" s="49"/>
      <c r="F17" s="49">
        <f t="shared" si="0"/>
        <v>0</v>
      </c>
      <c r="G17" s="49"/>
      <c r="H17" s="49">
        <f t="shared" si="4"/>
        <v>0</v>
      </c>
      <c r="I17" s="50"/>
      <c r="J17" s="49">
        <f t="shared" si="3"/>
        <v>0</v>
      </c>
      <c r="K17" s="80">
        <f t="shared" si="2"/>
        <v>0</v>
      </c>
      <c r="L17" s="85"/>
      <c r="M17" s="87"/>
    </row>
    <row r="18" spans="1:25" s="3" customFormat="1" ht="26">
      <c r="A18" s="68">
        <v>4</v>
      </c>
      <c r="B18" s="15" t="s">
        <v>86</v>
      </c>
      <c r="C18" s="29" t="s">
        <v>36</v>
      </c>
      <c r="D18" s="248">
        <v>8000</v>
      </c>
      <c r="E18" s="79"/>
      <c r="F18" s="49">
        <f t="shared" si="0"/>
        <v>0</v>
      </c>
      <c r="G18" s="79"/>
      <c r="H18" s="49">
        <f t="shared" si="4"/>
        <v>0</v>
      </c>
      <c r="I18" s="79"/>
      <c r="J18" s="49">
        <f t="shared" si="3"/>
        <v>0</v>
      </c>
      <c r="K18" s="80">
        <f t="shared" si="2"/>
        <v>0</v>
      </c>
      <c r="L18" s="85"/>
      <c r="M18" s="87"/>
    </row>
    <row r="19" spans="1:25" s="3" customFormat="1" ht="13">
      <c r="A19" s="68"/>
      <c r="B19" s="19" t="s">
        <v>10</v>
      </c>
      <c r="C19" s="30" t="s">
        <v>36</v>
      </c>
      <c r="D19" s="249">
        <v>8000</v>
      </c>
      <c r="E19" s="49"/>
      <c r="F19" s="49">
        <f t="shared" si="0"/>
        <v>0</v>
      </c>
      <c r="G19" s="49"/>
      <c r="H19" s="49">
        <f t="shared" si="4"/>
        <v>0</v>
      </c>
      <c r="I19" s="49"/>
      <c r="J19" s="49">
        <f t="shared" si="3"/>
        <v>0</v>
      </c>
      <c r="K19" s="80">
        <f t="shared" si="2"/>
        <v>0</v>
      </c>
      <c r="L19" s="85"/>
      <c r="M19" s="87"/>
    </row>
    <row r="20" spans="1:25" s="3" customFormat="1" ht="13">
      <c r="A20" s="68"/>
      <c r="B20" s="19" t="s">
        <v>53</v>
      </c>
      <c r="C20" s="30" t="s">
        <v>59</v>
      </c>
      <c r="D20" s="249">
        <v>22</v>
      </c>
      <c r="E20" s="49"/>
      <c r="F20" s="49">
        <f t="shared" si="0"/>
        <v>0</v>
      </c>
      <c r="G20" s="49"/>
      <c r="H20" s="49">
        <f t="shared" si="4"/>
        <v>0</v>
      </c>
      <c r="I20" s="49"/>
      <c r="J20" s="49">
        <f t="shared" si="3"/>
        <v>0</v>
      </c>
      <c r="K20" s="80">
        <f t="shared" si="2"/>
        <v>0</v>
      </c>
      <c r="L20" s="85"/>
      <c r="M20" s="87"/>
    </row>
    <row r="21" spans="1:25" s="89" customFormat="1" ht="13">
      <c r="A21" s="68"/>
      <c r="B21" s="19" t="s">
        <v>22</v>
      </c>
      <c r="C21" s="30" t="s">
        <v>8</v>
      </c>
      <c r="D21" s="249">
        <v>8000</v>
      </c>
      <c r="E21" s="49"/>
      <c r="F21" s="49">
        <f t="shared" si="0"/>
        <v>0</v>
      </c>
      <c r="G21" s="49"/>
      <c r="H21" s="49">
        <f t="shared" si="4"/>
        <v>0</v>
      </c>
      <c r="I21" s="49"/>
      <c r="J21" s="49">
        <f t="shared" si="3"/>
        <v>0</v>
      </c>
      <c r="K21" s="80">
        <f t="shared" si="2"/>
        <v>0</v>
      </c>
      <c r="L21" s="88"/>
      <c r="M21" s="124"/>
      <c r="X21" s="184"/>
    </row>
    <row r="22" spans="1:25" s="67" customFormat="1" ht="13">
      <c r="A22" s="68">
        <v>5</v>
      </c>
      <c r="B22" s="14" t="s">
        <v>78</v>
      </c>
      <c r="C22" s="29" t="s">
        <v>36</v>
      </c>
      <c r="D22" s="248">
        <v>22145.8</v>
      </c>
      <c r="E22" s="49"/>
      <c r="F22" s="49">
        <f t="shared" si="0"/>
        <v>0</v>
      </c>
      <c r="G22" s="49"/>
      <c r="H22" s="49">
        <f t="shared" si="4"/>
        <v>0</v>
      </c>
      <c r="I22" s="49"/>
      <c r="J22" s="49">
        <f t="shared" si="3"/>
        <v>0</v>
      </c>
      <c r="K22" s="80">
        <f t="shared" si="2"/>
        <v>0</v>
      </c>
      <c r="L22" s="93"/>
    </row>
    <row r="23" spans="1:25" s="67" customFormat="1" ht="13">
      <c r="A23" s="68"/>
      <c r="B23" s="19" t="s">
        <v>10</v>
      </c>
      <c r="C23" s="30" t="s">
        <v>36</v>
      </c>
      <c r="D23" s="249">
        <v>22145.8</v>
      </c>
      <c r="E23" s="49"/>
      <c r="F23" s="49">
        <f t="shared" si="0"/>
        <v>0</v>
      </c>
      <c r="G23" s="49"/>
      <c r="H23" s="49">
        <f t="shared" si="4"/>
        <v>0</v>
      </c>
      <c r="I23" s="49"/>
      <c r="J23" s="49">
        <f t="shared" si="3"/>
        <v>0</v>
      </c>
      <c r="K23" s="80">
        <f t="shared" si="2"/>
        <v>0</v>
      </c>
      <c r="L23" s="93"/>
    </row>
    <row r="24" spans="1:25" s="67" customFormat="1" ht="13">
      <c r="A24" s="68"/>
      <c r="B24" s="19" t="s">
        <v>53</v>
      </c>
      <c r="C24" s="30" t="s">
        <v>59</v>
      </c>
      <c r="D24" s="249">
        <v>10</v>
      </c>
      <c r="E24" s="49"/>
      <c r="F24" s="49">
        <f t="shared" si="0"/>
        <v>0</v>
      </c>
      <c r="G24" s="49"/>
      <c r="H24" s="49">
        <f t="shared" si="4"/>
        <v>0</v>
      </c>
      <c r="I24" s="49"/>
      <c r="J24" s="49">
        <f t="shared" si="3"/>
        <v>0</v>
      </c>
      <c r="K24" s="80">
        <f t="shared" si="2"/>
        <v>0</v>
      </c>
      <c r="L24" s="93"/>
      <c r="Y24" s="185"/>
    </row>
    <row r="25" spans="1:25" s="67" customFormat="1" ht="13">
      <c r="A25" s="68"/>
      <c r="B25" s="19" t="s">
        <v>92</v>
      </c>
      <c r="C25" s="30" t="s">
        <v>8</v>
      </c>
      <c r="D25" s="249">
        <v>2790.3707999999997</v>
      </c>
      <c r="E25" s="49"/>
      <c r="F25" s="49">
        <f>E25*D25</f>
        <v>0</v>
      </c>
      <c r="G25" s="49"/>
      <c r="H25" s="49">
        <f t="shared" si="4"/>
        <v>0</v>
      </c>
      <c r="I25" s="49"/>
      <c r="J25" s="49">
        <f t="shared" si="3"/>
        <v>0</v>
      </c>
      <c r="K25" s="80">
        <f t="shared" si="2"/>
        <v>0</v>
      </c>
      <c r="L25" s="94"/>
    </row>
    <row r="26" spans="1:25" s="7" customFormat="1">
      <c r="A26" s="240"/>
      <c r="B26" s="241" t="s">
        <v>17</v>
      </c>
      <c r="C26" s="240"/>
      <c r="D26" s="242"/>
      <c r="E26" s="243"/>
      <c r="F26" s="244">
        <f>SUM(F5:F25)</f>
        <v>0</v>
      </c>
      <c r="G26" s="244"/>
      <c r="H26" s="244">
        <f>SUM(H5:H25)</f>
        <v>0</v>
      </c>
      <c r="I26" s="244"/>
      <c r="J26" s="244">
        <f>SUM(J5:J25)</f>
        <v>0</v>
      </c>
      <c r="K26" s="244">
        <f>SUM(K5:K25)</f>
        <v>0</v>
      </c>
      <c r="L26" s="95"/>
      <c r="N26"/>
      <c r="O26"/>
      <c r="P26"/>
      <c r="Q26"/>
      <c r="R26"/>
      <c r="S26"/>
      <c r="T26"/>
      <c r="X26" s="125"/>
      <c r="Y26" s="187"/>
    </row>
    <row r="27" spans="1:25" s="7" customFormat="1">
      <c r="A27" s="164"/>
      <c r="B27" s="51" t="s">
        <v>110</v>
      </c>
      <c r="C27" s="52">
        <v>0.01</v>
      </c>
      <c r="D27" s="53"/>
      <c r="E27" s="54"/>
      <c r="F27" s="55"/>
      <c r="G27" s="56"/>
      <c r="H27" s="56"/>
      <c r="I27" s="55"/>
      <c r="J27" s="55"/>
      <c r="K27" s="165">
        <f>F26*C27</f>
        <v>0</v>
      </c>
      <c r="L27" s="95"/>
      <c r="N27"/>
      <c r="O27"/>
      <c r="P27"/>
      <c r="Q27"/>
      <c r="R27"/>
      <c r="S27"/>
      <c r="T27"/>
    </row>
    <row r="28" spans="1:25" s="7" customFormat="1">
      <c r="A28" s="166"/>
      <c r="B28" s="58" t="s">
        <v>17</v>
      </c>
      <c r="C28" s="52"/>
      <c r="D28" s="58"/>
      <c r="E28" s="59"/>
      <c r="F28" s="60"/>
      <c r="G28" s="60"/>
      <c r="H28" s="60"/>
      <c r="I28" s="60"/>
      <c r="J28" s="60"/>
      <c r="K28" s="167">
        <f>K26+K27</f>
        <v>0</v>
      </c>
      <c r="L28" s="95"/>
      <c r="N28"/>
      <c r="O28"/>
      <c r="P28"/>
      <c r="Q28"/>
      <c r="R28"/>
      <c r="S28"/>
      <c r="T28"/>
      <c r="Y28" s="186"/>
    </row>
    <row r="29" spans="1:25">
      <c r="A29" s="166"/>
      <c r="B29" s="63" t="s">
        <v>111</v>
      </c>
      <c r="C29" s="168">
        <v>0.01</v>
      </c>
      <c r="D29" s="63"/>
      <c r="E29" s="64"/>
      <c r="F29" s="65"/>
      <c r="G29" s="65"/>
      <c r="H29" s="65"/>
      <c r="I29" s="65"/>
      <c r="J29" s="65"/>
      <c r="K29" s="169">
        <f>K28*C29</f>
        <v>0</v>
      </c>
      <c r="L29" s="95"/>
      <c r="M29" s="7"/>
    </row>
    <row r="30" spans="1:25">
      <c r="A30" s="170"/>
      <c r="B30" s="68" t="s">
        <v>17</v>
      </c>
      <c r="C30" s="52"/>
      <c r="D30" s="68"/>
      <c r="E30" s="69"/>
      <c r="F30" s="70"/>
      <c r="G30" s="70"/>
      <c r="H30" s="70"/>
      <c r="I30" s="70"/>
      <c r="J30" s="70"/>
      <c r="K30" s="171">
        <f>K29+K28</f>
        <v>0</v>
      </c>
      <c r="L30" s="95"/>
      <c r="M30" s="7"/>
    </row>
    <row r="31" spans="1:25">
      <c r="A31" s="170"/>
      <c r="B31" s="63" t="s">
        <v>18</v>
      </c>
      <c r="C31" s="52">
        <v>0.03</v>
      </c>
      <c r="D31" s="63"/>
      <c r="E31" s="64"/>
      <c r="F31" s="65"/>
      <c r="G31" s="65"/>
      <c r="H31" s="65"/>
      <c r="I31" s="65"/>
      <c r="J31" s="65"/>
      <c r="K31" s="169">
        <f>K30*C31</f>
        <v>0</v>
      </c>
      <c r="L31" s="95"/>
      <c r="M31" s="7"/>
    </row>
    <row r="32" spans="1:25">
      <c r="A32" s="170"/>
      <c r="B32" s="68" t="s">
        <v>17</v>
      </c>
      <c r="C32" s="52"/>
      <c r="D32" s="68"/>
      <c r="E32" s="69"/>
      <c r="F32" s="70"/>
      <c r="G32" s="70"/>
      <c r="H32" s="70"/>
      <c r="I32" s="70"/>
      <c r="J32" s="70"/>
      <c r="K32" s="171">
        <f>K31+K30</f>
        <v>0</v>
      </c>
      <c r="L32" s="95"/>
      <c r="M32" s="7"/>
    </row>
    <row r="33" spans="1:13">
      <c r="A33" s="170"/>
      <c r="B33" s="63" t="s">
        <v>112</v>
      </c>
      <c r="C33" s="52">
        <v>0.03</v>
      </c>
      <c r="D33" s="63"/>
      <c r="E33" s="64"/>
      <c r="F33" s="65"/>
      <c r="G33" s="65"/>
      <c r="H33" s="65"/>
      <c r="I33" s="65"/>
      <c r="J33" s="65"/>
      <c r="K33" s="169">
        <f>K32*C33</f>
        <v>0</v>
      </c>
      <c r="L33" s="95"/>
      <c r="M33" s="7"/>
    </row>
    <row r="34" spans="1:13">
      <c r="A34" s="170"/>
      <c r="B34" s="68" t="s">
        <v>17</v>
      </c>
      <c r="C34" s="52"/>
      <c r="D34" s="68"/>
      <c r="E34" s="69"/>
      <c r="F34" s="70"/>
      <c r="G34" s="70"/>
      <c r="H34" s="70"/>
      <c r="I34" s="70"/>
      <c r="J34" s="70"/>
      <c r="K34" s="171">
        <f>K32+K33</f>
        <v>0</v>
      </c>
      <c r="L34" s="95"/>
      <c r="M34" s="7"/>
    </row>
    <row r="35" spans="1:13">
      <c r="A35" s="6"/>
      <c r="C35" s="8"/>
      <c r="D35" s="7"/>
      <c r="L35" s="95"/>
      <c r="M35" s="7"/>
    </row>
    <row r="36" spans="1:13">
      <c r="A36" s="6"/>
      <c r="C36" s="8"/>
      <c r="D36" s="7"/>
      <c r="L36" s="95"/>
      <c r="M36" s="7"/>
    </row>
    <row r="37" spans="1:13">
      <c r="A37" s="6"/>
      <c r="C37" s="8"/>
      <c r="D37" s="7"/>
      <c r="L37" s="95"/>
      <c r="M37" s="7"/>
    </row>
    <row r="38" spans="1:13">
      <c r="A38" s="6"/>
      <c r="C38" s="8"/>
      <c r="D38" s="7"/>
      <c r="L38" s="95"/>
      <c r="M38" s="7"/>
    </row>
    <row r="39" spans="1:13">
      <c r="A39" s="6"/>
      <c r="C39" s="8"/>
      <c r="D39" s="7"/>
      <c r="L39" s="95"/>
      <c r="M39" s="7"/>
    </row>
    <row r="40" spans="1:13">
      <c r="A40" s="6"/>
      <c r="C40" s="8"/>
      <c r="D40" s="7"/>
      <c r="L40" s="95"/>
      <c r="M40" s="7"/>
    </row>
    <row r="41" spans="1:13">
      <c r="A41" s="6"/>
      <c r="C41" s="8"/>
      <c r="D41" s="7"/>
      <c r="L41" s="95"/>
      <c r="M41" s="7"/>
    </row>
    <row r="42" spans="1:13">
      <c r="A42" s="6"/>
      <c r="C42" s="8"/>
      <c r="D42" s="7"/>
      <c r="L42" s="95"/>
      <c r="M42" s="7"/>
    </row>
    <row r="43" spans="1:13">
      <c r="A43" s="6"/>
      <c r="C43" s="8"/>
      <c r="D43" s="7"/>
      <c r="L43" s="95"/>
      <c r="M43" s="7"/>
    </row>
    <row r="44" spans="1:13">
      <c r="A44" s="6"/>
      <c r="C44" s="8"/>
      <c r="D44" s="7"/>
      <c r="L44" s="95"/>
      <c r="M44" s="7"/>
    </row>
    <row r="45" spans="1:13">
      <c r="A45" s="6"/>
      <c r="C45" s="8"/>
      <c r="D45" s="7"/>
      <c r="L45" s="95"/>
      <c r="M45" s="7"/>
    </row>
    <row r="46" spans="1:13">
      <c r="A46" s="6"/>
      <c r="C46" s="8"/>
      <c r="D46" s="7"/>
      <c r="L46" s="95"/>
      <c r="M46" s="7"/>
    </row>
    <row r="47" spans="1:13">
      <c r="A47" s="6"/>
      <c r="C47" s="8"/>
      <c r="D47" s="7"/>
      <c r="L47" s="95"/>
      <c r="M47" s="7"/>
    </row>
    <row r="48" spans="1:13">
      <c r="A48" s="6"/>
      <c r="C48" s="8"/>
      <c r="D48" s="7"/>
      <c r="L48" s="95"/>
      <c r="M48" s="7"/>
    </row>
    <row r="49" spans="1:13">
      <c r="A49" s="6"/>
      <c r="C49" s="8"/>
      <c r="D49" s="7"/>
      <c r="L49" s="95"/>
      <c r="M49" s="7"/>
    </row>
    <row r="50" spans="1:13">
      <c r="A50" s="6"/>
      <c r="C50" s="8"/>
      <c r="D50" s="7"/>
      <c r="L50" s="95"/>
      <c r="M50" s="7"/>
    </row>
    <row r="51" spans="1:13">
      <c r="A51" s="6"/>
      <c r="C51" s="8"/>
      <c r="D51" s="7"/>
      <c r="L51" s="95"/>
      <c r="M51" s="7"/>
    </row>
    <row r="52" spans="1:13">
      <c r="A52" s="6"/>
      <c r="C52" s="8"/>
      <c r="D52" s="7"/>
      <c r="L52" s="95"/>
      <c r="M52" s="7"/>
    </row>
    <row r="53" spans="1:13">
      <c r="A53" s="6"/>
      <c r="C53" s="8"/>
      <c r="D53" s="7"/>
      <c r="L53" s="95"/>
      <c r="M53" s="7"/>
    </row>
    <row r="54" spans="1:13">
      <c r="A54" s="6"/>
      <c r="C54" s="8"/>
      <c r="D54" s="7"/>
      <c r="L54" s="95"/>
      <c r="M54" s="7"/>
    </row>
    <row r="55" spans="1:13">
      <c r="A55" s="6"/>
      <c r="C55" s="8"/>
      <c r="D55" s="7"/>
      <c r="L55" s="95"/>
      <c r="M55" s="7"/>
    </row>
    <row r="56" spans="1:13">
      <c r="A56" s="6"/>
      <c r="C56" s="8"/>
      <c r="D56" s="7"/>
      <c r="L56" s="95"/>
      <c r="M56" s="7"/>
    </row>
    <row r="57" spans="1:13">
      <c r="A57" s="6"/>
      <c r="C57" s="8"/>
      <c r="D57" s="7"/>
      <c r="L57" s="95"/>
      <c r="M57" s="7"/>
    </row>
    <row r="58" spans="1:13">
      <c r="A58" s="6"/>
      <c r="C58" s="8"/>
      <c r="D58" s="7"/>
      <c r="L58" s="95"/>
      <c r="M58" s="7"/>
    </row>
    <row r="59" spans="1:13">
      <c r="A59" s="6"/>
      <c r="C59" s="8"/>
      <c r="D59" s="7"/>
      <c r="L59" s="95"/>
      <c r="M59" s="7"/>
    </row>
    <row r="60" spans="1:13">
      <c r="A60" s="6"/>
      <c r="C60" s="8"/>
      <c r="D60" s="7"/>
      <c r="L60" s="95"/>
      <c r="M60" s="7"/>
    </row>
    <row r="61" spans="1:13">
      <c r="A61" s="6"/>
      <c r="C61" s="8"/>
      <c r="D61" s="7"/>
      <c r="L61" s="95"/>
      <c r="M61" s="7"/>
    </row>
    <row r="62" spans="1:13">
      <c r="A62" s="6"/>
      <c r="C62" s="8"/>
      <c r="D62" s="7"/>
      <c r="L62" s="95"/>
      <c r="M62" s="7"/>
    </row>
    <row r="63" spans="1:13">
      <c r="A63" s="6"/>
      <c r="C63" s="8"/>
      <c r="D63" s="7"/>
      <c r="L63" s="95"/>
      <c r="M63" s="7"/>
    </row>
    <row r="64" spans="1:13">
      <c r="A64" s="6"/>
      <c r="C64" s="8"/>
      <c r="D64" s="7"/>
      <c r="L64" s="95"/>
      <c r="M64" s="7"/>
    </row>
    <row r="65" spans="1:13">
      <c r="A65" s="6"/>
      <c r="C65" s="8"/>
      <c r="D65" s="7"/>
      <c r="L65" s="95"/>
      <c r="M65" s="7"/>
    </row>
    <row r="66" spans="1:13">
      <c r="A66" s="6"/>
      <c r="C66" s="8"/>
      <c r="D66" s="7"/>
      <c r="L66" s="95"/>
      <c r="M66" s="7"/>
    </row>
    <row r="67" spans="1:13">
      <c r="A67" s="6"/>
      <c r="C67" s="8"/>
      <c r="D67" s="7"/>
      <c r="L67" s="95"/>
      <c r="M67" s="7"/>
    </row>
    <row r="68" spans="1:13">
      <c r="A68" s="6"/>
      <c r="C68" s="8"/>
      <c r="D68" s="7"/>
      <c r="L68" s="95"/>
      <c r="M68" s="7"/>
    </row>
    <row r="69" spans="1:13">
      <c r="A69" s="6"/>
      <c r="C69" s="8"/>
      <c r="D69" s="7"/>
      <c r="L69" s="95"/>
      <c r="M69" s="7"/>
    </row>
    <row r="70" spans="1:13">
      <c r="A70" s="6"/>
      <c r="C70" s="8"/>
      <c r="D70" s="7"/>
      <c r="L70" s="95"/>
      <c r="M70" s="7"/>
    </row>
    <row r="71" spans="1:13">
      <c r="A71" s="6"/>
      <c r="C71" s="8"/>
      <c r="D71" s="7"/>
      <c r="L71" s="95"/>
      <c r="M71" s="7"/>
    </row>
    <row r="72" spans="1:13">
      <c r="A72" s="6"/>
      <c r="C72" s="8"/>
      <c r="D72" s="7"/>
      <c r="L72" s="95"/>
      <c r="M72" s="7"/>
    </row>
    <row r="73" spans="1:13">
      <c r="A73" s="6"/>
      <c r="C73" s="8"/>
      <c r="D73" s="7"/>
      <c r="L73" s="95"/>
      <c r="M73" s="7"/>
    </row>
    <row r="74" spans="1:13">
      <c r="A74" s="6"/>
      <c r="C74" s="8"/>
      <c r="D74" s="7"/>
      <c r="L74" s="95"/>
      <c r="M74" s="7"/>
    </row>
    <row r="75" spans="1:13">
      <c r="A75" s="6"/>
      <c r="C75" s="8"/>
      <c r="D75" s="7"/>
      <c r="L75" s="95"/>
      <c r="M75" s="7"/>
    </row>
    <row r="76" spans="1:13">
      <c r="A76" s="6"/>
      <c r="C76" s="8"/>
      <c r="D76" s="7"/>
      <c r="L76" s="95"/>
      <c r="M76" s="7"/>
    </row>
    <row r="77" spans="1:13">
      <c r="A77" s="6"/>
      <c r="C77" s="8"/>
      <c r="D77" s="7"/>
      <c r="L77" s="95"/>
      <c r="M77" s="7"/>
    </row>
    <row r="78" spans="1:13">
      <c r="A78" s="6"/>
      <c r="C78" s="8"/>
      <c r="D78" s="7"/>
      <c r="L78" s="95"/>
      <c r="M78" s="7"/>
    </row>
    <row r="79" spans="1:13">
      <c r="A79" s="6"/>
      <c r="C79" s="8"/>
      <c r="D79" s="7"/>
      <c r="L79" s="95"/>
      <c r="M79" s="7"/>
    </row>
    <row r="80" spans="1:13">
      <c r="A80" s="6"/>
      <c r="C80" s="8"/>
      <c r="D80" s="7"/>
      <c r="L80" s="95"/>
      <c r="M80" s="7"/>
    </row>
    <row r="81" spans="1:13">
      <c r="A81" s="6"/>
      <c r="C81" s="8"/>
      <c r="D81" s="7"/>
      <c r="L81" s="95"/>
      <c r="M81" s="7"/>
    </row>
    <row r="82" spans="1:13">
      <c r="A82" s="6"/>
      <c r="C82" s="8"/>
      <c r="D82" s="7"/>
      <c r="L82" s="95"/>
      <c r="M82" s="7"/>
    </row>
    <row r="83" spans="1:13">
      <c r="A83" s="6"/>
      <c r="C83" s="8"/>
      <c r="D83" s="7"/>
      <c r="L83" s="95"/>
      <c r="M83" s="7"/>
    </row>
    <row r="84" spans="1:13">
      <c r="A84" s="6"/>
      <c r="C84" s="8"/>
      <c r="D84" s="7"/>
      <c r="L84" s="95"/>
      <c r="M84" s="7"/>
    </row>
    <row r="85" spans="1:13">
      <c r="A85" s="6"/>
      <c r="C85" s="8"/>
      <c r="D85" s="7"/>
      <c r="L85" s="95"/>
      <c r="M85" s="7"/>
    </row>
    <row r="86" spans="1:13">
      <c r="A86" s="6"/>
      <c r="C86" s="8"/>
      <c r="D86" s="7"/>
      <c r="L86" s="95"/>
      <c r="M86" s="7"/>
    </row>
    <row r="87" spans="1:13">
      <c r="A87" s="6"/>
      <c r="C87" s="8"/>
      <c r="D87" s="7"/>
      <c r="L87" s="95"/>
      <c r="M87" s="7"/>
    </row>
    <row r="88" spans="1:13">
      <c r="A88" s="6"/>
      <c r="C88" s="8"/>
      <c r="D88" s="7"/>
      <c r="L88" s="95"/>
      <c r="M88" s="7"/>
    </row>
    <row r="89" spans="1:13">
      <c r="A89" s="6"/>
      <c r="C89" s="8"/>
      <c r="D89" s="7"/>
      <c r="L89" s="95"/>
      <c r="M89" s="7"/>
    </row>
    <row r="90" spans="1:13">
      <c r="A90" s="6"/>
      <c r="C90" s="8"/>
      <c r="D90" s="7"/>
      <c r="L90" s="95"/>
      <c r="M90" s="7"/>
    </row>
    <row r="91" spans="1:13">
      <c r="A91" s="6"/>
      <c r="C91" s="8"/>
      <c r="D91" s="7"/>
      <c r="L91" s="95"/>
      <c r="M91" s="7"/>
    </row>
    <row r="92" spans="1:13">
      <c r="A92" s="6"/>
      <c r="C92" s="8"/>
      <c r="D92" s="7"/>
      <c r="L92" s="95"/>
      <c r="M92" s="7"/>
    </row>
    <row r="93" spans="1:13">
      <c r="A93" s="6"/>
      <c r="C93" s="8"/>
      <c r="D93" s="7"/>
      <c r="L93" s="95"/>
      <c r="M93" s="7"/>
    </row>
    <row r="94" spans="1:13">
      <c r="A94" s="6"/>
      <c r="C94" s="8"/>
      <c r="D94" s="7"/>
      <c r="L94" s="95"/>
      <c r="M94" s="7"/>
    </row>
    <row r="95" spans="1:13">
      <c r="A95" s="6"/>
      <c r="C95" s="8"/>
      <c r="D95" s="7"/>
      <c r="L95" s="95"/>
      <c r="M95" s="7"/>
    </row>
    <row r="96" spans="1:13">
      <c r="A96" s="6"/>
      <c r="C96" s="8"/>
      <c r="D96" s="7"/>
      <c r="L96" s="95"/>
      <c r="M96" s="7"/>
    </row>
    <row r="97" spans="1:13">
      <c r="A97" s="6"/>
      <c r="C97" s="8"/>
      <c r="D97" s="7"/>
      <c r="L97" s="95"/>
      <c r="M97" s="7"/>
    </row>
    <row r="98" spans="1:13">
      <c r="A98" s="6"/>
      <c r="C98" s="8"/>
      <c r="D98" s="7"/>
      <c r="L98" s="95"/>
      <c r="M98" s="7"/>
    </row>
    <row r="99" spans="1:13">
      <c r="A99" s="6"/>
      <c r="C99" s="8"/>
      <c r="D99" s="7"/>
      <c r="L99" s="95"/>
      <c r="M99" s="7"/>
    </row>
    <row r="100" spans="1:13">
      <c r="A100" s="6"/>
      <c r="C100" s="8"/>
      <c r="D100" s="7"/>
      <c r="L100" s="95"/>
      <c r="M100" s="7"/>
    </row>
    <row r="101" spans="1:13">
      <c r="A101" s="6"/>
      <c r="C101" s="8"/>
      <c r="D101" s="7"/>
      <c r="L101" s="95"/>
      <c r="M101" s="7"/>
    </row>
    <row r="102" spans="1:13">
      <c r="A102" s="6"/>
      <c r="C102" s="8"/>
      <c r="D102" s="7"/>
      <c r="L102" s="95"/>
      <c r="M102" s="7"/>
    </row>
    <row r="103" spans="1:13">
      <c r="A103" s="6"/>
      <c r="C103" s="8"/>
      <c r="D103" s="7"/>
      <c r="L103" s="95"/>
      <c r="M103" s="7"/>
    </row>
    <row r="104" spans="1:13">
      <c r="A104" s="6"/>
      <c r="C104" s="8"/>
      <c r="D104" s="7"/>
      <c r="L104" s="95"/>
      <c r="M104" s="7"/>
    </row>
    <row r="105" spans="1:13">
      <c r="A105" s="6"/>
      <c r="C105" s="8"/>
      <c r="D105" s="7"/>
      <c r="L105" s="95"/>
      <c r="M105" s="7"/>
    </row>
    <row r="106" spans="1:13">
      <c r="A106" s="6"/>
      <c r="C106" s="8"/>
      <c r="D106" s="7"/>
      <c r="L106" s="95"/>
      <c r="M106" s="7"/>
    </row>
    <row r="107" spans="1:13">
      <c r="A107" s="6"/>
      <c r="C107" s="8"/>
      <c r="D107" s="7"/>
      <c r="L107" s="95"/>
      <c r="M107" s="7"/>
    </row>
    <row r="108" spans="1:13">
      <c r="A108" s="6"/>
      <c r="C108" s="8"/>
      <c r="D108" s="7"/>
      <c r="L108" s="95"/>
      <c r="M108" s="7"/>
    </row>
    <row r="109" spans="1:13">
      <c r="A109" s="6"/>
      <c r="C109" s="8"/>
      <c r="D109" s="7"/>
      <c r="L109" s="95"/>
      <c r="M109" s="7"/>
    </row>
    <row r="110" spans="1:13">
      <c r="A110" s="6"/>
      <c r="C110" s="8"/>
      <c r="D110" s="7"/>
      <c r="L110" s="95"/>
      <c r="M110" s="7"/>
    </row>
    <row r="111" spans="1:13">
      <c r="A111" s="6"/>
      <c r="C111" s="8"/>
      <c r="D111" s="7"/>
      <c r="L111" s="95"/>
      <c r="M111" s="7"/>
    </row>
    <row r="112" spans="1:13">
      <c r="A112" s="6"/>
      <c r="C112" s="8"/>
      <c r="D112" s="7"/>
      <c r="L112" s="95"/>
      <c r="M112" s="7"/>
    </row>
    <row r="113" spans="1:13">
      <c r="A113" s="6"/>
      <c r="C113" s="8"/>
      <c r="D113" s="7"/>
      <c r="L113" s="95"/>
      <c r="M113" s="7"/>
    </row>
    <row r="114" spans="1:13">
      <c r="A114" s="6"/>
      <c r="C114" s="8"/>
      <c r="D114" s="7"/>
      <c r="L114" s="95"/>
      <c r="M114" s="7"/>
    </row>
    <row r="115" spans="1:13">
      <c r="A115" s="6"/>
      <c r="C115" s="8"/>
      <c r="D115" s="7"/>
      <c r="L115" s="95"/>
      <c r="M115" s="7"/>
    </row>
    <row r="116" spans="1:13">
      <c r="A116" s="6"/>
      <c r="C116" s="8"/>
      <c r="D116" s="7"/>
      <c r="L116" s="95"/>
      <c r="M116" s="7"/>
    </row>
    <row r="117" spans="1:13">
      <c r="A117" s="6"/>
      <c r="C117" s="8"/>
      <c r="D117" s="7"/>
      <c r="L117" s="95"/>
      <c r="M117" s="7"/>
    </row>
    <row r="118" spans="1:13">
      <c r="A118" s="6"/>
      <c r="C118" s="8"/>
      <c r="D118" s="7"/>
      <c r="L118" s="95"/>
      <c r="M118" s="7"/>
    </row>
    <row r="119" spans="1:13">
      <c r="A119" s="6"/>
      <c r="C119" s="8"/>
      <c r="D119" s="7"/>
      <c r="L119" s="95"/>
      <c r="M119" s="7"/>
    </row>
    <row r="120" spans="1:13">
      <c r="A120" s="6"/>
      <c r="C120" s="8"/>
      <c r="D120" s="7"/>
      <c r="L120" s="95"/>
      <c r="M120" s="7"/>
    </row>
    <row r="121" spans="1:13">
      <c r="A121" s="6"/>
      <c r="C121" s="8"/>
      <c r="D121" s="7"/>
      <c r="L121" s="95"/>
      <c r="M121" s="7"/>
    </row>
    <row r="122" spans="1:13">
      <c r="A122" s="6"/>
      <c r="C122" s="8"/>
      <c r="D122" s="7"/>
      <c r="L122" s="95"/>
      <c r="M122" s="7"/>
    </row>
    <row r="123" spans="1:13">
      <c r="A123" s="6"/>
      <c r="C123" s="8"/>
      <c r="D123" s="7"/>
      <c r="L123" s="95"/>
      <c r="M123" s="7"/>
    </row>
    <row r="124" spans="1:13">
      <c r="A124" s="6"/>
      <c r="C124" s="8"/>
      <c r="D124" s="7"/>
      <c r="L124" s="95"/>
      <c r="M124" s="7"/>
    </row>
    <row r="125" spans="1:13">
      <c r="A125" s="6"/>
      <c r="C125" s="8"/>
      <c r="D125" s="7"/>
      <c r="L125" s="95"/>
      <c r="M125" s="7"/>
    </row>
    <row r="126" spans="1:13">
      <c r="A126" s="6"/>
      <c r="C126" s="8"/>
      <c r="D126" s="7"/>
      <c r="L126" s="95"/>
      <c r="M126" s="7"/>
    </row>
    <row r="127" spans="1:13">
      <c r="A127" s="6"/>
      <c r="C127" s="8"/>
      <c r="D127" s="7"/>
      <c r="L127" s="95"/>
      <c r="M127" s="7"/>
    </row>
    <row r="128" spans="1:13">
      <c r="A128" s="6"/>
      <c r="C128" s="8"/>
      <c r="D128" s="7"/>
      <c r="L128" s="95"/>
      <c r="M128" s="7"/>
    </row>
    <row r="129" spans="1:13">
      <c r="A129" s="6"/>
      <c r="C129" s="8"/>
      <c r="D129" s="7"/>
      <c r="L129" s="95"/>
      <c r="M129" s="7"/>
    </row>
    <row r="130" spans="1:13">
      <c r="A130" s="6"/>
      <c r="C130" s="8"/>
      <c r="D130" s="7"/>
      <c r="L130" s="95"/>
      <c r="M130" s="7"/>
    </row>
    <row r="131" spans="1:13">
      <c r="A131" s="6"/>
      <c r="C131" s="8"/>
      <c r="D131" s="7"/>
      <c r="L131" s="95"/>
      <c r="M131" s="7"/>
    </row>
    <row r="132" spans="1:13">
      <c r="A132" s="6"/>
      <c r="C132" s="8"/>
      <c r="D132" s="7"/>
      <c r="L132" s="95"/>
      <c r="M132" s="7"/>
    </row>
    <row r="133" spans="1:13">
      <c r="A133" s="6"/>
      <c r="C133" s="8"/>
      <c r="D133" s="7"/>
      <c r="L133" s="95"/>
      <c r="M133" s="7"/>
    </row>
    <row r="134" spans="1:13">
      <c r="A134" s="6"/>
      <c r="C134" s="8"/>
      <c r="D134" s="7"/>
      <c r="L134" s="95"/>
      <c r="M134" s="7"/>
    </row>
    <row r="135" spans="1:13">
      <c r="A135" s="6"/>
      <c r="C135" s="8"/>
      <c r="D135" s="7"/>
      <c r="L135" s="95"/>
      <c r="M135" s="7"/>
    </row>
    <row r="136" spans="1:13">
      <c r="A136" s="6"/>
      <c r="C136" s="8"/>
      <c r="D136" s="7"/>
      <c r="L136" s="95"/>
      <c r="M136" s="7"/>
    </row>
    <row r="137" spans="1:13">
      <c r="A137" s="6"/>
      <c r="C137" s="8"/>
      <c r="D137" s="7"/>
      <c r="L137" s="95"/>
      <c r="M137" s="7"/>
    </row>
    <row r="138" spans="1:13">
      <c r="A138" s="6"/>
      <c r="C138" s="8"/>
      <c r="D138" s="7"/>
      <c r="L138" s="95"/>
      <c r="M138" s="7"/>
    </row>
    <row r="139" spans="1:13">
      <c r="A139" s="6"/>
      <c r="C139" s="8"/>
      <c r="D139" s="7"/>
      <c r="L139" s="95"/>
      <c r="M139" s="7"/>
    </row>
    <row r="140" spans="1:13">
      <c r="A140" s="6"/>
      <c r="C140" s="8"/>
      <c r="D140" s="7"/>
      <c r="L140" s="95"/>
      <c r="M140" s="7"/>
    </row>
    <row r="141" spans="1:13">
      <c r="A141" s="6"/>
      <c r="C141" s="8"/>
      <c r="D141" s="7"/>
      <c r="L141" s="95"/>
      <c r="M141" s="7"/>
    </row>
    <row r="142" spans="1:13">
      <c r="A142" s="6"/>
      <c r="C142" s="8"/>
      <c r="D142" s="7"/>
      <c r="L142" s="95"/>
      <c r="M142" s="7"/>
    </row>
    <row r="143" spans="1:13">
      <c r="A143" s="6"/>
      <c r="C143" s="8"/>
      <c r="D143" s="7"/>
      <c r="L143" s="95"/>
      <c r="M143" s="7"/>
    </row>
    <row r="144" spans="1:13">
      <c r="A144" s="6"/>
      <c r="C144" s="8"/>
      <c r="D144" s="7"/>
      <c r="L144" s="95"/>
      <c r="M144" s="7"/>
    </row>
    <row r="145" spans="1:13">
      <c r="A145" s="6"/>
      <c r="C145" s="8"/>
      <c r="D145" s="7"/>
      <c r="L145" s="95"/>
      <c r="M145" s="7"/>
    </row>
    <row r="146" spans="1:13">
      <c r="A146" s="6"/>
      <c r="C146" s="8"/>
      <c r="D146" s="7"/>
      <c r="L146" s="95"/>
      <c r="M146" s="7"/>
    </row>
    <row r="147" spans="1:13">
      <c r="A147" s="6"/>
      <c r="C147" s="8"/>
      <c r="D147" s="7"/>
      <c r="L147" s="95"/>
      <c r="M147" s="7"/>
    </row>
    <row r="148" spans="1:13">
      <c r="A148" s="6"/>
      <c r="C148" s="8"/>
      <c r="D148" s="7"/>
      <c r="L148" s="95"/>
      <c r="M148" s="7"/>
    </row>
    <row r="149" spans="1:13">
      <c r="A149" s="6"/>
      <c r="C149" s="8"/>
      <c r="D149" s="7"/>
      <c r="L149" s="95"/>
      <c r="M149" s="7"/>
    </row>
    <row r="150" spans="1:13">
      <c r="A150" s="6"/>
      <c r="C150" s="8"/>
      <c r="D150" s="7"/>
      <c r="L150" s="95"/>
      <c r="M150" s="7"/>
    </row>
    <row r="151" spans="1:13">
      <c r="A151" s="6"/>
      <c r="C151" s="8"/>
      <c r="D151" s="7"/>
      <c r="L151" s="95"/>
      <c r="M151" s="7"/>
    </row>
    <row r="152" spans="1:13">
      <c r="A152" s="6"/>
      <c r="C152" s="8"/>
      <c r="D152" s="7"/>
      <c r="L152" s="95"/>
      <c r="M152" s="7"/>
    </row>
    <row r="153" spans="1:13">
      <c r="A153" s="6"/>
      <c r="C153" s="8"/>
      <c r="D153" s="7"/>
      <c r="L153" s="95"/>
      <c r="M153" s="7"/>
    </row>
    <row r="154" spans="1:13">
      <c r="A154" s="6"/>
      <c r="C154" s="8"/>
      <c r="D154" s="7"/>
      <c r="L154" s="95"/>
      <c r="M154" s="7"/>
    </row>
    <row r="155" spans="1:13">
      <c r="A155" s="6"/>
      <c r="C155" s="8"/>
      <c r="D155" s="7"/>
      <c r="L155" s="95"/>
      <c r="M155" s="7"/>
    </row>
    <row r="156" spans="1:13">
      <c r="A156" s="6"/>
      <c r="C156" s="8"/>
      <c r="D156" s="7"/>
      <c r="L156" s="95"/>
      <c r="M156" s="7"/>
    </row>
    <row r="157" spans="1:13">
      <c r="A157" s="6"/>
      <c r="C157" s="8"/>
      <c r="D157" s="7"/>
      <c r="L157" s="95"/>
      <c r="M157" s="7"/>
    </row>
    <row r="158" spans="1:13">
      <c r="A158" s="6"/>
      <c r="C158" s="8"/>
      <c r="D158" s="7"/>
      <c r="L158" s="95"/>
      <c r="M158" s="7"/>
    </row>
    <row r="159" spans="1:13">
      <c r="A159" s="6"/>
      <c r="C159" s="8"/>
      <c r="D159" s="7"/>
      <c r="L159" s="95"/>
      <c r="M159" s="7"/>
    </row>
    <row r="160" spans="1:13">
      <c r="A160" s="6"/>
      <c r="C160" s="8"/>
      <c r="D160" s="7"/>
      <c r="L160" s="95"/>
      <c r="M160" s="7"/>
    </row>
    <row r="161" spans="1:13">
      <c r="A161" s="6"/>
      <c r="C161" s="8"/>
      <c r="D161" s="7"/>
      <c r="L161" s="95"/>
      <c r="M161" s="7"/>
    </row>
    <row r="162" spans="1:13">
      <c r="A162" s="6"/>
      <c r="C162" s="8"/>
      <c r="D162" s="7"/>
      <c r="L162" s="95"/>
      <c r="M162" s="7"/>
    </row>
    <row r="163" spans="1:13">
      <c r="A163" s="6"/>
      <c r="C163" s="8"/>
      <c r="D163" s="7"/>
      <c r="L163" s="95"/>
      <c r="M163" s="7"/>
    </row>
    <row r="164" spans="1:13">
      <c r="A164" s="6"/>
      <c r="C164" s="8"/>
      <c r="D164" s="7"/>
      <c r="L164" s="95"/>
      <c r="M164" s="7"/>
    </row>
    <row r="165" spans="1:13">
      <c r="A165" s="6"/>
      <c r="C165" s="8"/>
      <c r="D165" s="7"/>
      <c r="L165" s="95"/>
      <c r="M165" s="7"/>
    </row>
    <row r="166" spans="1:13">
      <c r="A166" s="6"/>
      <c r="C166" s="8"/>
      <c r="D166" s="7"/>
      <c r="L166" s="95"/>
      <c r="M166" s="7"/>
    </row>
    <row r="167" spans="1:13">
      <c r="A167" s="6"/>
      <c r="C167" s="8"/>
      <c r="D167" s="7"/>
      <c r="L167" s="95"/>
      <c r="M167" s="7"/>
    </row>
    <row r="168" spans="1:13">
      <c r="A168" s="6"/>
      <c r="C168" s="8"/>
      <c r="D168" s="7"/>
      <c r="L168" s="95"/>
      <c r="M168" s="7"/>
    </row>
    <row r="169" spans="1:13">
      <c r="A169" s="6"/>
      <c r="C169" s="8"/>
      <c r="D169" s="7"/>
      <c r="L169" s="95"/>
      <c r="M169" s="7"/>
    </row>
    <row r="170" spans="1:13">
      <c r="A170" s="6"/>
      <c r="C170" s="8"/>
      <c r="D170" s="7"/>
      <c r="L170" s="95"/>
      <c r="M170" s="7"/>
    </row>
    <row r="171" spans="1:13">
      <c r="A171" s="6"/>
      <c r="C171" s="8"/>
      <c r="D171" s="7"/>
      <c r="L171" s="95"/>
      <c r="M171" s="7"/>
    </row>
    <row r="172" spans="1:13">
      <c r="A172" s="6"/>
      <c r="C172" s="8"/>
      <c r="D172" s="7"/>
      <c r="L172" s="95"/>
      <c r="M172" s="7"/>
    </row>
    <row r="173" spans="1:13">
      <c r="A173" s="6"/>
      <c r="C173" s="8"/>
      <c r="D173" s="7"/>
      <c r="L173" s="95"/>
      <c r="M173" s="7"/>
    </row>
    <row r="174" spans="1:13">
      <c r="A174" s="6"/>
      <c r="C174" s="8"/>
      <c r="D174" s="7"/>
      <c r="L174" s="95"/>
      <c r="M174" s="7"/>
    </row>
    <row r="175" spans="1:13">
      <c r="A175" s="6"/>
      <c r="C175" s="8"/>
      <c r="D175" s="7"/>
      <c r="L175" s="95"/>
      <c r="M175" s="7"/>
    </row>
    <row r="176" spans="1:13">
      <c r="A176" s="6"/>
      <c r="C176" s="8"/>
      <c r="D176" s="7"/>
      <c r="L176" s="95"/>
      <c r="M176" s="7"/>
    </row>
    <row r="177" spans="1:13">
      <c r="A177" s="6"/>
      <c r="C177" s="8"/>
      <c r="D177" s="7"/>
      <c r="L177" s="95"/>
      <c r="M177" s="7"/>
    </row>
    <row r="178" spans="1:13">
      <c r="A178" s="6"/>
      <c r="C178" s="8"/>
      <c r="D178" s="7"/>
      <c r="L178" s="95"/>
      <c r="M178" s="7"/>
    </row>
    <row r="179" spans="1:13">
      <c r="A179" s="6"/>
      <c r="C179" s="8"/>
      <c r="D179" s="7"/>
      <c r="L179" s="95"/>
      <c r="M179" s="7"/>
    </row>
    <row r="180" spans="1:13">
      <c r="A180" s="6"/>
      <c r="C180" s="8"/>
      <c r="D180" s="7"/>
      <c r="L180" s="95"/>
      <c r="M180" s="7"/>
    </row>
    <row r="181" spans="1:13">
      <c r="A181" s="6"/>
      <c r="C181" s="8"/>
      <c r="D181" s="7"/>
      <c r="L181" s="95"/>
      <c r="M181" s="7"/>
    </row>
    <row r="182" spans="1:13">
      <c r="A182" s="6"/>
      <c r="C182" s="8"/>
      <c r="D182" s="7"/>
      <c r="L182" s="95"/>
      <c r="M182" s="7"/>
    </row>
    <row r="183" spans="1:13">
      <c r="A183" s="6"/>
      <c r="C183" s="8"/>
      <c r="D183" s="7"/>
      <c r="L183" s="95"/>
      <c r="M183" s="7"/>
    </row>
    <row r="184" spans="1:13">
      <c r="A184" s="6"/>
      <c r="C184" s="8"/>
      <c r="D184" s="7"/>
      <c r="L184" s="95"/>
      <c r="M184" s="7"/>
    </row>
    <row r="185" spans="1:13">
      <c r="A185" s="6"/>
      <c r="C185" s="8"/>
      <c r="D185" s="7"/>
      <c r="L185" s="95"/>
      <c r="M185" s="7"/>
    </row>
    <row r="186" spans="1:13">
      <c r="A186" s="6"/>
      <c r="C186" s="8"/>
      <c r="D186" s="7"/>
      <c r="L186" s="95"/>
      <c r="M186" s="7"/>
    </row>
    <row r="187" spans="1:13">
      <c r="A187" s="6"/>
      <c r="C187" s="8"/>
      <c r="D187" s="7"/>
      <c r="L187" s="95"/>
      <c r="M187" s="7"/>
    </row>
    <row r="188" spans="1:13">
      <c r="A188" s="6"/>
      <c r="C188" s="8"/>
      <c r="D188" s="7"/>
      <c r="L188" s="95"/>
      <c r="M188" s="7"/>
    </row>
    <row r="189" spans="1:13">
      <c r="A189" s="6"/>
      <c r="C189" s="8"/>
      <c r="D189" s="7"/>
      <c r="L189" s="95"/>
      <c r="M189" s="7"/>
    </row>
    <row r="190" spans="1:13">
      <c r="A190" s="6"/>
      <c r="C190" s="8"/>
      <c r="D190" s="7"/>
      <c r="L190" s="95"/>
      <c r="M190" s="7"/>
    </row>
    <row r="191" spans="1:13">
      <c r="A191" s="6"/>
      <c r="C191" s="8"/>
      <c r="D191" s="7"/>
      <c r="L191" s="95"/>
      <c r="M191" s="7"/>
    </row>
    <row r="192" spans="1:13">
      <c r="A192" s="6"/>
      <c r="C192" s="8"/>
      <c r="D192" s="7"/>
      <c r="L192" s="95"/>
      <c r="M192" s="7"/>
    </row>
    <row r="193" spans="1:13">
      <c r="A193" s="6"/>
      <c r="C193" s="8"/>
      <c r="D193" s="7"/>
      <c r="L193" s="95"/>
      <c r="M193" s="7"/>
    </row>
    <row r="194" spans="1:13">
      <c r="A194" s="6"/>
      <c r="C194" s="8"/>
      <c r="D194" s="7"/>
      <c r="L194" s="95"/>
      <c r="M194" s="7"/>
    </row>
    <row r="195" spans="1:13">
      <c r="A195" s="6"/>
      <c r="C195" s="8"/>
      <c r="D195" s="7"/>
      <c r="L195" s="95"/>
      <c r="M195" s="7"/>
    </row>
    <row r="196" spans="1:13">
      <c r="A196" s="6"/>
      <c r="C196" s="8"/>
      <c r="D196" s="7"/>
      <c r="L196" s="95"/>
      <c r="M196" s="7"/>
    </row>
    <row r="197" spans="1:13">
      <c r="A197" s="6"/>
      <c r="C197" s="8"/>
      <c r="D197" s="7"/>
      <c r="L197" s="95"/>
      <c r="M197" s="7"/>
    </row>
    <row r="198" spans="1:13">
      <c r="A198" s="6"/>
      <c r="C198" s="8"/>
      <c r="D198" s="7"/>
      <c r="L198" s="95"/>
      <c r="M198" s="7"/>
    </row>
    <row r="199" spans="1:13">
      <c r="A199" s="6"/>
      <c r="C199" s="8"/>
      <c r="D199" s="7"/>
      <c r="L199" s="95"/>
      <c r="M199" s="7"/>
    </row>
    <row r="200" spans="1:13">
      <c r="A200" s="6"/>
      <c r="C200" s="8"/>
      <c r="D200" s="7"/>
      <c r="L200" s="95"/>
      <c r="M200" s="7"/>
    </row>
    <row r="201" spans="1:13">
      <c r="A201" s="6"/>
      <c r="C201" s="8"/>
      <c r="D201" s="7"/>
      <c r="L201" s="95"/>
      <c r="M201" s="7"/>
    </row>
    <row r="202" spans="1:13">
      <c r="A202" s="6"/>
      <c r="C202" s="8"/>
      <c r="D202" s="7"/>
      <c r="L202" s="95"/>
      <c r="M202" s="7"/>
    </row>
    <row r="203" spans="1:13">
      <c r="A203" s="6"/>
      <c r="C203" s="8"/>
      <c r="D203" s="7"/>
      <c r="L203" s="95"/>
      <c r="M203" s="7"/>
    </row>
    <row r="204" spans="1:13">
      <c r="A204" s="6"/>
      <c r="C204" s="8"/>
      <c r="D204" s="7"/>
      <c r="L204" s="95"/>
      <c r="M204" s="7"/>
    </row>
    <row r="205" spans="1:13">
      <c r="A205" s="6"/>
      <c r="C205" s="8"/>
      <c r="D205" s="7"/>
      <c r="L205" s="95"/>
      <c r="M205" s="7"/>
    </row>
    <row r="206" spans="1:13">
      <c r="A206" s="6"/>
      <c r="C206" s="8"/>
      <c r="D206" s="7"/>
      <c r="L206" s="95"/>
      <c r="M206" s="7"/>
    </row>
    <row r="207" spans="1:13">
      <c r="A207" s="6"/>
      <c r="C207" s="8"/>
      <c r="D207" s="7"/>
      <c r="L207" s="95"/>
      <c r="M207" s="7"/>
    </row>
    <row r="208" spans="1:13">
      <c r="A208" s="6"/>
      <c r="C208" s="8"/>
      <c r="D208" s="7"/>
      <c r="L208" s="95"/>
      <c r="M208" s="7"/>
    </row>
    <row r="209" spans="1:13">
      <c r="A209" s="6"/>
      <c r="C209" s="8"/>
      <c r="D209" s="7"/>
      <c r="L209" s="95"/>
      <c r="M209" s="7"/>
    </row>
    <row r="210" spans="1:13">
      <c r="A210" s="6"/>
      <c r="C210" s="8"/>
      <c r="D210" s="7"/>
      <c r="L210" s="95"/>
      <c r="M210" s="7"/>
    </row>
    <row r="211" spans="1:13">
      <c r="A211" s="6"/>
      <c r="C211" s="8"/>
      <c r="D211" s="7"/>
      <c r="L211" s="95"/>
      <c r="M211" s="7"/>
    </row>
    <row r="212" spans="1:13">
      <c r="A212" s="6"/>
      <c r="C212" s="8"/>
      <c r="D212" s="7"/>
      <c r="L212" s="95"/>
      <c r="M212" s="7"/>
    </row>
    <row r="213" spans="1:13">
      <c r="A213" s="6"/>
      <c r="C213" s="8"/>
      <c r="D213" s="7"/>
      <c r="L213" s="95"/>
      <c r="M213" s="7"/>
    </row>
    <row r="214" spans="1:13">
      <c r="A214" s="6"/>
      <c r="C214" s="8"/>
      <c r="D214" s="7"/>
      <c r="L214" s="95"/>
      <c r="M214" s="7"/>
    </row>
    <row r="215" spans="1:13">
      <c r="A215" s="6"/>
      <c r="C215" s="8"/>
      <c r="D215" s="7"/>
      <c r="L215" s="95"/>
      <c r="M215" s="7"/>
    </row>
    <row r="216" spans="1:13">
      <c r="A216" s="6"/>
      <c r="C216" s="8"/>
      <c r="D216" s="7"/>
      <c r="L216" s="95"/>
      <c r="M216" s="7"/>
    </row>
    <row r="217" spans="1:13">
      <c r="A217" s="6"/>
      <c r="C217" s="8"/>
      <c r="D217" s="7"/>
      <c r="L217" s="95"/>
      <c r="M217" s="7"/>
    </row>
    <row r="218" spans="1:13">
      <c r="A218" s="6"/>
      <c r="C218" s="8"/>
      <c r="D218" s="7"/>
      <c r="L218" s="95"/>
      <c r="M218" s="7"/>
    </row>
    <row r="219" spans="1:13">
      <c r="A219" s="6"/>
      <c r="C219" s="8"/>
      <c r="D219" s="7"/>
      <c r="L219" s="95"/>
      <c r="M219" s="7"/>
    </row>
    <row r="220" spans="1:13">
      <c r="A220" s="6"/>
      <c r="C220" s="8"/>
      <c r="D220" s="7"/>
      <c r="L220" s="95"/>
      <c r="M220" s="7"/>
    </row>
    <row r="221" spans="1:13">
      <c r="A221" s="6"/>
      <c r="C221" s="8"/>
      <c r="D221" s="7"/>
      <c r="L221" s="95"/>
      <c r="M221" s="7"/>
    </row>
    <row r="222" spans="1:13">
      <c r="A222" s="6"/>
      <c r="C222" s="8"/>
      <c r="D222" s="7"/>
      <c r="L222" s="95"/>
      <c r="M222" s="7"/>
    </row>
    <row r="223" spans="1:13">
      <c r="A223" s="6"/>
      <c r="C223" s="8"/>
      <c r="D223" s="7"/>
      <c r="L223" s="95"/>
      <c r="M223" s="7"/>
    </row>
    <row r="224" spans="1:13">
      <c r="A224" s="6"/>
      <c r="C224" s="8"/>
      <c r="D224" s="7"/>
      <c r="L224" s="95"/>
      <c r="M224" s="7"/>
    </row>
    <row r="225" spans="1:13">
      <c r="A225" s="6"/>
      <c r="C225" s="8"/>
      <c r="D225" s="7"/>
      <c r="L225" s="95"/>
      <c r="M225" s="7"/>
    </row>
    <row r="226" spans="1:13">
      <c r="A226" s="6"/>
      <c r="C226" s="8"/>
      <c r="D226" s="7"/>
      <c r="L226" s="95"/>
      <c r="M226" s="7"/>
    </row>
    <row r="227" spans="1:13">
      <c r="A227" s="6"/>
      <c r="C227" s="8"/>
      <c r="D227" s="7"/>
      <c r="L227" s="95"/>
      <c r="M227" s="7"/>
    </row>
    <row r="228" spans="1:13">
      <c r="A228" s="6"/>
      <c r="C228" s="8"/>
      <c r="D228" s="7"/>
      <c r="L228" s="95"/>
      <c r="M228" s="7"/>
    </row>
    <row r="229" spans="1:13">
      <c r="A229" s="6"/>
      <c r="C229" s="8"/>
      <c r="D229" s="7"/>
      <c r="L229" s="95"/>
      <c r="M229" s="7"/>
    </row>
    <row r="230" spans="1:13">
      <c r="A230" s="6"/>
      <c r="C230" s="8"/>
      <c r="D230" s="7"/>
      <c r="L230" s="95"/>
      <c r="M230" s="7"/>
    </row>
    <row r="231" spans="1:13">
      <c r="A231" s="6"/>
      <c r="C231" s="8"/>
      <c r="D231" s="7"/>
      <c r="L231" s="95"/>
      <c r="M231" s="7"/>
    </row>
    <row r="232" spans="1:13">
      <c r="A232" s="6"/>
      <c r="C232" s="8"/>
      <c r="D232" s="7"/>
      <c r="L232" s="95"/>
      <c r="M232" s="7"/>
    </row>
    <row r="233" spans="1:13">
      <c r="A233" s="6"/>
      <c r="C233" s="8"/>
      <c r="D233" s="7"/>
      <c r="L233" s="95"/>
      <c r="M233" s="7"/>
    </row>
    <row r="234" spans="1:13">
      <c r="A234" s="6"/>
      <c r="C234" s="8"/>
      <c r="D234" s="7"/>
      <c r="L234" s="95"/>
      <c r="M234" s="7"/>
    </row>
    <row r="235" spans="1:13">
      <c r="A235" s="6"/>
      <c r="C235" s="8"/>
      <c r="D235" s="7"/>
      <c r="L235" s="95"/>
      <c r="M235" s="7"/>
    </row>
    <row r="236" spans="1:13">
      <c r="A236" s="6"/>
      <c r="C236" s="8"/>
      <c r="D236" s="7"/>
      <c r="L236" s="95"/>
      <c r="M236" s="7"/>
    </row>
    <row r="237" spans="1:13">
      <c r="A237" s="6"/>
      <c r="C237" s="8"/>
      <c r="D237" s="7"/>
      <c r="L237" s="95"/>
      <c r="M237" s="7"/>
    </row>
    <row r="238" spans="1:13">
      <c r="A238" s="6"/>
      <c r="C238" s="8"/>
      <c r="D238" s="7"/>
      <c r="L238" s="95"/>
      <c r="M238" s="7"/>
    </row>
    <row r="239" spans="1:13">
      <c r="A239" s="6"/>
      <c r="C239" s="8"/>
      <c r="D239" s="7"/>
      <c r="L239" s="95"/>
      <c r="M239" s="7"/>
    </row>
    <row r="240" spans="1:13">
      <c r="A240" s="6"/>
      <c r="C240" s="8"/>
      <c r="D240" s="7"/>
      <c r="L240" s="95"/>
      <c r="M240" s="7"/>
    </row>
    <row r="241" spans="1:13">
      <c r="A241" s="6"/>
      <c r="C241" s="8"/>
      <c r="D241" s="7"/>
      <c r="L241" s="95"/>
      <c r="M241" s="7"/>
    </row>
    <row r="242" spans="1:13">
      <c r="A242" s="6"/>
      <c r="C242" s="8"/>
      <c r="D242" s="7"/>
      <c r="L242" s="95"/>
      <c r="M242" s="7"/>
    </row>
    <row r="243" spans="1:13">
      <c r="A243" s="6"/>
      <c r="C243" s="8"/>
      <c r="D243" s="7"/>
      <c r="L243" s="95"/>
      <c r="M243" s="7"/>
    </row>
    <row r="244" spans="1:13">
      <c r="A244" s="6"/>
      <c r="C244" s="8"/>
      <c r="D244" s="7"/>
      <c r="L244" s="95"/>
      <c r="M244" s="7"/>
    </row>
    <row r="245" spans="1:13">
      <c r="A245" s="6"/>
      <c r="C245" s="8"/>
      <c r="D245" s="7"/>
      <c r="L245" s="95"/>
      <c r="M245" s="7"/>
    </row>
    <row r="246" spans="1:13">
      <c r="A246" s="6"/>
      <c r="C246" s="8"/>
      <c r="D246" s="7"/>
      <c r="L246" s="95"/>
      <c r="M246" s="7"/>
    </row>
    <row r="247" spans="1:13">
      <c r="A247" s="6"/>
      <c r="C247" s="8"/>
      <c r="D247" s="7"/>
      <c r="L247" s="95"/>
      <c r="M247" s="7"/>
    </row>
    <row r="248" spans="1:13">
      <c r="A248" s="6"/>
      <c r="C248" s="8"/>
      <c r="D248" s="7"/>
      <c r="L248" s="95"/>
      <c r="M248" s="7"/>
    </row>
    <row r="249" spans="1:13">
      <c r="A249" s="6"/>
      <c r="C249" s="8"/>
      <c r="D249" s="7"/>
      <c r="L249" s="95"/>
      <c r="M249" s="7"/>
    </row>
    <row r="250" spans="1:13">
      <c r="A250" s="6"/>
      <c r="C250" s="8"/>
      <c r="D250" s="7"/>
      <c r="L250" s="95"/>
      <c r="M250" s="7"/>
    </row>
    <row r="251" spans="1:13">
      <c r="A251" s="6"/>
      <c r="C251" s="8"/>
      <c r="D251" s="7"/>
      <c r="L251" s="95"/>
      <c r="M251" s="7"/>
    </row>
    <row r="252" spans="1:13">
      <c r="A252" s="6"/>
      <c r="C252" s="8"/>
      <c r="D252" s="7"/>
      <c r="L252" s="95"/>
      <c r="M252" s="7"/>
    </row>
    <row r="253" spans="1:13">
      <c r="A253" s="6"/>
      <c r="C253" s="8"/>
      <c r="D253" s="7"/>
      <c r="L253" s="95"/>
      <c r="M253" s="7"/>
    </row>
    <row r="254" spans="1:13">
      <c r="A254" s="6"/>
      <c r="C254" s="8"/>
      <c r="D254" s="7"/>
      <c r="L254" s="95"/>
      <c r="M254" s="7"/>
    </row>
    <row r="255" spans="1:13">
      <c r="A255" s="6"/>
      <c r="C255" s="8"/>
      <c r="D255" s="7"/>
      <c r="L255" s="95"/>
      <c r="M255" s="7"/>
    </row>
    <row r="256" spans="1:13">
      <c r="A256" s="6"/>
      <c r="C256" s="8"/>
      <c r="D256" s="7"/>
      <c r="L256" s="95"/>
      <c r="M256" s="7"/>
    </row>
    <row r="257" spans="1:13">
      <c r="A257" s="6"/>
      <c r="C257" s="8"/>
      <c r="D257" s="7"/>
      <c r="L257" s="95"/>
      <c r="M257" s="7"/>
    </row>
    <row r="258" spans="1:13">
      <c r="A258" s="6"/>
      <c r="C258" s="8"/>
      <c r="D258" s="7"/>
      <c r="L258" s="95"/>
      <c r="M258" s="7"/>
    </row>
    <row r="259" spans="1:13">
      <c r="A259" s="6"/>
      <c r="C259" s="8"/>
      <c r="D259" s="7"/>
      <c r="L259" s="95"/>
      <c r="M259" s="7"/>
    </row>
    <row r="260" spans="1:13">
      <c r="A260" s="6"/>
      <c r="C260" s="8"/>
      <c r="D260" s="7"/>
      <c r="L260" s="95"/>
      <c r="M260" s="7"/>
    </row>
    <row r="261" spans="1:13">
      <c r="A261" s="6"/>
      <c r="C261" s="8"/>
      <c r="D261" s="7"/>
      <c r="L261" s="95"/>
      <c r="M261" s="7"/>
    </row>
    <row r="262" spans="1:13">
      <c r="A262" s="6"/>
      <c r="C262" s="8"/>
      <c r="D262" s="7"/>
      <c r="L262" s="95"/>
      <c r="M262" s="7"/>
    </row>
    <row r="263" spans="1:13">
      <c r="A263" s="6"/>
      <c r="C263" s="8"/>
      <c r="D263" s="7"/>
      <c r="L263" s="95"/>
      <c r="M263" s="7"/>
    </row>
    <row r="264" spans="1:13">
      <c r="A264" s="6"/>
      <c r="C264" s="8"/>
      <c r="D264" s="7"/>
      <c r="L264" s="95"/>
      <c r="M264" s="7"/>
    </row>
    <row r="265" spans="1:13">
      <c r="A265" s="6"/>
      <c r="C265" s="8"/>
      <c r="D265" s="7"/>
      <c r="L265" s="95"/>
      <c r="M265" s="7"/>
    </row>
    <row r="266" spans="1:13">
      <c r="A266" s="6"/>
      <c r="C266" s="8"/>
      <c r="D266" s="7"/>
      <c r="L266" s="95"/>
      <c r="M266" s="7"/>
    </row>
    <row r="267" spans="1:13">
      <c r="A267" s="6"/>
      <c r="C267" s="8"/>
      <c r="D267" s="7"/>
      <c r="L267" s="95"/>
      <c r="M267" s="7"/>
    </row>
    <row r="268" spans="1:13">
      <c r="A268" s="6"/>
      <c r="C268" s="8"/>
      <c r="D268" s="7"/>
      <c r="L268" s="95"/>
      <c r="M268" s="7"/>
    </row>
    <row r="269" spans="1:13">
      <c r="A269" s="6"/>
      <c r="C269" s="8"/>
      <c r="D269" s="7"/>
      <c r="L269" s="95"/>
      <c r="M269" s="7"/>
    </row>
    <row r="270" spans="1:13">
      <c r="A270" s="6"/>
      <c r="C270" s="8"/>
      <c r="D270" s="7"/>
      <c r="L270" s="95"/>
      <c r="M270" s="7"/>
    </row>
    <row r="271" spans="1:13">
      <c r="A271" s="6"/>
      <c r="C271" s="8"/>
      <c r="D271" s="7"/>
      <c r="L271" s="95"/>
      <c r="M271" s="7"/>
    </row>
    <row r="272" spans="1:13">
      <c r="A272" s="6"/>
      <c r="C272" s="8"/>
      <c r="D272" s="7"/>
      <c r="L272" s="95"/>
      <c r="M272" s="7"/>
    </row>
    <row r="273" spans="1:13">
      <c r="A273" s="6"/>
      <c r="C273" s="8"/>
      <c r="D273" s="7"/>
      <c r="L273" s="95"/>
      <c r="M273" s="7"/>
    </row>
    <row r="274" spans="1:13">
      <c r="A274" s="6"/>
      <c r="C274" s="8"/>
      <c r="D274" s="7"/>
      <c r="L274" s="95"/>
      <c r="M274" s="7"/>
    </row>
    <row r="275" spans="1:13">
      <c r="A275" s="6"/>
      <c r="C275" s="8"/>
      <c r="D275" s="7"/>
      <c r="L275" s="95"/>
      <c r="M275" s="7"/>
    </row>
    <row r="276" spans="1:13">
      <c r="A276" s="6"/>
      <c r="C276" s="8"/>
      <c r="D276" s="7"/>
      <c r="L276" s="95"/>
      <c r="M276" s="7"/>
    </row>
    <row r="277" spans="1:13">
      <c r="A277" s="6"/>
      <c r="C277" s="8"/>
      <c r="D277" s="7"/>
      <c r="L277" s="95"/>
      <c r="M277" s="7"/>
    </row>
    <row r="278" spans="1:13">
      <c r="A278" s="6"/>
      <c r="C278" s="8"/>
      <c r="D278" s="7"/>
      <c r="L278" s="95"/>
      <c r="M278" s="7"/>
    </row>
    <row r="279" spans="1:13">
      <c r="A279" s="6"/>
      <c r="C279" s="8"/>
      <c r="D279" s="7"/>
      <c r="L279" s="95"/>
      <c r="M279" s="7"/>
    </row>
    <row r="280" spans="1:13">
      <c r="A280" s="6"/>
      <c r="C280" s="8"/>
      <c r="D280" s="7"/>
      <c r="L280" s="95"/>
      <c r="M280" s="7"/>
    </row>
    <row r="281" spans="1:13">
      <c r="A281" s="6"/>
      <c r="C281" s="8"/>
      <c r="D281" s="7"/>
      <c r="L281" s="95"/>
      <c r="M281" s="7"/>
    </row>
    <row r="282" spans="1:13">
      <c r="A282" s="6"/>
      <c r="C282" s="8"/>
      <c r="D282" s="7"/>
      <c r="L282" s="95"/>
      <c r="M282" s="7"/>
    </row>
    <row r="283" spans="1:13">
      <c r="A283" s="6"/>
      <c r="C283" s="8"/>
      <c r="D283" s="7"/>
      <c r="L283" s="95"/>
      <c r="M283" s="7"/>
    </row>
    <row r="284" spans="1:13">
      <c r="A284" s="6"/>
      <c r="C284" s="8"/>
      <c r="D284" s="7"/>
      <c r="L284" s="95"/>
      <c r="M284" s="7"/>
    </row>
    <row r="285" spans="1:13">
      <c r="A285" s="6"/>
      <c r="C285" s="8"/>
      <c r="D285" s="7"/>
      <c r="L285" s="95"/>
      <c r="M285" s="7"/>
    </row>
    <row r="286" spans="1:13">
      <c r="A286" s="6"/>
      <c r="C286" s="8"/>
      <c r="D286" s="7"/>
      <c r="L286" s="95"/>
      <c r="M286" s="7"/>
    </row>
    <row r="287" spans="1:13">
      <c r="A287" s="6"/>
      <c r="C287" s="8"/>
      <c r="D287" s="7"/>
      <c r="L287" s="95"/>
      <c r="M287" s="7"/>
    </row>
    <row r="288" spans="1:13">
      <c r="A288" s="6"/>
      <c r="C288" s="8"/>
      <c r="D288" s="7"/>
      <c r="L288" s="95"/>
      <c r="M288" s="7"/>
    </row>
    <row r="289" spans="1:13">
      <c r="A289" s="6"/>
      <c r="C289" s="8"/>
      <c r="D289" s="7"/>
      <c r="L289" s="95"/>
      <c r="M289" s="7"/>
    </row>
    <row r="290" spans="1:13">
      <c r="A290" s="6"/>
      <c r="C290" s="8"/>
      <c r="D290" s="7"/>
      <c r="L290" s="95"/>
      <c r="M290" s="7"/>
    </row>
    <row r="291" spans="1:13">
      <c r="A291" s="6"/>
      <c r="C291" s="8"/>
      <c r="D291" s="7"/>
      <c r="L291" s="95"/>
      <c r="M291" s="7"/>
    </row>
    <row r="292" spans="1:13">
      <c r="A292" s="6"/>
      <c r="C292" s="8"/>
      <c r="D292" s="7"/>
      <c r="L292" s="95"/>
      <c r="M292" s="7"/>
    </row>
    <row r="293" spans="1:13">
      <c r="A293" s="6"/>
      <c r="C293" s="8"/>
      <c r="D293" s="7"/>
      <c r="L293" s="95"/>
      <c r="M293" s="7"/>
    </row>
    <row r="294" spans="1:13">
      <c r="A294" s="6"/>
      <c r="C294" s="8"/>
      <c r="D294" s="7"/>
      <c r="L294" s="95"/>
      <c r="M294" s="7"/>
    </row>
    <row r="295" spans="1:13">
      <c r="A295" s="6"/>
      <c r="C295" s="8"/>
      <c r="D295" s="7"/>
      <c r="L295" s="95"/>
      <c r="M295" s="7"/>
    </row>
    <row r="296" spans="1:13">
      <c r="A296" s="6"/>
      <c r="C296" s="8"/>
      <c r="D296" s="7"/>
      <c r="L296" s="95"/>
      <c r="M296" s="7"/>
    </row>
    <row r="297" spans="1:13">
      <c r="A297" s="6"/>
      <c r="C297" s="8"/>
      <c r="D297" s="7"/>
      <c r="L297" s="95"/>
      <c r="M297" s="7"/>
    </row>
    <row r="298" spans="1:13">
      <c r="A298" s="6"/>
      <c r="C298" s="8"/>
      <c r="D298" s="7"/>
      <c r="L298" s="95"/>
      <c r="M298" s="7"/>
    </row>
    <row r="299" spans="1:13">
      <c r="A299" s="6"/>
      <c r="C299" s="8"/>
      <c r="D299" s="7"/>
      <c r="L299" s="95"/>
      <c r="M299" s="7"/>
    </row>
    <row r="300" spans="1:13">
      <c r="A300" s="6"/>
      <c r="C300" s="8"/>
      <c r="D300" s="7"/>
      <c r="L300" s="95"/>
      <c r="M300" s="7"/>
    </row>
    <row r="301" spans="1:13">
      <c r="A301" s="6"/>
      <c r="C301" s="8"/>
      <c r="D301" s="7"/>
      <c r="L301" s="95"/>
      <c r="M301" s="7"/>
    </row>
    <row r="302" spans="1:13">
      <c r="A302" s="6"/>
      <c r="C302" s="8"/>
      <c r="D302" s="7"/>
      <c r="L302" s="95"/>
      <c r="M302" s="7"/>
    </row>
    <row r="303" spans="1:13">
      <c r="A303" s="6"/>
      <c r="C303" s="8"/>
      <c r="D303" s="7"/>
      <c r="L303" s="95"/>
      <c r="M303" s="7"/>
    </row>
    <row r="304" spans="1:13">
      <c r="A304" s="6"/>
      <c r="C304" s="8"/>
      <c r="D304" s="7"/>
      <c r="L304" s="95"/>
      <c r="M304" s="7"/>
    </row>
    <row r="305" spans="1:13">
      <c r="A305" s="6"/>
      <c r="C305" s="8"/>
      <c r="D305" s="7"/>
      <c r="L305" s="95"/>
      <c r="M305" s="7"/>
    </row>
    <row r="306" spans="1:13">
      <c r="A306" s="6"/>
      <c r="C306" s="8"/>
      <c r="D306" s="7"/>
      <c r="L306" s="95"/>
      <c r="M306" s="7"/>
    </row>
    <row r="307" spans="1:13">
      <c r="A307" s="6"/>
      <c r="C307" s="8"/>
      <c r="D307" s="7"/>
      <c r="L307" s="95"/>
      <c r="M307" s="7"/>
    </row>
    <row r="308" spans="1:13">
      <c r="A308" s="6"/>
      <c r="C308" s="8"/>
      <c r="D308" s="7"/>
      <c r="L308" s="95"/>
      <c r="M308" s="7"/>
    </row>
    <row r="309" spans="1:13">
      <c r="A309" s="6"/>
      <c r="C309" s="8"/>
      <c r="D309" s="7"/>
      <c r="L309" s="95"/>
      <c r="M309" s="7"/>
    </row>
    <row r="310" spans="1:13">
      <c r="A310" s="6"/>
      <c r="C310" s="8"/>
      <c r="D310" s="7"/>
      <c r="L310" s="95"/>
      <c r="M310" s="7"/>
    </row>
    <row r="311" spans="1:13">
      <c r="A311" s="6"/>
      <c r="C311" s="8"/>
      <c r="D311" s="7"/>
      <c r="L311" s="95"/>
      <c r="M311" s="7"/>
    </row>
    <row r="312" spans="1:13">
      <c r="A312" s="6"/>
      <c r="C312" s="8"/>
      <c r="D312" s="7"/>
      <c r="L312" s="95"/>
      <c r="M312" s="7"/>
    </row>
    <row r="313" spans="1:13">
      <c r="A313" s="6"/>
      <c r="C313" s="8"/>
      <c r="D313" s="7"/>
      <c r="L313" s="95"/>
      <c r="M313" s="7"/>
    </row>
    <row r="314" spans="1:13">
      <c r="A314" s="6"/>
      <c r="C314" s="8"/>
      <c r="D314" s="7"/>
      <c r="L314" s="95"/>
      <c r="M314" s="7"/>
    </row>
    <row r="315" spans="1:13">
      <c r="A315" s="6"/>
      <c r="C315" s="8"/>
      <c r="D315" s="7"/>
      <c r="L315" s="95"/>
      <c r="M315" s="7"/>
    </row>
    <row r="316" spans="1:13">
      <c r="A316" s="6"/>
      <c r="C316" s="8"/>
      <c r="D316" s="7"/>
      <c r="L316" s="95"/>
      <c r="M316" s="7"/>
    </row>
    <row r="317" spans="1:13">
      <c r="A317" s="6"/>
      <c r="C317" s="8"/>
      <c r="D317" s="7"/>
      <c r="L317" s="95"/>
      <c r="M317" s="7"/>
    </row>
    <row r="318" spans="1:13">
      <c r="A318" s="6"/>
      <c r="C318" s="8"/>
      <c r="D318" s="7"/>
      <c r="L318" s="95"/>
      <c r="M318" s="7"/>
    </row>
    <row r="319" spans="1:13">
      <c r="A319" s="6"/>
      <c r="C319" s="8"/>
      <c r="D319" s="7"/>
      <c r="L319" s="95"/>
      <c r="M319" s="7"/>
    </row>
    <row r="320" spans="1:13">
      <c r="A320" s="6"/>
      <c r="C320" s="8"/>
      <c r="D320" s="7"/>
      <c r="L320" s="95"/>
      <c r="M320" s="7"/>
    </row>
    <row r="321" spans="1:13">
      <c r="A321" s="6"/>
      <c r="C321" s="8"/>
      <c r="D321" s="7"/>
      <c r="L321" s="95"/>
      <c r="M321" s="7"/>
    </row>
    <row r="322" spans="1:13">
      <c r="A322" s="6"/>
      <c r="C322" s="8"/>
      <c r="D322" s="7"/>
      <c r="L322" s="95"/>
      <c r="M322" s="7"/>
    </row>
    <row r="323" spans="1:13">
      <c r="A323" s="6"/>
      <c r="C323" s="8"/>
      <c r="D323" s="7"/>
      <c r="L323" s="95"/>
      <c r="M323" s="7"/>
    </row>
    <row r="324" spans="1:13">
      <c r="A324" s="6"/>
      <c r="C324" s="8"/>
      <c r="D324" s="7"/>
      <c r="L324" s="95"/>
      <c r="M324" s="7"/>
    </row>
    <row r="325" spans="1:13">
      <c r="A325" s="6"/>
      <c r="C325" s="8"/>
      <c r="D325" s="7"/>
      <c r="L325" s="95"/>
      <c r="M325" s="7"/>
    </row>
    <row r="326" spans="1:13">
      <c r="A326" s="6"/>
      <c r="C326" s="8"/>
      <c r="D326" s="7"/>
      <c r="L326" s="95"/>
      <c r="M326" s="7"/>
    </row>
    <row r="327" spans="1:13">
      <c r="A327" s="6"/>
      <c r="C327" s="8"/>
      <c r="D327" s="7"/>
      <c r="L327" s="95"/>
      <c r="M327" s="7"/>
    </row>
    <row r="328" spans="1:13">
      <c r="A328" s="6"/>
      <c r="C328" s="8"/>
      <c r="D328" s="7"/>
      <c r="L328" s="95"/>
      <c r="M328" s="7"/>
    </row>
    <row r="329" spans="1:13">
      <c r="A329" s="6"/>
      <c r="C329" s="8"/>
      <c r="D329" s="7"/>
      <c r="L329" s="95"/>
      <c r="M329" s="7"/>
    </row>
    <row r="330" spans="1:13">
      <c r="A330" s="6"/>
      <c r="C330" s="8"/>
      <c r="D330" s="7"/>
      <c r="L330" s="95"/>
      <c r="M330" s="7"/>
    </row>
    <row r="331" spans="1:13">
      <c r="A331" s="6"/>
      <c r="C331" s="8"/>
      <c r="D331" s="7"/>
      <c r="L331" s="95"/>
      <c r="M331" s="7"/>
    </row>
    <row r="332" spans="1:13">
      <c r="A332" s="6"/>
      <c r="C332" s="8"/>
      <c r="D332" s="7"/>
      <c r="L332" s="95"/>
      <c r="M332" s="7"/>
    </row>
    <row r="333" spans="1:13">
      <c r="A333" s="6"/>
      <c r="C333" s="8"/>
      <c r="D333" s="7"/>
      <c r="L333" s="95"/>
      <c r="M333" s="7"/>
    </row>
    <row r="334" spans="1:13">
      <c r="A334" s="6"/>
      <c r="C334" s="8"/>
      <c r="D334" s="7"/>
      <c r="L334" s="95"/>
      <c r="M334" s="7"/>
    </row>
    <row r="335" spans="1:13">
      <c r="A335" s="6"/>
      <c r="C335" s="8"/>
      <c r="D335" s="7"/>
      <c r="L335" s="95"/>
      <c r="M335" s="7"/>
    </row>
    <row r="336" spans="1:13">
      <c r="A336" s="6"/>
      <c r="C336" s="8"/>
      <c r="D336" s="7"/>
      <c r="L336" s="95"/>
      <c r="M336" s="7"/>
    </row>
    <row r="337" spans="1:13">
      <c r="A337" s="6"/>
      <c r="C337" s="8"/>
      <c r="D337" s="7"/>
      <c r="L337" s="95"/>
      <c r="M337" s="7"/>
    </row>
    <row r="338" spans="1:13">
      <c r="A338" s="6"/>
      <c r="C338" s="8"/>
      <c r="D338" s="7"/>
      <c r="L338" s="95"/>
      <c r="M338" s="7"/>
    </row>
    <row r="339" spans="1:13">
      <c r="A339" s="6"/>
      <c r="C339" s="8"/>
      <c r="D339" s="7"/>
      <c r="L339" s="95"/>
      <c r="M339" s="7"/>
    </row>
    <row r="340" spans="1:13">
      <c r="A340" s="6"/>
      <c r="C340" s="8"/>
      <c r="D340" s="7"/>
      <c r="L340" s="95"/>
      <c r="M340" s="7"/>
    </row>
    <row r="341" spans="1:13">
      <c r="A341" s="6"/>
      <c r="C341" s="8"/>
      <c r="D341" s="7"/>
      <c r="L341" s="95"/>
      <c r="M341" s="7"/>
    </row>
    <row r="342" spans="1:13">
      <c r="A342" s="6"/>
      <c r="C342" s="8"/>
      <c r="D342" s="7"/>
      <c r="L342" s="95"/>
      <c r="M342" s="7"/>
    </row>
    <row r="343" spans="1:13">
      <c r="A343" s="6"/>
      <c r="C343" s="8"/>
      <c r="D343" s="7"/>
      <c r="L343" s="95"/>
      <c r="M343" s="7"/>
    </row>
    <row r="344" spans="1:13">
      <c r="A344" s="6"/>
      <c r="C344" s="8"/>
      <c r="D344" s="7"/>
      <c r="L344" s="95"/>
      <c r="M344" s="7"/>
    </row>
    <row r="345" spans="1:13">
      <c r="A345" s="6"/>
      <c r="C345" s="8"/>
      <c r="D345" s="7"/>
      <c r="L345" s="95"/>
      <c r="M345" s="7"/>
    </row>
    <row r="346" spans="1:13">
      <c r="A346" s="6"/>
      <c r="C346" s="8"/>
      <c r="D346" s="7"/>
      <c r="L346" s="95"/>
      <c r="M346" s="7"/>
    </row>
    <row r="347" spans="1:13">
      <c r="A347" s="6"/>
      <c r="C347" s="8"/>
      <c r="D347" s="7"/>
      <c r="L347" s="95"/>
      <c r="M347" s="7"/>
    </row>
    <row r="348" spans="1:13">
      <c r="A348" s="6"/>
      <c r="C348" s="8"/>
      <c r="D348" s="7"/>
      <c r="L348" s="95"/>
      <c r="M348" s="7"/>
    </row>
    <row r="349" spans="1:13">
      <c r="A349" s="6"/>
      <c r="C349" s="8"/>
      <c r="D349" s="7"/>
      <c r="L349" s="95"/>
      <c r="M349" s="7"/>
    </row>
    <row r="350" spans="1:13">
      <c r="A350" s="6"/>
      <c r="C350" s="8"/>
      <c r="D350" s="7"/>
      <c r="L350" s="95"/>
      <c r="M350" s="7"/>
    </row>
    <row r="351" spans="1:13">
      <c r="A351" s="6"/>
      <c r="C351" s="8"/>
      <c r="D351" s="7"/>
      <c r="L351" s="95"/>
      <c r="M351" s="7"/>
    </row>
    <row r="352" spans="1:13">
      <c r="A352" s="6"/>
      <c r="C352" s="8"/>
      <c r="D352" s="7"/>
      <c r="L352" s="95"/>
      <c r="M352" s="7"/>
    </row>
    <row r="353" spans="1:13">
      <c r="A353" s="6"/>
      <c r="C353" s="8"/>
      <c r="D353" s="7"/>
      <c r="L353" s="95"/>
      <c r="M353" s="7"/>
    </row>
    <row r="354" spans="1:13">
      <c r="A354" s="6"/>
      <c r="C354" s="8"/>
      <c r="D354" s="7"/>
      <c r="L354" s="95"/>
      <c r="M354" s="7"/>
    </row>
    <row r="355" spans="1:13">
      <c r="A355" s="6"/>
      <c r="C355" s="8"/>
      <c r="D355" s="7"/>
      <c r="L355" s="95"/>
      <c r="M355" s="7"/>
    </row>
    <row r="356" spans="1:13">
      <c r="A356" s="6"/>
      <c r="C356" s="8"/>
      <c r="D356" s="7"/>
      <c r="L356" s="95"/>
      <c r="M356" s="7"/>
    </row>
    <row r="357" spans="1:13">
      <c r="A357" s="6"/>
      <c r="C357" s="8"/>
      <c r="D357" s="7"/>
      <c r="L357" s="95"/>
      <c r="M357" s="7"/>
    </row>
    <row r="358" spans="1:13">
      <c r="A358" s="6"/>
      <c r="C358" s="8"/>
      <c r="D358" s="7"/>
      <c r="L358" s="95"/>
      <c r="M358" s="7"/>
    </row>
    <row r="359" spans="1:13">
      <c r="A359" s="6"/>
      <c r="C359" s="8"/>
      <c r="D359" s="7"/>
      <c r="L359" s="95"/>
      <c r="M359" s="7"/>
    </row>
    <row r="360" spans="1:13">
      <c r="A360" s="6"/>
      <c r="C360" s="8"/>
      <c r="D360" s="7"/>
      <c r="L360" s="95"/>
      <c r="M360" s="7"/>
    </row>
    <row r="361" spans="1:13">
      <c r="A361" s="6"/>
      <c r="C361" s="8"/>
      <c r="D361" s="7"/>
      <c r="L361" s="95"/>
      <c r="M361" s="7"/>
    </row>
    <row r="362" spans="1:13">
      <c r="A362" s="6"/>
      <c r="C362" s="8"/>
      <c r="D362" s="7"/>
      <c r="L362" s="95"/>
      <c r="M362" s="7"/>
    </row>
    <row r="363" spans="1:13">
      <c r="A363" s="6"/>
      <c r="C363" s="8"/>
      <c r="D363" s="7"/>
      <c r="L363" s="95"/>
      <c r="M363" s="7"/>
    </row>
    <row r="364" spans="1:13">
      <c r="A364" s="6"/>
      <c r="C364" s="8"/>
      <c r="D364" s="7"/>
      <c r="L364" s="95"/>
      <c r="M364" s="7"/>
    </row>
    <row r="365" spans="1:13">
      <c r="A365" s="6"/>
      <c r="C365" s="8"/>
      <c r="D365" s="7"/>
      <c r="L365" s="95"/>
      <c r="M365" s="7"/>
    </row>
    <row r="366" spans="1:13">
      <c r="A366" s="6"/>
      <c r="C366" s="8"/>
      <c r="D366" s="7"/>
      <c r="L366" s="95"/>
      <c r="M366" s="7"/>
    </row>
    <row r="367" spans="1:13">
      <c r="A367" s="6"/>
      <c r="C367" s="8"/>
      <c r="D367" s="7"/>
      <c r="L367" s="95"/>
      <c r="M367" s="7"/>
    </row>
    <row r="368" spans="1:13">
      <c r="A368" s="6"/>
      <c r="C368" s="8"/>
      <c r="D368" s="7"/>
      <c r="L368" s="95"/>
      <c r="M368" s="7"/>
    </row>
    <row r="369" spans="1:13">
      <c r="A369" s="6"/>
      <c r="C369" s="8"/>
      <c r="D369" s="7"/>
      <c r="L369" s="95"/>
      <c r="M369" s="7"/>
    </row>
    <row r="370" spans="1:13">
      <c r="A370" s="6"/>
      <c r="C370" s="8"/>
      <c r="D370" s="7"/>
      <c r="L370" s="95"/>
      <c r="M370" s="7"/>
    </row>
    <row r="371" spans="1:13">
      <c r="A371" s="6"/>
      <c r="C371" s="8"/>
      <c r="D371" s="7"/>
      <c r="L371" s="95"/>
      <c r="M371" s="7"/>
    </row>
    <row r="372" spans="1:13">
      <c r="A372" s="6"/>
      <c r="C372" s="8"/>
      <c r="D372" s="7"/>
      <c r="L372" s="95"/>
      <c r="M372" s="7"/>
    </row>
    <row r="373" spans="1:13">
      <c r="A373" s="6"/>
      <c r="C373" s="8"/>
      <c r="D373" s="7"/>
      <c r="L373" s="95"/>
      <c r="M373" s="7"/>
    </row>
    <row r="374" spans="1:13">
      <c r="A374" s="6"/>
      <c r="C374" s="8"/>
      <c r="D374" s="7"/>
      <c r="L374" s="95"/>
      <c r="M374" s="7"/>
    </row>
    <row r="375" spans="1:13">
      <c r="A375" s="6"/>
      <c r="C375" s="8"/>
      <c r="D375" s="7"/>
      <c r="L375" s="95"/>
      <c r="M375" s="7"/>
    </row>
    <row r="376" spans="1:13">
      <c r="A376" s="6"/>
      <c r="C376" s="8"/>
      <c r="D376" s="7"/>
      <c r="L376" s="95"/>
      <c r="M376" s="7"/>
    </row>
    <row r="377" spans="1:13">
      <c r="A377" s="6"/>
      <c r="C377" s="8"/>
      <c r="D377" s="7"/>
      <c r="L377" s="95"/>
      <c r="M377" s="7"/>
    </row>
    <row r="378" spans="1:13">
      <c r="A378" s="6"/>
      <c r="C378" s="8"/>
      <c r="D378" s="7"/>
      <c r="L378" s="95"/>
      <c r="M378" s="7"/>
    </row>
    <row r="379" spans="1:13">
      <c r="A379" s="6"/>
      <c r="C379" s="8"/>
      <c r="D379" s="7"/>
      <c r="L379" s="95"/>
      <c r="M379" s="7"/>
    </row>
    <row r="380" spans="1:13">
      <c r="A380" s="6"/>
      <c r="C380" s="8"/>
      <c r="D380" s="7"/>
      <c r="L380" s="95"/>
      <c r="M380" s="7"/>
    </row>
    <row r="381" spans="1:13">
      <c r="A381" s="6"/>
      <c r="C381" s="8"/>
      <c r="D381" s="7"/>
      <c r="L381" s="95"/>
      <c r="M381" s="7"/>
    </row>
    <row r="382" spans="1:13">
      <c r="A382" s="6"/>
      <c r="C382" s="8"/>
      <c r="D382" s="7"/>
      <c r="L382" s="95"/>
      <c r="M382" s="7"/>
    </row>
    <row r="383" spans="1:13">
      <c r="A383" s="6"/>
      <c r="C383" s="8"/>
      <c r="D383" s="7"/>
      <c r="L383" s="95"/>
      <c r="M383" s="7"/>
    </row>
    <row r="384" spans="1:13">
      <c r="A384" s="6"/>
      <c r="C384" s="8"/>
      <c r="D384" s="7"/>
      <c r="L384" s="95"/>
      <c r="M384" s="7"/>
    </row>
    <row r="385" spans="1:13">
      <c r="A385" s="6"/>
      <c r="C385" s="8"/>
      <c r="D385" s="7"/>
      <c r="L385" s="95"/>
      <c r="M385" s="7"/>
    </row>
    <row r="386" spans="1:13">
      <c r="A386" s="6"/>
      <c r="C386" s="8"/>
      <c r="D386" s="7"/>
      <c r="L386" s="95"/>
      <c r="M386" s="7"/>
    </row>
    <row r="387" spans="1:13">
      <c r="A387" s="6"/>
      <c r="C387" s="8"/>
      <c r="D387" s="7"/>
      <c r="L387" s="95"/>
      <c r="M387" s="7"/>
    </row>
    <row r="388" spans="1:13">
      <c r="A388" s="6"/>
      <c r="C388" s="8"/>
      <c r="D388" s="7"/>
      <c r="L388" s="95"/>
      <c r="M388" s="7"/>
    </row>
    <row r="389" spans="1:13">
      <c r="A389" s="6"/>
      <c r="C389" s="8"/>
      <c r="D389" s="7"/>
      <c r="L389" s="95"/>
      <c r="M389" s="7"/>
    </row>
    <row r="390" spans="1:13">
      <c r="A390" s="6"/>
      <c r="C390" s="8"/>
      <c r="D390" s="7"/>
      <c r="L390" s="95"/>
      <c r="M390" s="7"/>
    </row>
    <row r="391" spans="1:13">
      <c r="A391" s="6"/>
      <c r="C391" s="8"/>
      <c r="D391" s="7"/>
      <c r="L391" s="95"/>
      <c r="M391" s="7"/>
    </row>
    <row r="392" spans="1:13">
      <c r="A392" s="6"/>
      <c r="C392" s="8"/>
      <c r="D392" s="7"/>
      <c r="L392" s="95"/>
      <c r="M392" s="7"/>
    </row>
    <row r="393" spans="1:13">
      <c r="A393" s="6"/>
      <c r="C393" s="8"/>
      <c r="D393" s="7"/>
      <c r="L393" s="95"/>
      <c r="M393" s="7"/>
    </row>
    <row r="394" spans="1:13">
      <c r="A394" s="6"/>
      <c r="C394" s="8"/>
      <c r="D394" s="7"/>
      <c r="L394" s="95"/>
      <c r="M394" s="7"/>
    </row>
    <row r="395" spans="1:13">
      <c r="A395" s="6"/>
      <c r="C395" s="8"/>
      <c r="D395" s="7"/>
      <c r="L395" s="95"/>
      <c r="M395" s="7"/>
    </row>
    <row r="396" spans="1:13">
      <c r="A396" s="6"/>
      <c r="C396" s="8"/>
      <c r="D396" s="7"/>
      <c r="L396" s="95"/>
      <c r="M396" s="7"/>
    </row>
    <row r="397" spans="1:13">
      <c r="A397" s="6"/>
      <c r="C397" s="8"/>
      <c r="D397" s="7"/>
      <c r="L397" s="95"/>
      <c r="M397" s="7"/>
    </row>
    <row r="398" spans="1:13">
      <c r="A398" s="6"/>
      <c r="C398" s="8"/>
      <c r="D398" s="7"/>
      <c r="L398" s="95"/>
      <c r="M398" s="7"/>
    </row>
    <row r="399" spans="1:13">
      <c r="A399" s="6"/>
      <c r="C399" s="8"/>
      <c r="D399" s="7"/>
      <c r="L399" s="95"/>
      <c r="M399" s="7"/>
    </row>
    <row r="400" spans="1:13">
      <c r="A400" s="6"/>
      <c r="C400" s="8"/>
      <c r="D400" s="7"/>
      <c r="L400" s="95"/>
      <c r="M400" s="7"/>
    </row>
    <row r="401" spans="1:13">
      <c r="A401" s="6"/>
      <c r="C401" s="8"/>
      <c r="D401" s="7"/>
      <c r="L401" s="95"/>
      <c r="M401" s="7"/>
    </row>
    <row r="402" spans="1:13">
      <c r="A402" s="6"/>
      <c r="C402" s="8"/>
      <c r="D402" s="7"/>
      <c r="L402" s="95"/>
      <c r="M402" s="7"/>
    </row>
    <row r="403" spans="1:13">
      <c r="A403" s="6"/>
      <c r="C403" s="8"/>
      <c r="D403" s="7"/>
      <c r="L403" s="95"/>
      <c r="M403" s="7"/>
    </row>
    <row r="404" spans="1:13">
      <c r="A404" s="6"/>
      <c r="C404" s="8"/>
      <c r="D404" s="7"/>
      <c r="L404" s="95"/>
      <c r="M404" s="7"/>
    </row>
    <row r="405" spans="1:13">
      <c r="A405" s="6"/>
      <c r="C405" s="8"/>
      <c r="D405" s="7"/>
      <c r="L405" s="95"/>
      <c r="M405" s="7"/>
    </row>
    <row r="406" spans="1:13">
      <c r="A406" s="6"/>
      <c r="C406" s="8"/>
      <c r="D406" s="7"/>
      <c r="L406" s="95"/>
      <c r="M406" s="7"/>
    </row>
    <row r="407" spans="1:13">
      <c r="A407" s="6"/>
      <c r="C407" s="8"/>
      <c r="D407" s="7"/>
      <c r="L407" s="95"/>
      <c r="M407" s="7"/>
    </row>
    <row r="408" spans="1:13">
      <c r="A408" s="6"/>
      <c r="C408" s="8"/>
      <c r="D408" s="7"/>
      <c r="L408" s="95"/>
      <c r="M408" s="7"/>
    </row>
    <row r="409" spans="1:13">
      <c r="A409" s="6"/>
      <c r="C409" s="8"/>
      <c r="D409" s="7"/>
      <c r="L409" s="95"/>
      <c r="M409" s="7"/>
    </row>
    <row r="410" spans="1:13">
      <c r="A410" s="6"/>
      <c r="C410" s="8"/>
      <c r="D410" s="7"/>
      <c r="L410" s="95"/>
      <c r="M410" s="7"/>
    </row>
    <row r="411" spans="1:13">
      <c r="A411" s="6"/>
      <c r="C411" s="8"/>
      <c r="D411" s="7"/>
      <c r="L411" s="95"/>
      <c r="M411" s="7"/>
    </row>
    <row r="412" spans="1:13">
      <c r="A412" s="6"/>
      <c r="C412" s="8"/>
      <c r="D412" s="7"/>
      <c r="L412" s="95"/>
      <c r="M412" s="7"/>
    </row>
    <row r="413" spans="1:13">
      <c r="A413" s="6"/>
      <c r="C413" s="8"/>
      <c r="D413" s="7"/>
      <c r="L413" s="95"/>
      <c r="M413" s="7"/>
    </row>
    <row r="414" spans="1:13">
      <c r="A414" s="6"/>
      <c r="C414" s="8"/>
      <c r="D414" s="7"/>
      <c r="L414" s="95"/>
      <c r="M414" s="7"/>
    </row>
    <row r="415" spans="1:13">
      <c r="A415" s="6"/>
      <c r="C415" s="8"/>
      <c r="D415" s="7"/>
      <c r="L415" s="95"/>
      <c r="M415" s="7"/>
    </row>
    <row r="416" spans="1:13">
      <c r="A416" s="6"/>
      <c r="C416" s="8"/>
      <c r="D416" s="7"/>
      <c r="L416" s="95"/>
      <c r="M416" s="7"/>
    </row>
    <row r="417" spans="1:13">
      <c r="A417" s="6"/>
      <c r="C417" s="8"/>
      <c r="D417" s="7"/>
      <c r="L417" s="95"/>
      <c r="M417" s="7"/>
    </row>
    <row r="418" spans="1:13">
      <c r="A418" s="6"/>
      <c r="C418" s="8"/>
      <c r="D418" s="7"/>
      <c r="L418" s="95"/>
      <c r="M418" s="7"/>
    </row>
    <row r="419" spans="1:13">
      <c r="A419" s="6"/>
      <c r="C419" s="8"/>
      <c r="D419" s="7"/>
      <c r="L419" s="95"/>
      <c r="M419" s="7"/>
    </row>
    <row r="420" spans="1:13">
      <c r="A420" s="6"/>
      <c r="C420" s="8"/>
      <c r="D420" s="7"/>
      <c r="L420" s="95"/>
      <c r="M420" s="7"/>
    </row>
    <row r="421" spans="1:13">
      <c r="A421" s="6"/>
      <c r="C421" s="8"/>
      <c r="D421" s="7"/>
      <c r="L421" s="95"/>
      <c r="M421" s="7"/>
    </row>
    <row r="422" spans="1:13">
      <c r="A422" s="6"/>
      <c r="C422" s="8"/>
      <c r="D422" s="7"/>
      <c r="L422" s="95"/>
      <c r="M422" s="7"/>
    </row>
    <row r="423" spans="1:13">
      <c r="A423" s="6"/>
      <c r="C423" s="8"/>
      <c r="D423" s="7"/>
      <c r="L423" s="95"/>
      <c r="M423" s="7"/>
    </row>
    <row r="424" spans="1:13">
      <c r="A424" s="6"/>
      <c r="C424" s="8"/>
      <c r="D424" s="7"/>
      <c r="L424" s="95"/>
      <c r="M424" s="7"/>
    </row>
    <row r="425" spans="1:13">
      <c r="A425" s="6"/>
      <c r="C425" s="8"/>
      <c r="D425" s="7"/>
      <c r="L425" s="95"/>
      <c r="M425" s="7"/>
    </row>
    <row r="426" spans="1:13">
      <c r="A426" s="6"/>
      <c r="C426" s="8"/>
      <c r="D426" s="7"/>
      <c r="L426" s="95"/>
      <c r="M426" s="7"/>
    </row>
    <row r="427" spans="1:13">
      <c r="A427" s="6"/>
      <c r="C427" s="8"/>
      <c r="D427" s="7"/>
      <c r="L427" s="95"/>
      <c r="M427" s="7"/>
    </row>
    <row r="428" spans="1:13">
      <c r="A428" s="6"/>
      <c r="C428" s="8"/>
      <c r="D428" s="7"/>
      <c r="L428" s="95"/>
      <c r="M428" s="7"/>
    </row>
    <row r="429" spans="1:13">
      <c r="A429" s="6"/>
      <c r="C429" s="8"/>
      <c r="D429" s="7"/>
      <c r="L429" s="95"/>
      <c r="M429" s="7"/>
    </row>
    <row r="430" spans="1:13">
      <c r="A430" s="6"/>
      <c r="C430" s="8"/>
      <c r="D430" s="7"/>
      <c r="L430" s="95"/>
      <c r="M430" s="7"/>
    </row>
    <row r="431" spans="1:13">
      <c r="A431" s="6"/>
      <c r="C431" s="8"/>
      <c r="D431" s="7"/>
      <c r="L431" s="95"/>
      <c r="M431" s="7"/>
    </row>
    <row r="432" spans="1:13">
      <c r="A432" s="6"/>
      <c r="C432" s="8"/>
      <c r="D432" s="7"/>
      <c r="L432" s="95"/>
      <c r="M432" s="7"/>
    </row>
    <row r="433" spans="1:13">
      <c r="A433" s="6"/>
      <c r="C433" s="8"/>
      <c r="D433" s="7"/>
      <c r="L433" s="95"/>
      <c r="M433" s="7"/>
    </row>
    <row r="434" spans="1:13">
      <c r="A434" s="6"/>
      <c r="C434" s="8"/>
      <c r="D434" s="7"/>
      <c r="L434" s="95"/>
      <c r="M434" s="7"/>
    </row>
    <row r="435" spans="1:13">
      <c r="A435" s="6"/>
      <c r="C435" s="8"/>
      <c r="D435" s="7"/>
      <c r="L435" s="95"/>
      <c r="M435" s="7"/>
    </row>
    <row r="436" spans="1:13">
      <c r="A436" s="6"/>
      <c r="C436" s="8"/>
      <c r="D436" s="7"/>
      <c r="L436" s="95"/>
      <c r="M436" s="7"/>
    </row>
    <row r="437" spans="1:13">
      <c r="A437" s="6"/>
      <c r="C437" s="8"/>
      <c r="D437" s="7"/>
      <c r="L437" s="95"/>
      <c r="M437" s="7"/>
    </row>
    <row r="438" spans="1:13">
      <c r="A438" s="6"/>
      <c r="C438" s="8"/>
      <c r="D438" s="7"/>
      <c r="L438" s="95"/>
      <c r="M438" s="7"/>
    </row>
    <row r="439" spans="1:13">
      <c r="A439" s="6"/>
      <c r="C439" s="8"/>
      <c r="D439" s="7"/>
      <c r="L439" s="95"/>
      <c r="M439" s="7"/>
    </row>
    <row r="440" spans="1:13">
      <c r="A440" s="6"/>
      <c r="C440" s="8"/>
      <c r="D440" s="7"/>
      <c r="L440" s="95"/>
      <c r="M440" s="7"/>
    </row>
    <row r="441" spans="1:13">
      <c r="A441" s="6"/>
      <c r="C441" s="8"/>
      <c r="D441" s="7"/>
      <c r="L441" s="95"/>
      <c r="M441" s="7"/>
    </row>
    <row r="442" spans="1:13">
      <c r="A442" s="6"/>
      <c r="C442" s="8"/>
      <c r="D442" s="7"/>
      <c r="L442" s="95"/>
      <c r="M442" s="7"/>
    </row>
    <row r="443" spans="1:13">
      <c r="A443" s="6"/>
      <c r="C443" s="8"/>
      <c r="D443" s="7"/>
      <c r="L443" s="95"/>
      <c r="M443" s="7"/>
    </row>
    <row r="444" spans="1:13">
      <c r="A444" s="6"/>
      <c r="C444" s="8"/>
      <c r="D444" s="7"/>
      <c r="L444" s="95"/>
      <c r="M444" s="7"/>
    </row>
    <row r="445" spans="1:13">
      <c r="A445" s="6"/>
      <c r="C445" s="8"/>
      <c r="D445" s="7"/>
      <c r="L445" s="95"/>
      <c r="M445" s="7"/>
    </row>
    <row r="446" spans="1:13">
      <c r="A446" s="6"/>
      <c r="C446" s="8"/>
      <c r="D446" s="7"/>
      <c r="L446" s="95"/>
      <c r="M446" s="7"/>
    </row>
    <row r="447" spans="1:13">
      <c r="A447" s="6"/>
      <c r="C447" s="8"/>
      <c r="D447" s="7"/>
      <c r="L447" s="95"/>
      <c r="M447" s="7"/>
    </row>
    <row r="448" spans="1:13">
      <c r="A448" s="6"/>
      <c r="C448" s="8"/>
      <c r="D448" s="7"/>
      <c r="L448" s="95"/>
      <c r="M448" s="7"/>
    </row>
    <row r="449" spans="1:13">
      <c r="A449" s="6"/>
      <c r="C449" s="8"/>
      <c r="D449" s="7"/>
      <c r="L449" s="95"/>
      <c r="M449" s="7"/>
    </row>
    <row r="450" spans="1:13">
      <c r="A450" s="6"/>
      <c r="C450" s="8"/>
      <c r="D450" s="7"/>
      <c r="L450" s="95"/>
      <c r="M450" s="7"/>
    </row>
    <row r="451" spans="1:13">
      <c r="A451" s="6"/>
      <c r="C451" s="8"/>
      <c r="D451" s="7"/>
      <c r="L451" s="95"/>
      <c r="M451" s="7"/>
    </row>
    <row r="452" spans="1:13">
      <c r="A452" s="6"/>
      <c r="C452" s="8"/>
      <c r="D452" s="7"/>
      <c r="L452" s="95"/>
      <c r="M452" s="7"/>
    </row>
    <row r="453" spans="1:13">
      <c r="A453" s="6"/>
      <c r="C453" s="8"/>
      <c r="D453" s="7"/>
      <c r="L453" s="95"/>
      <c r="M453" s="7"/>
    </row>
    <row r="454" spans="1:13">
      <c r="A454" s="6"/>
      <c r="C454" s="8"/>
      <c r="D454" s="7"/>
      <c r="L454" s="95"/>
      <c r="M454" s="7"/>
    </row>
    <row r="455" spans="1:13">
      <c r="A455" s="6"/>
      <c r="C455" s="8"/>
      <c r="D455" s="7"/>
      <c r="L455" s="95"/>
      <c r="M455" s="7"/>
    </row>
    <row r="456" spans="1:13">
      <c r="A456" s="6"/>
      <c r="C456" s="8"/>
      <c r="D456" s="7"/>
      <c r="L456" s="95"/>
      <c r="M456" s="7"/>
    </row>
    <row r="457" spans="1:13">
      <c r="A457" s="6"/>
      <c r="C457" s="8"/>
      <c r="D457" s="7"/>
      <c r="L457" s="95"/>
      <c r="M457" s="7"/>
    </row>
    <row r="458" spans="1:13">
      <c r="A458" s="6"/>
      <c r="C458" s="8"/>
      <c r="D458" s="7"/>
      <c r="L458" s="95"/>
      <c r="M458" s="7"/>
    </row>
    <row r="459" spans="1:13">
      <c r="A459" s="6"/>
      <c r="C459" s="8"/>
      <c r="D459" s="7"/>
      <c r="L459" s="95"/>
      <c r="M459" s="7"/>
    </row>
    <row r="460" spans="1:13">
      <c r="A460" s="6"/>
      <c r="C460" s="8"/>
      <c r="D460" s="7"/>
      <c r="L460" s="95"/>
      <c r="M460" s="7"/>
    </row>
    <row r="461" spans="1:13">
      <c r="A461" s="6"/>
      <c r="C461" s="8"/>
      <c r="D461" s="7"/>
      <c r="L461" s="95"/>
      <c r="M461" s="7"/>
    </row>
    <row r="462" spans="1:13">
      <c r="A462" s="6"/>
      <c r="C462" s="8"/>
      <c r="D462" s="7"/>
      <c r="L462" s="95"/>
      <c r="M462" s="7"/>
    </row>
    <row r="463" spans="1:13">
      <c r="A463" s="6"/>
      <c r="C463" s="8"/>
      <c r="D463" s="7"/>
      <c r="L463" s="95"/>
      <c r="M463" s="7"/>
    </row>
    <row r="464" spans="1:13">
      <c r="A464" s="6"/>
      <c r="C464" s="8"/>
      <c r="D464" s="7"/>
      <c r="L464" s="95"/>
      <c r="M464" s="7"/>
    </row>
    <row r="465" spans="1:13">
      <c r="A465" s="6"/>
      <c r="C465" s="8"/>
      <c r="D465" s="7"/>
      <c r="L465" s="95"/>
      <c r="M465" s="7"/>
    </row>
    <row r="466" spans="1:13">
      <c r="A466" s="6"/>
      <c r="C466" s="8"/>
      <c r="D466" s="7"/>
      <c r="L466" s="95"/>
      <c r="M466" s="7"/>
    </row>
    <row r="467" spans="1:13">
      <c r="A467" s="6"/>
      <c r="C467" s="8"/>
      <c r="D467" s="7"/>
      <c r="L467" s="95"/>
      <c r="M467" s="7"/>
    </row>
    <row r="468" spans="1:13">
      <c r="A468" s="6"/>
      <c r="C468" s="8"/>
      <c r="D468" s="7"/>
      <c r="L468" s="95"/>
      <c r="M468" s="7"/>
    </row>
    <row r="469" spans="1:13">
      <c r="A469" s="6"/>
      <c r="C469" s="8"/>
      <c r="D469" s="7"/>
      <c r="L469" s="95"/>
      <c r="M469" s="7"/>
    </row>
    <row r="470" spans="1:13">
      <c r="A470" s="6"/>
      <c r="C470" s="8"/>
      <c r="D470" s="7"/>
      <c r="L470" s="95"/>
      <c r="M470" s="7"/>
    </row>
    <row r="471" spans="1:13">
      <c r="A471" s="6"/>
      <c r="C471" s="8"/>
      <c r="D471" s="7"/>
      <c r="L471" s="95"/>
      <c r="M471" s="7"/>
    </row>
    <row r="472" spans="1:13">
      <c r="A472" s="6"/>
      <c r="C472" s="8"/>
      <c r="D472" s="7"/>
      <c r="L472" s="95"/>
      <c r="M472" s="7"/>
    </row>
    <row r="473" spans="1:13">
      <c r="A473" s="6"/>
      <c r="C473" s="8"/>
      <c r="D473" s="7"/>
      <c r="L473" s="95"/>
      <c r="M473" s="7"/>
    </row>
    <row r="474" spans="1:13">
      <c r="A474" s="6"/>
      <c r="C474" s="8"/>
      <c r="D474" s="7"/>
      <c r="L474" s="95"/>
      <c r="M474" s="7"/>
    </row>
    <row r="475" spans="1:13">
      <c r="A475" s="6"/>
      <c r="C475" s="8"/>
      <c r="D475" s="7"/>
      <c r="L475" s="95"/>
      <c r="M475" s="7"/>
    </row>
    <row r="476" spans="1:13">
      <c r="A476" s="6"/>
      <c r="C476" s="8"/>
      <c r="D476" s="7"/>
      <c r="L476" s="95"/>
      <c r="M476" s="7"/>
    </row>
    <row r="477" spans="1:13">
      <c r="A477" s="6"/>
      <c r="C477" s="8"/>
      <c r="D477" s="7"/>
      <c r="L477" s="95"/>
      <c r="M477" s="7"/>
    </row>
    <row r="478" spans="1:13">
      <c r="A478" s="6"/>
      <c r="C478" s="8"/>
      <c r="D478" s="7"/>
      <c r="L478" s="95"/>
      <c r="M478" s="7"/>
    </row>
    <row r="479" spans="1:13">
      <c r="A479" s="6"/>
      <c r="C479" s="8"/>
      <c r="D479" s="7"/>
      <c r="L479" s="95"/>
      <c r="M479" s="7"/>
    </row>
    <row r="480" spans="1:13">
      <c r="A480" s="6"/>
      <c r="C480" s="8"/>
      <c r="D480" s="7"/>
      <c r="L480" s="95"/>
      <c r="M480" s="7"/>
    </row>
    <row r="481" spans="1:13">
      <c r="A481" s="6"/>
      <c r="C481" s="8"/>
      <c r="D481" s="7"/>
      <c r="L481" s="95"/>
      <c r="M481" s="7"/>
    </row>
    <row r="482" spans="1:13">
      <c r="A482" s="6"/>
      <c r="C482" s="8"/>
      <c r="D482" s="7"/>
      <c r="L482" s="95"/>
      <c r="M482" s="7"/>
    </row>
    <row r="483" spans="1:13">
      <c r="A483" s="6"/>
      <c r="C483" s="8"/>
      <c r="D483" s="7"/>
      <c r="L483" s="95"/>
      <c r="M483" s="7"/>
    </row>
    <row r="484" spans="1:13">
      <c r="A484" s="6"/>
      <c r="C484" s="8"/>
      <c r="D484" s="7"/>
      <c r="L484" s="95"/>
      <c r="M484" s="7"/>
    </row>
    <row r="485" spans="1:13">
      <c r="A485" s="6"/>
      <c r="C485" s="8"/>
      <c r="D485" s="7"/>
      <c r="L485" s="95"/>
      <c r="M485" s="7"/>
    </row>
    <row r="486" spans="1:13">
      <c r="A486" s="6"/>
      <c r="C486" s="8"/>
      <c r="D486" s="7"/>
      <c r="L486" s="95"/>
      <c r="M486" s="7"/>
    </row>
    <row r="487" spans="1:13">
      <c r="A487" s="6"/>
      <c r="C487" s="8"/>
      <c r="D487" s="7"/>
      <c r="L487" s="95"/>
      <c r="M487" s="7"/>
    </row>
    <row r="488" spans="1:13">
      <c r="A488" s="6"/>
      <c r="C488" s="8"/>
      <c r="D488" s="7"/>
      <c r="L488" s="95"/>
      <c r="M488" s="7"/>
    </row>
    <row r="489" spans="1:13">
      <c r="A489" s="6"/>
      <c r="C489" s="8"/>
      <c r="D489" s="7"/>
      <c r="L489" s="95"/>
      <c r="M489" s="7"/>
    </row>
    <row r="490" spans="1:13">
      <c r="A490" s="6"/>
      <c r="C490" s="8"/>
      <c r="D490" s="7"/>
      <c r="L490" s="95"/>
      <c r="M490" s="7"/>
    </row>
    <row r="491" spans="1:13">
      <c r="A491" s="6"/>
      <c r="C491" s="8"/>
      <c r="D491" s="7"/>
      <c r="L491" s="95"/>
      <c r="M491" s="7"/>
    </row>
    <row r="492" spans="1:13">
      <c r="A492" s="6"/>
      <c r="C492" s="8"/>
      <c r="D492" s="7"/>
      <c r="L492" s="95"/>
      <c r="M492" s="7"/>
    </row>
    <row r="493" spans="1:13">
      <c r="A493" s="6"/>
      <c r="C493" s="8"/>
      <c r="D493" s="7"/>
      <c r="L493" s="95"/>
      <c r="M493" s="7"/>
    </row>
    <row r="494" spans="1:13">
      <c r="A494" s="6"/>
      <c r="C494" s="8"/>
      <c r="D494" s="7"/>
      <c r="L494" s="95"/>
      <c r="M494" s="7"/>
    </row>
    <row r="495" spans="1:13">
      <c r="A495" s="6"/>
      <c r="C495" s="8"/>
      <c r="D495" s="7"/>
      <c r="L495" s="95"/>
      <c r="M495" s="7"/>
    </row>
    <row r="496" spans="1:13">
      <c r="A496" s="6"/>
      <c r="C496" s="8"/>
      <c r="D496" s="7"/>
      <c r="L496" s="95"/>
      <c r="M496" s="7"/>
    </row>
    <row r="497" spans="1:13">
      <c r="A497" s="6"/>
      <c r="C497" s="8"/>
      <c r="D497" s="7"/>
      <c r="L497" s="95"/>
      <c r="M497" s="7"/>
    </row>
    <row r="498" spans="1:13">
      <c r="A498" s="6"/>
      <c r="C498" s="8"/>
      <c r="D498" s="7"/>
      <c r="L498" s="95"/>
      <c r="M498" s="7"/>
    </row>
    <row r="499" spans="1:13">
      <c r="A499" s="6"/>
      <c r="C499" s="8"/>
      <c r="D499" s="7"/>
      <c r="L499" s="95"/>
      <c r="M499" s="7"/>
    </row>
    <row r="500" spans="1:13">
      <c r="A500" s="6"/>
      <c r="C500" s="8"/>
      <c r="D500" s="7"/>
      <c r="L500" s="95"/>
      <c r="M500" s="7"/>
    </row>
    <row r="501" spans="1:13">
      <c r="A501" s="6"/>
      <c r="C501" s="8"/>
      <c r="D501" s="7"/>
      <c r="L501" s="95"/>
      <c r="M501" s="7"/>
    </row>
    <row r="502" spans="1:13">
      <c r="A502" s="6"/>
      <c r="C502" s="8"/>
      <c r="D502" s="7"/>
      <c r="L502" s="95"/>
      <c r="M502" s="7"/>
    </row>
    <row r="503" spans="1:13">
      <c r="A503" s="6"/>
      <c r="C503" s="8"/>
      <c r="D503" s="7"/>
      <c r="L503" s="95"/>
      <c r="M503" s="7"/>
    </row>
    <row r="504" spans="1:13">
      <c r="A504" s="6"/>
      <c r="C504" s="8"/>
      <c r="D504" s="7"/>
      <c r="L504" s="95"/>
      <c r="M504" s="7"/>
    </row>
    <row r="505" spans="1:13">
      <c r="A505" s="6"/>
      <c r="C505" s="8"/>
      <c r="D505" s="7"/>
      <c r="L505" s="95"/>
      <c r="M505" s="7"/>
    </row>
    <row r="506" spans="1:13">
      <c r="A506" s="6"/>
      <c r="C506" s="8"/>
      <c r="D506" s="7"/>
      <c r="L506" s="95"/>
      <c r="M506" s="7"/>
    </row>
    <row r="507" spans="1:13">
      <c r="A507" s="6"/>
      <c r="C507" s="8"/>
      <c r="D507" s="7"/>
      <c r="L507" s="95"/>
      <c r="M507" s="7"/>
    </row>
    <row r="508" spans="1:13">
      <c r="A508" s="6"/>
      <c r="C508" s="8"/>
      <c r="D508" s="7"/>
      <c r="L508" s="95"/>
      <c r="M508" s="7"/>
    </row>
    <row r="509" spans="1:13">
      <c r="A509" s="6"/>
      <c r="C509" s="8"/>
      <c r="D509" s="7"/>
      <c r="L509" s="95"/>
      <c r="M509" s="7"/>
    </row>
    <row r="510" spans="1:13">
      <c r="A510" s="6"/>
      <c r="C510" s="8"/>
      <c r="D510" s="7"/>
      <c r="L510" s="95"/>
      <c r="M510" s="7"/>
    </row>
    <row r="511" spans="1:13">
      <c r="A511" s="6"/>
      <c r="C511" s="8"/>
      <c r="D511" s="7"/>
      <c r="L511" s="95"/>
      <c r="M511" s="7"/>
    </row>
    <row r="512" spans="1:13">
      <c r="A512" s="6"/>
      <c r="C512" s="8"/>
      <c r="D512" s="7"/>
      <c r="L512" s="95"/>
      <c r="M512" s="7"/>
    </row>
    <row r="513" spans="1:13">
      <c r="A513" s="6"/>
      <c r="C513" s="8"/>
      <c r="D513" s="7"/>
      <c r="L513" s="95"/>
      <c r="M513" s="7"/>
    </row>
    <row r="514" spans="1:13">
      <c r="A514" s="6"/>
      <c r="C514" s="8"/>
      <c r="D514" s="7"/>
      <c r="L514" s="95"/>
      <c r="M514" s="7"/>
    </row>
    <row r="515" spans="1:13">
      <c r="A515" s="6"/>
      <c r="C515" s="8"/>
      <c r="D515" s="7"/>
      <c r="L515" s="95"/>
      <c r="M515" s="7"/>
    </row>
    <row r="516" spans="1:13">
      <c r="A516" s="6"/>
      <c r="C516" s="8"/>
      <c r="D516" s="7"/>
      <c r="L516" s="95"/>
      <c r="M516" s="7"/>
    </row>
    <row r="517" spans="1:13">
      <c r="A517" s="6"/>
      <c r="C517" s="8"/>
      <c r="D517" s="7"/>
      <c r="L517" s="95"/>
      <c r="M517" s="7"/>
    </row>
    <row r="518" spans="1:13">
      <c r="A518" s="6"/>
      <c r="C518" s="8"/>
      <c r="D518" s="7"/>
      <c r="L518" s="95"/>
      <c r="M518" s="7"/>
    </row>
    <row r="519" spans="1:13">
      <c r="A519" s="6"/>
      <c r="C519" s="8"/>
      <c r="D519" s="7"/>
      <c r="L519" s="95"/>
      <c r="M519" s="7"/>
    </row>
    <row r="520" spans="1:13">
      <c r="A520" s="6"/>
      <c r="C520" s="8"/>
      <c r="D520" s="7"/>
      <c r="L520" s="95"/>
      <c r="M520" s="7"/>
    </row>
    <row r="521" spans="1:13">
      <c r="A521" s="6"/>
      <c r="C521" s="8"/>
      <c r="D521" s="7"/>
      <c r="L521" s="95"/>
      <c r="M521" s="7"/>
    </row>
    <row r="522" spans="1:13">
      <c r="A522" s="6"/>
      <c r="C522" s="8"/>
      <c r="D522" s="7"/>
      <c r="L522" s="95"/>
      <c r="M522" s="7"/>
    </row>
    <row r="523" spans="1:13">
      <c r="A523" s="6"/>
      <c r="C523" s="8"/>
      <c r="D523" s="7"/>
      <c r="L523" s="95"/>
      <c r="M523" s="7"/>
    </row>
    <row r="524" spans="1:13">
      <c r="A524" s="6"/>
      <c r="C524" s="8"/>
      <c r="D524" s="7"/>
      <c r="L524" s="95"/>
      <c r="M524" s="7"/>
    </row>
    <row r="525" spans="1:13">
      <c r="A525" s="6"/>
      <c r="C525" s="8"/>
      <c r="D525" s="7"/>
      <c r="L525" s="95"/>
      <c r="M525" s="7"/>
    </row>
    <row r="526" spans="1:13">
      <c r="A526" s="6"/>
      <c r="C526" s="8"/>
      <c r="D526" s="7"/>
      <c r="L526" s="95"/>
      <c r="M526" s="7"/>
    </row>
    <row r="527" spans="1:13">
      <c r="A527" s="6"/>
      <c r="C527" s="8"/>
      <c r="D527" s="7"/>
      <c r="L527" s="95"/>
      <c r="M527" s="7"/>
    </row>
    <row r="528" spans="1:13">
      <c r="A528" s="6"/>
      <c r="C528" s="8"/>
      <c r="D528" s="7"/>
      <c r="L528" s="95"/>
      <c r="M528" s="7"/>
    </row>
    <row r="529" spans="1:13">
      <c r="A529" s="6"/>
      <c r="C529" s="8"/>
      <c r="D529" s="7"/>
      <c r="L529" s="95"/>
      <c r="M529" s="7"/>
    </row>
    <row r="530" spans="1:13">
      <c r="A530" s="6"/>
      <c r="C530" s="8"/>
      <c r="D530" s="7"/>
      <c r="L530" s="95"/>
      <c r="M530" s="7"/>
    </row>
    <row r="531" spans="1:13">
      <c r="A531" s="6"/>
      <c r="C531" s="8"/>
      <c r="D531" s="7"/>
      <c r="L531" s="95"/>
      <c r="M531" s="7"/>
    </row>
    <row r="532" spans="1:13">
      <c r="A532" s="6"/>
      <c r="C532" s="8"/>
      <c r="D532" s="7"/>
      <c r="L532" s="95"/>
      <c r="M532" s="7"/>
    </row>
    <row r="533" spans="1:13">
      <c r="A533" s="6"/>
      <c r="C533" s="8"/>
      <c r="D533" s="7"/>
      <c r="L533" s="95"/>
      <c r="M533" s="7"/>
    </row>
    <row r="534" spans="1:13">
      <c r="A534" s="6"/>
      <c r="C534" s="8"/>
      <c r="D534" s="7"/>
      <c r="L534" s="95"/>
      <c r="M534" s="7"/>
    </row>
    <row r="535" spans="1:13">
      <c r="A535" s="6"/>
      <c r="C535" s="8"/>
      <c r="D535" s="7"/>
      <c r="L535" s="95"/>
      <c r="M535" s="7"/>
    </row>
    <row r="536" spans="1:13">
      <c r="A536" s="6"/>
      <c r="C536" s="8"/>
      <c r="D536" s="7"/>
      <c r="L536" s="95"/>
      <c r="M536" s="7"/>
    </row>
    <row r="537" spans="1:13">
      <c r="A537" s="6"/>
      <c r="C537" s="8"/>
      <c r="D537" s="7"/>
      <c r="L537" s="95"/>
      <c r="M537" s="7"/>
    </row>
    <row r="538" spans="1:13">
      <c r="A538" s="6"/>
      <c r="C538" s="8"/>
      <c r="D538" s="7"/>
      <c r="L538" s="95"/>
      <c r="M538" s="7"/>
    </row>
    <row r="539" spans="1:13">
      <c r="A539" s="6"/>
      <c r="C539" s="8"/>
      <c r="D539" s="7"/>
      <c r="L539" s="95"/>
      <c r="M539" s="7"/>
    </row>
    <row r="540" spans="1:13">
      <c r="A540" s="6"/>
      <c r="C540" s="8"/>
      <c r="D540" s="7"/>
      <c r="L540" s="95"/>
      <c r="M540" s="7"/>
    </row>
    <row r="541" spans="1:13">
      <c r="A541" s="6"/>
      <c r="C541" s="8"/>
      <c r="D541" s="7"/>
      <c r="L541" s="95"/>
      <c r="M541" s="7"/>
    </row>
    <row r="542" spans="1:13">
      <c r="A542" s="6"/>
      <c r="C542" s="8"/>
      <c r="D542" s="7"/>
      <c r="L542" s="95"/>
      <c r="M542" s="7"/>
    </row>
    <row r="543" spans="1:13">
      <c r="A543" s="6"/>
      <c r="C543" s="8"/>
      <c r="D543" s="7"/>
      <c r="L543" s="95"/>
      <c r="M543" s="7"/>
    </row>
    <row r="544" spans="1:13">
      <c r="A544" s="6"/>
      <c r="C544" s="8"/>
      <c r="D544" s="7"/>
      <c r="L544" s="95"/>
      <c r="M544" s="7"/>
    </row>
    <row r="545" spans="1:13">
      <c r="A545" s="6"/>
      <c r="C545" s="8"/>
      <c r="D545" s="7"/>
      <c r="L545" s="95"/>
      <c r="M545" s="7"/>
    </row>
    <row r="546" spans="1:13">
      <c r="A546" s="6"/>
      <c r="C546" s="8"/>
      <c r="D546" s="7"/>
      <c r="L546" s="95"/>
      <c r="M546" s="7"/>
    </row>
    <row r="547" spans="1:13">
      <c r="A547" s="6"/>
      <c r="C547" s="8"/>
      <c r="D547" s="7"/>
      <c r="L547" s="95"/>
      <c r="M547" s="7"/>
    </row>
    <row r="548" spans="1:13">
      <c r="A548" s="6"/>
      <c r="C548" s="8"/>
      <c r="D548" s="7"/>
      <c r="L548" s="95"/>
      <c r="M548" s="7"/>
    </row>
    <row r="549" spans="1:13">
      <c r="A549" s="6"/>
      <c r="C549" s="8"/>
      <c r="D549" s="7"/>
      <c r="L549" s="95"/>
      <c r="M549" s="7"/>
    </row>
    <row r="550" spans="1:13">
      <c r="A550" s="6"/>
      <c r="C550" s="8"/>
      <c r="D550" s="7"/>
      <c r="L550" s="95"/>
      <c r="M550" s="7"/>
    </row>
    <row r="551" spans="1:13">
      <c r="A551" s="6"/>
      <c r="C551" s="8"/>
      <c r="D551" s="7"/>
      <c r="L551" s="95"/>
      <c r="M551" s="7"/>
    </row>
    <row r="552" spans="1:13">
      <c r="A552" s="6"/>
      <c r="C552" s="8"/>
      <c r="D552" s="7"/>
      <c r="L552" s="95"/>
      <c r="M552" s="7"/>
    </row>
    <row r="553" spans="1:13">
      <c r="A553" s="6"/>
      <c r="C553" s="8"/>
      <c r="D553" s="7"/>
      <c r="L553" s="95"/>
      <c r="M553" s="7"/>
    </row>
    <row r="554" spans="1:13">
      <c r="A554" s="6"/>
      <c r="C554" s="8"/>
      <c r="D554" s="7"/>
      <c r="L554" s="95"/>
      <c r="M554" s="7"/>
    </row>
    <row r="555" spans="1:13">
      <c r="A555" s="6"/>
      <c r="C555" s="8"/>
      <c r="D555" s="7"/>
      <c r="L555" s="95"/>
      <c r="M555" s="7"/>
    </row>
    <row r="556" spans="1:13">
      <c r="A556" s="6"/>
      <c r="C556" s="8"/>
      <c r="D556" s="7"/>
      <c r="L556" s="95"/>
      <c r="M556" s="7"/>
    </row>
    <row r="557" spans="1:13">
      <c r="A557" s="6"/>
      <c r="C557" s="8"/>
      <c r="D557" s="7"/>
      <c r="L557" s="95"/>
      <c r="M557" s="7"/>
    </row>
    <row r="558" spans="1:13">
      <c r="A558" s="6"/>
      <c r="C558" s="8"/>
      <c r="D558" s="7"/>
      <c r="L558" s="95"/>
      <c r="M558" s="7"/>
    </row>
    <row r="559" spans="1:13">
      <c r="A559" s="6"/>
      <c r="C559" s="8"/>
      <c r="D559" s="7"/>
      <c r="L559" s="95"/>
      <c r="M559" s="7"/>
    </row>
    <row r="560" spans="1:13">
      <c r="A560" s="6"/>
      <c r="C560" s="8"/>
      <c r="D560" s="7"/>
      <c r="L560" s="95"/>
      <c r="M560" s="7"/>
    </row>
    <row r="561" spans="1:13">
      <c r="A561" s="6"/>
      <c r="C561" s="8"/>
      <c r="D561" s="7"/>
      <c r="L561" s="95"/>
      <c r="M561" s="7"/>
    </row>
    <row r="562" spans="1:13">
      <c r="A562" s="6"/>
      <c r="C562" s="8"/>
      <c r="D562" s="7"/>
      <c r="L562" s="95"/>
      <c r="M562" s="7"/>
    </row>
    <row r="563" spans="1:13">
      <c r="A563" s="6"/>
      <c r="C563" s="8"/>
      <c r="D563" s="7"/>
      <c r="L563" s="95"/>
      <c r="M563" s="7"/>
    </row>
    <row r="564" spans="1:13">
      <c r="A564" s="6"/>
      <c r="C564" s="8"/>
      <c r="D564" s="7"/>
      <c r="L564" s="95"/>
      <c r="M564" s="7"/>
    </row>
    <row r="565" spans="1:13">
      <c r="A565" s="6"/>
      <c r="C565" s="8"/>
      <c r="D565" s="7"/>
      <c r="L565" s="95"/>
      <c r="M565" s="7"/>
    </row>
    <row r="566" spans="1:13">
      <c r="A566" s="6"/>
      <c r="C566" s="8"/>
      <c r="D566" s="7"/>
      <c r="L566" s="95"/>
      <c r="M566" s="7"/>
    </row>
    <row r="567" spans="1:13">
      <c r="A567" s="6"/>
      <c r="C567" s="8"/>
      <c r="D567" s="7"/>
      <c r="L567" s="95"/>
      <c r="M567" s="7"/>
    </row>
    <row r="568" spans="1:13">
      <c r="A568" s="6"/>
      <c r="C568" s="8"/>
      <c r="D568" s="7"/>
      <c r="L568" s="95"/>
      <c r="M568" s="7"/>
    </row>
    <row r="569" spans="1:13">
      <c r="A569" s="6"/>
      <c r="C569" s="8"/>
      <c r="D569" s="7"/>
      <c r="L569" s="95"/>
      <c r="M569" s="7"/>
    </row>
    <row r="570" spans="1:13">
      <c r="A570" s="6"/>
      <c r="C570" s="8"/>
      <c r="D570" s="7"/>
      <c r="L570" s="95"/>
      <c r="M570" s="7"/>
    </row>
    <row r="571" spans="1:13">
      <c r="A571" s="6"/>
      <c r="C571" s="8"/>
      <c r="D571" s="7"/>
      <c r="L571" s="95"/>
      <c r="M571" s="7"/>
    </row>
    <row r="572" spans="1:13">
      <c r="A572" s="6"/>
      <c r="C572" s="8"/>
      <c r="D572" s="7"/>
      <c r="L572" s="95"/>
      <c r="M572" s="7"/>
    </row>
    <row r="573" spans="1:13">
      <c r="A573" s="6"/>
      <c r="C573" s="8"/>
      <c r="D573" s="7"/>
      <c r="L573" s="95"/>
      <c r="M573" s="7"/>
    </row>
    <row r="574" spans="1:13">
      <c r="A574" s="6"/>
      <c r="C574" s="8"/>
      <c r="D574" s="7"/>
      <c r="L574" s="95"/>
      <c r="M574" s="7"/>
    </row>
    <row r="575" spans="1:13">
      <c r="A575" s="6"/>
      <c r="C575" s="8"/>
      <c r="D575" s="7"/>
      <c r="L575" s="95"/>
      <c r="M575" s="7"/>
    </row>
    <row r="576" spans="1:13">
      <c r="A576" s="6"/>
      <c r="C576" s="8"/>
      <c r="D576" s="7"/>
      <c r="L576" s="95"/>
      <c r="M576" s="7"/>
    </row>
    <row r="577" spans="1:13">
      <c r="A577" s="6"/>
      <c r="C577" s="8"/>
      <c r="D577" s="7"/>
      <c r="L577" s="95"/>
      <c r="M577" s="7"/>
    </row>
    <row r="578" spans="1:13">
      <c r="A578" s="6"/>
      <c r="C578" s="8"/>
      <c r="D578" s="7"/>
      <c r="L578" s="95"/>
      <c r="M578" s="7"/>
    </row>
    <row r="579" spans="1:13">
      <c r="A579" s="6"/>
      <c r="C579" s="8"/>
      <c r="D579" s="7"/>
      <c r="L579" s="95"/>
      <c r="M579" s="7"/>
    </row>
    <row r="580" spans="1:13">
      <c r="A580" s="6"/>
      <c r="C580" s="8"/>
      <c r="D580" s="7"/>
      <c r="L580" s="95"/>
      <c r="M580" s="7"/>
    </row>
    <row r="581" spans="1:13">
      <c r="A581" s="6"/>
      <c r="C581" s="8"/>
      <c r="D581" s="7"/>
      <c r="L581" s="95"/>
      <c r="M581" s="7"/>
    </row>
    <row r="582" spans="1:13">
      <c r="A582" s="6"/>
      <c r="C582" s="8"/>
      <c r="D582" s="7"/>
      <c r="L582" s="95"/>
      <c r="M582" s="7"/>
    </row>
    <row r="583" spans="1:13">
      <c r="A583" s="6"/>
      <c r="C583" s="8"/>
      <c r="D583" s="7"/>
      <c r="L583" s="95"/>
      <c r="M583" s="7"/>
    </row>
    <row r="584" spans="1:13">
      <c r="A584" s="6"/>
      <c r="C584" s="8"/>
      <c r="D584" s="7"/>
      <c r="L584" s="95"/>
      <c r="M584" s="7"/>
    </row>
    <row r="585" spans="1:13">
      <c r="A585" s="6"/>
      <c r="C585" s="8"/>
      <c r="D585" s="7"/>
      <c r="L585" s="95"/>
      <c r="M585" s="7"/>
    </row>
    <row r="586" spans="1:13">
      <c r="A586" s="6"/>
      <c r="C586" s="8"/>
      <c r="D586" s="7"/>
      <c r="L586" s="95"/>
      <c r="M586" s="7"/>
    </row>
    <row r="587" spans="1:13">
      <c r="A587" s="6"/>
      <c r="C587" s="8"/>
      <c r="D587" s="7"/>
      <c r="L587" s="95"/>
      <c r="M587" s="7"/>
    </row>
    <row r="588" spans="1:13">
      <c r="A588" s="6"/>
      <c r="C588" s="8"/>
      <c r="D588" s="7"/>
      <c r="L588" s="95"/>
      <c r="M588" s="7"/>
    </row>
    <row r="589" spans="1:13">
      <c r="A589" s="6"/>
      <c r="C589" s="8"/>
      <c r="D589" s="7"/>
      <c r="L589" s="95"/>
      <c r="M589" s="7"/>
    </row>
    <row r="590" spans="1:13">
      <c r="A590" s="6"/>
      <c r="C590" s="8"/>
      <c r="D590" s="7"/>
      <c r="L590" s="95"/>
      <c r="M590" s="7"/>
    </row>
    <row r="591" spans="1:13">
      <c r="A591" s="6"/>
      <c r="C591" s="8"/>
      <c r="D591" s="7"/>
      <c r="L591" s="95"/>
      <c r="M591" s="7"/>
    </row>
    <row r="592" spans="1:13">
      <c r="A592" s="6"/>
      <c r="C592" s="8"/>
      <c r="D592" s="7"/>
      <c r="L592" s="95"/>
      <c r="M592" s="7"/>
    </row>
    <row r="593" spans="1:13">
      <c r="A593" s="6"/>
      <c r="C593" s="8"/>
      <c r="D593" s="7"/>
      <c r="L593" s="95"/>
      <c r="M593" s="7"/>
    </row>
    <row r="594" spans="1:13">
      <c r="A594" s="6"/>
      <c r="C594" s="8"/>
      <c r="D594" s="7"/>
      <c r="L594" s="95"/>
      <c r="M594" s="7"/>
    </row>
    <row r="595" spans="1:13">
      <c r="A595" s="6"/>
      <c r="C595" s="8"/>
      <c r="D595" s="7"/>
      <c r="L595" s="95"/>
      <c r="M595" s="7"/>
    </row>
    <row r="596" spans="1:13">
      <c r="A596" s="6"/>
      <c r="C596" s="8"/>
      <c r="D596" s="7"/>
      <c r="L596" s="95"/>
      <c r="M596" s="7"/>
    </row>
    <row r="597" spans="1:13">
      <c r="A597" s="6"/>
      <c r="C597" s="8"/>
      <c r="D597" s="7"/>
      <c r="L597" s="95"/>
      <c r="M597" s="7"/>
    </row>
    <row r="598" spans="1:13">
      <c r="A598" s="6"/>
      <c r="C598" s="8"/>
      <c r="D598" s="7"/>
      <c r="L598" s="95"/>
      <c r="M598" s="7"/>
    </row>
    <row r="599" spans="1:13">
      <c r="A599" s="6"/>
      <c r="C599" s="8"/>
      <c r="D599" s="7"/>
      <c r="L599" s="95"/>
      <c r="M599" s="7"/>
    </row>
    <row r="600" spans="1:13">
      <c r="A600" s="6"/>
      <c r="C600" s="8"/>
      <c r="D600" s="7"/>
      <c r="L600" s="95"/>
      <c r="M600" s="7"/>
    </row>
    <row r="601" spans="1:13">
      <c r="A601" s="6"/>
      <c r="C601" s="8"/>
      <c r="D601" s="7"/>
      <c r="L601" s="95"/>
      <c r="M601" s="7"/>
    </row>
    <row r="602" spans="1:13">
      <c r="A602" s="6"/>
      <c r="C602" s="8"/>
      <c r="D602" s="7"/>
      <c r="L602" s="95"/>
      <c r="M602" s="7"/>
    </row>
    <row r="603" spans="1:13">
      <c r="A603" s="6"/>
      <c r="C603" s="8"/>
      <c r="D603" s="7"/>
      <c r="L603" s="95"/>
      <c r="M603" s="7"/>
    </row>
    <row r="604" spans="1:13">
      <c r="A604" s="6"/>
      <c r="C604" s="8"/>
      <c r="D604" s="7"/>
      <c r="L604" s="95"/>
      <c r="M604" s="7"/>
    </row>
    <row r="605" spans="1:13">
      <c r="A605" s="6"/>
      <c r="C605" s="8"/>
      <c r="D605" s="7"/>
      <c r="L605" s="95"/>
      <c r="M605" s="7"/>
    </row>
    <row r="606" spans="1:13">
      <c r="A606" s="6"/>
      <c r="C606" s="8"/>
      <c r="D606" s="7"/>
      <c r="L606" s="95"/>
      <c r="M606" s="7"/>
    </row>
    <row r="607" spans="1:13">
      <c r="A607" s="6"/>
      <c r="C607" s="8"/>
      <c r="D607" s="7"/>
      <c r="L607" s="95"/>
      <c r="M607" s="7"/>
    </row>
    <row r="608" spans="1:13">
      <c r="A608" s="6"/>
      <c r="C608" s="8"/>
      <c r="D608" s="7"/>
      <c r="L608" s="95"/>
      <c r="M608" s="7"/>
    </row>
    <row r="609" spans="1:13">
      <c r="A609" s="6"/>
      <c r="C609" s="8"/>
      <c r="D609" s="7"/>
      <c r="L609" s="95"/>
      <c r="M609" s="7"/>
    </row>
    <row r="610" spans="1:13">
      <c r="A610" s="6"/>
      <c r="C610" s="8"/>
      <c r="D610" s="7"/>
      <c r="L610" s="95"/>
      <c r="M610" s="7"/>
    </row>
    <row r="611" spans="1:13">
      <c r="A611" s="6"/>
      <c r="C611" s="8"/>
      <c r="D611" s="7"/>
      <c r="L611" s="95"/>
      <c r="M611" s="7"/>
    </row>
    <row r="612" spans="1:13">
      <c r="A612" s="6"/>
      <c r="C612" s="8"/>
      <c r="D612" s="7"/>
      <c r="L612" s="95"/>
      <c r="M612" s="7"/>
    </row>
    <row r="613" spans="1:13">
      <c r="A613" s="6"/>
      <c r="C613" s="8"/>
      <c r="D613" s="7"/>
      <c r="L613" s="95"/>
      <c r="M613" s="7"/>
    </row>
    <row r="614" spans="1:13">
      <c r="A614" s="6"/>
      <c r="C614" s="8"/>
      <c r="D614" s="7"/>
      <c r="L614" s="95"/>
      <c r="M614" s="7"/>
    </row>
    <row r="615" spans="1:13">
      <c r="A615" s="6"/>
      <c r="C615" s="8"/>
      <c r="D615" s="7"/>
      <c r="L615" s="95"/>
      <c r="M615" s="7"/>
    </row>
    <row r="616" spans="1:13">
      <c r="A616" s="6"/>
      <c r="C616" s="8"/>
      <c r="D616" s="7"/>
      <c r="L616" s="95"/>
      <c r="M616" s="7"/>
    </row>
    <row r="617" spans="1:13">
      <c r="A617" s="6"/>
      <c r="C617" s="8"/>
      <c r="D617" s="7"/>
      <c r="L617" s="95"/>
      <c r="M617" s="7"/>
    </row>
    <row r="618" spans="1:13">
      <c r="A618" s="6"/>
      <c r="C618" s="8"/>
      <c r="D618" s="7"/>
      <c r="L618" s="95"/>
      <c r="M618" s="7"/>
    </row>
    <row r="619" spans="1:13">
      <c r="A619" s="6"/>
      <c r="C619" s="8"/>
      <c r="D619" s="7"/>
      <c r="L619" s="95"/>
      <c r="M619" s="7"/>
    </row>
    <row r="620" spans="1:13">
      <c r="A620" s="6"/>
      <c r="C620" s="8"/>
      <c r="D620" s="7"/>
      <c r="L620" s="95"/>
      <c r="M620" s="7"/>
    </row>
    <row r="621" spans="1:13">
      <c r="A621" s="6"/>
      <c r="C621" s="8"/>
      <c r="D621" s="7"/>
      <c r="L621" s="95"/>
      <c r="M621" s="7"/>
    </row>
    <row r="622" spans="1:13">
      <c r="A622" s="6"/>
      <c r="C622" s="8"/>
      <c r="D622" s="7"/>
      <c r="L622" s="95"/>
      <c r="M622" s="7"/>
    </row>
    <row r="623" spans="1:13">
      <c r="A623" s="6"/>
      <c r="C623" s="8"/>
      <c r="D623" s="7"/>
      <c r="L623" s="95"/>
      <c r="M623" s="7"/>
    </row>
    <row r="624" spans="1:13">
      <c r="A624" s="6"/>
      <c r="C624" s="8"/>
      <c r="D624" s="7"/>
      <c r="L624" s="95"/>
      <c r="M624" s="7"/>
    </row>
    <row r="625" spans="1:13">
      <c r="A625" s="6"/>
      <c r="C625" s="8"/>
      <c r="D625" s="7"/>
      <c r="L625" s="95"/>
      <c r="M625" s="7"/>
    </row>
    <row r="626" spans="1:13">
      <c r="A626" s="6"/>
      <c r="C626" s="8"/>
      <c r="D626" s="7"/>
      <c r="L626" s="95"/>
      <c r="M626" s="7"/>
    </row>
    <row r="627" spans="1:13">
      <c r="A627" s="6"/>
      <c r="C627" s="8"/>
      <c r="D627" s="7"/>
      <c r="L627" s="95"/>
      <c r="M627" s="7"/>
    </row>
    <row r="628" spans="1:13">
      <c r="A628" s="6"/>
      <c r="C628" s="8"/>
      <c r="D628" s="7"/>
      <c r="L628" s="95"/>
      <c r="M628" s="7"/>
    </row>
    <row r="629" spans="1:13">
      <c r="A629" s="6"/>
      <c r="C629" s="8"/>
      <c r="D629" s="7"/>
      <c r="L629" s="95"/>
      <c r="M629" s="7"/>
    </row>
    <row r="630" spans="1:13">
      <c r="A630" s="6"/>
      <c r="C630" s="8"/>
      <c r="D630" s="7"/>
      <c r="L630" s="95"/>
      <c r="M630" s="7"/>
    </row>
    <row r="631" spans="1:13">
      <c r="A631" s="6"/>
      <c r="C631" s="8"/>
      <c r="D631" s="7"/>
      <c r="L631" s="95"/>
      <c r="M631" s="7"/>
    </row>
    <row r="632" spans="1:13">
      <c r="A632" s="6"/>
      <c r="C632" s="8"/>
      <c r="D632" s="7"/>
      <c r="L632" s="95"/>
      <c r="M632" s="7"/>
    </row>
    <row r="633" spans="1:13">
      <c r="A633" s="6"/>
      <c r="C633" s="8"/>
      <c r="D633" s="7"/>
      <c r="L633" s="95"/>
      <c r="M633" s="7"/>
    </row>
    <row r="634" spans="1:13">
      <c r="A634" s="6"/>
      <c r="C634" s="8"/>
      <c r="D634" s="7"/>
      <c r="L634" s="95"/>
      <c r="M634" s="7"/>
    </row>
    <row r="635" spans="1:13">
      <c r="A635" s="6"/>
      <c r="C635" s="8"/>
      <c r="D635" s="7"/>
      <c r="L635" s="95"/>
      <c r="M635" s="7"/>
    </row>
    <row r="636" spans="1:13">
      <c r="A636" s="6"/>
      <c r="C636" s="8"/>
      <c r="D636" s="7"/>
      <c r="L636" s="95"/>
      <c r="M636" s="7"/>
    </row>
    <row r="637" spans="1:13">
      <c r="A637" s="6"/>
      <c r="C637" s="8"/>
      <c r="D637" s="7"/>
      <c r="L637" s="95"/>
      <c r="M637" s="7"/>
    </row>
    <row r="638" spans="1:13">
      <c r="A638" s="6"/>
      <c r="C638" s="8"/>
      <c r="D638" s="7"/>
      <c r="L638" s="95"/>
      <c r="M638" s="7"/>
    </row>
    <row r="639" spans="1:13">
      <c r="A639" s="6"/>
      <c r="C639" s="8"/>
      <c r="D639" s="7"/>
      <c r="L639" s="95"/>
      <c r="M639" s="7"/>
    </row>
    <row r="640" spans="1:13">
      <c r="A640" s="6"/>
      <c r="C640" s="8"/>
      <c r="D640" s="7"/>
      <c r="L640" s="95"/>
      <c r="M640" s="7"/>
    </row>
    <row r="641" spans="1:13">
      <c r="A641" s="6"/>
      <c r="C641" s="8"/>
      <c r="D641" s="7"/>
      <c r="L641" s="95"/>
      <c r="M641" s="7"/>
    </row>
    <row r="642" spans="1:13">
      <c r="A642" s="6"/>
      <c r="C642" s="8"/>
      <c r="D642" s="7"/>
      <c r="L642" s="95"/>
      <c r="M642" s="7"/>
    </row>
    <row r="643" spans="1:13">
      <c r="A643" s="6"/>
      <c r="C643" s="8"/>
      <c r="D643" s="7"/>
      <c r="L643" s="95"/>
      <c r="M643" s="7"/>
    </row>
    <row r="644" spans="1:13">
      <c r="A644" s="6"/>
      <c r="C644" s="8"/>
      <c r="D644" s="7"/>
      <c r="L644" s="95"/>
      <c r="M644" s="7"/>
    </row>
    <row r="645" spans="1:13">
      <c r="A645" s="6"/>
      <c r="C645" s="8"/>
      <c r="D645" s="7"/>
      <c r="L645" s="95"/>
      <c r="M645" s="7"/>
    </row>
    <row r="646" spans="1:13">
      <c r="A646" s="6"/>
      <c r="C646" s="8"/>
      <c r="D646" s="7"/>
      <c r="L646" s="95"/>
      <c r="M646" s="7"/>
    </row>
    <row r="647" spans="1:13">
      <c r="A647" s="6"/>
      <c r="C647" s="8"/>
      <c r="D647" s="7"/>
      <c r="L647" s="95"/>
      <c r="M647" s="7"/>
    </row>
    <row r="648" spans="1:13">
      <c r="A648" s="6"/>
      <c r="C648" s="8"/>
      <c r="D648" s="7"/>
      <c r="L648" s="95"/>
      <c r="M648" s="7"/>
    </row>
    <row r="649" spans="1:13">
      <c r="A649" s="6"/>
      <c r="C649" s="8"/>
      <c r="D649" s="7"/>
      <c r="L649" s="95"/>
      <c r="M649" s="7"/>
    </row>
    <row r="650" spans="1:13">
      <c r="A650" s="6"/>
      <c r="C650" s="8"/>
      <c r="D650" s="7"/>
      <c r="L650" s="95"/>
      <c r="M650" s="7"/>
    </row>
    <row r="651" spans="1:13">
      <c r="A651" s="6"/>
      <c r="C651" s="8"/>
      <c r="D651" s="7"/>
      <c r="L651" s="95"/>
      <c r="M651" s="7"/>
    </row>
    <row r="652" spans="1:13">
      <c r="A652" s="6"/>
      <c r="C652" s="8"/>
      <c r="D652" s="7"/>
      <c r="L652" s="95"/>
      <c r="M652" s="7"/>
    </row>
    <row r="653" spans="1:13">
      <c r="A653" s="6"/>
      <c r="C653" s="8"/>
      <c r="D653" s="7"/>
      <c r="L653" s="95"/>
      <c r="M653" s="7"/>
    </row>
    <row r="654" spans="1:13">
      <c r="A654" s="6"/>
      <c r="C654" s="8"/>
      <c r="D654" s="7"/>
      <c r="L654" s="95"/>
      <c r="M654" s="7"/>
    </row>
    <row r="655" spans="1:13">
      <c r="A655" s="6"/>
      <c r="C655" s="8"/>
      <c r="D655" s="7"/>
      <c r="L655" s="95"/>
      <c r="M655" s="7"/>
    </row>
    <row r="656" spans="1:13">
      <c r="A656" s="6"/>
      <c r="C656" s="8"/>
      <c r="D656" s="7"/>
      <c r="L656" s="95"/>
      <c r="M656" s="7"/>
    </row>
    <row r="657" spans="1:13">
      <c r="A657" s="6"/>
      <c r="C657" s="8"/>
      <c r="D657" s="7"/>
      <c r="L657" s="95"/>
      <c r="M657" s="7"/>
    </row>
    <row r="658" spans="1:13">
      <c r="A658" s="6"/>
      <c r="C658" s="8"/>
      <c r="D658" s="7"/>
      <c r="L658" s="95"/>
      <c r="M658" s="7"/>
    </row>
    <row r="659" spans="1:13">
      <c r="A659" s="6"/>
      <c r="C659" s="8"/>
      <c r="D659" s="7"/>
      <c r="L659" s="95"/>
      <c r="M659" s="7"/>
    </row>
    <row r="660" spans="1:13">
      <c r="A660" s="6"/>
      <c r="C660" s="8"/>
      <c r="D660" s="7"/>
      <c r="L660" s="95"/>
      <c r="M660" s="7"/>
    </row>
    <row r="661" spans="1:13">
      <c r="A661" s="6"/>
      <c r="C661" s="8"/>
      <c r="D661" s="7"/>
      <c r="L661" s="95"/>
      <c r="M661" s="7"/>
    </row>
    <row r="662" spans="1:13">
      <c r="A662" s="6"/>
      <c r="C662" s="8"/>
      <c r="D662" s="7"/>
      <c r="L662" s="95"/>
      <c r="M662" s="7"/>
    </row>
    <row r="663" spans="1:13">
      <c r="A663" s="6"/>
      <c r="C663" s="8"/>
      <c r="D663" s="7"/>
      <c r="L663" s="95"/>
      <c r="M663" s="7"/>
    </row>
    <row r="664" spans="1:13">
      <c r="A664" s="6"/>
      <c r="C664" s="8"/>
      <c r="D664" s="7"/>
      <c r="L664" s="95"/>
      <c r="M664" s="7"/>
    </row>
    <row r="665" spans="1:13">
      <c r="A665" s="6"/>
      <c r="C665" s="8"/>
      <c r="D665" s="7"/>
      <c r="L665" s="95"/>
      <c r="M665" s="7"/>
    </row>
    <row r="666" spans="1:13">
      <c r="A666" s="6"/>
      <c r="C666" s="8"/>
      <c r="D666" s="7"/>
      <c r="L666" s="95"/>
      <c r="M666" s="7"/>
    </row>
    <row r="667" spans="1:13">
      <c r="A667" s="6"/>
      <c r="C667" s="8"/>
      <c r="D667" s="7"/>
      <c r="L667" s="95"/>
      <c r="M667" s="7"/>
    </row>
    <row r="668" spans="1:13">
      <c r="A668" s="6"/>
      <c r="C668" s="8"/>
      <c r="D668" s="7"/>
      <c r="L668" s="95"/>
      <c r="M668" s="7"/>
    </row>
    <row r="669" spans="1:13">
      <c r="A669" s="6"/>
      <c r="C669" s="8"/>
      <c r="D669" s="7"/>
      <c r="L669" s="95"/>
      <c r="M669" s="7"/>
    </row>
    <row r="670" spans="1:13">
      <c r="A670" s="6"/>
      <c r="C670" s="8"/>
      <c r="D670" s="7"/>
      <c r="L670" s="95"/>
      <c r="M670" s="7"/>
    </row>
    <row r="671" spans="1:13">
      <c r="A671" s="6"/>
      <c r="C671" s="8"/>
      <c r="D671" s="7"/>
      <c r="L671" s="95"/>
      <c r="M671" s="7"/>
    </row>
    <row r="672" spans="1:13">
      <c r="A672" s="6"/>
      <c r="C672" s="8"/>
      <c r="D672" s="7"/>
      <c r="L672" s="95"/>
      <c r="M672" s="7"/>
    </row>
    <row r="673" spans="1:13">
      <c r="A673" s="6"/>
      <c r="C673" s="8"/>
      <c r="D673" s="7"/>
      <c r="L673" s="95"/>
      <c r="M673" s="7"/>
    </row>
    <row r="674" spans="1:13">
      <c r="A674" s="6"/>
      <c r="C674" s="8"/>
      <c r="D674" s="7"/>
      <c r="L674" s="95"/>
      <c r="M674" s="7"/>
    </row>
    <row r="675" spans="1:13">
      <c r="A675" s="6"/>
      <c r="C675" s="8"/>
      <c r="D675" s="7"/>
      <c r="L675" s="95"/>
      <c r="M675" s="7"/>
    </row>
    <row r="676" spans="1:13">
      <c r="A676" s="6"/>
      <c r="C676" s="8"/>
      <c r="D676" s="7"/>
      <c r="L676" s="95"/>
      <c r="M676" s="7"/>
    </row>
    <row r="677" spans="1:13">
      <c r="A677" s="6"/>
      <c r="C677" s="8"/>
      <c r="D677" s="7"/>
      <c r="L677" s="95"/>
      <c r="M677" s="7"/>
    </row>
    <row r="678" spans="1:13">
      <c r="A678" s="6"/>
      <c r="C678" s="8"/>
      <c r="D678" s="7"/>
      <c r="L678" s="95"/>
      <c r="M678" s="7"/>
    </row>
    <row r="679" spans="1:13">
      <c r="A679" s="6"/>
      <c r="C679" s="8"/>
      <c r="D679" s="7"/>
      <c r="L679" s="95"/>
      <c r="M679" s="7"/>
    </row>
    <row r="680" spans="1:13">
      <c r="A680" s="6"/>
      <c r="C680" s="8"/>
      <c r="D680" s="7"/>
      <c r="L680" s="95"/>
      <c r="M680" s="7"/>
    </row>
    <row r="681" spans="1:13">
      <c r="A681" s="6"/>
      <c r="C681" s="8"/>
      <c r="D681" s="7"/>
      <c r="L681" s="95"/>
      <c r="M681" s="7"/>
    </row>
    <row r="682" spans="1:13">
      <c r="A682" s="6"/>
      <c r="C682" s="8"/>
      <c r="D682" s="7"/>
      <c r="L682" s="95"/>
      <c r="M682" s="7"/>
    </row>
    <row r="683" spans="1:13">
      <c r="A683" s="6"/>
      <c r="C683" s="8"/>
      <c r="D683" s="7"/>
      <c r="L683" s="95"/>
      <c r="M683" s="7"/>
    </row>
    <row r="684" spans="1:13">
      <c r="A684" s="6"/>
      <c r="C684" s="8"/>
      <c r="D684" s="7"/>
      <c r="L684" s="95"/>
      <c r="M684" s="7"/>
    </row>
    <row r="685" spans="1:13">
      <c r="A685" s="6"/>
      <c r="C685" s="8"/>
      <c r="D685" s="7"/>
      <c r="L685" s="95"/>
      <c r="M685" s="7"/>
    </row>
    <row r="686" spans="1:13">
      <c r="A686" s="6"/>
      <c r="C686" s="8"/>
      <c r="D686" s="7"/>
      <c r="L686" s="95"/>
      <c r="M686" s="7"/>
    </row>
    <row r="687" spans="1:13">
      <c r="A687" s="6"/>
      <c r="C687" s="8"/>
      <c r="D687" s="7"/>
      <c r="L687" s="95"/>
      <c r="M687" s="7"/>
    </row>
    <row r="688" spans="1:13">
      <c r="A688" s="6"/>
      <c r="C688" s="8"/>
      <c r="D688" s="7"/>
      <c r="L688" s="95"/>
      <c r="M688" s="7"/>
    </row>
    <row r="689" spans="1:13">
      <c r="A689" s="6"/>
      <c r="C689" s="8"/>
      <c r="D689" s="7"/>
      <c r="L689" s="95"/>
      <c r="M689" s="7"/>
    </row>
    <row r="690" spans="1:13">
      <c r="A690" s="6"/>
      <c r="C690" s="8"/>
      <c r="D690" s="7"/>
      <c r="L690" s="95"/>
      <c r="M690" s="7"/>
    </row>
    <row r="691" spans="1:13">
      <c r="A691" s="6"/>
      <c r="C691" s="8"/>
      <c r="D691" s="7"/>
      <c r="L691" s="95"/>
      <c r="M691" s="7"/>
    </row>
    <row r="692" spans="1:13">
      <c r="A692" s="6"/>
      <c r="C692" s="8"/>
      <c r="D692" s="7"/>
      <c r="L692" s="95"/>
      <c r="M692" s="7"/>
    </row>
    <row r="693" spans="1:13">
      <c r="A693" s="6"/>
      <c r="C693" s="8"/>
      <c r="D693" s="7"/>
      <c r="L693" s="95"/>
      <c r="M693" s="7"/>
    </row>
    <row r="694" spans="1:13">
      <c r="A694" s="6"/>
      <c r="C694" s="8"/>
      <c r="D694" s="7"/>
      <c r="L694" s="95"/>
      <c r="M694" s="7"/>
    </row>
    <row r="695" spans="1:13">
      <c r="A695" s="6"/>
      <c r="C695" s="8"/>
      <c r="D695" s="7"/>
      <c r="L695" s="95"/>
      <c r="M695" s="7"/>
    </row>
    <row r="696" spans="1:13">
      <c r="A696" s="6"/>
      <c r="C696" s="8"/>
      <c r="D696" s="7"/>
      <c r="L696" s="95"/>
      <c r="M696" s="7"/>
    </row>
    <row r="697" spans="1:13">
      <c r="A697" s="6"/>
      <c r="C697" s="8"/>
      <c r="D697" s="7"/>
      <c r="L697" s="95"/>
      <c r="M697" s="7"/>
    </row>
    <row r="698" spans="1:13">
      <c r="A698" s="6"/>
      <c r="C698" s="8"/>
      <c r="D698" s="7"/>
      <c r="L698" s="95"/>
      <c r="M698" s="7"/>
    </row>
    <row r="699" spans="1:13">
      <c r="A699" s="6"/>
      <c r="C699" s="8"/>
      <c r="D699" s="7"/>
      <c r="L699" s="95"/>
      <c r="M699" s="7"/>
    </row>
    <row r="700" spans="1:13">
      <c r="A700" s="6"/>
      <c r="C700" s="8"/>
      <c r="D700" s="7"/>
      <c r="L700" s="95"/>
      <c r="M700" s="7"/>
    </row>
    <row r="701" spans="1:13">
      <c r="A701" s="6"/>
      <c r="C701" s="8"/>
      <c r="D701" s="7"/>
      <c r="L701" s="95"/>
      <c r="M701" s="7"/>
    </row>
    <row r="702" spans="1:13">
      <c r="A702" s="6"/>
      <c r="C702" s="8"/>
      <c r="D702" s="7"/>
      <c r="L702" s="95"/>
      <c r="M702" s="7"/>
    </row>
    <row r="703" spans="1:13">
      <c r="A703" s="6"/>
      <c r="C703" s="8"/>
      <c r="D703" s="7"/>
      <c r="L703" s="95"/>
      <c r="M703" s="7"/>
    </row>
    <row r="704" spans="1:13">
      <c r="A704" s="6"/>
      <c r="C704" s="8"/>
      <c r="D704" s="7"/>
      <c r="L704" s="95"/>
      <c r="M704" s="7"/>
    </row>
    <row r="705" spans="1:13">
      <c r="A705" s="6"/>
      <c r="C705" s="8"/>
      <c r="D705" s="7"/>
      <c r="L705" s="95"/>
      <c r="M705" s="7"/>
    </row>
    <row r="706" spans="1:13">
      <c r="A706" s="6"/>
      <c r="C706" s="8"/>
      <c r="D706" s="7"/>
      <c r="L706" s="95"/>
      <c r="M706" s="7"/>
    </row>
    <row r="707" spans="1:13">
      <c r="A707" s="6"/>
      <c r="C707" s="8"/>
      <c r="D707" s="7"/>
      <c r="L707" s="95"/>
      <c r="M707" s="7"/>
    </row>
    <row r="708" spans="1:13">
      <c r="A708" s="6"/>
      <c r="C708" s="8"/>
      <c r="D708" s="7"/>
      <c r="L708" s="95"/>
      <c r="M708" s="7"/>
    </row>
    <row r="709" spans="1:13">
      <c r="A709" s="6"/>
      <c r="C709" s="8"/>
      <c r="D709" s="7"/>
      <c r="L709" s="95"/>
      <c r="M709" s="7"/>
    </row>
    <row r="710" spans="1:13">
      <c r="A710" s="6"/>
      <c r="C710" s="8"/>
      <c r="D710" s="7"/>
      <c r="L710" s="95"/>
      <c r="M710" s="7"/>
    </row>
    <row r="711" spans="1:13">
      <c r="A711" s="6"/>
      <c r="C711" s="8"/>
      <c r="D711" s="7"/>
      <c r="L711" s="95"/>
      <c r="M711" s="7"/>
    </row>
    <row r="712" spans="1:13">
      <c r="A712" s="6"/>
      <c r="C712" s="8"/>
      <c r="D712" s="7"/>
      <c r="L712" s="95"/>
      <c r="M712" s="7"/>
    </row>
    <row r="713" spans="1:13">
      <c r="A713" s="6"/>
      <c r="C713" s="8"/>
      <c r="D713" s="7"/>
      <c r="L713" s="95"/>
      <c r="M713" s="7"/>
    </row>
    <row r="714" spans="1:13">
      <c r="A714" s="6"/>
      <c r="C714" s="8"/>
      <c r="D714" s="7"/>
      <c r="L714" s="95"/>
      <c r="M714" s="7"/>
    </row>
    <row r="715" spans="1:13">
      <c r="A715" s="6"/>
      <c r="C715" s="8"/>
      <c r="D715" s="7"/>
      <c r="L715" s="95"/>
      <c r="M715" s="7"/>
    </row>
    <row r="716" spans="1:13">
      <c r="A716" s="6"/>
      <c r="C716" s="8"/>
      <c r="D716" s="7"/>
      <c r="L716" s="95"/>
      <c r="M716" s="7"/>
    </row>
    <row r="717" spans="1:13">
      <c r="A717" s="6"/>
      <c r="C717" s="8"/>
      <c r="D717" s="7"/>
      <c r="L717" s="95"/>
      <c r="M717" s="7"/>
    </row>
    <row r="718" spans="1:13">
      <c r="A718" s="6"/>
      <c r="C718" s="8"/>
      <c r="D718" s="7"/>
      <c r="L718" s="95"/>
      <c r="M718" s="7"/>
    </row>
    <row r="719" spans="1:13">
      <c r="A719" s="6"/>
      <c r="C719" s="8"/>
      <c r="D719" s="7"/>
      <c r="L719" s="95"/>
      <c r="M719" s="7"/>
    </row>
    <row r="720" spans="1:13">
      <c r="A720" s="6"/>
      <c r="C720" s="8"/>
      <c r="D720" s="7"/>
      <c r="L720" s="95"/>
      <c r="M720" s="7"/>
    </row>
    <row r="721" spans="1:13">
      <c r="A721" s="6"/>
      <c r="C721" s="8"/>
      <c r="D721" s="7"/>
      <c r="L721" s="95"/>
      <c r="M721" s="7"/>
    </row>
    <row r="722" spans="1:13">
      <c r="A722" s="6"/>
      <c r="C722" s="8"/>
      <c r="D722" s="7"/>
      <c r="L722" s="95"/>
      <c r="M722" s="7"/>
    </row>
    <row r="723" spans="1:13">
      <c r="A723" s="6"/>
      <c r="C723" s="8"/>
      <c r="D723" s="7"/>
      <c r="L723" s="95"/>
      <c r="M723" s="7"/>
    </row>
    <row r="724" spans="1:13">
      <c r="A724" s="6"/>
      <c r="C724" s="8"/>
      <c r="D724" s="7"/>
      <c r="L724" s="95"/>
      <c r="M724" s="7"/>
    </row>
    <row r="725" spans="1:13">
      <c r="A725" s="6"/>
      <c r="C725" s="8"/>
      <c r="D725" s="7"/>
      <c r="L725" s="95"/>
      <c r="M725" s="7"/>
    </row>
    <row r="726" spans="1:13">
      <c r="A726" s="6"/>
      <c r="C726" s="8"/>
      <c r="D726" s="7"/>
      <c r="L726" s="95"/>
      <c r="M726" s="7"/>
    </row>
    <row r="727" spans="1:13">
      <c r="A727" s="6"/>
      <c r="C727" s="8"/>
      <c r="D727" s="7"/>
      <c r="L727" s="95"/>
      <c r="M727" s="7"/>
    </row>
    <row r="728" spans="1:13">
      <c r="A728" s="6"/>
      <c r="C728" s="8"/>
      <c r="D728" s="7"/>
      <c r="L728" s="95"/>
      <c r="M728" s="7"/>
    </row>
    <row r="729" spans="1:13">
      <c r="A729" s="6"/>
      <c r="C729" s="8"/>
      <c r="D729" s="7"/>
      <c r="L729" s="95"/>
      <c r="M729" s="7"/>
    </row>
    <row r="730" spans="1:13">
      <c r="A730" s="6"/>
      <c r="C730" s="8"/>
      <c r="D730" s="7"/>
      <c r="L730" s="95"/>
      <c r="M730" s="7"/>
    </row>
    <row r="731" spans="1:13">
      <c r="A731" s="6"/>
      <c r="C731" s="8"/>
      <c r="D731" s="7"/>
      <c r="L731" s="95"/>
      <c r="M731" s="7"/>
    </row>
    <row r="732" spans="1:13">
      <c r="A732" s="6"/>
      <c r="C732" s="8"/>
      <c r="D732" s="7"/>
      <c r="L732" s="95"/>
      <c r="M732" s="7"/>
    </row>
    <row r="733" spans="1:13">
      <c r="A733" s="6"/>
      <c r="C733" s="8"/>
      <c r="D733" s="7"/>
      <c r="L733" s="95"/>
      <c r="M733" s="7"/>
    </row>
    <row r="734" spans="1:13">
      <c r="A734" s="6"/>
      <c r="C734" s="8"/>
      <c r="D734" s="7"/>
      <c r="L734" s="95"/>
      <c r="M734" s="7"/>
    </row>
    <row r="735" spans="1:13">
      <c r="A735" s="6"/>
      <c r="C735" s="8"/>
      <c r="D735" s="7"/>
      <c r="L735" s="95"/>
      <c r="M735" s="7"/>
    </row>
    <row r="736" spans="1:13">
      <c r="A736" s="6"/>
      <c r="C736" s="8"/>
      <c r="D736" s="7"/>
      <c r="L736" s="95"/>
      <c r="M736" s="7"/>
    </row>
    <row r="737" spans="1:13">
      <c r="A737" s="6"/>
      <c r="C737" s="8"/>
      <c r="D737" s="7"/>
      <c r="L737" s="95"/>
      <c r="M737" s="7"/>
    </row>
    <row r="738" spans="1:13">
      <c r="A738" s="6"/>
      <c r="C738" s="8"/>
      <c r="D738" s="7"/>
      <c r="L738" s="95"/>
      <c r="M738" s="7"/>
    </row>
    <row r="739" spans="1:13">
      <c r="A739" s="6"/>
      <c r="C739" s="8"/>
      <c r="D739" s="7"/>
    </row>
    <row r="740" spans="1:13">
      <c r="A740" s="6"/>
      <c r="C740" s="8"/>
      <c r="D740" s="7"/>
    </row>
    <row r="741" spans="1:13">
      <c r="A741" s="6"/>
      <c r="C741" s="8"/>
      <c r="D741" s="7"/>
    </row>
    <row r="742" spans="1:13">
      <c r="A742" s="6"/>
      <c r="C742" s="8"/>
      <c r="D742" s="7"/>
      <c r="E742" s="96"/>
    </row>
    <row r="743" spans="1:13">
      <c r="A743" s="6"/>
      <c r="C743" s="8"/>
      <c r="D743" s="7"/>
      <c r="E743" s="96"/>
    </row>
  </sheetData>
  <mergeCells count="3">
    <mergeCell ref="E2:F2"/>
    <mergeCell ref="G2:H2"/>
    <mergeCell ref="I2:J2"/>
  </mergeCells>
  <conditionalFormatting sqref="D28">
    <cfRule type="cellIs" dxfId="7" priority="1" stopIfTrue="1" operator="equal">
      <formula>8223.307275</formula>
    </cfRule>
  </conditionalFormatting>
  <pageMargins left="0.11811023622047245" right="0.11811023622047245" top="0.11811023622047245" bottom="0.11811023622047245" header="0.11811023622047245" footer="0.11811023622047245"/>
  <pageSetup paperSize="9" scale="9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AC745"/>
  <sheetViews>
    <sheetView showGridLines="0" zoomScale="63" workbookViewId="0">
      <selection activeCell="D31" sqref="D31"/>
    </sheetView>
  </sheetViews>
  <sheetFormatPr defaultRowHeight="14.35"/>
  <cols>
    <col min="1" max="1" width="2" style="129" bestFit="1" customWidth="1"/>
    <col min="2" max="2" width="47" style="137" bestFit="1" customWidth="1"/>
    <col min="3" max="3" width="14.5859375" style="159" bestFit="1" customWidth="1"/>
    <col min="4" max="4" width="9.41015625" style="129" bestFit="1" customWidth="1"/>
    <col min="5" max="5" width="13.87890625" style="129" bestFit="1" customWidth="1"/>
    <col min="6" max="6" width="15.1171875" style="129" bestFit="1" customWidth="1"/>
    <col min="7" max="7" width="13.87890625" style="129" bestFit="1" customWidth="1"/>
    <col min="8" max="8" width="15.1171875" style="129" bestFit="1" customWidth="1"/>
    <col min="9" max="9" width="13.87890625" style="129" bestFit="1" customWidth="1"/>
    <col min="10" max="10" width="15.1171875" style="129" bestFit="1" customWidth="1"/>
    <col min="11" max="11" width="11.5859375" style="129" bestFit="1" customWidth="1"/>
  </cols>
  <sheetData>
    <row r="2" spans="1:29" s="76" customFormat="1" ht="15">
      <c r="A2" s="231" t="s">
        <v>0</v>
      </c>
      <c r="B2" s="250" t="s">
        <v>29</v>
      </c>
      <c r="C2" s="251" t="s">
        <v>48</v>
      </c>
      <c r="D2" s="233" t="s">
        <v>49</v>
      </c>
      <c r="E2" s="358" t="s">
        <v>24</v>
      </c>
      <c r="F2" s="359"/>
      <c r="G2" s="358" t="s">
        <v>23</v>
      </c>
      <c r="H2" s="359"/>
      <c r="I2" s="358" t="s">
        <v>33</v>
      </c>
      <c r="J2" s="359"/>
      <c r="K2" s="234" t="s">
        <v>17</v>
      </c>
    </row>
    <row r="3" spans="1:29" s="76" customFormat="1" ht="15">
      <c r="A3" s="231"/>
      <c r="B3" s="252"/>
      <c r="C3" s="251"/>
      <c r="D3" s="236"/>
      <c r="E3" s="234" t="s">
        <v>50</v>
      </c>
      <c r="F3" s="234" t="s">
        <v>51</v>
      </c>
      <c r="G3" s="234" t="s">
        <v>50</v>
      </c>
      <c r="H3" s="234" t="s">
        <v>51</v>
      </c>
      <c r="I3" s="234" t="s">
        <v>50</v>
      </c>
      <c r="J3" s="234" t="s">
        <v>51</v>
      </c>
      <c r="K3" s="234"/>
    </row>
    <row r="4" spans="1:29" s="128" customFormat="1">
      <c r="A4" s="253">
        <v>1</v>
      </c>
      <c r="B4" s="254">
        <v>2</v>
      </c>
      <c r="C4" s="255">
        <v>3</v>
      </c>
      <c r="D4" s="256">
        <v>4</v>
      </c>
      <c r="E4" s="256">
        <v>5</v>
      </c>
      <c r="F4" s="256">
        <v>6</v>
      </c>
      <c r="G4" s="256">
        <v>7</v>
      </c>
      <c r="H4" s="256">
        <v>8</v>
      </c>
      <c r="I4" s="256">
        <v>9</v>
      </c>
      <c r="J4" s="256">
        <v>10</v>
      </c>
      <c r="K4" s="256">
        <v>11</v>
      </c>
    </row>
    <row r="5" spans="1:29" s="128" customFormat="1">
      <c r="A5" s="138"/>
      <c r="B5" s="141" t="s">
        <v>54</v>
      </c>
      <c r="C5" s="142"/>
      <c r="D5" s="145"/>
      <c r="E5" s="146"/>
      <c r="F5" s="146"/>
      <c r="G5" s="146"/>
      <c r="H5" s="147"/>
      <c r="I5" s="146"/>
      <c r="J5" s="146"/>
      <c r="K5" s="147"/>
      <c r="P5" s="178"/>
      <c r="Q5" s="179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</row>
    <row r="6" spans="1:29" s="128" customFormat="1" ht="14.7" thickBot="1">
      <c r="A6" s="97">
        <v>1</v>
      </c>
      <c r="B6" s="132" t="s">
        <v>55</v>
      </c>
      <c r="C6" s="97" t="s">
        <v>8</v>
      </c>
      <c r="D6" s="148">
        <v>35</v>
      </c>
      <c r="E6" s="149"/>
      <c r="F6" s="156">
        <f t="shared" ref="F6:F21" si="0">E6*D6</f>
        <v>0</v>
      </c>
      <c r="G6" s="149"/>
      <c r="H6" s="152">
        <f>G6*D6</f>
        <v>0</v>
      </c>
      <c r="I6" s="152"/>
      <c r="J6" s="152">
        <f t="shared" ref="J6:J20" si="1">I6*D6</f>
        <v>0</v>
      </c>
      <c r="K6" s="150"/>
      <c r="P6" s="181"/>
      <c r="Q6" s="182"/>
      <c r="R6" s="4"/>
      <c r="S6" s="3"/>
      <c r="T6" s="3"/>
      <c r="U6" s="3"/>
      <c r="V6" s="4"/>
      <c r="W6" s="4"/>
      <c r="X6" s="4"/>
      <c r="Y6" s="4"/>
      <c r="Z6" s="4"/>
      <c r="AA6" s="4"/>
      <c r="AB6" s="4"/>
      <c r="AC6" s="4"/>
    </row>
    <row r="7" spans="1:29" s="128" customFormat="1" ht="14.7" thickBot="1">
      <c r="A7" s="97"/>
      <c r="B7" s="139" t="s">
        <v>10</v>
      </c>
      <c r="C7" s="143" t="s">
        <v>8</v>
      </c>
      <c r="D7" s="151">
        <v>35</v>
      </c>
      <c r="E7" s="152"/>
      <c r="F7" s="156">
        <f t="shared" si="0"/>
        <v>0</v>
      </c>
      <c r="G7" s="152"/>
      <c r="H7" s="152">
        <f>G7*D7</f>
        <v>0</v>
      </c>
      <c r="I7" s="152"/>
      <c r="J7" s="152">
        <f t="shared" si="1"/>
        <v>0</v>
      </c>
      <c r="K7" s="152">
        <f>J7+H7+F7</f>
        <v>0</v>
      </c>
      <c r="P7" s="181"/>
      <c r="Q7" s="182"/>
      <c r="R7" s="4"/>
      <c r="S7" s="3"/>
      <c r="T7" s="3"/>
      <c r="U7" s="3"/>
      <c r="V7" s="4"/>
      <c r="W7" s="4"/>
      <c r="X7" s="4"/>
      <c r="Y7" s="4"/>
      <c r="Z7" s="4"/>
      <c r="AA7" s="4"/>
      <c r="AB7" s="4"/>
      <c r="AC7" s="4"/>
    </row>
    <row r="8" spans="1:29" s="128" customFormat="1" ht="13">
      <c r="A8" s="97"/>
      <c r="B8" s="139" t="s">
        <v>12</v>
      </c>
      <c r="C8" s="115" t="s">
        <v>4</v>
      </c>
      <c r="D8" s="151">
        <v>35</v>
      </c>
      <c r="E8" s="152"/>
      <c r="F8" s="156">
        <f t="shared" si="0"/>
        <v>0</v>
      </c>
      <c r="G8" s="152"/>
      <c r="H8" s="152">
        <f t="shared" ref="H8:H21" si="2">G8*D8</f>
        <v>0</v>
      </c>
      <c r="I8" s="152"/>
      <c r="J8" s="152">
        <f t="shared" si="1"/>
        <v>0</v>
      </c>
      <c r="K8" s="152">
        <f>J8+H8+F8</f>
        <v>0</v>
      </c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</row>
    <row r="9" spans="1:29" s="128" customFormat="1" ht="13">
      <c r="A9" s="97"/>
      <c r="B9" s="139" t="s">
        <v>11</v>
      </c>
      <c r="C9" s="115"/>
      <c r="D9" s="151"/>
      <c r="E9" s="152"/>
      <c r="F9" s="156">
        <f t="shared" si="0"/>
        <v>0</v>
      </c>
      <c r="G9" s="152"/>
      <c r="H9" s="152">
        <f t="shared" si="2"/>
        <v>0</v>
      </c>
      <c r="I9" s="152"/>
      <c r="J9" s="152">
        <f t="shared" si="1"/>
        <v>0</v>
      </c>
      <c r="K9" s="152">
        <f>J9+H9+F9</f>
        <v>0</v>
      </c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</row>
    <row r="10" spans="1:29" s="128" customFormat="1" ht="13">
      <c r="A10" s="97"/>
      <c r="B10" s="139" t="s">
        <v>56</v>
      </c>
      <c r="C10" s="143" t="s">
        <v>8</v>
      </c>
      <c r="D10" s="151">
        <v>35.700000000000003</v>
      </c>
      <c r="E10" s="152"/>
      <c r="F10" s="156">
        <f t="shared" si="0"/>
        <v>0</v>
      </c>
      <c r="G10" s="152"/>
      <c r="H10" s="152">
        <f t="shared" si="2"/>
        <v>0</v>
      </c>
      <c r="I10" s="152"/>
      <c r="J10" s="152">
        <f t="shared" si="1"/>
        <v>0</v>
      </c>
      <c r="K10" s="152">
        <f>J10+H10+F10</f>
        <v>0</v>
      </c>
      <c r="P10" s="3"/>
      <c r="Q10" s="3"/>
      <c r="R10" s="3"/>
      <c r="S10" s="183"/>
      <c r="T10" s="3"/>
      <c r="U10" s="3"/>
      <c r="V10" s="3"/>
      <c r="W10" s="3"/>
      <c r="X10" s="3"/>
      <c r="Y10" s="3"/>
      <c r="Z10" s="3"/>
      <c r="AA10" s="3"/>
      <c r="AB10" s="3"/>
      <c r="AC10" s="3"/>
    </row>
    <row r="11" spans="1:29" s="128" customFormat="1" ht="13">
      <c r="A11" s="97"/>
      <c r="B11" s="139" t="s">
        <v>13</v>
      </c>
      <c r="C11" s="115" t="s">
        <v>4</v>
      </c>
      <c r="D11" s="151">
        <v>35</v>
      </c>
      <c r="E11" s="152"/>
      <c r="F11" s="156">
        <f t="shared" si="0"/>
        <v>0</v>
      </c>
      <c r="G11" s="152"/>
      <c r="H11" s="152">
        <f t="shared" si="2"/>
        <v>0</v>
      </c>
      <c r="I11" s="152"/>
      <c r="J11" s="152">
        <f t="shared" si="1"/>
        <v>0</v>
      </c>
      <c r="K11" s="152">
        <f>J11+H11+F11</f>
        <v>0</v>
      </c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</row>
    <row r="12" spans="1:29" s="128" customFormat="1" ht="13">
      <c r="A12" s="68">
        <v>2</v>
      </c>
      <c r="B12" s="134" t="s">
        <v>76</v>
      </c>
      <c r="C12" s="68" t="s">
        <v>8</v>
      </c>
      <c r="D12" s="154">
        <v>320</v>
      </c>
      <c r="E12" s="155"/>
      <c r="F12" s="156">
        <f t="shared" si="0"/>
        <v>0</v>
      </c>
      <c r="G12" s="155"/>
      <c r="H12" s="152">
        <f t="shared" si="2"/>
        <v>0</v>
      </c>
      <c r="I12" s="152"/>
      <c r="J12" s="152">
        <f t="shared" si="1"/>
        <v>0</v>
      </c>
      <c r="K12" s="152"/>
      <c r="P12" s="3"/>
      <c r="Q12" s="3"/>
      <c r="R12" s="3"/>
      <c r="S12" s="3"/>
      <c r="T12" s="3"/>
      <c r="U12" s="3"/>
      <c r="V12" s="3"/>
      <c r="W12" s="3"/>
      <c r="X12" s="188"/>
      <c r="Y12" s="3"/>
      <c r="Z12" s="3"/>
      <c r="AA12" s="3"/>
      <c r="AB12" s="3"/>
      <c r="AC12" s="3"/>
    </row>
    <row r="13" spans="1:29" s="128" customFormat="1" ht="13">
      <c r="A13" s="68"/>
      <c r="B13" s="140" t="s">
        <v>10</v>
      </c>
      <c r="C13" s="83" t="s">
        <v>36</v>
      </c>
      <c r="D13" s="153">
        <v>1600</v>
      </c>
      <c r="E13" s="156"/>
      <c r="F13" s="156">
        <f t="shared" si="0"/>
        <v>0</v>
      </c>
      <c r="G13" s="152"/>
      <c r="H13" s="152">
        <f t="shared" si="2"/>
        <v>0</v>
      </c>
      <c r="I13" s="152"/>
      <c r="J13" s="152">
        <f t="shared" si="1"/>
        <v>0</v>
      </c>
      <c r="K13" s="152">
        <f>J13+H13+F13</f>
        <v>0</v>
      </c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</row>
    <row r="14" spans="1:29" s="128" customFormat="1" ht="13">
      <c r="A14" s="68"/>
      <c r="B14" s="140" t="s">
        <v>12</v>
      </c>
      <c r="C14" s="144" t="s">
        <v>4</v>
      </c>
      <c r="D14" s="153">
        <v>320</v>
      </c>
      <c r="E14" s="156"/>
      <c r="F14" s="156">
        <f t="shared" si="0"/>
        <v>0</v>
      </c>
      <c r="G14" s="156"/>
      <c r="H14" s="152">
        <f t="shared" si="2"/>
        <v>0</v>
      </c>
      <c r="I14" s="152"/>
      <c r="J14" s="152">
        <f t="shared" si="1"/>
        <v>0</v>
      </c>
      <c r="K14" s="152">
        <f>J14+H14+F14</f>
        <v>0</v>
      </c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</row>
    <row r="15" spans="1:29" s="128" customFormat="1" ht="13">
      <c r="A15" s="68"/>
      <c r="B15" s="140" t="s">
        <v>57</v>
      </c>
      <c r="C15" s="83" t="s">
        <v>8</v>
      </c>
      <c r="D15" s="153">
        <v>326.39999999999998</v>
      </c>
      <c r="E15" s="156"/>
      <c r="F15" s="156">
        <f t="shared" si="0"/>
        <v>0</v>
      </c>
      <c r="G15" s="156"/>
      <c r="H15" s="152">
        <f t="shared" si="2"/>
        <v>0</v>
      </c>
      <c r="I15" s="152"/>
      <c r="J15" s="152">
        <f t="shared" si="1"/>
        <v>0</v>
      </c>
      <c r="K15" s="152">
        <f t="shared" ref="K15:K19" si="3">J15+H15+F15</f>
        <v>0</v>
      </c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</row>
    <row r="16" spans="1:29" s="128" customFormat="1" ht="13">
      <c r="A16" s="68"/>
      <c r="B16" s="140" t="s">
        <v>137</v>
      </c>
      <c r="C16" s="144" t="s">
        <v>9</v>
      </c>
      <c r="D16" s="153">
        <v>20</v>
      </c>
      <c r="E16" s="156"/>
      <c r="F16" s="156">
        <f t="shared" si="0"/>
        <v>0</v>
      </c>
      <c r="G16" s="156"/>
      <c r="H16" s="152">
        <f t="shared" si="2"/>
        <v>0</v>
      </c>
      <c r="I16" s="152"/>
      <c r="J16" s="152">
        <f t="shared" si="1"/>
        <v>0</v>
      </c>
      <c r="K16" s="152">
        <f t="shared" si="3"/>
        <v>0</v>
      </c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</row>
    <row r="17" spans="1:29" s="128" customFormat="1" ht="13">
      <c r="A17" s="68"/>
      <c r="B17" s="140" t="s">
        <v>16</v>
      </c>
      <c r="C17" s="83" t="s">
        <v>8</v>
      </c>
      <c r="D17" s="153">
        <v>320</v>
      </c>
      <c r="E17" s="152"/>
      <c r="F17" s="156">
        <f t="shared" ref="F17" si="4">E17*D17</f>
        <v>0</v>
      </c>
      <c r="G17" s="156"/>
      <c r="H17" s="152">
        <f t="shared" si="2"/>
        <v>0</v>
      </c>
      <c r="I17" s="152"/>
      <c r="J17" s="152">
        <f t="shared" si="1"/>
        <v>0</v>
      </c>
      <c r="K17" s="152">
        <f t="shared" si="3"/>
        <v>0</v>
      </c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</row>
    <row r="18" spans="1:29" s="128" customFormat="1" ht="13">
      <c r="A18" s="68"/>
      <c r="B18" s="140" t="s">
        <v>20</v>
      </c>
      <c r="C18" s="83" t="s">
        <v>21</v>
      </c>
      <c r="D18" s="151">
        <v>300</v>
      </c>
      <c r="E18" s="156"/>
      <c r="F18" s="156">
        <f t="shared" si="0"/>
        <v>0</v>
      </c>
      <c r="G18" s="156"/>
      <c r="H18" s="152">
        <f t="shared" si="2"/>
        <v>0</v>
      </c>
      <c r="I18" s="152"/>
      <c r="J18" s="152">
        <f t="shared" si="1"/>
        <v>0</v>
      </c>
      <c r="K18" s="152">
        <f t="shared" si="3"/>
        <v>0</v>
      </c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</row>
    <row r="19" spans="1:29" s="128" customFormat="1" ht="13">
      <c r="A19" s="68"/>
      <c r="B19" s="140" t="s">
        <v>13</v>
      </c>
      <c r="C19" s="144" t="s">
        <v>4</v>
      </c>
      <c r="D19" s="151">
        <v>320</v>
      </c>
      <c r="E19" s="156"/>
      <c r="F19" s="156">
        <f t="shared" si="0"/>
        <v>0</v>
      </c>
      <c r="G19" s="156"/>
      <c r="H19" s="152">
        <f t="shared" si="2"/>
        <v>0</v>
      </c>
      <c r="I19" s="152"/>
      <c r="J19" s="152">
        <f t="shared" si="1"/>
        <v>0</v>
      </c>
      <c r="K19" s="152">
        <f t="shared" si="3"/>
        <v>0</v>
      </c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</row>
    <row r="20" spans="1:29" s="106" customFormat="1" ht="13">
      <c r="A20" s="68">
        <v>4</v>
      </c>
      <c r="B20" s="134" t="s">
        <v>41</v>
      </c>
      <c r="C20" s="97" t="s">
        <v>8</v>
      </c>
      <c r="D20" s="105">
        <v>326.39999999999998</v>
      </c>
      <c r="E20" s="152"/>
      <c r="F20" s="156">
        <f t="shared" si="0"/>
        <v>0</v>
      </c>
      <c r="G20" s="152"/>
      <c r="H20" s="152">
        <f t="shared" si="2"/>
        <v>0</v>
      </c>
      <c r="I20" s="152"/>
      <c r="J20" s="152">
        <f t="shared" si="1"/>
        <v>0</v>
      </c>
      <c r="K20" s="152">
        <f t="shared" ref="K20:K21" si="5">J20+H20+F20</f>
        <v>0</v>
      </c>
      <c r="P20" s="89"/>
      <c r="Q20" s="89"/>
      <c r="R20" s="89"/>
      <c r="S20" s="89"/>
      <c r="T20" s="89"/>
      <c r="U20" s="89"/>
      <c r="V20" s="89"/>
      <c r="W20" s="89"/>
      <c r="X20" s="184"/>
      <c r="Y20" s="89"/>
      <c r="Z20" s="89"/>
      <c r="AA20" s="89"/>
      <c r="AB20" s="89"/>
      <c r="AC20" s="89"/>
    </row>
    <row r="21" spans="1:29" s="106" customFormat="1">
      <c r="A21" s="107">
        <v>5</v>
      </c>
      <c r="B21" s="132" t="s">
        <v>58</v>
      </c>
      <c r="C21" s="97" t="s">
        <v>59</v>
      </c>
      <c r="D21" s="105">
        <v>10</v>
      </c>
      <c r="E21" s="152"/>
      <c r="F21" s="156">
        <f t="shared" si="0"/>
        <v>0</v>
      </c>
      <c r="G21" s="152"/>
      <c r="H21" s="152">
        <f t="shared" si="2"/>
        <v>0</v>
      </c>
      <c r="I21" s="152"/>
      <c r="J21" s="152">
        <f>I21*D21</f>
        <v>0</v>
      </c>
      <c r="K21" s="152">
        <f t="shared" si="5"/>
        <v>0</v>
      </c>
      <c r="P21" s="67"/>
      <c r="Q21" s="67"/>
      <c r="R21" s="67"/>
      <c r="S21" s="67"/>
      <c r="T21" s="67"/>
      <c r="U21" s="67"/>
      <c r="V21" s="67"/>
      <c r="W21" s="67"/>
      <c r="X21" s="67"/>
      <c r="Y21" s="67"/>
      <c r="Z21" s="67"/>
      <c r="AA21" s="67"/>
      <c r="AB21" s="67"/>
      <c r="AC21" s="67"/>
    </row>
    <row r="22" spans="1:29" s="89" customFormat="1" ht="13">
      <c r="A22" s="257"/>
      <c r="B22" s="258" t="s">
        <v>17</v>
      </c>
      <c r="C22" s="257"/>
      <c r="D22" s="259"/>
      <c r="E22" s="260"/>
      <c r="F22" s="261">
        <f>SUM(F6:F21)</f>
        <v>0</v>
      </c>
      <c r="G22" s="261"/>
      <c r="H22" s="261">
        <f>SUM(H6:H21)</f>
        <v>0</v>
      </c>
      <c r="I22" s="261"/>
      <c r="J22" s="261">
        <f>SUM(J6:J21)</f>
        <v>0</v>
      </c>
      <c r="K22" s="261">
        <f>SUM(K6:K21)</f>
        <v>0</v>
      </c>
      <c r="P22" s="67"/>
      <c r="Q22" s="67"/>
      <c r="R22" s="67"/>
      <c r="S22" s="67"/>
      <c r="T22" s="67"/>
      <c r="U22" s="67"/>
      <c r="V22" s="67"/>
      <c r="W22" s="67"/>
      <c r="X22" s="67"/>
      <c r="Y22" s="67"/>
      <c r="Z22" s="67"/>
      <c r="AA22" s="67"/>
      <c r="AB22" s="67"/>
      <c r="AC22" s="67"/>
    </row>
    <row r="23" spans="1:29" s="57" customFormat="1">
      <c r="A23" s="164"/>
      <c r="B23" s="51" t="s">
        <v>110</v>
      </c>
      <c r="C23" s="52">
        <v>0.01</v>
      </c>
      <c r="D23" s="53"/>
      <c r="E23" s="54"/>
      <c r="F23" s="55"/>
      <c r="G23" s="56"/>
      <c r="H23" s="56"/>
      <c r="I23" s="55"/>
      <c r="J23" s="55"/>
      <c r="K23" s="165">
        <f>F22*C23</f>
        <v>0</v>
      </c>
      <c r="P23" s="67"/>
      <c r="Q23" s="67"/>
      <c r="R23" s="67"/>
      <c r="S23" s="67"/>
      <c r="T23" s="67"/>
      <c r="U23" s="67"/>
      <c r="V23" s="67"/>
      <c r="W23" s="67"/>
      <c r="X23" s="67"/>
      <c r="Y23" s="185"/>
      <c r="Z23" s="67"/>
      <c r="AA23" s="67"/>
      <c r="AB23" s="67"/>
      <c r="AC23" s="67"/>
    </row>
    <row r="24" spans="1:29" s="62" customFormat="1" ht="13">
      <c r="A24" s="166"/>
      <c r="B24" s="58" t="s">
        <v>17</v>
      </c>
      <c r="C24" s="52"/>
      <c r="D24" s="58"/>
      <c r="E24" s="59"/>
      <c r="F24" s="60"/>
      <c r="G24" s="60"/>
      <c r="H24" s="60"/>
      <c r="I24" s="60"/>
      <c r="J24" s="60"/>
      <c r="K24" s="167">
        <f>K22+K23</f>
        <v>0</v>
      </c>
      <c r="P24" s="67"/>
      <c r="Q24" s="67"/>
      <c r="R24" s="67"/>
      <c r="S24" s="67"/>
      <c r="T24" s="67"/>
      <c r="U24" s="67"/>
      <c r="V24" s="67"/>
      <c r="W24" s="67"/>
      <c r="X24" s="67"/>
      <c r="Y24" s="67"/>
      <c r="Z24" s="67"/>
      <c r="AA24" s="67"/>
      <c r="AB24" s="67"/>
      <c r="AC24" s="67"/>
    </row>
    <row r="25" spans="1:29" s="67" customFormat="1">
      <c r="A25" s="166"/>
      <c r="B25" s="63" t="s">
        <v>111</v>
      </c>
      <c r="C25" s="168">
        <v>0.01</v>
      </c>
      <c r="D25" s="63"/>
      <c r="E25" s="64"/>
      <c r="F25" s="65"/>
      <c r="G25" s="65"/>
      <c r="H25" s="65"/>
      <c r="I25" s="65"/>
      <c r="J25" s="65"/>
      <c r="K25" s="169">
        <f>K24*C25</f>
        <v>0</v>
      </c>
      <c r="P25"/>
      <c r="Q25"/>
      <c r="R25"/>
      <c r="S25"/>
      <c r="T25"/>
      <c r="U25" s="7"/>
      <c r="V25" s="7"/>
      <c r="W25" s="7"/>
      <c r="X25" s="125"/>
      <c r="Y25" s="187"/>
      <c r="Z25" s="7"/>
      <c r="AA25" s="7"/>
      <c r="AB25" s="7"/>
      <c r="AC25" s="7"/>
    </row>
    <row r="26" spans="1:29" s="67" customFormat="1">
      <c r="A26" s="170"/>
      <c r="B26" s="68" t="s">
        <v>17</v>
      </c>
      <c r="C26" s="52"/>
      <c r="D26" s="68"/>
      <c r="E26" s="69"/>
      <c r="F26" s="70"/>
      <c r="G26" s="70"/>
      <c r="H26" s="70"/>
      <c r="I26" s="70"/>
      <c r="J26" s="70"/>
      <c r="K26" s="171">
        <f>K25+K24</f>
        <v>0</v>
      </c>
      <c r="P26"/>
      <c r="Q26"/>
      <c r="R26"/>
      <c r="S26"/>
      <c r="T26"/>
      <c r="U26" s="7"/>
      <c r="V26" s="7"/>
      <c r="W26" s="7"/>
      <c r="X26" s="7"/>
      <c r="Y26" s="7"/>
      <c r="Z26" s="7"/>
      <c r="AA26" s="7"/>
      <c r="AB26" s="7"/>
      <c r="AC26" s="7"/>
    </row>
    <row r="27" spans="1:29" s="7" customFormat="1">
      <c r="A27" s="170"/>
      <c r="B27" s="63" t="s">
        <v>18</v>
      </c>
      <c r="C27" s="52">
        <v>0.03</v>
      </c>
      <c r="D27" s="63"/>
      <c r="E27" s="64"/>
      <c r="F27" s="65"/>
      <c r="G27" s="65"/>
      <c r="H27" s="65"/>
      <c r="I27" s="65"/>
      <c r="J27" s="65"/>
      <c r="K27" s="169">
        <f>K26*C27</f>
        <v>0</v>
      </c>
      <c r="P27"/>
      <c r="Q27"/>
      <c r="R27"/>
      <c r="S27"/>
      <c r="T27"/>
      <c r="Y27" s="186"/>
    </row>
    <row r="28" spans="1:29" s="7" customFormat="1">
      <c r="A28" s="170"/>
      <c r="B28" s="68" t="s">
        <v>17</v>
      </c>
      <c r="C28" s="52"/>
      <c r="D28" s="68"/>
      <c r="E28" s="69"/>
      <c r="F28" s="70"/>
      <c r="G28" s="70"/>
      <c r="H28" s="70"/>
      <c r="I28" s="70"/>
      <c r="J28" s="70"/>
      <c r="K28" s="171">
        <f>K27+K26</f>
        <v>0</v>
      </c>
      <c r="P28"/>
      <c r="Q28"/>
      <c r="R28"/>
      <c r="S28"/>
      <c r="T28"/>
      <c r="U28"/>
      <c r="V28"/>
      <c r="W28"/>
      <c r="X28"/>
      <c r="Y28"/>
      <c r="Z28"/>
      <c r="AA28"/>
      <c r="AB28"/>
      <c r="AC28"/>
    </row>
    <row r="29" spans="1:29" s="7" customFormat="1">
      <c r="A29" s="170"/>
      <c r="B29" s="63" t="s">
        <v>112</v>
      </c>
      <c r="C29" s="52">
        <v>0.03</v>
      </c>
      <c r="D29" s="63"/>
      <c r="E29" s="64"/>
      <c r="F29" s="65"/>
      <c r="G29" s="65"/>
      <c r="H29" s="65"/>
      <c r="I29" s="65"/>
      <c r="J29" s="65"/>
      <c r="K29" s="169">
        <f>K28*C29</f>
        <v>0</v>
      </c>
    </row>
    <row r="30" spans="1:29" s="7" customFormat="1">
      <c r="A30" s="170"/>
      <c r="B30" s="68" t="s">
        <v>17</v>
      </c>
      <c r="C30" s="52"/>
      <c r="D30" s="68"/>
      <c r="E30" s="69"/>
      <c r="F30" s="70"/>
      <c r="G30" s="70"/>
      <c r="H30" s="70"/>
      <c r="I30" s="70"/>
      <c r="J30" s="70"/>
      <c r="K30" s="171">
        <f>K28+K29</f>
        <v>0</v>
      </c>
    </row>
    <row r="31" spans="1:29" s="7" customFormat="1">
      <c r="A31" s="6"/>
      <c r="B31" s="137"/>
      <c r="C31" s="158"/>
      <c r="E31" s="129"/>
      <c r="F31" s="129"/>
      <c r="G31" s="129"/>
      <c r="H31" s="129"/>
      <c r="I31" s="129"/>
      <c r="J31" s="129"/>
      <c r="K31" s="129"/>
      <c r="L31"/>
      <c r="M31"/>
      <c r="N31"/>
    </row>
    <row r="32" spans="1:29" s="7" customFormat="1">
      <c r="A32" s="6"/>
      <c r="B32" s="137"/>
      <c r="C32" s="158"/>
      <c r="E32" s="129"/>
      <c r="F32" s="129"/>
      <c r="G32" s="129"/>
      <c r="H32" s="129"/>
      <c r="I32" s="129"/>
      <c r="J32" s="129"/>
      <c r="K32" s="129"/>
      <c r="L32"/>
      <c r="M32"/>
      <c r="N32"/>
    </row>
    <row r="33" spans="1:14" s="7" customFormat="1">
      <c r="A33" s="6"/>
      <c r="B33" s="137"/>
      <c r="C33" s="158"/>
      <c r="E33" s="129"/>
      <c r="F33" s="129"/>
      <c r="G33" s="129"/>
      <c r="H33" s="129"/>
      <c r="I33" s="129"/>
      <c r="J33" s="129"/>
      <c r="K33" s="129"/>
      <c r="L33"/>
      <c r="M33"/>
      <c r="N33"/>
    </row>
    <row r="34" spans="1:14" s="7" customFormat="1">
      <c r="A34" s="6"/>
      <c r="B34" s="137"/>
      <c r="C34" s="158"/>
      <c r="E34" s="129"/>
      <c r="F34" s="129"/>
      <c r="G34" s="129"/>
      <c r="H34" s="129"/>
      <c r="I34" s="129"/>
      <c r="J34" s="129"/>
      <c r="K34" s="129"/>
      <c r="L34"/>
      <c r="M34"/>
      <c r="N34"/>
    </row>
    <row r="35" spans="1:14" s="7" customFormat="1">
      <c r="A35" s="6"/>
      <c r="B35" s="137"/>
      <c r="C35" s="158"/>
      <c r="E35" s="129"/>
      <c r="F35" s="129"/>
      <c r="G35" s="129"/>
      <c r="H35" s="129"/>
      <c r="I35" s="129"/>
      <c r="J35" s="129"/>
      <c r="K35" s="129"/>
      <c r="L35"/>
      <c r="M35"/>
      <c r="N35"/>
    </row>
    <row r="36" spans="1:14">
      <c r="A36" s="6"/>
      <c r="C36" s="158"/>
      <c r="D36" s="7"/>
    </row>
    <row r="37" spans="1:14">
      <c r="A37" s="6"/>
      <c r="C37" s="158"/>
      <c r="D37" s="7"/>
    </row>
    <row r="38" spans="1:14">
      <c r="A38" s="6"/>
      <c r="C38" s="158"/>
      <c r="D38" s="7"/>
    </row>
    <row r="39" spans="1:14">
      <c r="A39" s="6"/>
      <c r="C39" s="158"/>
      <c r="D39" s="7"/>
    </row>
    <row r="40" spans="1:14">
      <c r="A40" s="6"/>
      <c r="C40" s="158"/>
      <c r="D40" s="7"/>
    </row>
    <row r="41" spans="1:14">
      <c r="A41" s="6"/>
      <c r="C41" s="158"/>
      <c r="D41" s="7"/>
    </row>
    <row r="42" spans="1:14">
      <c r="A42" s="6"/>
      <c r="C42" s="158"/>
      <c r="D42" s="7"/>
    </row>
    <row r="43" spans="1:14">
      <c r="A43" s="6"/>
      <c r="C43" s="158"/>
      <c r="D43" s="7"/>
    </row>
    <row r="44" spans="1:14">
      <c r="A44" s="6"/>
      <c r="C44" s="158"/>
      <c r="D44" s="7"/>
    </row>
    <row r="45" spans="1:14">
      <c r="A45" s="6"/>
      <c r="C45" s="158"/>
      <c r="D45" s="7"/>
    </row>
    <row r="46" spans="1:14">
      <c r="A46" s="6"/>
      <c r="C46" s="158"/>
      <c r="D46" s="7"/>
    </row>
    <row r="47" spans="1:14">
      <c r="A47" s="6"/>
      <c r="C47" s="158"/>
      <c r="D47" s="7"/>
    </row>
    <row r="48" spans="1:14">
      <c r="A48" s="6"/>
      <c r="C48" s="158"/>
      <c r="D48" s="7"/>
    </row>
    <row r="49" spans="1:4">
      <c r="A49" s="6"/>
      <c r="C49" s="158"/>
      <c r="D49" s="7"/>
    </row>
    <row r="50" spans="1:4">
      <c r="A50" s="6"/>
      <c r="C50" s="158"/>
      <c r="D50" s="7"/>
    </row>
    <row r="51" spans="1:4">
      <c r="A51" s="6"/>
      <c r="C51" s="158"/>
      <c r="D51" s="7"/>
    </row>
    <row r="52" spans="1:4">
      <c r="A52" s="6"/>
      <c r="C52" s="158"/>
      <c r="D52" s="7"/>
    </row>
    <row r="53" spans="1:4">
      <c r="A53" s="6"/>
      <c r="C53" s="158"/>
      <c r="D53" s="7"/>
    </row>
    <row r="54" spans="1:4">
      <c r="A54" s="6"/>
      <c r="C54" s="158"/>
      <c r="D54" s="7"/>
    </row>
    <row r="55" spans="1:4">
      <c r="A55" s="6"/>
      <c r="C55" s="158"/>
      <c r="D55" s="7"/>
    </row>
    <row r="56" spans="1:4">
      <c r="A56" s="6"/>
      <c r="C56" s="158"/>
      <c r="D56" s="7"/>
    </row>
    <row r="57" spans="1:4">
      <c r="A57" s="6"/>
      <c r="C57" s="158"/>
      <c r="D57" s="7"/>
    </row>
    <row r="58" spans="1:4">
      <c r="A58" s="6"/>
      <c r="C58" s="158"/>
      <c r="D58" s="7"/>
    </row>
    <row r="59" spans="1:4">
      <c r="A59" s="6"/>
      <c r="C59" s="158"/>
      <c r="D59" s="7"/>
    </row>
    <row r="60" spans="1:4">
      <c r="A60" s="6"/>
      <c r="C60" s="158"/>
      <c r="D60" s="7"/>
    </row>
    <row r="61" spans="1:4">
      <c r="A61" s="6"/>
      <c r="C61" s="158"/>
      <c r="D61" s="7"/>
    </row>
    <row r="62" spans="1:4">
      <c r="A62" s="6"/>
      <c r="C62" s="158"/>
      <c r="D62" s="7"/>
    </row>
    <row r="63" spans="1:4">
      <c r="A63" s="6"/>
      <c r="C63" s="158"/>
      <c r="D63" s="7"/>
    </row>
    <row r="64" spans="1:4">
      <c r="A64" s="6"/>
      <c r="C64" s="158"/>
      <c r="D64" s="7"/>
    </row>
    <row r="65" spans="1:4">
      <c r="A65" s="6"/>
      <c r="C65" s="158"/>
      <c r="D65" s="7"/>
    </row>
    <row r="66" spans="1:4">
      <c r="A66" s="6"/>
      <c r="C66" s="158"/>
      <c r="D66" s="7"/>
    </row>
    <row r="67" spans="1:4">
      <c r="A67" s="6"/>
      <c r="C67" s="158"/>
      <c r="D67" s="7"/>
    </row>
    <row r="68" spans="1:4">
      <c r="A68" s="6"/>
      <c r="C68" s="158"/>
      <c r="D68" s="7"/>
    </row>
    <row r="69" spans="1:4">
      <c r="A69" s="6"/>
      <c r="C69" s="158"/>
      <c r="D69" s="7"/>
    </row>
    <row r="70" spans="1:4">
      <c r="A70" s="6"/>
      <c r="C70" s="158"/>
      <c r="D70" s="7"/>
    </row>
    <row r="71" spans="1:4">
      <c r="A71" s="6"/>
      <c r="C71" s="158"/>
      <c r="D71" s="7"/>
    </row>
    <row r="72" spans="1:4">
      <c r="A72" s="6"/>
      <c r="C72" s="158"/>
      <c r="D72" s="7"/>
    </row>
    <row r="73" spans="1:4">
      <c r="A73" s="6"/>
      <c r="C73" s="158"/>
      <c r="D73" s="7"/>
    </row>
    <row r="74" spans="1:4">
      <c r="A74" s="6"/>
      <c r="C74" s="158"/>
      <c r="D74" s="7"/>
    </row>
    <row r="75" spans="1:4">
      <c r="A75" s="6"/>
      <c r="C75" s="158"/>
      <c r="D75" s="7"/>
    </row>
    <row r="76" spans="1:4">
      <c r="A76" s="6"/>
      <c r="C76" s="158"/>
      <c r="D76" s="7"/>
    </row>
    <row r="77" spans="1:4">
      <c r="A77" s="6"/>
      <c r="C77" s="158"/>
      <c r="D77" s="7"/>
    </row>
    <row r="78" spans="1:4">
      <c r="A78" s="6"/>
      <c r="C78" s="158"/>
      <c r="D78" s="7"/>
    </row>
    <row r="79" spans="1:4">
      <c r="A79" s="6"/>
      <c r="C79" s="158"/>
      <c r="D79" s="7"/>
    </row>
    <row r="80" spans="1:4">
      <c r="A80" s="6"/>
      <c r="C80" s="158"/>
      <c r="D80" s="7"/>
    </row>
    <row r="81" spans="1:4">
      <c r="A81" s="6"/>
      <c r="C81" s="158"/>
      <c r="D81" s="7"/>
    </row>
    <row r="82" spans="1:4">
      <c r="A82" s="6"/>
      <c r="C82" s="158"/>
      <c r="D82" s="7"/>
    </row>
    <row r="83" spans="1:4">
      <c r="A83" s="6"/>
      <c r="C83" s="158"/>
      <c r="D83" s="7"/>
    </row>
    <row r="84" spans="1:4">
      <c r="A84" s="6"/>
      <c r="C84" s="158"/>
      <c r="D84" s="7"/>
    </row>
    <row r="85" spans="1:4">
      <c r="A85" s="6"/>
      <c r="C85" s="158"/>
      <c r="D85" s="7"/>
    </row>
    <row r="86" spans="1:4">
      <c r="A86" s="6"/>
      <c r="C86" s="158"/>
      <c r="D86" s="7"/>
    </row>
    <row r="87" spans="1:4">
      <c r="A87" s="6"/>
      <c r="C87" s="158"/>
      <c r="D87" s="7"/>
    </row>
    <row r="88" spans="1:4">
      <c r="A88" s="6"/>
      <c r="C88" s="158"/>
      <c r="D88" s="7"/>
    </row>
    <row r="89" spans="1:4">
      <c r="A89" s="6"/>
      <c r="C89" s="158"/>
      <c r="D89" s="7"/>
    </row>
    <row r="90" spans="1:4">
      <c r="A90" s="6"/>
      <c r="C90" s="158"/>
      <c r="D90" s="7"/>
    </row>
    <row r="91" spans="1:4">
      <c r="A91" s="6"/>
      <c r="C91" s="158"/>
      <c r="D91" s="7"/>
    </row>
    <row r="92" spans="1:4">
      <c r="A92" s="6"/>
      <c r="C92" s="158"/>
      <c r="D92" s="7"/>
    </row>
    <row r="93" spans="1:4">
      <c r="A93" s="6"/>
      <c r="C93" s="158"/>
      <c r="D93" s="7"/>
    </row>
    <row r="94" spans="1:4">
      <c r="A94" s="6"/>
      <c r="C94" s="158"/>
      <c r="D94" s="7"/>
    </row>
    <row r="95" spans="1:4">
      <c r="A95" s="6"/>
      <c r="C95" s="158"/>
      <c r="D95" s="7"/>
    </row>
    <row r="96" spans="1:4">
      <c r="A96" s="6"/>
      <c r="C96" s="158"/>
      <c r="D96" s="7"/>
    </row>
    <row r="97" spans="1:4">
      <c r="A97" s="6"/>
      <c r="C97" s="158"/>
      <c r="D97" s="7"/>
    </row>
    <row r="98" spans="1:4">
      <c r="A98" s="6"/>
      <c r="C98" s="158"/>
      <c r="D98" s="7"/>
    </row>
    <row r="99" spans="1:4">
      <c r="A99" s="6"/>
      <c r="C99" s="158"/>
      <c r="D99" s="7"/>
    </row>
    <row r="100" spans="1:4">
      <c r="A100" s="6"/>
      <c r="C100" s="158"/>
      <c r="D100" s="7"/>
    </row>
    <row r="101" spans="1:4">
      <c r="A101" s="6"/>
      <c r="C101" s="158"/>
      <c r="D101" s="7"/>
    </row>
    <row r="102" spans="1:4">
      <c r="A102" s="6"/>
      <c r="C102" s="158"/>
      <c r="D102" s="7"/>
    </row>
    <row r="103" spans="1:4">
      <c r="A103" s="6"/>
      <c r="C103" s="158"/>
      <c r="D103" s="7"/>
    </row>
    <row r="104" spans="1:4">
      <c r="A104" s="6"/>
      <c r="C104" s="158"/>
      <c r="D104" s="7"/>
    </row>
    <row r="105" spans="1:4">
      <c r="A105" s="6"/>
      <c r="C105" s="158"/>
      <c r="D105" s="7"/>
    </row>
    <row r="106" spans="1:4">
      <c r="A106" s="6"/>
      <c r="C106" s="158"/>
      <c r="D106" s="7"/>
    </row>
    <row r="107" spans="1:4">
      <c r="A107" s="6"/>
      <c r="C107" s="158"/>
      <c r="D107" s="7"/>
    </row>
    <row r="108" spans="1:4">
      <c r="A108" s="6"/>
      <c r="C108" s="158"/>
      <c r="D108" s="7"/>
    </row>
    <row r="109" spans="1:4">
      <c r="A109" s="6"/>
      <c r="C109" s="158"/>
      <c r="D109" s="7"/>
    </row>
    <row r="110" spans="1:4">
      <c r="A110" s="6"/>
      <c r="C110" s="158"/>
      <c r="D110" s="7"/>
    </row>
    <row r="111" spans="1:4">
      <c r="A111" s="6"/>
      <c r="C111" s="158"/>
      <c r="D111" s="7"/>
    </row>
    <row r="112" spans="1:4">
      <c r="A112" s="6"/>
      <c r="C112" s="158"/>
      <c r="D112" s="7"/>
    </row>
    <row r="113" spans="1:4">
      <c r="A113" s="6"/>
      <c r="C113" s="158"/>
      <c r="D113" s="7"/>
    </row>
    <row r="114" spans="1:4">
      <c r="A114" s="6"/>
      <c r="C114" s="158"/>
      <c r="D114" s="7"/>
    </row>
    <row r="115" spans="1:4">
      <c r="A115" s="6"/>
      <c r="C115" s="158"/>
      <c r="D115" s="7"/>
    </row>
    <row r="116" spans="1:4">
      <c r="A116" s="6"/>
      <c r="C116" s="158"/>
      <c r="D116" s="7"/>
    </row>
    <row r="117" spans="1:4">
      <c r="A117" s="6"/>
      <c r="C117" s="158"/>
      <c r="D117" s="7"/>
    </row>
    <row r="118" spans="1:4">
      <c r="A118" s="6"/>
      <c r="C118" s="158"/>
      <c r="D118" s="7"/>
    </row>
    <row r="119" spans="1:4">
      <c r="A119" s="6"/>
      <c r="C119" s="158"/>
      <c r="D119" s="7"/>
    </row>
    <row r="120" spans="1:4">
      <c r="A120" s="6"/>
      <c r="C120" s="158"/>
      <c r="D120" s="7"/>
    </row>
    <row r="121" spans="1:4">
      <c r="A121" s="6"/>
      <c r="C121" s="158"/>
      <c r="D121" s="7"/>
    </row>
    <row r="122" spans="1:4">
      <c r="A122" s="6"/>
      <c r="C122" s="158"/>
      <c r="D122" s="7"/>
    </row>
    <row r="123" spans="1:4">
      <c r="A123" s="6"/>
      <c r="C123" s="158"/>
      <c r="D123" s="7"/>
    </row>
    <row r="124" spans="1:4">
      <c r="A124" s="6"/>
      <c r="C124" s="158"/>
      <c r="D124" s="7"/>
    </row>
    <row r="125" spans="1:4">
      <c r="A125" s="6"/>
      <c r="C125" s="158"/>
      <c r="D125" s="7"/>
    </row>
    <row r="126" spans="1:4">
      <c r="A126" s="6"/>
      <c r="C126" s="158"/>
      <c r="D126" s="7"/>
    </row>
    <row r="127" spans="1:4">
      <c r="A127" s="6"/>
      <c r="C127" s="158"/>
      <c r="D127" s="7"/>
    </row>
    <row r="128" spans="1:4">
      <c r="A128" s="6"/>
      <c r="C128" s="158"/>
      <c r="D128" s="7"/>
    </row>
    <row r="129" spans="1:4">
      <c r="A129" s="6"/>
      <c r="C129" s="158"/>
      <c r="D129" s="7"/>
    </row>
    <row r="130" spans="1:4">
      <c r="A130" s="6"/>
      <c r="C130" s="158"/>
      <c r="D130" s="7"/>
    </row>
    <row r="131" spans="1:4">
      <c r="A131" s="6"/>
      <c r="C131" s="158"/>
      <c r="D131" s="7"/>
    </row>
    <row r="132" spans="1:4">
      <c r="A132" s="6"/>
      <c r="C132" s="158"/>
      <c r="D132" s="7"/>
    </row>
    <row r="133" spans="1:4">
      <c r="A133" s="6"/>
      <c r="C133" s="158"/>
      <c r="D133" s="7"/>
    </row>
    <row r="134" spans="1:4">
      <c r="A134" s="6"/>
      <c r="C134" s="158"/>
      <c r="D134" s="7"/>
    </row>
    <row r="135" spans="1:4">
      <c r="A135" s="6"/>
      <c r="C135" s="158"/>
      <c r="D135" s="7"/>
    </row>
    <row r="136" spans="1:4">
      <c r="A136" s="6"/>
      <c r="C136" s="158"/>
      <c r="D136" s="7"/>
    </row>
    <row r="137" spans="1:4">
      <c r="A137" s="6"/>
      <c r="C137" s="158"/>
      <c r="D137" s="7"/>
    </row>
    <row r="138" spans="1:4">
      <c r="A138" s="6"/>
      <c r="C138" s="158"/>
      <c r="D138" s="7"/>
    </row>
    <row r="139" spans="1:4">
      <c r="A139" s="6"/>
      <c r="C139" s="158"/>
      <c r="D139" s="7"/>
    </row>
    <row r="140" spans="1:4">
      <c r="A140" s="6"/>
      <c r="C140" s="158"/>
      <c r="D140" s="7"/>
    </row>
    <row r="141" spans="1:4">
      <c r="A141" s="6"/>
      <c r="C141" s="158"/>
      <c r="D141" s="7"/>
    </row>
    <row r="142" spans="1:4">
      <c r="A142" s="6"/>
      <c r="C142" s="158"/>
      <c r="D142" s="7"/>
    </row>
    <row r="143" spans="1:4">
      <c r="A143" s="6"/>
      <c r="C143" s="158"/>
      <c r="D143" s="7"/>
    </row>
    <row r="144" spans="1:4">
      <c r="A144" s="6"/>
      <c r="C144" s="158"/>
      <c r="D144" s="7"/>
    </row>
    <row r="145" spans="1:4">
      <c r="A145" s="6"/>
      <c r="C145" s="158"/>
      <c r="D145" s="7"/>
    </row>
    <row r="146" spans="1:4">
      <c r="A146" s="6"/>
      <c r="C146" s="158"/>
      <c r="D146" s="7"/>
    </row>
    <row r="147" spans="1:4">
      <c r="A147" s="6"/>
      <c r="C147" s="158"/>
      <c r="D147" s="7"/>
    </row>
    <row r="148" spans="1:4">
      <c r="A148" s="6"/>
      <c r="C148" s="158"/>
      <c r="D148" s="7"/>
    </row>
    <row r="149" spans="1:4">
      <c r="A149" s="6"/>
      <c r="C149" s="158"/>
      <c r="D149" s="7"/>
    </row>
    <row r="150" spans="1:4">
      <c r="A150" s="6"/>
      <c r="C150" s="158"/>
      <c r="D150" s="7"/>
    </row>
    <row r="151" spans="1:4">
      <c r="A151" s="6"/>
      <c r="C151" s="158"/>
      <c r="D151" s="7"/>
    </row>
    <row r="152" spans="1:4">
      <c r="A152" s="6"/>
      <c r="C152" s="158"/>
      <c r="D152" s="7"/>
    </row>
    <row r="153" spans="1:4">
      <c r="A153" s="6"/>
      <c r="C153" s="158"/>
      <c r="D153" s="7"/>
    </row>
    <row r="154" spans="1:4">
      <c r="A154" s="6"/>
      <c r="C154" s="158"/>
      <c r="D154" s="7"/>
    </row>
    <row r="155" spans="1:4">
      <c r="A155" s="6"/>
      <c r="C155" s="158"/>
      <c r="D155" s="7"/>
    </row>
    <row r="156" spans="1:4">
      <c r="A156" s="6"/>
      <c r="C156" s="158"/>
      <c r="D156" s="7"/>
    </row>
    <row r="157" spans="1:4">
      <c r="A157" s="6"/>
      <c r="C157" s="158"/>
      <c r="D157" s="7"/>
    </row>
    <row r="158" spans="1:4">
      <c r="A158" s="6"/>
      <c r="C158" s="158"/>
      <c r="D158" s="7"/>
    </row>
    <row r="159" spans="1:4">
      <c r="A159" s="6"/>
      <c r="C159" s="158"/>
      <c r="D159" s="7"/>
    </row>
    <row r="160" spans="1:4">
      <c r="A160" s="6"/>
      <c r="C160" s="158"/>
      <c r="D160" s="7"/>
    </row>
    <row r="161" spans="1:4">
      <c r="A161" s="6"/>
      <c r="C161" s="158"/>
      <c r="D161" s="7"/>
    </row>
    <row r="162" spans="1:4">
      <c r="A162" s="6"/>
      <c r="C162" s="158"/>
      <c r="D162" s="7"/>
    </row>
    <row r="163" spans="1:4">
      <c r="A163" s="6"/>
      <c r="C163" s="158"/>
      <c r="D163" s="7"/>
    </row>
    <row r="164" spans="1:4">
      <c r="A164" s="6"/>
      <c r="C164" s="158"/>
      <c r="D164" s="7"/>
    </row>
    <row r="165" spans="1:4">
      <c r="A165" s="6"/>
      <c r="C165" s="158"/>
      <c r="D165" s="7"/>
    </row>
    <row r="166" spans="1:4">
      <c r="A166" s="6"/>
      <c r="C166" s="158"/>
      <c r="D166" s="7"/>
    </row>
    <row r="167" spans="1:4">
      <c r="A167" s="6"/>
      <c r="C167" s="158"/>
      <c r="D167" s="7"/>
    </row>
    <row r="168" spans="1:4">
      <c r="A168" s="6"/>
      <c r="C168" s="158"/>
      <c r="D168" s="7"/>
    </row>
    <row r="169" spans="1:4">
      <c r="A169" s="6"/>
      <c r="C169" s="158"/>
      <c r="D169" s="7"/>
    </row>
    <row r="170" spans="1:4">
      <c r="A170" s="6"/>
      <c r="C170" s="158"/>
      <c r="D170" s="7"/>
    </row>
    <row r="171" spans="1:4">
      <c r="A171" s="6"/>
      <c r="C171" s="158"/>
      <c r="D171" s="7"/>
    </row>
    <row r="172" spans="1:4">
      <c r="A172" s="6"/>
      <c r="C172" s="158"/>
      <c r="D172" s="7"/>
    </row>
    <row r="173" spans="1:4">
      <c r="A173" s="6"/>
      <c r="C173" s="158"/>
      <c r="D173" s="7"/>
    </row>
    <row r="174" spans="1:4">
      <c r="A174" s="6"/>
      <c r="C174" s="158"/>
      <c r="D174" s="7"/>
    </row>
    <row r="175" spans="1:4">
      <c r="A175" s="6"/>
      <c r="C175" s="158"/>
      <c r="D175" s="7"/>
    </row>
    <row r="176" spans="1:4">
      <c r="A176" s="6"/>
      <c r="C176" s="158"/>
      <c r="D176" s="7"/>
    </row>
    <row r="177" spans="1:4">
      <c r="A177" s="6"/>
      <c r="C177" s="158"/>
      <c r="D177" s="7"/>
    </row>
    <row r="178" spans="1:4">
      <c r="A178" s="6"/>
      <c r="C178" s="158"/>
      <c r="D178" s="7"/>
    </row>
    <row r="179" spans="1:4">
      <c r="A179" s="6"/>
      <c r="C179" s="158"/>
      <c r="D179" s="7"/>
    </row>
    <row r="180" spans="1:4">
      <c r="A180" s="6"/>
      <c r="C180" s="158"/>
      <c r="D180" s="7"/>
    </row>
    <row r="181" spans="1:4">
      <c r="A181" s="6"/>
      <c r="C181" s="158"/>
      <c r="D181" s="7"/>
    </row>
    <row r="182" spans="1:4">
      <c r="A182" s="6"/>
      <c r="C182" s="158"/>
      <c r="D182" s="7"/>
    </row>
    <row r="183" spans="1:4">
      <c r="A183" s="6"/>
      <c r="C183" s="158"/>
      <c r="D183" s="7"/>
    </row>
    <row r="184" spans="1:4">
      <c r="A184" s="6"/>
      <c r="C184" s="158"/>
      <c r="D184" s="7"/>
    </row>
    <row r="185" spans="1:4">
      <c r="A185" s="6"/>
      <c r="C185" s="158"/>
      <c r="D185" s="7"/>
    </row>
    <row r="186" spans="1:4">
      <c r="A186" s="6"/>
      <c r="C186" s="158"/>
      <c r="D186" s="7"/>
    </row>
    <row r="187" spans="1:4">
      <c r="A187" s="6"/>
      <c r="C187" s="158"/>
      <c r="D187" s="7"/>
    </row>
    <row r="188" spans="1:4">
      <c r="A188" s="6"/>
      <c r="C188" s="158"/>
      <c r="D188" s="7"/>
    </row>
    <row r="189" spans="1:4">
      <c r="A189" s="6"/>
      <c r="C189" s="158"/>
      <c r="D189" s="7"/>
    </row>
    <row r="190" spans="1:4">
      <c r="A190" s="6"/>
      <c r="C190" s="158"/>
      <c r="D190" s="7"/>
    </row>
    <row r="191" spans="1:4">
      <c r="A191" s="6"/>
      <c r="C191" s="158"/>
      <c r="D191" s="7"/>
    </row>
    <row r="192" spans="1:4">
      <c r="A192" s="6"/>
      <c r="C192" s="158"/>
      <c r="D192" s="7"/>
    </row>
    <row r="193" spans="1:4">
      <c r="A193" s="6"/>
      <c r="C193" s="158"/>
      <c r="D193" s="7"/>
    </row>
    <row r="194" spans="1:4">
      <c r="A194" s="6"/>
      <c r="C194" s="158"/>
      <c r="D194" s="7"/>
    </row>
    <row r="195" spans="1:4">
      <c r="A195" s="6"/>
      <c r="C195" s="158"/>
      <c r="D195" s="7"/>
    </row>
    <row r="196" spans="1:4">
      <c r="A196" s="6"/>
      <c r="C196" s="158"/>
      <c r="D196" s="7"/>
    </row>
    <row r="197" spans="1:4">
      <c r="A197" s="6"/>
      <c r="C197" s="158"/>
      <c r="D197" s="7"/>
    </row>
    <row r="198" spans="1:4">
      <c r="A198" s="6"/>
      <c r="C198" s="158"/>
      <c r="D198" s="7"/>
    </row>
    <row r="199" spans="1:4">
      <c r="A199" s="6"/>
      <c r="C199" s="158"/>
      <c r="D199" s="7"/>
    </row>
    <row r="200" spans="1:4">
      <c r="A200" s="6"/>
      <c r="C200" s="158"/>
      <c r="D200" s="7"/>
    </row>
    <row r="201" spans="1:4">
      <c r="A201" s="6"/>
      <c r="C201" s="158"/>
      <c r="D201" s="7"/>
    </row>
    <row r="202" spans="1:4">
      <c r="A202" s="6"/>
      <c r="C202" s="158"/>
      <c r="D202" s="7"/>
    </row>
    <row r="203" spans="1:4">
      <c r="A203" s="6"/>
      <c r="C203" s="158"/>
      <c r="D203" s="7"/>
    </row>
    <row r="204" spans="1:4">
      <c r="A204" s="6"/>
      <c r="C204" s="158"/>
      <c r="D204" s="7"/>
    </row>
    <row r="205" spans="1:4">
      <c r="A205" s="6"/>
      <c r="C205" s="158"/>
      <c r="D205" s="7"/>
    </row>
    <row r="206" spans="1:4">
      <c r="A206" s="6"/>
      <c r="C206" s="158"/>
      <c r="D206" s="7"/>
    </row>
    <row r="207" spans="1:4">
      <c r="A207" s="6"/>
      <c r="C207" s="158"/>
      <c r="D207" s="7"/>
    </row>
    <row r="208" spans="1:4">
      <c r="A208" s="6"/>
      <c r="C208" s="158"/>
      <c r="D208" s="7"/>
    </row>
    <row r="209" spans="1:4">
      <c r="A209" s="6"/>
      <c r="C209" s="158"/>
      <c r="D209" s="7"/>
    </row>
    <row r="210" spans="1:4">
      <c r="A210" s="6"/>
      <c r="C210" s="158"/>
      <c r="D210" s="7"/>
    </row>
    <row r="211" spans="1:4">
      <c r="A211" s="6"/>
      <c r="C211" s="158"/>
      <c r="D211" s="7"/>
    </row>
    <row r="212" spans="1:4">
      <c r="A212" s="6"/>
      <c r="C212" s="158"/>
      <c r="D212" s="7"/>
    </row>
    <row r="213" spans="1:4">
      <c r="A213" s="6"/>
      <c r="C213" s="158"/>
      <c r="D213" s="7"/>
    </row>
    <row r="214" spans="1:4">
      <c r="A214" s="6"/>
      <c r="C214" s="158"/>
      <c r="D214" s="7"/>
    </row>
    <row r="215" spans="1:4">
      <c r="A215" s="6"/>
      <c r="C215" s="158"/>
      <c r="D215" s="7"/>
    </row>
    <row r="216" spans="1:4">
      <c r="A216" s="6"/>
      <c r="C216" s="158"/>
      <c r="D216" s="7"/>
    </row>
    <row r="217" spans="1:4">
      <c r="A217" s="6"/>
      <c r="C217" s="158"/>
      <c r="D217" s="7"/>
    </row>
    <row r="218" spans="1:4">
      <c r="A218" s="6"/>
      <c r="C218" s="158"/>
      <c r="D218" s="7"/>
    </row>
    <row r="219" spans="1:4">
      <c r="A219" s="6"/>
      <c r="C219" s="158"/>
      <c r="D219" s="7"/>
    </row>
    <row r="220" spans="1:4">
      <c r="A220" s="6"/>
      <c r="C220" s="158"/>
      <c r="D220" s="7"/>
    </row>
    <row r="221" spans="1:4">
      <c r="A221" s="6"/>
      <c r="C221" s="158"/>
      <c r="D221" s="7"/>
    </row>
    <row r="222" spans="1:4">
      <c r="A222" s="6"/>
      <c r="C222" s="158"/>
      <c r="D222" s="7"/>
    </row>
    <row r="223" spans="1:4">
      <c r="A223" s="6"/>
      <c r="C223" s="158"/>
      <c r="D223" s="7"/>
    </row>
    <row r="224" spans="1:4">
      <c r="A224" s="6"/>
      <c r="C224" s="158"/>
      <c r="D224" s="7"/>
    </row>
    <row r="225" spans="1:4">
      <c r="A225" s="6"/>
      <c r="C225" s="158"/>
      <c r="D225" s="7"/>
    </row>
    <row r="226" spans="1:4">
      <c r="A226" s="6"/>
      <c r="C226" s="158"/>
      <c r="D226" s="7"/>
    </row>
    <row r="227" spans="1:4">
      <c r="A227" s="6"/>
      <c r="C227" s="158"/>
      <c r="D227" s="7"/>
    </row>
    <row r="228" spans="1:4">
      <c r="A228" s="6"/>
      <c r="C228" s="158"/>
      <c r="D228" s="7"/>
    </row>
    <row r="229" spans="1:4">
      <c r="A229" s="6"/>
      <c r="C229" s="158"/>
      <c r="D229" s="7"/>
    </row>
    <row r="230" spans="1:4">
      <c r="A230" s="6"/>
      <c r="C230" s="158"/>
      <c r="D230" s="7"/>
    </row>
    <row r="231" spans="1:4">
      <c r="A231" s="6"/>
      <c r="C231" s="158"/>
      <c r="D231" s="7"/>
    </row>
    <row r="232" spans="1:4">
      <c r="A232" s="6"/>
      <c r="C232" s="158"/>
      <c r="D232" s="7"/>
    </row>
    <row r="233" spans="1:4">
      <c r="A233" s="6"/>
      <c r="C233" s="158"/>
      <c r="D233" s="7"/>
    </row>
    <row r="234" spans="1:4">
      <c r="A234" s="6"/>
      <c r="C234" s="158"/>
      <c r="D234" s="7"/>
    </row>
    <row r="235" spans="1:4">
      <c r="A235" s="6"/>
      <c r="C235" s="158"/>
      <c r="D235" s="7"/>
    </row>
    <row r="236" spans="1:4">
      <c r="A236" s="6"/>
      <c r="C236" s="158"/>
      <c r="D236" s="7"/>
    </row>
    <row r="237" spans="1:4">
      <c r="A237" s="6"/>
      <c r="C237" s="158"/>
      <c r="D237" s="7"/>
    </row>
    <row r="238" spans="1:4">
      <c r="A238" s="6"/>
      <c r="C238" s="158"/>
      <c r="D238" s="7"/>
    </row>
    <row r="239" spans="1:4">
      <c r="A239" s="6"/>
      <c r="C239" s="158"/>
      <c r="D239" s="7"/>
    </row>
    <row r="240" spans="1:4">
      <c r="A240" s="6"/>
      <c r="C240" s="158"/>
      <c r="D240" s="7"/>
    </row>
    <row r="241" spans="1:4">
      <c r="A241" s="6"/>
      <c r="C241" s="158"/>
      <c r="D241" s="7"/>
    </row>
    <row r="242" spans="1:4">
      <c r="A242" s="6"/>
      <c r="C242" s="158"/>
      <c r="D242" s="7"/>
    </row>
    <row r="243" spans="1:4">
      <c r="A243" s="6"/>
      <c r="C243" s="158"/>
      <c r="D243" s="7"/>
    </row>
    <row r="244" spans="1:4">
      <c r="A244" s="6"/>
      <c r="C244" s="158"/>
      <c r="D244" s="7"/>
    </row>
    <row r="245" spans="1:4">
      <c r="A245" s="6"/>
      <c r="C245" s="158"/>
      <c r="D245" s="7"/>
    </row>
    <row r="246" spans="1:4">
      <c r="A246" s="6"/>
      <c r="C246" s="158"/>
      <c r="D246" s="7"/>
    </row>
    <row r="247" spans="1:4">
      <c r="A247" s="6"/>
      <c r="C247" s="158"/>
      <c r="D247" s="7"/>
    </row>
    <row r="248" spans="1:4">
      <c r="A248" s="6"/>
      <c r="C248" s="158"/>
      <c r="D248" s="7"/>
    </row>
    <row r="249" spans="1:4">
      <c r="A249" s="6"/>
      <c r="C249" s="158"/>
      <c r="D249" s="7"/>
    </row>
    <row r="250" spans="1:4">
      <c r="A250" s="6"/>
      <c r="C250" s="158"/>
      <c r="D250" s="7"/>
    </row>
    <row r="251" spans="1:4">
      <c r="A251" s="6"/>
      <c r="C251" s="158"/>
      <c r="D251" s="7"/>
    </row>
    <row r="252" spans="1:4">
      <c r="A252" s="6"/>
      <c r="C252" s="158"/>
      <c r="D252" s="7"/>
    </row>
    <row r="253" spans="1:4">
      <c r="A253" s="6"/>
      <c r="C253" s="158"/>
      <c r="D253" s="7"/>
    </row>
    <row r="254" spans="1:4">
      <c r="A254" s="6"/>
      <c r="C254" s="158"/>
      <c r="D254" s="7"/>
    </row>
    <row r="255" spans="1:4">
      <c r="A255" s="6"/>
      <c r="C255" s="158"/>
      <c r="D255" s="7"/>
    </row>
    <row r="256" spans="1:4">
      <c r="A256" s="6"/>
      <c r="C256" s="158"/>
      <c r="D256" s="7"/>
    </row>
    <row r="257" spans="1:4">
      <c r="A257" s="6"/>
      <c r="C257" s="158"/>
      <c r="D257" s="7"/>
    </row>
    <row r="258" spans="1:4">
      <c r="A258" s="6"/>
      <c r="C258" s="158"/>
      <c r="D258" s="7"/>
    </row>
    <row r="259" spans="1:4">
      <c r="A259" s="6"/>
      <c r="C259" s="158"/>
      <c r="D259" s="7"/>
    </row>
    <row r="260" spans="1:4">
      <c r="A260" s="6"/>
      <c r="C260" s="158"/>
      <c r="D260" s="7"/>
    </row>
    <row r="261" spans="1:4">
      <c r="A261" s="6"/>
      <c r="C261" s="158"/>
      <c r="D261" s="7"/>
    </row>
    <row r="262" spans="1:4">
      <c r="A262" s="6"/>
      <c r="C262" s="158"/>
      <c r="D262" s="7"/>
    </row>
    <row r="263" spans="1:4">
      <c r="A263" s="6"/>
      <c r="C263" s="158"/>
      <c r="D263" s="7"/>
    </row>
    <row r="264" spans="1:4">
      <c r="A264" s="6"/>
      <c r="C264" s="158"/>
      <c r="D264" s="7"/>
    </row>
    <row r="265" spans="1:4">
      <c r="A265" s="6"/>
      <c r="C265" s="158"/>
      <c r="D265" s="7"/>
    </row>
    <row r="266" spans="1:4">
      <c r="A266" s="6"/>
      <c r="C266" s="158"/>
      <c r="D266" s="7"/>
    </row>
    <row r="267" spans="1:4">
      <c r="A267" s="6"/>
      <c r="C267" s="158"/>
      <c r="D267" s="7"/>
    </row>
    <row r="268" spans="1:4">
      <c r="A268" s="6"/>
      <c r="C268" s="158"/>
      <c r="D268" s="7"/>
    </row>
    <row r="269" spans="1:4">
      <c r="A269" s="6"/>
      <c r="C269" s="158"/>
      <c r="D269" s="7"/>
    </row>
    <row r="270" spans="1:4">
      <c r="A270" s="6"/>
      <c r="C270" s="158"/>
      <c r="D270" s="7"/>
    </row>
    <row r="271" spans="1:4">
      <c r="A271" s="6"/>
      <c r="C271" s="158"/>
      <c r="D271" s="7"/>
    </row>
    <row r="272" spans="1:4">
      <c r="A272" s="6"/>
      <c r="C272" s="158"/>
      <c r="D272" s="7"/>
    </row>
    <row r="273" spans="1:4">
      <c r="A273" s="6"/>
      <c r="C273" s="158"/>
      <c r="D273" s="7"/>
    </row>
    <row r="274" spans="1:4">
      <c r="A274" s="6"/>
      <c r="C274" s="158"/>
      <c r="D274" s="7"/>
    </row>
    <row r="275" spans="1:4">
      <c r="A275" s="6"/>
      <c r="C275" s="158"/>
      <c r="D275" s="7"/>
    </row>
    <row r="276" spans="1:4">
      <c r="A276" s="6"/>
      <c r="C276" s="158"/>
      <c r="D276" s="7"/>
    </row>
    <row r="277" spans="1:4">
      <c r="A277" s="6"/>
      <c r="C277" s="158"/>
      <c r="D277" s="7"/>
    </row>
    <row r="278" spans="1:4">
      <c r="A278" s="6"/>
      <c r="C278" s="158"/>
      <c r="D278" s="7"/>
    </row>
    <row r="279" spans="1:4">
      <c r="A279" s="6"/>
      <c r="C279" s="158"/>
      <c r="D279" s="7"/>
    </row>
    <row r="280" spans="1:4">
      <c r="A280" s="6"/>
      <c r="C280" s="158"/>
      <c r="D280" s="7"/>
    </row>
    <row r="281" spans="1:4">
      <c r="A281" s="6"/>
      <c r="C281" s="158"/>
      <c r="D281" s="7"/>
    </row>
    <row r="282" spans="1:4">
      <c r="A282" s="6"/>
      <c r="C282" s="158"/>
      <c r="D282" s="7"/>
    </row>
    <row r="283" spans="1:4">
      <c r="A283" s="6"/>
      <c r="C283" s="158"/>
      <c r="D283" s="7"/>
    </row>
    <row r="284" spans="1:4">
      <c r="A284" s="6"/>
      <c r="C284" s="158"/>
      <c r="D284" s="7"/>
    </row>
    <row r="285" spans="1:4">
      <c r="A285" s="6"/>
      <c r="C285" s="158"/>
      <c r="D285" s="7"/>
    </row>
    <row r="286" spans="1:4">
      <c r="A286" s="6"/>
      <c r="C286" s="158"/>
      <c r="D286" s="7"/>
    </row>
    <row r="287" spans="1:4">
      <c r="A287" s="6"/>
      <c r="C287" s="158"/>
      <c r="D287" s="7"/>
    </row>
    <row r="288" spans="1:4">
      <c r="A288" s="6"/>
      <c r="C288" s="158"/>
      <c r="D288" s="7"/>
    </row>
    <row r="289" spans="1:4">
      <c r="A289" s="6"/>
      <c r="C289" s="158"/>
      <c r="D289" s="7"/>
    </row>
    <row r="290" spans="1:4">
      <c r="A290" s="6"/>
      <c r="C290" s="158"/>
      <c r="D290" s="7"/>
    </row>
    <row r="291" spans="1:4">
      <c r="A291" s="6"/>
      <c r="C291" s="158"/>
      <c r="D291" s="7"/>
    </row>
    <row r="292" spans="1:4">
      <c r="A292" s="6"/>
      <c r="C292" s="158"/>
      <c r="D292" s="7"/>
    </row>
    <row r="293" spans="1:4">
      <c r="A293" s="6"/>
      <c r="C293" s="158"/>
      <c r="D293" s="7"/>
    </row>
    <row r="294" spans="1:4">
      <c r="A294" s="6"/>
      <c r="C294" s="158"/>
      <c r="D294" s="7"/>
    </row>
    <row r="295" spans="1:4">
      <c r="A295" s="6"/>
      <c r="C295" s="158"/>
      <c r="D295" s="7"/>
    </row>
    <row r="296" spans="1:4">
      <c r="A296" s="6"/>
      <c r="C296" s="158"/>
      <c r="D296" s="7"/>
    </row>
    <row r="297" spans="1:4">
      <c r="A297" s="6"/>
      <c r="C297" s="158"/>
      <c r="D297" s="7"/>
    </row>
    <row r="298" spans="1:4">
      <c r="A298" s="6"/>
      <c r="C298" s="158"/>
      <c r="D298" s="7"/>
    </row>
    <row r="299" spans="1:4">
      <c r="A299" s="6"/>
      <c r="C299" s="158"/>
      <c r="D299" s="7"/>
    </row>
    <row r="300" spans="1:4">
      <c r="A300" s="6"/>
      <c r="C300" s="158"/>
      <c r="D300" s="7"/>
    </row>
    <row r="301" spans="1:4">
      <c r="A301" s="6"/>
      <c r="C301" s="158"/>
      <c r="D301" s="7"/>
    </row>
    <row r="302" spans="1:4">
      <c r="A302" s="6"/>
      <c r="C302" s="158"/>
      <c r="D302" s="7"/>
    </row>
    <row r="303" spans="1:4">
      <c r="A303" s="6"/>
      <c r="C303" s="158"/>
      <c r="D303" s="7"/>
    </row>
    <row r="304" spans="1:4">
      <c r="A304" s="6"/>
      <c r="C304" s="158"/>
      <c r="D304" s="7"/>
    </row>
    <row r="305" spans="1:4">
      <c r="A305" s="6"/>
      <c r="C305" s="158"/>
      <c r="D305" s="7"/>
    </row>
    <row r="306" spans="1:4">
      <c r="A306" s="6"/>
      <c r="C306" s="158"/>
      <c r="D306" s="7"/>
    </row>
    <row r="307" spans="1:4">
      <c r="A307" s="6"/>
      <c r="C307" s="158"/>
      <c r="D307" s="7"/>
    </row>
    <row r="308" spans="1:4">
      <c r="A308" s="6"/>
      <c r="C308" s="158"/>
      <c r="D308" s="7"/>
    </row>
    <row r="309" spans="1:4">
      <c r="A309" s="6"/>
      <c r="C309" s="158"/>
      <c r="D309" s="7"/>
    </row>
    <row r="310" spans="1:4">
      <c r="A310" s="6"/>
      <c r="C310" s="158"/>
      <c r="D310" s="7"/>
    </row>
    <row r="311" spans="1:4">
      <c r="A311" s="6"/>
      <c r="C311" s="158"/>
      <c r="D311" s="7"/>
    </row>
    <row r="312" spans="1:4">
      <c r="A312" s="6"/>
      <c r="C312" s="158"/>
      <c r="D312" s="7"/>
    </row>
    <row r="313" spans="1:4">
      <c r="A313" s="6"/>
      <c r="C313" s="158"/>
      <c r="D313" s="7"/>
    </row>
    <row r="314" spans="1:4">
      <c r="A314" s="6"/>
      <c r="C314" s="158"/>
      <c r="D314" s="7"/>
    </row>
    <row r="315" spans="1:4">
      <c r="A315" s="6"/>
      <c r="C315" s="158"/>
      <c r="D315" s="7"/>
    </row>
    <row r="316" spans="1:4">
      <c r="A316" s="6"/>
      <c r="C316" s="158"/>
      <c r="D316" s="7"/>
    </row>
    <row r="317" spans="1:4">
      <c r="A317" s="6"/>
      <c r="C317" s="158"/>
      <c r="D317" s="7"/>
    </row>
    <row r="318" spans="1:4">
      <c r="A318" s="6"/>
      <c r="C318" s="158"/>
      <c r="D318" s="7"/>
    </row>
    <row r="319" spans="1:4">
      <c r="A319" s="6"/>
      <c r="C319" s="158"/>
      <c r="D319" s="7"/>
    </row>
    <row r="320" spans="1:4">
      <c r="A320" s="6"/>
      <c r="C320" s="158"/>
      <c r="D320" s="7"/>
    </row>
    <row r="321" spans="1:4">
      <c r="A321" s="6"/>
      <c r="C321" s="158"/>
      <c r="D321" s="7"/>
    </row>
    <row r="322" spans="1:4">
      <c r="A322" s="6"/>
      <c r="C322" s="158"/>
      <c r="D322" s="7"/>
    </row>
    <row r="323" spans="1:4">
      <c r="A323" s="6"/>
      <c r="C323" s="158"/>
      <c r="D323" s="7"/>
    </row>
    <row r="324" spans="1:4">
      <c r="A324" s="6"/>
      <c r="C324" s="158"/>
      <c r="D324" s="7"/>
    </row>
    <row r="325" spans="1:4">
      <c r="A325" s="6"/>
      <c r="C325" s="158"/>
      <c r="D325" s="7"/>
    </row>
    <row r="326" spans="1:4">
      <c r="A326" s="6"/>
      <c r="C326" s="158"/>
      <c r="D326" s="7"/>
    </row>
    <row r="327" spans="1:4">
      <c r="A327" s="6"/>
      <c r="C327" s="158"/>
      <c r="D327" s="7"/>
    </row>
    <row r="328" spans="1:4">
      <c r="A328" s="6"/>
      <c r="C328" s="158"/>
      <c r="D328" s="7"/>
    </row>
    <row r="329" spans="1:4">
      <c r="A329" s="6"/>
      <c r="C329" s="158"/>
      <c r="D329" s="7"/>
    </row>
    <row r="330" spans="1:4">
      <c r="A330" s="6"/>
      <c r="C330" s="158"/>
      <c r="D330" s="7"/>
    </row>
    <row r="331" spans="1:4">
      <c r="A331" s="6"/>
      <c r="C331" s="158"/>
      <c r="D331" s="7"/>
    </row>
    <row r="332" spans="1:4">
      <c r="A332" s="6"/>
      <c r="C332" s="158"/>
      <c r="D332" s="7"/>
    </row>
    <row r="333" spans="1:4">
      <c r="A333" s="6"/>
      <c r="C333" s="158"/>
      <c r="D333" s="7"/>
    </row>
    <row r="334" spans="1:4">
      <c r="A334" s="6"/>
      <c r="C334" s="158"/>
      <c r="D334" s="7"/>
    </row>
    <row r="335" spans="1:4">
      <c r="A335" s="6"/>
      <c r="C335" s="158"/>
      <c r="D335" s="7"/>
    </row>
    <row r="336" spans="1:4">
      <c r="A336" s="6"/>
      <c r="C336" s="158"/>
      <c r="D336" s="7"/>
    </row>
    <row r="337" spans="1:4">
      <c r="A337" s="6"/>
      <c r="C337" s="158"/>
      <c r="D337" s="7"/>
    </row>
    <row r="338" spans="1:4">
      <c r="A338" s="6"/>
      <c r="C338" s="158"/>
      <c r="D338" s="7"/>
    </row>
    <row r="339" spans="1:4">
      <c r="A339" s="6"/>
      <c r="C339" s="158"/>
      <c r="D339" s="7"/>
    </row>
    <row r="340" spans="1:4">
      <c r="A340" s="6"/>
      <c r="C340" s="158"/>
      <c r="D340" s="7"/>
    </row>
    <row r="341" spans="1:4">
      <c r="A341" s="6"/>
      <c r="C341" s="158"/>
      <c r="D341" s="7"/>
    </row>
    <row r="342" spans="1:4">
      <c r="A342" s="6"/>
      <c r="C342" s="158"/>
      <c r="D342" s="7"/>
    </row>
    <row r="343" spans="1:4">
      <c r="A343" s="6"/>
      <c r="C343" s="158"/>
      <c r="D343" s="7"/>
    </row>
    <row r="344" spans="1:4">
      <c r="A344" s="6"/>
      <c r="C344" s="158"/>
      <c r="D344" s="7"/>
    </row>
    <row r="345" spans="1:4">
      <c r="A345" s="6"/>
      <c r="C345" s="158"/>
      <c r="D345" s="7"/>
    </row>
    <row r="346" spans="1:4">
      <c r="A346" s="6"/>
      <c r="C346" s="158"/>
      <c r="D346" s="7"/>
    </row>
    <row r="347" spans="1:4">
      <c r="A347" s="6"/>
      <c r="C347" s="158"/>
      <c r="D347" s="7"/>
    </row>
    <row r="348" spans="1:4">
      <c r="A348" s="6"/>
      <c r="C348" s="158"/>
      <c r="D348" s="7"/>
    </row>
    <row r="349" spans="1:4">
      <c r="A349" s="6"/>
      <c r="C349" s="158"/>
      <c r="D349" s="7"/>
    </row>
    <row r="350" spans="1:4">
      <c r="A350" s="6"/>
      <c r="C350" s="158"/>
      <c r="D350" s="7"/>
    </row>
    <row r="351" spans="1:4">
      <c r="A351" s="6"/>
      <c r="C351" s="158"/>
      <c r="D351" s="7"/>
    </row>
    <row r="352" spans="1:4">
      <c r="A352" s="6"/>
      <c r="C352" s="158"/>
      <c r="D352" s="7"/>
    </row>
    <row r="353" spans="1:4">
      <c r="A353" s="6"/>
      <c r="C353" s="158"/>
      <c r="D353" s="7"/>
    </row>
    <row r="354" spans="1:4">
      <c r="A354" s="6"/>
      <c r="C354" s="158"/>
      <c r="D354" s="7"/>
    </row>
    <row r="355" spans="1:4">
      <c r="A355" s="6"/>
      <c r="C355" s="158"/>
      <c r="D355" s="7"/>
    </row>
    <row r="356" spans="1:4">
      <c r="A356" s="6"/>
      <c r="C356" s="158"/>
      <c r="D356" s="7"/>
    </row>
    <row r="357" spans="1:4">
      <c r="A357" s="6"/>
      <c r="C357" s="158"/>
      <c r="D357" s="7"/>
    </row>
    <row r="358" spans="1:4">
      <c r="A358" s="6"/>
      <c r="C358" s="158"/>
      <c r="D358" s="7"/>
    </row>
    <row r="359" spans="1:4">
      <c r="A359" s="6"/>
      <c r="C359" s="158"/>
      <c r="D359" s="7"/>
    </row>
    <row r="360" spans="1:4">
      <c r="A360" s="6"/>
      <c r="C360" s="158"/>
      <c r="D360" s="7"/>
    </row>
    <row r="361" spans="1:4">
      <c r="A361" s="6"/>
      <c r="C361" s="158"/>
      <c r="D361" s="7"/>
    </row>
    <row r="362" spans="1:4">
      <c r="A362" s="6"/>
      <c r="C362" s="158"/>
      <c r="D362" s="7"/>
    </row>
    <row r="363" spans="1:4">
      <c r="A363" s="6"/>
      <c r="C363" s="158"/>
      <c r="D363" s="7"/>
    </row>
    <row r="364" spans="1:4">
      <c r="A364" s="6"/>
      <c r="C364" s="158"/>
      <c r="D364" s="7"/>
    </row>
    <row r="365" spans="1:4">
      <c r="A365" s="6"/>
      <c r="C365" s="158"/>
      <c r="D365" s="7"/>
    </row>
    <row r="366" spans="1:4">
      <c r="A366" s="6"/>
      <c r="C366" s="158"/>
      <c r="D366" s="7"/>
    </row>
    <row r="367" spans="1:4">
      <c r="A367" s="6"/>
      <c r="C367" s="158"/>
      <c r="D367" s="7"/>
    </row>
    <row r="368" spans="1:4">
      <c r="A368" s="6"/>
      <c r="C368" s="158"/>
      <c r="D368" s="7"/>
    </row>
    <row r="369" spans="1:4">
      <c r="A369" s="6"/>
      <c r="C369" s="158"/>
      <c r="D369" s="7"/>
    </row>
    <row r="370" spans="1:4">
      <c r="A370" s="6"/>
      <c r="C370" s="158"/>
      <c r="D370" s="7"/>
    </row>
    <row r="371" spans="1:4">
      <c r="A371" s="6"/>
      <c r="C371" s="158"/>
      <c r="D371" s="7"/>
    </row>
    <row r="372" spans="1:4">
      <c r="A372" s="6"/>
      <c r="C372" s="158"/>
      <c r="D372" s="7"/>
    </row>
    <row r="373" spans="1:4">
      <c r="A373" s="6"/>
      <c r="C373" s="158"/>
      <c r="D373" s="7"/>
    </row>
    <row r="374" spans="1:4">
      <c r="A374" s="6"/>
      <c r="C374" s="158"/>
      <c r="D374" s="7"/>
    </row>
    <row r="375" spans="1:4">
      <c r="A375" s="6"/>
      <c r="C375" s="158"/>
      <c r="D375" s="7"/>
    </row>
    <row r="376" spans="1:4">
      <c r="A376" s="6"/>
      <c r="C376" s="158"/>
      <c r="D376" s="7"/>
    </row>
    <row r="377" spans="1:4">
      <c r="A377" s="6"/>
      <c r="C377" s="158"/>
      <c r="D377" s="7"/>
    </row>
    <row r="378" spans="1:4">
      <c r="A378" s="6"/>
      <c r="C378" s="158"/>
      <c r="D378" s="7"/>
    </row>
    <row r="379" spans="1:4">
      <c r="A379" s="6"/>
      <c r="C379" s="158"/>
      <c r="D379" s="7"/>
    </row>
    <row r="380" spans="1:4">
      <c r="A380" s="6"/>
      <c r="C380" s="158"/>
      <c r="D380" s="7"/>
    </row>
    <row r="381" spans="1:4">
      <c r="A381" s="6"/>
      <c r="C381" s="158"/>
      <c r="D381" s="7"/>
    </row>
    <row r="382" spans="1:4">
      <c r="A382" s="6"/>
      <c r="C382" s="158"/>
      <c r="D382" s="7"/>
    </row>
    <row r="383" spans="1:4">
      <c r="A383" s="6"/>
      <c r="C383" s="158"/>
      <c r="D383" s="7"/>
    </row>
    <row r="384" spans="1:4">
      <c r="A384" s="6"/>
      <c r="C384" s="158"/>
      <c r="D384" s="7"/>
    </row>
    <row r="385" spans="1:4">
      <c r="A385" s="6"/>
      <c r="C385" s="158"/>
      <c r="D385" s="7"/>
    </row>
    <row r="386" spans="1:4">
      <c r="A386" s="6"/>
      <c r="C386" s="158"/>
      <c r="D386" s="7"/>
    </row>
    <row r="387" spans="1:4">
      <c r="A387" s="6"/>
      <c r="C387" s="158"/>
      <c r="D387" s="7"/>
    </row>
    <row r="388" spans="1:4">
      <c r="A388" s="6"/>
      <c r="C388" s="158"/>
      <c r="D388" s="7"/>
    </row>
    <row r="389" spans="1:4">
      <c r="A389" s="6"/>
      <c r="C389" s="158"/>
      <c r="D389" s="7"/>
    </row>
    <row r="390" spans="1:4">
      <c r="A390" s="6"/>
      <c r="C390" s="158"/>
      <c r="D390" s="7"/>
    </row>
    <row r="391" spans="1:4">
      <c r="A391" s="6"/>
      <c r="C391" s="158"/>
      <c r="D391" s="7"/>
    </row>
    <row r="392" spans="1:4">
      <c r="A392" s="6"/>
      <c r="C392" s="158"/>
      <c r="D392" s="7"/>
    </row>
    <row r="393" spans="1:4">
      <c r="A393" s="6"/>
      <c r="C393" s="158"/>
      <c r="D393" s="7"/>
    </row>
    <row r="394" spans="1:4">
      <c r="A394" s="6"/>
      <c r="C394" s="158"/>
      <c r="D394" s="7"/>
    </row>
    <row r="395" spans="1:4">
      <c r="A395" s="6"/>
      <c r="C395" s="158"/>
      <c r="D395" s="7"/>
    </row>
    <row r="396" spans="1:4">
      <c r="A396" s="6"/>
      <c r="C396" s="158"/>
      <c r="D396" s="7"/>
    </row>
    <row r="397" spans="1:4">
      <c r="A397" s="6"/>
      <c r="C397" s="158"/>
      <c r="D397" s="7"/>
    </row>
    <row r="398" spans="1:4">
      <c r="A398" s="6"/>
      <c r="C398" s="158"/>
      <c r="D398" s="7"/>
    </row>
    <row r="399" spans="1:4">
      <c r="A399" s="6"/>
      <c r="C399" s="158"/>
      <c r="D399" s="7"/>
    </row>
    <row r="400" spans="1:4">
      <c r="A400" s="6"/>
      <c r="C400" s="158"/>
      <c r="D400" s="7"/>
    </row>
    <row r="401" spans="1:4">
      <c r="A401" s="6"/>
      <c r="C401" s="158"/>
      <c r="D401" s="7"/>
    </row>
    <row r="402" spans="1:4">
      <c r="A402" s="6"/>
      <c r="C402" s="158"/>
      <c r="D402" s="7"/>
    </row>
    <row r="403" spans="1:4">
      <c r="A403" s="6"/>
      <c r="C403" s="158"/>
      <c r="D403" s="7"/>
    </row>
    <row r="404" spans="1:4">
      <c r="A404" s="6"/>
      <c r="C404" s="158"/>
      <c r="D404" s="7"/>
    </row>
    <row r="405" spans="1:4">
      <c r="A405" s="6"/>
      <c r="C405" s="158"/>
      <c r="D405" s="7"/>
    </row>
    <row r="406" spans="1:4">
      <c r="A406" s="6"/>
      <c r="C406" s="158"/>
      <c r="D406" s="7"/>
    </row>
    <row r="407" spans="1:4">
      <c r="A407" s="6"/>
      <c r="C407" s="158"/>
      <c r="D407" s="7"/>
    </row>
    <row r="408" spans="1:4">
      <c r="A408" s="6"/>
      <c r="C408" s="158"/>
      <c r="D408" s="7"/>
    </row>
    <row r="409" spans="1:4">
      <c r="A409" s="6"/>
      <c r="C409" s="158"/>
      <c r="D409" s="7"/>
    </row>
    <row r="410" spans="1:4">
      <c r="A410" s="6"/>
      <c r="C410" s="158"/>
      <c r="D410" s="7"/>
    </row>
    <row r="411" spans="1:4">
      <c r="A411" s="6"/>
      <c r="C411" s="158"/>
      <c r="D411" s="7"/>
    </row>
    <row r="412" spans="1:4">
      <c r="A412" s="6"/>
      <c r="C412" s="158"/>
      <c r="D412" s="7"/>
    </row>
    <row r="413" spans="1:4">
      <c r="A413" s="6"/>
      <c r="C413" s="158"/>
      <c r="D413" s="7"/>
    </row>
    <row r="414" spans="1:4">
      <c r="A414" s="6"/>
      <c r="C414" s="158"/>
      <c r="D414" s="7"/>
    </row>
    <row r="415" spans="1:4">
      <c r="A415" s="6"/>
      <c r="C415" s="158"/>
      <c r="D415" s="7"/>
    </row>
    <row r="416" spans="1:4">
      <c r="A416" s="6"/>
      <c r="C416" s="158"/>
      <c r="D416" s="7"/>
    </row>
    <row r="417" spans="1:4">
      <c r="A417" s="6"/>
      <c r="C417" s="158"/>
      <c r="D417" s="7"/>
    </row>
    <row r="418" spans="1:4">
      <c r="A418" s="6"/>
      <c r="C418" s="158"/>
      <c r="D418" s="7"/>
    </row>
    <row r="419" spans="1:4">
      <c r="A419" s="6"/>
      <c r="C419" s="158"/>
      <c r="D419" s="7"/>
    </row>
    <row r="420" spans="1:4">
      <c r="A420" s="6"/>
      <c r="C420" s="158"/>
      <c r="D420" s="7"/>
    </row>
    <row r="421" spans="1:4">
      <c r="A421" s="6"/>
      <c r="C421" s="158"/>
      <c r="D421" s="7"/>
    </row>
    <row r="422" spans="1:4">
      <c r="A422" s="6"/>
      <c r="C422" s="158"/>
      <c r="D422" s="7"/>
    </row>
    <row r="423" spans="1:4">
      <c r="A423" s="6"/>
      <c r="C423" s="158"/>
      <c r="D423" s="7"/>
    </row>
    <row r="424" spans="1:4">
      <c r="A424" s="6"/>
      <c r="C424" s="158"/>
      <c r="D424" s="7"/>
    </row>
    <row r="425" spans="1:4">
      <c r="A425" s="6"/>
      <c r="C425" s="158"/>
      <c r="D425" s="7"/>
    </row>
    <row r="426" spans="1:4">
      <c r="A426" s="6"/>
      <c r="C426" s="158"/>
      <c r="D426" s="7"/>
    </row>
    <row r="427" spans="1:4">
      <c r="A427" s="6"/>
      <c r="C427" s="158"/>
      <c r="D427" s="7"/>
    </row>
    <row r="428" spans="1:4">
      <c r="A428" s="6"/>
      <c r="C428" s="158"/>
      <c r="D428" s="7"/>
    </row>
    <row r="429" spans="1:4">
      <c r="A429" s="6"/>
      <c r="C429" s="158"/>
      <c r="D429" s="7"/>
    </row>
    <row r="430" spans="1:4">
      <c r="A430" s="6"/>
      <c r="C430" s="158"/>
      <c r="D430" s="7"/>
    </row>
    <row r="431" spans="1:4">
      <c r="A431" s="6"/>
      <c r="C431" s="158"/>
      <c r="D431" s="7"/>
    </row>
    <row r="432" spans="1:4">
      <c r="A432" s="6"/>
      <c r="C432" s="158"/>
      <c r="D432" s="7"/>
    </row>
    <row r="433" spans="1:4">
      <c r="A433" s="6"/>
      <c r="C433" s="158"/>
      <c r="D433" s="7"/>
    </row>
    <row r="434" spans="1:4">
      <c r="A434" s="6"/>
      <c r="C434" s="158"/>
      <c r="D434" s="7"/>
    </row>
    <row r="435" spans="1:4">
      <c r="A435" s="6"/>
      <c r="C435" s="158"/>
      <c r="D435" s="7"/>
    </row>
    <row r="436" spans="1:4">
      <c r="A436" s="6"/>
      <c r="C436" s="158"/>
      <c r="D436" s="7"/>
    </row>
    <row r="437" spans="1:4">
      <c r="A437" s="6"/>
      <c r="C437" s="158"/>
      <c r="D437" s="7"/>
    </row>
    <row r="438" spans="1:4">
      <c r="A438" s="6"/>
      <c r="C438" s="158"/>
      <c r="D438" s="7"/>
    </row>
    <row r="439" spans="1:4">
      <c r="A439" s="6"/>
      <c r="C439" s="158"/>
      <c r="D439" s="7"/>
    </row>
    <row r="440" spans="1:4">
      <c r="A440" s="6"/>
      <c r="C440" s="158"/>
      <c r="D440" s="7"/>
    </row>
    <row r="441" spans="1:4">
      <c r="A441" s="6"/>
      <c r="C441" s="158"/>
      <c r="D441" s="7"/>
    </row>
    <row r="442" spans="1:4">
      <c r="A442" s="6"/>
      <c r="C442" s="158"/>
      <c r="D442" s="7"/>
    </row>
    <row r="443" spans="1:4">
      <c r="A443" s="6"/>
      <c r="C443" s="158"/>
      <c r="D443" s="7"/>
    </row>
    <row r="444" spans="1:4">
      <c r="A444" s="6"/>
      <c r="C444" s="158"/>
      <c r="D444" s="7"/>
    </row>
    <row r="445" spans="1:4">
      <c r="A445" s="6"/>
      <c r="C445" s="158"/>
      <c r="D445" s="7"/>
    </row>
    <row r="446" spans="1:4">
      <c r="A446" s="6"/>
      <c r="C446" s="158"/>
      <c r="D446" s="7"/>
    </row>
    <row r="447" spans="1:4">
      <c r="A447" s="6"/>
      <c r="C447" s="158"/>
      <c r="D447" s="7"/>
    </row>
    <row r="448" spans="1:4">
      <c r="A448" s="6"/>
      <c r="C448" s="158"/>
      <c r="D448" s="7"/>
    </row>
    <row r="449" spans="1:4">
      <c r="A449" s="6"/>
      <c r="C449" s="158"/>
      <c r="D449" s="7"/>
    </row>
    <row r="450" spans="1:4">
      <c r="A450" s="6"/>
      <c r="C450" s="158"/>
      <c r="D450" s="7"/>
    </row>
    <row r="451" spans="1:4">
      <c r="A451" s="6"/>
      <c r="C451" s="158"/>
      <c r="D451" s="7"/>
    </row>
    <row r="452" spans="1:4">
      <c r="A452" s="6"/>
      <c r="C452" s="158"/>
      <c r="D452" s="7"/>
    </row>
    <row r="453" spans="1:4">
      <c r="A453" s="6"/>
      <c r="C453" s="158"/>
      <c r="D453" s="7"/>
    </row>
    <row r="454" spans="1:4">
      <c r="A454" s="6"/>
      <c r="C454" s="158"/>
      <c r="D454" s="7"/>
    </row>
    <row r="455" spans="1:4">
      <c r="A455" s="6"/>
      <c r="C455" s="158"/>
      <c r="D455" s="7"/>
    </row>
    <row r="456" spans="1:4">
      <c r="A456" s="6"/>
      <c r="C456" s="158"/>
      <c r="D456" s="7"/>
    </row>
    <row r="457" spans="1:4">
      <c r="A457" s="6"/>
      <c r="C457" s="158"/>
      <c r="D457" s="7"/>
    </row>
    <row r="458" spans="1:4">
      <c r="A458" s="6"/>
      <c r="C458" s="158"/>
      <c r="D458" s="7"/>
    </row>
    <row r="459" spans="1:4">
      <c r="A459" s="6"/>
      <c r="C459" s="158"/>
      <c r="D459" s="7"/>
    </row>
    <row r="460" spans="1:4">
      <c r="A460" s="6"/>
      <c r="C460" s="158"/>
      <c r="D460" s="7"/>
    </row>
    <row r="461" spans="1:4">
      <c r="A461" s="6"/>
      <c r="C461" s="158"/>
      <c r="D461" s="7"/>
    </row>
    <row r="462" spans="1:4">
      <c r="A462" s="6"/>
      <c r="C462" s="158"/>
      <c r="D462" s="7"/>
    </row>
    <row r="463" spans="1:4">
      <c r="A463" s="6"/>
      <c r="C463" s="158"/>
      <c r="D463" s="7"/>
    </row>
    <row r="464" spans="1:4">
      <c r="A464" s="6"/>
      <c r="C464" s="158"/>
      <c r="D464" s="7"/>
    </row>
    <row r="465" spans="1:4">
      <c r="A465" s="6"/>
      <c r="C465" s="158"/>
      <c r="D465" s="7"/>
    </row>
    <row r="466" spans="1:4">
      <c r="A466" s="6"/>
      <c r="C466" s="158"/>
      <c r="D466" s="7"/>
    </row>
    <row r="467" spans="1:4">
      <c r="A467" s="6"/>
      <c r="C467" s="158"/>
      <c r="D467" s="7"/>
    </row>
    <row r="468" spans="1:4">
      <c r="A468" s="6"/>
      <c r="C468" s="158"/>
      <c r="D468" s="7"/>
    </row>
    <row r="469" spans="1:4">
      <c r="A469" s="6"/>
      <c r="C469" s="158"/>
      <c r="D469" s="7"/>
    </row>
    <row r="470" spans="1:4">
      <c r="A470" s="6"/>
      <c r="C470" s="158"/>
      <c r="D470" s="7"/>
    </row>
    <row r="471" spans="1:4">
      <c r="A471" s="6"/>
      <c r="C471" s="158"/>
      <c r="D471" s="7"/>
    </row>
    <row r="472" spans="1:4">
      <c r="A472" s="6"/>
      <c r="C472" s="158"/>
      <c r="D472" s="7"/>
    </row>
    <row r="473" spans="1:4">
      <c r="A473" s="6"/>
      <c r="C473" s="158"/>
      <c r="D473" s="7"/>
    </row>
    <row r="474" spans="1:4">
      <c r="A474" s="6"/>
      <c r="C474" s="158"/>
      <c r="D474" s="7"/>
    </row>
    <row r="475" spans="1:4">
      <c r="A475" s="6"/>
      <c r="C475" s="158"/>
      <c r="D475" s="7"/>
    </row>
    <row r="476" spans="1:4">
      <c r="A476" s="6"/>
      <c r="C476" s="158"/>
      <c r="D476" s="7"/>
    </row>
    <row r="477" spans="1:4">
      <c r="A477" s="6"/>
      <c r="C477" s="158"/>
      <c r="D477" s="7"/>
    </row>
    <row r="478" spans="1:4">
      <c r="A478" s="6"/>
      <c r="C478" s="158"/>
      <c r="D478" s="7"/>
    </row>
    <row r="479" spans="1:4">
      <c r="A479" s="6"/>
      <c r="C479" s="158"/>
      <c r="D479" s="7"/>
    </row>
    <row r="480" spans="1:4">
      <c r="A480" s="6"/>
      <c r="C480" s="158"/>
      <c r="D480" s="7"/>
    </row>
    <row r="481" spans="1:4">
      <c r="A481" s="6"/>
      <c r="C481" s="158"/>
      <c r="D481" s="7"/>
    </row>
    <row r="482" spans="1:4">
      <c r="A482" s="6"/>
      <c r="C482" s="158"/>
      <c r="D482" s="7"/>
    </row>
    <row r="483" spans="1:4">
      <c r="A483" s="6"/>
      <c r="C483" s="158"/>
      <c r="D483" s="7"/>
    </row>
    <row r="484" spans="1:4">
      <c r="A484" s="6"/>
      <c r="C484" s="158"/>
      <c r="D484" s="7"/>
    </row>
    <row r="485" spans="1:4">
      <c r="A485" s="6"/>
      <c r="C485" s="158"/>
      <c r="D485" s="7"/>
    </row>
    <row r="486" spans="1:4">
      <c r="A486" s="6"/>
      <c r="C486" s="158"/>
      <c r="D486" s="7"/>
    </row>
    <row r="487" spans="1:4">
      <c r="A487" s="6"/>
      <c r="C487" s="158"/>
      <c r="D487" s="7"/>
    </row>
    <row r="488" spans="1:4">
      <c r="A488" s="6"/>
      <c r="C488" s="158"/>
      <c r="D488" s="7"/>
    </row>
    <row r="489" spans="1:4">
      <c r="A489" s="6"/>
      <c r="C489" s="158"/>
      <c r="D489" s="7"/>
    </row>
    <row r="490" spans="1:4">
      <c r="A490" s="6"/>
      <c r="C490" s="158"/>
      <c r="D490" s="7"/>
    </row>
    <row r="491" spans="1:4">
      <c r="A491" s="6"/>
      <c r="C491" s="158"/>
      <c r="D491" s="7"/>
    </row>
    <row r="492" spans="1:4">
      <c r="A492" s="6"/>
      <c r="C492" s="158"/>
      <c r="D492" s="7"/>
    </row>
    <row r="493" spans="1:4">
      <c r="A493" s="6"/>
      <c r="C493" s="158"/>
      <c r="D493" s="7"/>
    </row>
    <row r="494" spans="1:4">
      <c r="A494" s="6"/>
      <c r="C494" s="158"/>
      <c r="D494" s="7"/>
    </row>
    <row r="495" spans="1:4">
      <c r="A495" s="6"/>
      <c r="C495" s="158"/>
      <c r="D495" s="7"/>
    </row>
    <row r="496" spans="1:4">
      <c r="A496" s="6"/>
      <c r="C496" s="158"/>
      <c r="D496" s="7"/>
    </row>
    <row r="497" spans="1:4">
      <c r="A497" s="6"/>
      <c r="C497" s="158"/>
      <c r="D497" s="7"/>
    </row>
    <row r="498" spans="1:4">
      <c r="A498" s="6"/>
      <c r="C498" s="158"/>
      <c r="D498" s="7"/>
    </row>
    <row r="499" spans="1:4">
      <c r="A499" s="6"/>
      <c r="C499" s="158"/>
      <c r="D499" s="7"/>
    </row>
    <row r="500" spans="1:4">
      <c r="A500" s="6"/>
      <c r="C500" s="158"/>
      <c r="D500" s="7"/>
    </row>
    <row r="501" spans="1:4">
      <c r="A501" s="6"/>
      <c r="C501" s="158"/>
      <c r="D501" s="7"/>
    </row>
    <row r="502" spans="1:4">
      <c r="A502" s="6"/>
      <c r="C502" s="158"/>
      <c r="D502" s="7"/>
    </row>
    <row r="503" spans="1:4">
      <c r="A503" s="6"/>
      <c r="C503" s="158"/>
      <c r="D503" s="7"/>
    </row>
    <row r="504" spans="1:4">
      <c r="A504" s="6"/>
      <c r="C504" s="158"/>
      <c r="D504" s="7"/>
    </row>
    <row r="505" spans="1:4">
      <c r="A505" s="6"/>
      <c r="C505" s="158"/>
      <c r="D505" s="7"/>
    </row>
    <row r="506" spans="1:4">
      <c r="A506" s="6"/>
      <c r="C506" s="158"/>
      <c r="D506" s="7"/>
    </row>
    <row r="507" spans="1:4">
      <c r="A507" s="6"/>
      <c r="C507" s="158"/>
      <c r="D507" s="7"/>
    </row>
    <row r="508" spans="1:4">
      <c r="A508" s="6"/>
      <c r="C508" s="158"/>
      <c r="D508" s="7"/>
    </row>
    <row r="509" spans="1:4">
      <c r="A509" s="6"/>
      <c r="C509" s="158"/>
      <c r="D509" s="7"/>
    </row>
    <row r="510" spans="1:4">
      <c r="A510" s="6"/>
      <c r="C510" s="158"/>
      <c r="D510" s="7"/>
    </row>
    <row r="511" spans="1:4">
      <c r="A511" s="6"/>
      <c r="C511" s="158"/>
      <c r="D511" s="7"/>
    </row>
    <row r="512" spans="1:4">
      <c r="A512" s="6"/>
      <c r="C512" s="158"/>
      <c r="D512" s="7"/>
    </row>
    <row r="513" spans="1:4">
      <c r="A513" s="6"/>
      <c r="C513" s="158"/>
      <c r="D513" s="7"/>
    </row>
    <row r="514" spans="1:4">
      <c r="A514" s="6"/>
      <c r="C514" s="158"/>
      <c r="D514" s="7"/>
    </row>
    <row r="515" spans="1:4">
      <c r="A515" s="6"/>
      <c r="C515" s="158"/>
      <c r="D515" s="7"/>
    </row>
    <row r="516" spans="1:4">
      <c r="A516" s="6"/>
      <c r="C516" s="158"/>
      <c r="D516" s="7"/>
    </row>
    <row r="517" spans="1:4">
      <c r="A517" s="6"/>
      <c r="C517" s="158"/>
      <c r="D517" s="7"/>
    </row>
    <row r="518" spans="1:4">
      <c r="A518" s="6"/>
      <c r="C518" s="158"/>
      <c r="D518" s="7"/>
    </row>
    <row r="519" spans="1:4">
      <c r="A519" s="6"/>
      <c r="C519" s="158"/>
      <c r="D519" s="7"/>
    </row>
    <row r="520" spans="1:4">
      <c r="A520" s="6"/>
      <c r="C520" s="158"/>
      <c r="D520" s="7"/>
    </row>
    <row r="521" spans="1:4">
      <c r="A521" s="6"/>
      <c r="C521" s="158"/>
      <c r="D521" s="7"/>
    </row>
    <row r="522" spans="1:4">
      <c r="A522" s="6"/>
      <c r="C522" s="158"/>
      <c r="D522" s="7"/>
    </row>
    <row r="523" spans="1:4">
      <c r="A523" s="6"/>
      <c r="C523" s="158"/>
      <c r="D523" s="7"/>
    </row>
    <row r="524" spans="1:4">
      <c r="A524" s="6"/>
      <c r="C524" s="158"/>
      <c r="D524" s="7"/>
    </row>
    <row r="525" spans="1:4">
      <c r="A525" s="6"/>
      <c r="C525" s="158"/>
      <c r="D525" s="7"/>
    </row>
    <row r="526" spans="1:4">
      <c r="A526" s="6"/>
      <c r="C526" s="158"/>
      <c r="D526" s="7"/>
    </row>
    <row r="527" spans="1:4">
      <c r="A527" s="6"/>
      <c r="C527" s="158"/>
      <c r="D527" s="7"/>
    </row>
    <row r="528" spans="1:4">
      <c r="A528" s="6"/>
      <c r="C528" s="158"/>
      <c r="D528" s="7"/>
    </row>
    <row r="529" spans="1:4">
      <c r="A529" s="6"/>
      <c r="C529" s="158"/>
      <c r="D529" s="7"/>
    </row>
    <row r="530" spans="1:4">
      <c r="A530" s="6"/>
      <c r="C530" s="158"/>
      <c r="D530" s="7"/>
    </row>
    <row r="531" spans="1:4">
      <c r="A531" s="6"/>
      <c r="C531" s="158"/>
      <c r="D531" s="7"/>
    </row>
    <row r="532" spans="1:4">
      <c r="A532" s="6"/>
      <c r="C532" s="158"/>
      <c r="D532" s="7"/>
    </row>
    <row r="533" spans="1:4">
      <c r="A533" s="6"/>
      <c r="C533" s="158"/>
      <c r="D533" s="7"/>
    </row>
    <row r="534" spans="1:4">
      <c r="A534" s="6"/>
      <c r="C534" s="158"/>
      <c r="D534" s="7"/>
    </row>
    <row r="535" spans="1:4">
      <c r="A535" s="6"/>
      <c r="C535" s="158"/>
      <c r="D535" s="7"/>
    </row>
    <row r="536" spans="1:4">
      <c r="A536" s="6"/>
      <c r="C536" s="158"/>
      <c r="D536" s="7"/>
    </row>
    <row r="537" spans="1:4">
      <c r="A537" s="6"/>
      <c r="C537" s="158"/>
      <c r="D537" s="7"/>
    </row>
    <row r="538" spans="1:4">
      <c r="A538" s="6"/>
      <c r="C538" s="158"/>
      <c r="D538" s="7"/>
    </row>
    <row r="539" spans="1:4">
      <c r="A539" s="6"/>
      <c r="C539" s="158"/>
      <c r="D539" s="7"/>
    </row>
    <row r="540" spans="1:4">
      <c r="A540" s="6"/>
      <c r="C540" s="158"/>
      <c r="D540" s="7"/>
    </row>
    <row r="541" spans="1:4">
      <c r="A541" s="6"/>
      <c r="C541" s="158"/>
      <c r="D541" s="7"/>
    </row>
    <row r="542" spans="1:4">
      <c r="A542" s="6"/>
      <c r="C542" s="158"/>
      <c r="D542" s="7"/>
    </row>
    <row r="543" spans="1:4">
      <c r="A543" s="6"/>
      <c r="C543" s="158"/>
      <c r="D543" s="7"/>
    </row>
    <row r="544" spans="1:4">
      <c r="A544" s="6"/>
      <c r="C544" s="158"/>
      <c r="D544" s="7"/>
    </row>
    <row r="545" spans="1:4">
      <c r="A545" s="6"/>
      <c r="C545" s="158"/>
      <c r="D545" s="7"/>
    </row>
    <row r="546" spans="1:4">
      <c r="A546" s="6"/>
      <c r="C546" s="158"/>
      <c r="D546" s="7"/>
    </row>
    <row r="547" spans="1:4">
      <c r="A547" s="6"/>
      <c r="C547" s="158"/>
      <c r="D547" s="7"/>
    </row>
    <row r="548" spans="1:4">
      <c r="A548" s="6"/>
      <c r="C548" s="158"/>
      <c r="D548" s="7"/>
    </row>
    <row r="549" spans="1:4">
      <c r="A549" s="6"/>
      <c r="C549" s="158"/>
      <c r="D549" s="7"/>
    </row>
    <row r="550" spans="1:4">
      <c r="A550" s="6"/>
      <c r="C550" s="158"/>
      <c r="D550" s="7"/>
    </row>
    <row r="551" spans="1:4">
      <c r="A551" s="6"/>
      <c r="C551" s="158"/>
      <c r="D551" s="7"/>
    </row>
    <row r="552" spans="1:4">
      <c r="A552" s="6"/>
      <c r="C552" s="158"/>
      <c r="D552" s="7"/>
    </row>
    <row r="553" spans="1:4">
      <c r="A553" s="6"/>
      <c r="C553" s="158"/>
      <c r="D553" s="7"/>
    </row>
    <row r="554" spans="1:4">
      <c r="A554" s="6"/>
      <c r="C554" s="158"/>
      <c r="D554" s="7"/>
    </row>
    <row r="555" spans="1:4">
      <c r="A555" s="6"/>
      <c r="C555" s="158"/>
      <c r="D555" s="7"/>
    </row>
    <row r="556" spans="1:4">
      <c r="A556" s="6"/>
      <c r="C556" s="158"/>
      <c r="D556" s="7"/>
    </row>
    <row r="557" spans="1:4">
      <c r="A557" s="6"/>
      <c r="C557" s="158"/>
      <c r="D557" s="7"/>
    </row>
    <row r="558" spans="1:4">
      <c r="A558" s="6"/>
      <c r="C558" s="158"/>
      <c r="D558" s="7"/>
    </row>
    <row r="559" spans="1:4">
      <c r="A559" s="6"/>
      <c r="C559" s="158"/>
      <c r="D559" s="7"/>
    </row>
    <row r="560" spans="1:4">
      <c r="A560" s="6"/>
      <c r="C560" s="158"/>
      <c r="D560" s="7"/>
    </row>
    <row r="561" spans="1:4">
      <c r="A561" s="6"/>
      <c r="C561" s="158"/>
      <c r="D561" s="7"/>
    </row>
    <row r="562" spans="1:4">
      <c r="A562" s="6"/>
      <c r="C562" s="158"/>
      <c r="D562" s="7"/>
    </row>
    <row r="563" spans="1:4">
      <c r="A563" s="6"/>
      <c r="C563" s="158"/>
      <c r="D563" s="7"/>
    </row>
    <row r="564" spans="1:4">
      <c r="A564" s="6"/>
      <c r="C564" s="158"/>
      <c r="D564" s="7"/>
    </row>
    <row r="565" spans="1:4">
      <c r="A565" s="6"/>
      <c r="C565" s="158"/>
      <c r="D565" s="7"/>
    </row>
    <row r="566" spans="1:4">
      <c r="A566" s="6"/>
      <c r="C566" s="158"/>
      <c r="D566" s="7"/>
    </row>
    <row r="567" spans="1:4">
      <c r="A567" s="6"/>
      <c r="C567" s="158"/>
      <c r="D567" s="7"/>
    </row>
    <row r="568" spans="1:4">
      <c r="A568" s="6"/>
      <c r="C568" s="158"/>
      <c r="D568" s="7"/>
    </row>
    <row r="569" spans="1:4">
      <c r="A569" s="6"/>
      <c r="C569" s="158"/>
      <c r="D569" s="7"/>
    </row>
    <row r="570" spans="1:4">
      <c r="A570" s="6"/>
      <c r="C570" s="158"/>
      <c r="D570" s="7"/>
    </row>
    <row r="571" spans="1:4">
      <c r="A571" s="6"/>
      <c r="C571" s="158"/>
      <c r="D571" s="7"/>
    </row>
    <row r="572" spans="1:4">
      <c r="A572" s="6"/>
      <c r="C572" s="158"/>
      <c r="D572" s="7"/>
    </row>
    <row r="573" spans="1:4">
      <c r="A573" s="6"/>
      <c r="C573" s="158"/>
      <c r="D573" s="7"/>
    </row>
    <row r="574" spans="1:4">
      <c r="A574" s="6"/>
      <c r="C574" s="158"/>
      <c r="D574" s="7"/>
    </row>
    <row r="575" spans="1:4">
      <c r="A575" s="6"/>
      <c r="C575" s="158"/>
      <c r="D575" s="7"/>
    </row>
    <row r="576" spans="1:4">
      <c r="A576" s="6"/>
      <c r="C576" s="158"/>
      <c r="D576" s="7"/>
    </row>
    <row r="577" spans="1:4">
      <c r="A577" s="6"/>
      <c r="C577" s="158"/>
      <c r="D577" s="7"/>
    </row>
    <row r="578" spans="1:4">
      <c r="A578" s="6"/>
      <c r="C578" s="158"/>
      <c r="D578" s="7"/>
    </row>
    <row r="579" spans="1:4">
      <c r="A579" s="6"/>
      <c r="C579" s="158"/>
      <c r="D579" s="7"/>
    </row>
    <row r="580" spans="1:4">
      <c r="A580" s="6"/>
      <c r="C580" s="158"/>
      <c r="D580" s="7"/>
    </row>
    <row r="581" spans="1:4">
      <c r="A581" s="6"/>
      <c r="C581" s="158"/>
      <c r="D581" s="7"/>
    </row>
    <row r="582" spans="1:4">
      <c r="A582" s="6"/>
      <c r="C582" s="158"/>
      <c r="D582" s="7"/>
    </row>
    <row r="583" spans="1:4">
      <c r="A583" s="6"/>
      <c r="C583" s="158"/>
      <c r="D583" s="7"/>
    </row>
    <row r="584" spans="1:4">
      <c r="A584" s="6"/>
      <c r="C584" s="158"/>
      <c r="D584" s="7"/>
    </row>
    <row r="585" spans="1:4">
      <c r="A585" s="6"/>
      <c r="C585" s="158"/>
      <c r="D585" s="7"/>
    </row>
    <row r="586" spans="1:4">
      <c r="A586" s="6"/>
      <c r="C586" s="158"/>
      <c r="D586" s="7"/>
    </row>
    <row r="587" spans="1:4">
      <c r="A587" s="6"/>
      <c r="C587" s="158"/>
      <c r="D587" s="7"/>
    </row>
    <row r="588" spans="1:4">
      <c r="A588" s="6"/>
      <c r="C588" s="158"/>
      <c r="D588" s="7"/>
    </row>
    <row r="589" spans="1:4">
      <c r="A589" s="6"/>
      <c r="C589" s="158"/>
      <c r="D589" s="7"/>
    </row>
    <row r="590" spans="1:4">
      <c r="A590" s="6"/>
      <c r="C590" s="158"/>
      <c r="D590" s="7"/>
    </row>
    <row r="591" spans="1:4">
      <c r="A591" s="6"/>
      <c r="C591" s="158"/>
      <c r="D591" s="7"/>
    </row>
    <row r="592" spans="1:4">
      <c r="A592" s="6"/>
      <c r="C592" s="158"/>
      <c r="D592" s="7"/>
    </row>
    <row r="593" spans="1:4">
      <c r="A593" s="6"/>
      <c r="C593" s="158"/>
      <c r="D593" s="7"/>
    </row>
    <row r="594" spans="1:4">
      <c r="A594" s="6"/>
      <c r="C594" s="158"/>
      <c r="D594" s="7"/>
    </row>
    <row r="595" spans="1:4">
      <c r="A595" s="6"/>
      <c r="C595" s="158"/>
      <c r="D595" s="7"/>
    </row>
    <row r="596" spans="1:4">
      <c r="A596" s="6"/>
      <c r="C596" s="158"/>
      <c r="D596" s="7"/>
    </row>
    <row r="597" spans="1:4">
      <c r="A597" s="6"/>
      <c r="C597" s="158"/>
      <c r="D597" s="7"/>
    </row>
    <row r="598" spans="1:4">
      <c r="A598" s="6"/>
      <c r="C598" s="158"/>
      <c r="D598" s="7"/>
    </row>
    <row r="599" spans="1:4">
      <c r="A599" s="6"/>
      <c r="C599" s="158"/>
      <c r="D599" s="7"/>
    </row>
    <row r="600" spans="1:4">
      <c r="A600" s="6"/>
      <c r="C600" s="158"/>
      <c r="D600" s="7"/>
    </row>
    <row r="601" spans="1:4">
      <c r="A601" s="6"/>
      <c r="C601" s="158"/>
      <c r="D601" s="7"/>
    </row>
    <row r="602" spans="1:4">
      <c r="A602" s="6"/>
      <c r="C602" s="158"/>
      <c r="D602" s="7"/>
    </row>
    <row r="603" spans="1:4">
      <c r="A603" s="6"/>
      <c r="C603" s="158"/>
      <c r="D603" s="7"/>
    </row>
    <row r="604" spans="1:4">
      <c r="A604" s="6"/>
      <c r="C604" s="158"/>
      <c r="D604" s="7"/>
    </row>
    <row r="605" spans="1:4">
      <c r="A605" s="6"/>
      <c r="C605" s="158"/>
      <c r="D605" s="7"/>
    </row>
    <row r="606" spans="1:4">
      <c r="A606" s="6"/>
      <c r="C606" s="158"/>
      <c r="D606" s="7"/>
    </row>
    <row r="607" spans="1:4">
      <c r="A607" s="6"/>
      <c r="C607" s="158"/>
      <c r="D607" s="7"/>
    </row>
    <row r="608" spans="1:4">
      <c r="A608" s="6"/>
      <c r="C608" s="158"/>
      <c r="D608" s="7"/>
    </row>
    <row r="609" spans="1:4">
      <c r="A609" s="6"/>
      <c r="C609" s="158"/>
      <c r="D609" s="7"/>
    </row>
    <row r="610" spans="1:4">
      <c r="A610" s="6"/>
      <c r="C610" s="158"/>
      <c r="D610" s="7"/>
    </row>
    <row r="611" spans="1:4">
      <c r="A611" s="6"/>
      <c r="C611" s="158"/>
      <c r="D611" s="7"/>
    </row>
    <row r="612" spans="1:4">
      <c r="A612" s="6"/>
      <c r="C612" s="158"/>
      <c r="D612" s="7"/>
    </row>
    <row r="613" spans="1:4">
      <c r="A613" s="6"/>
      <c r="C613" s="158"/>
      <c r="D613" s="7"/>
    </row>
    <row r="614" spans="1:4">
      <c r="A614" s="6"/>
      <c r="C614" s="158"/>
      <c r="D614" s="7"/>
    </row>
    <row r="615" spans="1:4">
      <c r="A615" s="6"/>
      <c r="C615" s="158"/>
      <c r="D615" s="7"/>
    </row>
    <row r="616" spans="1:4">
      <c r="A616" s="6"/>
      <c r="C616" s="158"/>
      <c r="D616" s="7"/>
    </row>
    <row r="617" spans="1:4">
      <c r="A617" s="6"/>
      <c r="C617" s="158"/>
      <c r="D617" s="7"/>
    </row>
    <row r="618" spans="1:4">
      <c r="A618" s="6"/>
      <c r="C618" s="158"/>
      <c r="D618" s="7"/>
    </row>
    <row r="619" spans="1:4">
      <c r="A619" s="6"/>
      <c r="C619" s="158"/>
      <c r="D619" s="7"/>
    </row>
    <row r="620" spans="1:4">
      <c r="A620" s="6"/>
      <c r="C620" s="158"/>
      <c r="D620" s="7"/>
    </row>
    <row r="621" spans="1:4">
      <c r="A621" s="6"/>
      <c r="C621" s="158"/>
      <c r="D621" s="7"/>
    </row>
    <row r="622" spans="1:4">
      <c r="A622" s="6"/>
      <c r="C622" s="158"/>
      <c r="D622" s="7"/>
    </row>
    <row r="623" spans="1:4">
      <c r="A623" s="6"/>
      <c r="C623" s="158"/>
      <c r="D623" s="7"/>
    </row>
    <row r="624" spans="1:4">
      <c r="A624" s="6"/>
      <c r="C624" s="158"/>
      <c r="D624" s="7"/>
    </row>
    <row r="625" spans="1:4">
      <c r="A625" s="6"/>
      <c r="C625" s="158"/>
      <c r="D625" s="7"/>
    </row>
    <row r="626" spans="1:4">
      <c r="A626" s="6"/>
      <c r="C626" s="158"/>
      <c r="D626" s="7"/>
    </row>
    <row r="627" spans="1:4">
      <c r="A627" s="6"/>
      <c r="C627" s="158"/>
      <c r="D627" s="7"/>
    </row>
    <row r="628" spans="1:4">
      <c r="A628" s="6"/>
      <c r="C628" s="158"/>
      <c r="D628" s="7"/>
    </row>
    <row r="629" spans="1:4">
      <c r="A629" s="6"/>
      <c r="C629" s="158"/>
      <c r="D629" s="7"/>
    </row>
    <row r="630" spans="1:4">
      <c r="A630" s="6"/>
      <c r="C630" s="158"/>
      <c r="D630" s="7"/>
    </row>
    <row r="631" spans="1:4">
      <c r="A631" s="6"/>
      <c r="C631" s="158"/>
      <c r="D631" s="7"/>
    </row>
    <row r="632" spans="1:4">
      <c r="A632" s="6"/>
      <c r="C632" s="158"/>
      <c r="D632" s="7"/>
    </row>
    <row r="633" spans="1:4">
      <c r="A633" s="6"/>
      <c r="C633" s="158"/>
      <c r="D633" s="7"/>
    </row>
    <row r="634" spans="1:4">
      <c r="A634" s="6"/>
      <c r="C634" s="158"/>
      <c r="D634" s="7"/>
    </row>
    <row r="635" spans="1:4">
      <c r="A635" s="6"/>
      <c r="C635" s="158"/>
      <c r="D635" s="7"/>
    </row>
    <row r="636" spans="1:4">
      <c r="A636" s="6"/>
      <c r="C636" s="158"/>
      <c r="D636" s="7"/>
    </row>
    <row r="637" spans="1:4">
      <c r="A637" s="6"/>
      <c r="C637" s="158"/>
      <c r="D637" s="7"/>
    </row>
    <row r="638" spans="1:4">
      <c r="A638" s="6"/>
      <c r="C638" s="158"/>
      <c r="D638" s="7"/>
    </row>
    <row r="639" spans="1:4">
      <c r="A639" s="6"/>
      <c r="C639" s="158"/>
      <c r="D639" s="7"/>
    </row>
    <row r="640" spans="1:4">
      <c r="A640" s="6"/>
      <c r="C640" s="158"/>
      <c r="D640" s="7"/>
    </row>
    <row r="641" spans="1:4">
      <c r="A641" s="6"/>
      <c r="C641" s="158"/>
      <c r="D641" s="7"/>
    </row>
    <row r="642" spans="1:4">
      <c r="A642" s="6"/>
      <c r="C642" s="158"/>
      <c r="D642" s="7"/>
    </row>
    <row r="643" spans="1:4">
      <c r="A643" s="6"/>
      <c r="C643" s="158"/>
      <c r="D643" s="7"/>
    </row>
    <row r="644" spans="1:4">
      <c r="A644" s="6"/>
      <c r="C644" s="158"/>
      <c r="D644" s="7"/>
    </row>
    <row r="645" spans="1:4">
      <c r="A645" s="6"/>
      <c r="C645" s="158"/>
      <c r="D645" s="7"/>
    </row>
    <row r="646" spans="1:4">
      <c r="A646" s="6"/>
      <c r="C646" s="158"/>
      <c r="D646" s="7"/>
    </row>
    <row r="647" spans="1:4">
      <c r="A647" s="6"/>
      <c r="C647" s="158"/>
      <c r="D647" s="7"/>
    </row>
    <row r="648" spans="1:4">
      <c r="A648" s="6"/>
      <c r="C648" s="158"/>
      <c r="D648" s="7"/>
    </row>
    <row r="649" spans="1:4">
      <c r="A649" s="6"/>
      <c r="C649" s="158"/>
      <c r="D649" s="7"/>
    </row>
    <row r="650" spans="1:4">
      <c r="A650" s="6"/>
      <c r="C650" s="158"/>
      <c r="D650" s="7"/>
    </row>
    <row r="651" spans="1:4">
      <c r="A651" s="6"/>
      <c r="C651" s="158"/>
      <c r="D651" s="7"/>
    </row>
    <row r="652" spans="1:4">
      <c r="A652" s="6"/>
      <c r="C652" s="158"/>
      <c r="D652" s="7"/>
    </row>
    <row r="653" spans="1:4">
      <c r="A653" s="6"/>
      <c r="C653" s="158"/>
      <c r="D653" s="7"/>
    </row>
    <row r="654" spans="1:4">
      <c r="A654" s="6"/>
      <c r="C654" s="158"/>
      <c r="D654" s="7"/>
    </row>
    <row r="655" spans="1:4">
      <c r="A655" s="6"/>
      <c r="C655" s="158"/>
      <c r="D655" s="7"/>
    </row>
    <row r="656" spans="1:4">
      <c r="A656" s="6"/>
      <c r="C656" s="158"/>
      <c r="D656" s="7"/>
    </row>
    <row r="657" spans="1:4">
      <c r="A657" s="6"/>
      <c r="C657" s="158"/>
      <c r="D657" s="7"/>
    </row>
    <row r="658" spans="1:4">
      <c r="A658" s="6"/>
      <c r="C658" s="158"/>
      <c r="D658" s="7"/>
    </row>
    <row r="659" spans="1:4">
      <c r="A659" s="6"/>
      <c r="C659" s="158"/>
      <c r="D659" s="7"/>
    </row>
    <row r="660" spans="1:4">
      <c r="A660" s="6"/>
      <c r="C660" s="158"/>
      <c r="D660" s="7"/>
    </row>
    <row r="661" spans="1:4">
      <c r="A661" s="6"/>
      <c r="C661" s="158"/>
      <c r="D661" s="7"/>
    </row>
    <row r="662" spans="1:4">
      <c r="A662" s="6"/>
      <c r="C662" s="158"/>
      <c r="D662" s="7"/>
    </row>
    <row r="663" spans="1:4">
      <c r="A663" s="6"/>
      <c r="C663" s="158"/>
      <c r="D663" s="7"/>
    </row>
    <row r="664" spans="1:4">
      <c r="A664" s="6"/>
      <c r="C664" s="158"/>
      <c r="D664" s="7"/>
    </row>
    <row r="665" spans="1:4">
      <c r="A665" s="6"/>
      <c r="C665" s="158"/>
      <c r="D665" s="7"/>
    </row>
    <row r="666" spans="1:4">
      <c r="A666" s="6"/>
      <c r="C666" s="158"/>
      <c r="D666" s="7"/>
    </row>
    <row r="667" spans="1:4">
      <c r="A667" s="6"/>
      <c r="C667" s="158"/>
      <c r="D667" s="7"/>
    </row>
    <row r="668" spans="1:4">
      <c r="A668" s="6"/>
      <c r="C668" s="158"/>
      <c r="D668" s="7"/>
    </row>
    <row r="669" spans="1:4">
      <c r="A669" s="6"/>
      <c r="C669" s="158"/>
      <c r="D669" s="7"/>
    </row>
    <row r="670" spans="1:4">
      <c r="A670" s="6"/>
      <c r="C670" s="158"/>
      <c r="D670" s="7"/>
    </row>
    <row r="671" spans="1:4">
      <c r="A671" s="6"/>
      <c r="C671" s="158"/>
      <c r="D671" s="7"/>
    </row>
    <row r="672" spans="1:4">
      <c r="A672" s="6"/>
      <c r="C672" s="158"/>
      <c r="D672" s="7"/>
    </row>
    <row r="673" spans="1:4">
      <c r="A673" s="6"/>
      <c r="C673" s="158"/>
      <c r="D673" s="7"/>
    </row>
    <row r="674" spans="1:4">
      <c r="A674" s="6"/>
      <c r="C674" s="158"/>
      <c r="D674" s="7"/>
    </row>
    <row r="675" spans="1:4">
      <c r="A675" s="6"/>
      <c r="C675" s="158"/>
      <c r="D675" s="7"/>
    </row>
    <row r="676" spans="1:4">
      <c r="A676" s="6"/>
      <c r="C676" s="158"/>
      <c r="D676" s="7"/>
    </row>
    <row r="677" spans="1:4">
      <c r="A677" s="6"/>
      <c r="C677" s="158"/>
      <c r="D677" s="7"/>
    </row>
    <row r="678" spans="1:4">
      <c r="A678" s="6"/>
      <c r="C678" s="158"/>
      <c r="D678" s="7"/>
    </row>
    <row r="679" spans="1:4">
      <c r="A679" s="6"/>
      <c r="C679" s="158"/>
      <c r="D679" s="7"/>
    </row>
    <row r="680" spans="1:4">
      <c r="A680" s="6"/>
      <c r="C680" s="158"/>
      <c r="D680" s="7"/>
    </row>
    <row r="681" spans="1:4">
      <c r="A681" s="6"/>
      <c r="C681" s="158"/>
      <c r="D681" s="7"/>
    </row>
    <row r="682" spans="1:4">
      <c r="A682" s="6"/>
      <c r="C682" s="158"/>
      <c r="D682" s="7"/>
    </row>
    <row r="683" spans="1:4">
      <c r="A683" s="6"/>
      <c r="C683" s="158"/>
      <c r="D683" s="7"/>
    </row>
    <row r="684" spans="1:4">
      <c r="A684" s="6"/>
      <c r="C684" s="158"/>
      <c r="D684" s="7"/>
    </row>
    <row r="685" spans="1:4">
      <c r="A685" s="6"/>
      <c r="C685" s="158"/>
      <c r="D685" s="7"/>
    </row>
    <row r="686" spans="1:4">
      <c r="A686" s="6"/>
      <c r="C686" s="158"/>
      <c r="D686" s="7"/>
    </row>
    <row r="687" spans="1:4">
      <c r="A687" s="6"/>
      <c r="C687" s="158"/>
      <c r="D687" s="7"/>
    </row>
    <row r="688" spans="1:4">
      <c r="A688" s="6"/>
      <c r="C688" s="158"/>
      <c r="D688" s="7"/>
    </row>
    <row r="689" spans="1:4">
      <c r="A689" s="6"/>
      <c r="C689" s="158"/>
      <c r="D689" s="7"/>
    </row>
    <row r="690" spans="1:4">
      <c r="A690" s="6"/>
      <c r="C690" s="158"/>
      <c r="D690" s="7"/>
    </row>
    <row r="691" spans="1:4">
      <c r="A691" s="6"/>
      <c r="C691" s="158"/>
      <c r="D691" s="7"/>
    </row>
    <row r="692" spans="1:4">
      <c r="A692" s="6"/>
      <c r="C692" s="158"/>
      <c r="D692" s="7"/>
    </row>
    <row r="693" spans="1:4">
      <c r="A693" s="6"/>
      <c r="C693" s="158"/>
      <c r="D693" s="7"/>
    </row>
    <row r="694" spans="1:4">
      <c r="A694" s="6"/>
      <c r="C694" s="158"/>
      <c r="D694" s="7"/>
    </row>
    <row r="695" spans="1:4">
      <c r="A695" s="6"/>
      <c r="C695" s="158"/>
      <c r="D695" s="7"/>
    </row>
    <row r="696" spans="1:4">
      <c r="A696" s="6"/>
      <c r="C696" s="158"/>
      <c r="D696" s="7"/>
    </row>
    <row r="697" spans="1:4">
      <c r="A697" s="6"/>
      <c r="C697" s="158"/>
      <c r="D697" s="7"/>
    </row>
    <row r="698" spans="1:4">
      <c r="A698" s="6"/>
      <c r="C698" s="158"/>
      <c r="D698" s="7"/>
    </row>
    <row r="699" spans="1:4">
      <c r="A699" s="6"/>
      <c r="C699" s="158"/>
      <c r="D699" s="7"/>
    </row>
    <row r="700" spans="1:4">
      <c r="A700" s="6"/>
      <c r="C700" s="158"/>
      <c r="D700" s="7"/>
    </row>
    <row r="701" spans="1:4">
      <c r="A701" s="6"/>
      <c r="C701" s="158"/>
      <c r="D701" s="7"/>
    </row>
    <row r="702" spans="1:4">
      <c r="A702" s="6"/>
      <c r="C702" s="158"/>
      <c r="D702" s="7"/>
    </row>
    <row r="703" spans="1:4">
      <c r="A703" s="6"/>
      <c r="C703" s="158"/>
      <c r="D703" s="7"/>
    </row>
    <row r="704" spans="1:4">
      <c r="A704" s="6"/>
      <c r="C704" s="158"/>
      <c r="D704" s="7"/>
    </row>
    <row r="705" spans="1:4">
      <c r="A705" s="6"/>
      <c r="C705" s="158"/>
      <c r="D705" s="7"/>
    </row>
    <row r="706" spans="1:4">
      <c r="A706" s="6"/>
      <c r="C706" s="158"/>
      <c r="D706" s="7"/>
    </row>
    <row r="707" spans="1:4">
      <c r="A707" s="6"/>
      <c r="C707" s="158"/>
      <c r="D707" s="7"/>
    </row>
    <row r="708" spans="1:4">
      <c r="A708" s="6"/>
      <c r="C708" s="158"/>
      <c r="D708" s="7"/>
    </row>
    <row r="709" spans="1:4">
      <c r="A709" s="6"/>
      <c r="C709" s="158"/>
      <c r="D709" s="7"/>
    </row>
    <row r="710" spans="1:4">
      <c r="A710" s="6"/>
      <c r="C710" s="158"/>
      <c r="D710" s="7"/>
    </row>
    <row r="711" spans="1:4">
      <c r="A711" s="6"/>
      <c r="C711" s="158"/>
      <c r="D711" s="7"/>
    </row>
    <row r="712" spans="1:4">
      <c r="A712" s="6"/>
      <c r="C712" s="158"/>
      <c r="D712" s="7"/>
    </row>
    <row r="713" spans="1:4">
      <c r="A713" s="6"/>
      <c r="C713" s="158"/>
      <c r="D713" s="7"/>
    </row>
    <row r="714" spans="1:4">
      <c r="A714" s="6"/>
      <c r="C714" s="158"/>
      <c r="D714" s="7"/>
    </row>
    <row r="715" spans="1:4">
      <c r="A715" s="6"/>
      <c r="C715" s="158"/>
      <c r="D715" s="7"/>
    </row>
    <row r="716" spans="1:4">
      <c r="A716" s="6"/>
      <c r="C716" s="158"/>
      <c r="D716" s="7"/>
    </row>
    <row r="717" spans="1:4">
      <c r="A717" s="6"/>
      <c r="C717" s="158"/>
      <c r="D717" s="7"/>
    </row>
    <row r="718" spans="1:4">
      <c r="A718" s="6"/>
      <c r="C718" s="158"/>
      <c r="D718" s="7"/>
    </row>
    <row r="719" spans="1:4">
      <c r="A719" s="6"/>
      <c r="C719" s="158"/>
      <c r="D719" s="7"/>
    </row>
    <row r="720" spans="1:4">
      <c r="A720" s="6"/>
      <c r="C720" s="158"/>
      <c r="D720" s="7"/>
    </row>
    <row r="721" spans="1:4">
      <c r="A721" s="6"/>
      <c r="C721" s="158"/>
      <c r="D721" s="7"/>
    </row>
    <row r="722" spans="1:4">
      <c r="A722" s="6"/>
      <c r="C722" s="158"/>
      <c r="D722" s="7"/>
    </row>
    <row r="723" spans="1:4">
      <c r="A723" s="6"/>
      <c r="C723" s="158"/>
      <c r="D723" s="7"/>
    </row>
    <row r="724" spans="1:4">
      <c r="A724" s="6"/>
      <c r="C724" s="158"/>
      <c r="D724" s="7"/>
    </row>
    <row r="725" spans="1:4">
      <c r="A725" s="6"/>
      <c r="C725" s="158"/>
      <c r="D725" s="7"/>
    </row>
    <row r="726" spans="1:4">
      <c r="A726" s="6"/>
      <c r="C726" s="158"/>
      <c r="D726" s="7"/>
    </row>
    <row r="727" spans="1:4">
      <c r="A727" s="6"/>
      <c r="C727" s="158"/>
      <c r="D727" s="7"/>
    </row>
    <row r="728" spans="1:4">
      <c r="A728" s="6"/>
      <c r="C728" s="158"/>
      <c r="D728" s="7"/>
    </row>
    <row r="729" spans="1:4">
      <c r="A729" s="6"/>
      <c r="C729" s="158"/>
      <c r="D729" s="7"/>
    </row>
    <row r="730" spans="1:4">
      <c r="A730" s="6"/>
      <c r="C730" s="158"/>
      <c r="D730" s="7"/>
    </row>
    <row r="731" spans="1:4">
      <c r="A731" s="6"/>
      <c r="C731" s="158"/>
      <c r="D731" s="7"/>
    </row>
    <row r="732" spans="1:4">
      <c r="A732" s="6"/>
      <c r="C732" s="158"/>
      <c r="D732" s="7"/>
    </row>
    <row r="733" spans="1:4">
      <c r="A733" s="6"/>
      <c r="C733" s="158"/>
      <c r="D733" s="7"/>
    </row>
    <row r="734" spans="1:4">
      <c r="A734" s="6"/>
      <c r="C734" s="158"/>
      <c r="D734" s="7"/>
    </row>
    <row r="735" spans="1:4">
      <c r="A735" s="6"/>
      <c r="C735" s="158"/>
      <c r="D735" s="7"/>
    </row>
    <row r="736" spans="1:4">
      <c r="A736" s="6"/>
      <c r="C736" s="158"/>
      <c r="D736" s="7"/>
    </row>
    <row r="737" spans="1:5">
      <c r="A737" s="6"/>
      <c r="C737" s="158"/>
      <c r="D737" s="7"/>
    </row>
    <row r="738" spans="1:5">
      <c r="A738" s="6"/>
      <c r="C738" s="158"/>
      <c r="D738" s="7"/>
    </row>
    <row r="739" spans="1:5">
      <c r="A739" s="6"/>
      <c r="C739" s="158"/>
      <c r="D739" s="7"/>
    </row>
    <row r="740" spans="1:5">
      <c r="A740" s="6"/>
      <c r="C740" s="158"/>
      <c r="D740" s="7"/>
      <c r="E740" s="157"/>
    </row>
    <row r="741" spans="1:5">
      <c r="A741" s="6"/>
      <c r="C741" s="158"/>
      <c r="D741" s="7"/>
      <c r="E741" s="157"/>
    </row>
    <row r="742" spans="1:5">
      <c r="A742" s="6"/>
      <c r="C742" s="158"/>
      <c r="D742" s="7"/>
      <c r="E742" s="157"/>
    </row>
    <row r="743" spans="1:5">
      <c r="A743" s="6"/>
      <c r="C743" s="158"/>
      <c r="D743" s="7"/>
      <c r="E743" s="157"/>
    </row>
    <row r="744" spans="1:5">
      <c r="A744" s="6"/>
      <c r="C744" s="158"/>
      <c r="D744" s="7"/>
      <c r="E744" s="157"/>
    </row>
    <row r="745" spans="1:5">
      <c r="A745" s="6"/>
      <c r="C745" s="158"/>
      <c r="D745" s="7"/>
      <c r="E745" s="157"/>
    </row>
  </sheetData>
  <mergeCells count="3">
    <mergeCell ref="I2:J2"/>
    <mergeCell ref="E2:F2"/>
    <mergeCell ref="G2:H2"/>
  </mergeCells>
  <conditionalFormatting sqref="D24">
    <cfRule type="cellIs" dxfId="6" priority="1" stopIfTrue="1" operator="equal">
      <formula>8223.307275</formula>
    </cfRule>
  </conditionalFormatting>
  <pageMargins left="0.11811023622047245" right="0.11811023622047245" top="0.11811023622047245" bottom="0.11811023622047245" header="0.11811023622047245" footer="0.11811023622047245"/>
  <pageSetup paperSize="9" scale="8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817"/>
  <sheetViews>
    <sheetView showGridLines="0" topLeftCell="A24" zoomScale="51" zoomScaleNormal="100" workbookViewId="0">
      <selection activeCell="F64" sqref="F64"/>
    </sheetView>
  </sheetViews>
  <sheetFormatPr defaultRowHeight="14.35"/>
  <cols>
    <col min="1" max="1" width="6" customWidth="1"/>
    <col min="2" max="2" width="42.29296875" customWidth="1"/>
    <col min="3" max="3" width="8.1171875" bestFit="1" customWidth="1"/>
    <col min="4" max="4" width="11.41015625" style="276" bestFit="1" customWidth="1"/>
    <col min="5" max="5" width="11.5859375" bestFit="1" customWidth="1"/>
    <col min="6" max="6" width="13.703125" customWidth="1"/>
    <col min="7" max="7" width="24.41015625" bestFit="1" customWidth="1"/>
    <col min="8" max="8" width="13" bestFit="1" customWidth="1"/>
    <col min="9" max="9" width="21.703125" bestFit="1" customWidth="1"/>
    <col min="10" max="10" width="11.87890625" bestFit="1" customWidth="1"/>
    <col min="11" max="11" width="16" bestFit="1" customWidth="1"/>
  </cols>
  <sheetData>
    <row r="1" spans="1:12" s="1" customFormat="1">
      <c r="A1" s="40"/>
      <c r="B1" s="43"/>
      <c r="C1" s="44"/>
      <c r="D1" s="262"/>
      <c r="E1" s="73"/>
      <c r="F1" s="73"/>
      <c r="G1" s="73"/>
      <c r="H1" s="73"/>
      <c r="I1" s="35" t="s">
        <v>43</v>
      </c>
      <c r="J1" s="72" t="e">
        <f>კრებითი!#REF!</f>
        <v>#REF!</v>
      </c>
      <c r="K1" s="72"/>
      <c r="L1" s="71"/>
    </row>
    <row r="2" spans="1:12" s="76" customFormat="1" ht="27.35">
      <c r="A2" s="231" t="s">
        <v>0</v>
      </c>
      <c r="B2" s="232" t="s">
        <v>29</v>
      </c>
      <c r="C2" s="245" t="s">
        <v>48</v>
      </c>
      <c r="D2" s="277" t="s">
        <v>49</v>
      </c>
      <c r="E2" s="358" t="s">
        <v>24</v>
      </c>
      <c r="F2" s="359"/>
      <c r="G2" s="358" t="s">
        <v>23</v>
      </c>
      <c r="H2" s="359"/>
      <c r="I2" s="360" t="s">
        <v>33</v>
      </c>
      <c r="J2" s="361"/>
      <c r="K2" s="234" t="s">
        <v>17</v>
      </c>
      <c r="L2" s="74"/>
    </row>
    <row r="3" spans="1:12" s="76" customFormat="1" ht="27.35">
      <c r="A3" s="231"/>
      <c r="B3" s="235"/>
      <c r="C3" s="246"/>
      <c r="D3" s="278"/>
      <c r="E3" s="237" t="s">
        <v>50</v>
      </c>
      <c r="F3" s="237" t="s">
        <v>51</v>
      </c>
      <c r="G3" s="237" t="s">
        <v>50</v>
      </c>
      <c r="H3" s="237" t="s">
        <v>51</v>
      </c>
      <c r="I3" s="237" t="s">
        <v>50</v>
      </c>
      <c r="J3" s="237" t="s">
        <v>51</v>
      </c>
      <c r="K3" s="234"/>
      <c r="L3" s="74"/>
    </row>
    <row r="4" spans="1:12" s="2" customFormat="1">
      <c r="A4" s="223">
        <v>1</v>
      </c>
      <c r="B4" s="238">
        <v>2</v>
      </c>
      <c r="C4" s="239">
        <v>3</v>
      </c>
      <c r="D4" s="279">
        <v>4</v>
      </c>
      <c r="E4" s="238">
        <v>5</v>
      </c>
      <c r="F4" s="238">
        <v>6</v>
      </c>
      <c r="G4" s="238">
        <v>7</v>
      </c>
      <c r="H4" s="238">
        <v>8</v>
      </c>
      <c r="I4" s="238">
        <v>9</v>
      </c>
      <c r="J4" s="238">
        <v>10</v>
      </c>
      <c r="K4" s="238">
        <v>11</v>
      </c>
      <c r="L4" s="77"/>
    </row>
    <row r="5" spans="1:12" s="2" customFormat="1" ht="13">
      <c r="A5" s="24"/>
      <c r="B5" s="24" t="s">
        <v>54</v>
      </c>
      <c r="C5" s="25"/>
      <c r="D5" s="263"/>
      <c r="E5" s="27"/>
      <c r="F5" s="27"/>
      <c r="G5" s="27"/>
      <c r="H5" s="28"/>
      <c r="I5" s="27"/>
      <c r="J5" s="27"/>
      <c r="K5" s="28"/>
      <c r="L5" s="77"/>
    </row>
    <row r="6" spans="1:12" s="2" customFormat="1" ht="13">
      <c r="A6" s="97">
        <v>1</v>
      </c>
      <c r="B6" s="15" t="s">
        <v>55</v>
      </c>
      <c r="C6" s="11" t="s">
        <v>8</v>
      </c>
      <c r="D6" s="264">
        <v>70.350000000000009</v>
      </c>
      <c r="E6" s="79"/>
      <c r="F6" s="49"/>
      <c r="G6" s="79"/>
      <c r="H6" s="32"/>
      <c r="I6" s="79"/>
      <c r="J6" s="32"/>
      <c r="K6" s="99"/>
      <c r="L6" s="77"/>
    </row>
    <row r="7" spans="1:12" s="2" customFormat="1" ht="13">
      <c r="A7" s="97"/>
      <c r="B7" s="18" t="s">
        <v>10</v>
      </c>
      <c r="C7" s="100" t="s">
        <v>8</v>
      </c>
      <c r="D7" s="265">
        <v>70.350000000000009</v>
      </c>
      <c r="E7" s="49"/>
      <c r="F7" s="49">
        <f t="shared" ref="F7:F45" si="0">E7*D7</f>
        <v>0</v>
      </c>
      <c r="G7" s="49"/>
      <c r="H7" s="32">
        <f t="shared" ref="H7:H45" si="1">G7*D7</f>
        <v>0</v>
      </c>
      <c r="I7" s="49"/>
      <c r="J7" s="32">
        <f t="shared" ref="J7:J44" si="2">I7*D7</f>
        <v>0</v>
      </c>
      <c r="K7" s="99">
        <f>J7+H7+F7</f>
        <v>0</v>
      </c>
      <c r="L7" s="77"/>
    </row>
    <row r="8" spans="1:12" s="2" customFormat="1" ht="13">
      <c r="A8" s="97"/>
      <c r="B8" s="18" t="s">
        <v>12</v>
      </c>
      <c r="C8" s="16" t="s">
        <v>4</v>
      </c>
      <c r="D8" s="265">
        <v>70.350000000000009</v>
      </c>
      <c r="E8" s="49"/>
      <c r="F8" s="49">
        <f t="shared" si="0"/>
        <v>0</v>
      </c>
      <c r="G8" s="49"/>
      <c r="H8" s="32">
        <f t="shared" si="1"/>
        <v>0</v>
      </c>
      <c r="I8" s="49"/>
      <c r="J8" s="32">
        <f t="shared" si="2"/>
        <v>0</v>
      </c>
      <c r="K8" s="99">
        <f t="shared" ref="K8:K38" si="3">J8+H8+F8</f>
        <v>0</v>
      </c>
      <c r="L8" s="77"/>
    </row>
    <row r="9" spans="1:12" s="2" customFormat="1" ht="13">
      <c r="A9" s="97"/>
      <c r="B9" s="18" t="s">
        <v>11</v>
      </c>
      <c r="C9" s="16"/>
      <c r="D9" s="265"/>
      <c r="E9" s="49"/>
      <c r="F9" s="49">
        <f t="shared" si="0"/>
        <v>0</v>
      </c>
      <c r="G9" s="49"/>
      <c r="H9" s="32">
        <f t="shared" si="1"/>
        <v>0</v>
      </c>
      <c r="I9" s="49"/>
      <c r="J9" s="32">
        <f t="shared" si="2"/>
        <v>0</v>
      </c>
      <c r="K9" s="99">
        <f t="shared" si="3"/>
        <v>0</v>
      </c>
      <c r="L9" s="77"/>
    </row>
    <row r="10" spans="1:12" s="2" customFormat="1" ht="13">
      <c r="A10" s="97"/>
      <c r="B10" s="18" t="s">
        <v>56</v>
      </c>
      <c r="C10" s="100" t="s">
        <v>8</v>
      </c>
      <c r="D10" s="265">
        <v>71.757000000000005</v>
      </c>
      <c r="E10" s="49"/>
      <c r="F10" s="49">
        <f>E10*D10</f>
        <v>0</v>
      </c>
      <c r="G10" s="49"/>
      <c r="H10" s="32">
        <f t="shared" si="1"/>
        <v>0</v>
      </c>
      <c r="I10" s="49"/>
      <c r="J10" s="32">
        <f t="shared" si="2"/>
        <v>0</v>
      </c>
      <c r="K10" s="99">
        <f t="shared" si="3"/>
        <v>0</v>
      </c>
      <c r="L10" s="77"/>
    </row>
    <row r="11" spans="1:12" s="2" customFormat="1" ht="18">
      <c r="A11" s="97"/>
      <c r="B11" s="18" t="s">
        <v>13</v>
      </c>
      <c r="C11" s="16" t="s">
        <v>4</v>
      </c>
      <c r="D11" s="265">
        <v>70.350000000000009</v>
      </c>
      <c r="E11" s="49"/>
      <c r="F11" s="49">
        <f t="shared" si="0"/>
        <v>0</v>
      </c>
      <c r="G11" s="49"/>
      <c r="H11" s="32">
        <f t="shared" si="1"/>
        <v>0</v>
      </c>
      <c r="I11" s="49"/>
      <c r="J11" s="32">
        <f t="shared" si="2"/>
        <v>0</v>
      </c>
      <c r="K11" s="99">
        <f t="shared" si="3"/>
        <v>0</v>
      </c>
      <c r="L11" s="102"/>
    </row>
    <row r="12" spans="1:12" s="10" customFormat="1" ht="24.95" customHeight="1">
      <c r="A12" s="13">
        <v>2</v>
      </c>
      <c r="B12" s="17" t="s">
        <v>14</v>
      </c>
      <c r="C12" s="15" t="s">
        <v>8</v>
      </c>
      <c r="D12" s="266">
        <v>720</v>
      </c>
      <c r="E12" s="22"/>
      <c r="F12" s="49"/>
      <c r="G12" s="22"/>
      <c r="H12" s="32"/>
      <c r="I12" s="22"/>
      <c r="J12" s="32"/>
      <c r="K12" s="99"/>
    </row>
    <row r="13" spans="1:12" s="5" customFormat="1" ht="13">
      <c r="A13" s="13"/>
      <c r="B13" s="18" t="s">
        <v>10</v>
      </c>
      <c r="C13" s="16" t="s">
        <v>8</v>
      </c>
      <c r="D13" s="267">
        <v>720</v>
      </c>
      <c r="E13" s="32"/>
      <c r="F13" s="49">
        <f t="shared" si="0"/>
        <v>0</v>
      </c>
      <c r="G13" s="32"/>
      <c r="H13" s="32">
        <f t="shared" si="1"/>
        <v>0</v>
      </c>
      <c r="I13" s="32"/>
      <c r="J13" s="32">
        <f t="shared" si="2"/>
        <v>0</v>
      </c>
      <c r="K13" s="99">
        <f t="shared" si="3"/>
        <v>0</v>
      </c>
    </row>
    <row r="14" spans="1:12" s="5" customFormat="1" ht="13">
      <c r="A14" s="13"/>
      <c r="B14" s="18" t="s">
        <v>12</v>
      </c>
      <c r="C14" s="16" t="s">
        <v>4</v>
      </c>
      <c r="D14" s="267">
        <v>720</v>
      </c>
      <c r="E14" s="32"/>
      <c r="F14" s="49">
        <f t="shared" si="0"/>
        <v>0</v>
      </c>
      <c r="G14" s="32"/>
      <c r="H14" s="32">
        <f t="shared" si="1"/>
        <v>0</v>
      </c>
      <c r="I14" s="32"/>
      <c r="J14" s="32">
        <f t="shared" si="2"/>
        <v>0</v>
      </c>
      <c r="K14" s="99">
        <f t="shared" si="3"/>
        <v>0</v>
      </c>
    </row>
    <row r="15" spans="1:12" s="5" customFormat="1" ht="13">
      <c r="A15" s="13"/>
      <c r="B15" s="18" t="s">
        <v>11</v>
      </c>
      <c r="C15" s="16"/>
      <c r="D15" s="267"/>
      <c r="E15" s="32"/>
      <c r="F15" s="49">
        <f t="shared" si="0"/>
        <v>0</v>
      </c>
      <c r="G15" s="32"/>
      <c r="H15" s="32">
        <f t="shared" si="1"/>
        <v>0</v>
      </c>
      <c r="I15" s="32"/>
      <c r="J15" s="32">
        <f t="shared" si="2"/>
        <v>0</v>
      </c>
      <c r="K15" s="99">
        <f t="shared" si="3"/>
        <v>0</v>
      </c>
    </row>
    <row r="16" spans="1:12" s="5" customFormat="1" ht="13">
      <c r="A16" s="13"/>
      <c r="B16" s="18" t="s">
        <v>138</v>
      </c>
      <c r="C16" s="16" t="s">
        <v>8</v>
      </c>
      <c r="D16" s="267">
        <v>734.4</v>
      </c>
      <c r="E16" s="32"/>
      <c r="F16" s="49">
        <f t="shared" si="0"/>
        <v>0</v>
      </c>
      <c r="G16" s="32"/>
      <c r="H16" s="32">
        <f t="shared" si="1"/>
        <v>0</v>
      </c>
      <c r="I16" s="32"/>
      <c r="J16" s="32">
        <f t="shared" si="2"/>
        <v>0</v>
      </c>
      <c r="K16" s="99">
        <f t="shared" si="3"/>
        <v>0</v>
      </c>
    </row>
    <row r="17" spans="1:11" s="5" customFormat="1" ht="13">
      <c r="A17" s="13"/>
      <c r="B17" s="19" t="s">
        <v>32</v>
      </c>
      <c r="C17" s="16" t="s">
        <v>9</v>
      </c>
      <c r="D17" s="267">
        <v>56.7</v>
      </c>
      <c r="E17" s="32"/>
      <c r="F17" s="49">
        <f t="shared" si="0"/>
        <v>0</v>
      </c>
      <c r="G17" s="32"/>
      <c r="H17" s="32">
        <f t="shared" si="1"/>
        <v>0</v>
      </c>
      <c r="I17" s="32"/>
      <c r="J17" s="32">
        <f t="shared" si="2"/>
        <v>0</v>
      </c>
      <c r="K17" s="99">
        <f t="shared" si="3"/>
        <v>0</v>
      </c>
    </row>
    <row r="18" spans="1:11" s="5" customFormat="1" ht="13">
      <c r="A18" s="13"/>
      <c r="B18" s="19" t="s">
        <v>16</v>
      </c>
      <c r="C18" s="16" t="s">
        <v>8</v>
      </c>
      <c r="D18" s="267">
        <v>720</v>
      </c>
      <c r="E18" s="32"/>
      <c r="F18" s="49">
        <f t="shared" si="0"/>
        <v>0</v>
      </c>
      <c r="G18" s="32"/>
      <c r="H18" s="32">
        <f t="shared" si="1"/>
        <v>0</v>
      </c>
      <c r="I18" s="32"/>
      <c r="J18" s="32">
        <f t="shared" si="2"/>
        <v>0</v>
      </c>
      <c r="K18" s="99">
        <f t="shared" si="3"/>
        <v>0</v>
      </c>
    </row>
    <row r="19" spans="1:11" s="5" customFormat="1" ht="13">
      <c r="A19" s="13"/>
      <c r="B19" s="19" t="s">
        <v>20</v>
      </c>
      <c r="C19" s="16" t="s">
        <v>21</v>
      </c>
      <c r="D19" s="267">
        <v>510.3</v>
      </c>
      <c r="E19" s="32"/>
      <c r="F19" s="49">
        <f t="shared" si="0"/>
        <v>0</v>
      </c>
      <c r="G19" s="32"/>
      <c r="H19" s="32">
        <f t="shared" si="1"/>
        <v>0</v>
      </c>
      <c r="I19" s="32"/>
      <c r="J19" s="32">
        <f t="shared" si="2"/>
        <v>0</v>
      </c>
      <c r="K19" s="99">
        <f t="shared" si="3"/>
        <v>0</v>
      </c>
    </row>
    <row r="20" spans="1:11" s="5" customFormat="1" ht="13">
      <c r="A20" s="13"/>
      <c r="B20" s="19" t="s">
        <v>13</v>
      </c>
      <c r="C20" s="16" t="s">
        <v>8</v>
      </c>
      <c r="D20" s="267">
        <v>720</v>
      </c>
      <c r="E20" s="32"/>
      <c r="F20" s="49">
        <f t="shared" si="0"/>
        <v>0</v>
      </c>
      <c r="G20" s="32"/>
      <c r="H20" s="32">
        <f t="shared" si="1"/>
        <v>0</v>
      </c>
      <c r="I20" s="32"/>
      <c r="J20" s="32">
        <f t="shared" si="2"/>
        <v>0</v>
      </c>
      <c r="K20" s="99">
        <f t="shared" si="3"/>
        <v>0</v>
      </c>
    </row>
    <row r="21" spans="1:11" s="10" customFormat="1" ht="13">
      <c r="A21" s="13">
        <v>3</v>
      </c>
      <c r="B21" s="17" t="s">
        <v>175</v>
      </c>
      <c r="C21" s="15" t="s">
        <v>8</v>
      </c>
      <c r="D21" s="266">
        <v>90</v>
      </c>
      <c r="E21" s="22"/>
      <c r="F21" s="49">
        <f t="shared" si="0"/>
        <v>0</v>
      </c>
      <c r="G21" s="22"/>
      <c r="H21" s="32">
        <f t="shared" si="1"/>
        <v>0</v>
      </c>
      <c r="I21" s="22"/>
      <c r="J21" s="32">
        <f t="shared" si="2"/>
        <v>0</v>
      </c>
      <c r="K21" s="99">
        <f t="shared" si="3"/>
        <v>0</v>
      </c>
    </row>
    <row r="22" spans="1:11" s="5" customFormat="1" ht="13">
      <c r="A22" s="13"/>
      <c r="B22" s="18" t="s">
        <v>10</v>
      </c>
      <c r="C22" s="16" t="s">
        <v>8</v>
      </c>
      <c r="D22" s="267">
        <v>90</v>
      </c>
      <c r="E22" s="32"/>
      <c r="F22" s="49">
        <f t="shared" si="0"/>
        <v>0</v>
      </c>
      <c r="G22" s="32"/>
      <c r="H22" s="32">
        <f t="shared" si="1"/>
        <v>0</v>
      </c>
      <c r="I22" s="32"/>
      <c r="J22" s="32">
        <f t="shared" si="2"/>
        <v>0</v>
      </c>
      <c r="K22" s="99">
        <f t="shared" si="3"/>
        <v>0</v>
      </c>
    </row>
    <row r="23" spans="1:11" s="5" customFormat="1" ht="13">
      <c r="A23" s="13"/>
      <c r="B23" s="18" t="s">
        <v>33</v>
      </c>
      <c r="C23" s="16" t="s">
        <v>4</v>
      </c>
      <c r="D23" s="267">
        <v>1800</v>
      </c>
      <c r="E23" s="32"/>
      <c r="F23" s="49">
        <f t="shared" si="0"/>
        <v>0</v>
      </c>
      <c r="G23" s="32"/>
      <c r="H23" s="32">
        <f t="shared" si="1"/>
        <v>0</v>
      </c>
      <c r="I23" s="32"/>
      <c r="J23" s="32">
        <f t="shared" si="2"/>
        <v>0</v>
      </c>
      <c r="K23" s="99">
        <f t="shared" si="3"/>
        <v>0</v>
      </c>
    </row>
    <row r="24" spans="1:11" s="5" customFormat="1" ht="13">
      <c r="A24" s="13"/>
      <c r="B24" s="18" t="s">
        <v>15</v>
      </c>
      <c r="C24" s="16" t="s">
        <v>8</v>
      </c>
      <c r="D24" s="267">
        <v>91.8</v>
      </c>
      <c r="E24" s="32"/>
      <c r="F24" s="49">
        <f t="shared" si="0"/>
        <v>0</v>
      </c>
      <c r="G24" s="32"/>
      <c r="H24" s="32">
        <f t="shared" si="1"/>
        <v>0</v>
      </c>
      <c r="I24" s="32"/>
      <c r="J24" s="32">
        <f t="shared" si="2"/>
        <v>0</v>
      </c>
      <c r="K24" s="99">
        <f t="shared" si="3"/>
        <v>0</v>
      </c>
    </row>
    <row r="25" spans="1:11" s="5" customFormat="1" ht="13">
      <c r="A25" s="13"/>
      <c r="B25" s="19" t="s">
        <v>32</v>
      </c>
      <c r="C25" s="16" t="s">
        <v>9</v>
      </c>
      <c r="D25" s="267">
        <v>13.23</v>
      </c>
      <c r="E25" s="32"/>
      <c r="F25" s="49">
        <f t="shared" si="0"/>
        <v>0</v>
      </c>
      <c r="G25" s="32"/>
      <c r="H25" s="32">
        <f t="shared" si="1"/>
        <v>0</v>
      </c>
      <c r="I25" s="32"/>
      <c r="J25" s="32">
        <f t="shared" si="2"/>
        <v>0</v>
      </c>
      <c r="K25" s="99">
        <f t="shared" si="3"/>
        <v>0</v>
      </c>
    </row>
    <row r="26" spans="1:11" s="5" customFormat="1" ht="13">
      <c r="A26" s="13"/>
      <c r="B26" s="19" t="s">
        <v>16</v>
      </c>
      <c r="C26" s="16" t="s">
        <v>8</v>
      </c>
      <c r="D26" s="267">
        <v>90</v>
      </c>
      <c r="E26" s="32"/>
      <c r="F26" s="49">
        <f t="shared" si="0"/>
        <v>0</v>
      </c>
      <c r="G26" s="32"/>
      <c r="H26" s="32">
        <f t="shared" si="1"/>
        <v>0</v>
      </c>
      <c r="I26" s="32"/>
      <c r="J26" s="32">
        <f t="shared" si="2"/>
        <v>0</v>
      </c>
      <c r="K26" s="99">
        <f t="shared" si="3"/>
        <v>0</v>
      </c>
    </row>
    <row r="27" spans="1:11" s="5" customFormat="1" ht="13">
      <c r="A27" s="13"/>
      <c r="B27" s="19" t="s">
        <v>20</v>
      </c>
      <c r="C27" s="16" t="s">
        <v>21</v>
      </c>
      <c r="D27" s="267">
        <v>119.07000000000001</v>
      </c>
      <c r="E27" s="32"/>
      <c r="F27" s="49">
        <f t="shared" si="0"/>
        <v>0</v>
      </c>
      <c r="G27" s="32"/>
      <c r="H27" s="32">
        <f t="shared" si="1"/>
        <v>0</v>
      </c>
      <c r="I27" s="32"/>
      <c r="J27" s="32">
        <f t="shared" si="2"/>
        <v>0</v>
      </c>
      <c r="K27" s="99">
        <f t="shared" si="3"/>
        <v>0</v>
      </c>
    </row>
    <row r="28" spans="1:11" s="5" customFormat="1" ht="13">
      <c r="A28" s="13"/>
      <c r="B28" s="19" t="s">
        <v>13</v>
      </c>
      <c r="C28" s="16" t="s">
        <v>8</v>
      </c>
      <c r="D28" s="267">
        <v>90</v>
      </c>
      <c r="E28" s="32"/>
      <c r="F28" s="49">
        <f t="shared" si="0"/>
        <v>0</v>
      </c>
      <c r="G28" s="32"/>
      <c r="H28" s="32">
        <f t="shared" si="1"/>
        <v>0</v>
      </c>
      <c r="I28" s="32"/>
      <c r="J28" s="32">
        <f t="shared" si="2"/>
        <v>0</v>
      </c>
      <c r="K28" s="99">
        <f t="shared" si="3"/>
        <v>0</v>
      </c>
    </row>
    <row r="29" spans="1:11" s="9" customFormat="1" ht="26">
      <c r="A29" s="13">
        <v>4</v>
      </c>
      <c r="B29" s="17" t="s">
        <v>30</v>
      </c>
      <c r="C29" s="13" t="s">
        <v>39</v>
      </c>
      <c r="D29" s="268">
        <v>2041.8048000000001</v>
      </c>
      <c r="E29" s="23"/>
      <c r="F29" s="49"/>
      <c r="G29" s="23"/>
      <c r="H29" s="32"/>
      <c r="I29" s="23"/>
      <c r="J29" s="32"/>
      <c r="K29" s="99"/>
    </row>
    <row r="30" spans="1:11" s="4" customFormat="1" ht="14.7">
      <c r="A30" s="13"/>
      <c r="B30" s="19" t="s">
        <v>10</v>
      </c>
      <c r="C30" s="16" t="s">
        <v>31</v>
      </c>
      <c r="D30" s="267">
        <v>12761.28</v>
      </c>
      <c r="E30" s="32"/>
      <c r="F30" s="49">
        <f t="shared" si="0"/>
        <v>0</v>
      </c>
      <c r="G30" s="32"/>
      <c r="H30" s="32">
        <f t="shared" si="1"/>
        <v>0</v>
      </c>
      <c r="I30" s="32"/>
      <c r="J30" s="32">
        <f t="shared" si="2"/>
        <v>0</v>
      </c>
      <c r="K30" s="99">
        <f t="shared" si="3"/>
        <v>0</v>
      </c>
    </row>
    <row r="31" spans="1:11" s="4" customFormat="1" ht="13">
      <c r="A31" s="13"/>
      <c r="B31" s="19" t="s">
        <v>15</v>
      </c>
      <c r="C31" s="16" t="s">
        <v>8</v>
      </c>
      <c r="D31" s="267">
        <v>2082.6408960000003</v>
      </c>
      <c r="E31" s="32"/>
      <c r="F31" s="49">
        <f t="shared" si="0"/>
        <v>0</v>
      </c>
      <c r="G31" s="32"/>
      <c r="H31" s="32">
        <f t="shared" si="1"/>
        <v>0</v>
      </c>
      <c r="I31" s="32"/>
      <c r="J31" s="32">
        <f t="shared" si="2"/>
        <v>0</v>
      </c>
      <c r="K31" s="99">
        <f t="shared" si="3"/>
        <v>0</v>
      </c>
    </row>
    <row r="32" spans="1:11" s="4" customFormat="1" ht="13">
      <c r="A32" s="13"/>
      <c r="B32" s="19" t="s">
        <v>87</v>
      </c>
      <c r="C32" s="16" t="s">
        <v>36</v>
      </c>
      <c r="D32" s="267">
        <v>14420.2464</v>
      </c>
      <c r="E32" s="32"/>
      <c r="F32" s="49">
        <f t="shared" si="0"/>
        <v>0</v>
      </c>
      <c r="G32" s="32"/>
      <c r="H32" s="32">
        <f t="shared" si="1"/>
        <v>0</v>
      </c>
      <c r="I32" s="32"/>
      <c r="J32" s="32">
        <f t="shared" si="2"/>
        <v>0</v>
      </c>
      <c r="K32" s="99">
        <f t="shared" si="3"/>
        <v>0</v>
      </c>
    </row>
    <row r="33" spans="1:12" s="4" customFormat="1" ht="13">
      <c r="A33" s="13"/>
      <c r="B33" s="19" t="s">
        <v>16</v>
      </c>
      <c r="C33" s="16" t="s">
        <v>8</v>
      </c>
      <c r="D33" s="267">
        <v>2041.8048000000001</v>
      </c>
      <c r="E33" s="32"/>
      <c r="F33" s="49">
        <f t="shared" si="0"/>
        <v>0</v>
      </c>
      <c r="G33" s="32"/>
      <c r="H33" s="32">
        <f t="shared" si="1"/>
        <v>0</v>
      </c>
      <c r="I33" s="32"/>
      <c r="J33" s="32">
        <f t="shared" si="2"/>
        <v>0</v>
      </c>
      <c r="K33" s="99">
        <f t="shared" si="3"/>
        <v>0</v>
      </c>
    </row>
    <row r="34" spans="1:12" s="4" customFormat="1" ht="13">
      <c r="A34" s="13"/>
      <c r="B34" s="19" t="s">
        <v>139</v>
      </c>
      <c r="C34" s="16" t="s">
        <v>21</v>
      </c>
      <c r="D34" s="267">
        <v>63806.400000000001</v>
      </c>
      <c r="E34" s="32"/>
      <c r="F34" s="49">
        <f t="shared" si="0"/>
        <v>0</v>
      </c>
      <c r="G34" s="32"/>
      <c r="H34" s="32">
        <f t="shared" si="1"/>
        <v>0</v>
      </c>
      <c r="I34" s="32"/>
      <c r="J34" s="32">
        <f t="shared" si="2"/>
        <v>0</v>
      </c>
      <c r="K34" s="99">
        <f t="shared" si="3"/>
        <v>0</v>
      </c>
    </row>
    <row r="35" spans="1:12" s="4" customFormat="1" ht="13">
      <c r="A35" s="13"/>
      <c r="B35" s="19" t="s">
        <v>140</v>
      </c>
      <c r="C35" s="16" t="s">
        <v>141</v>
      </c>
      <c r="D35" s="267">
        <v>1276.1280000000002</v>
      </c>
      <c r="E35" s="32"/>
      <c r="F35" s="49">
        <f t="shared" si="0"/>
        <v>0</v>
      </c>
      <c r="G35" s="32"/>
      <c r="H35" s="32">
        <f t="shared" si="1"/>
        <v>0</v>
      </c>
      <c r="I35" s="32"/>
      <c r="J35" s="32">
        <f t="shared" si="2"/>
        <v>0</v>
      </c>
      <c r="K35" s="99">
        <f t="shared" ref="K35" si="4">J35+H35+F35</f>
        <v>0</v>
      </c>
    </row>
    <row r="36" spans="1:12" s="4" customFormat="1" ht="13">
      <c r="A36" s="13"/>
      <c r="B36" s="19" t="s">
        <v>42</v>
      </c>
      <c r="C36" s="16" t="s">
        <v>36</v>
      </c>
      <c r="D36" s="267">
        <v>14420.2464</v>
      </c>
      <c r="E36" s="32"/>
      <c r="F36" s="49">
        <f t="shared" si="0"/>
        <v>0</v>
      </c>
      <c r="G36" s="32"/>
      <c r="H36" s="32">
        <f t="shared" si="1"/>
        <v>0</v>
      </c>
      <c r="I36" s="32"/>
      <c r="J36" s="32">
        <f t="shared" si="2"/>
        <v>0</v>
      </c>
      <c r="K36" s="99">
        <f t="shared" si="3"/>
        <v>0</v>
      </c>
    </row>
    <row r="37" spans="1:12" s="4" customFormat="1" ht="13">
      <c r="A37" s="13"/>
      <c r="B37" s="19" t="s">
        <v>13</v>
      </c>
      <c r="C37" s="16" t="s">
        <v>4</v>
      </c>
      <c r="D37" s="267">
        <v>1020.9024000000001</v>
      </c>
      <c r="E37" s="32"/>
      <c r="F37" s="49">
        <f t="shared" si="0"/>
        <v>0</v>
      </c>
      <c r="G37" s="32"/>
      <c r="H37" s="32">
        <f t="shared" si="1"/>
        <v>0</v>
      </c>
      <c r="I37" s="32"/>
      <c r="J37" s="32">
        <f t="shared" si="2"/>
        <v>0</v>
      </c>
      <c r="K37" s="99">
        <f t="shared" si="3"/>
        <v>0</v>
      </c>
    </row>
    <row r="38" spans="1:12" s="5" customFormat="1" ht="13">
      <c r="A38" s="13">
        <v>5</v>
      </c>
      <c r="B38" s="14" t="s">
        <v>95</v>
      </c>
      <c r="C38" s="15" t="s">
        <v>28</v>
      </c>
      <c r="D38" s="269">
        <v>960</v>
      </c>
      <c r="E38" s="32"/>
      <c r="F38" s="49">
        <f t="shared" si="0"/>
        <v>0</v>
      </c>
      <c r="G38" s="32"/>
      <c r="H38" s="32">
        <f t="shared" si="1"/>
        <v>0</v>
      </c>
      <c r="I38" s="160"/>
      <c r="J38" s="32">
        <f t="shared" si="2"/>
        <v>0</v>
      </c>
      <c r="K38" s="99">
        <f t="shared" si="3"/>
        <v>0</v>
      </c>
    </row>
    <row r="39" spans="1:12" s="5" customFormat="1" ht="13">
      <c r="A39" s="13">
        <v>6</v>
      </c>
      <c r="B39" s="14" t="s">
        <v>40</v>
      </c>
      <c r="C39" s="15" t="s">
        <v>34</v>
      </c>
      <c r="D39" s="266">
        <v>3200</v>
      </c>
      <c r="E39" s="160"/>
      <c r="F39" s="49">
        <f t="shared" si="0"/>
        <v>0</v>
      </c>
      <c r="G39" s="160"/>
      <c r="H39" s="32">
        <f t="shared" si="1"/>
        <v>0</v>
      </c>
      <c r="I39" s="160"/>
      <c r="J39" s="32">
        <f t="shared" si="2"/>
        <v>0</v>
      </c>
      <c r="K39" s="99">
        <f t="shared" ref="K39:K45" si="5">J39+H39+F39</f>
        <v>0</v>
      </c>
    </row>
    <row r="40" spans="1:12" s="5" customFormat="1" ht="13">
      <c r="A40" s="13"/>
      <c r="B40" s="19" t="s">
        <v>10</v>
      </c>
      <c r="C40" s="15" t="s">
        <v>34</v>
      </c>
      <c r="D40" s="267">
        <v>3200</v>
      </c>
      <c r="E40" s="32"/>
      <c r="F40" s="49">
        <f t="shared" si="0"/>
        <v>0</v>
      </c>
      <c r="G40" s="32"/>
      <c r="H40" s="32">
        <f t="shared" si="1"/>
        <v>0</v>
      </c>
      <c r="I40" s="32"/>
      <c r="J40" s="32">
        <f t="shared" si="2"/>
        <v>0</v>
      </c>
      <c r="K40" s="99">
        <f t="shared" si="5"/>
        <v>0</v>
      </c>
    </row>
    <row r="41" spans="1:12" s="5" customFormat="1" ht="13">
      <c r="A41" s="13"/>
      <c r="B41" s="19" t="s">
        <v>11</v>
      </c>
      <c r="C41" s="16"/>
      <c r="D41" s="267"/>
      <c r="E41" s="32"/>
      <c r="F41" s="49">
        <f t="shared" si="0"/>
        <v>0</v>
      </c>
      <c r="G41" s="32"/>
      <c r="H41" s="32">
        <f t="shared" si="1"/>
        <v>0</v>
      </c>
      <c r="I41" s="32"/>
      <c r="J41" s="32">
        <f t="shared" si="2"/>
        <v>0</v>
      </c>
      <c r="K41" s="99"/>
    </row>
    <row r="42" spans="1:12" s="5" customFormat="1" ht="13">
      <c r="A42" s="13"/>
      <c r="B42" s="19" t="s">
        <v>35</v>
      </c>
      <c r="C42" s="15" t="s">
        <v>21</v>
      </c>
      <c r="D42" s="267">
        <v>2080</v>
      </c>
      <c r="E42" s="32"/>
      <c r="F42" s="49">
        <f t="shared" si="0"/>
        <v>0</v>
      </c>
      <c r="G42" s="32"/>
      <c r="H42" s="32">
        <f t="shared" si="1"/>
        <v>0</v>
      </c>
      <c r="I42" s="32"/>
      <c r="J42" s="32">
        <f t="shared" si="2"/>
        <v>0</v>
      </c>
      <c r="K42" s="99">
        <f t="shared" si="5"/>
        <v>0</v>
      </c>
    </row>
    <row r="43" spans="1:12" s="5" customFormat="1" ht="13">
      <c r="A43" s="13"/>
      <c r="B43" s="19" t="s">
        <v>12</v>
      </c>
      <c r="C43" s="15" t="s">
        <v>34</v>
      </c>
      <c r="D43" s="267">
        <v>320</v>
      </c>
      <c r="E43" s="32"/>
      <c r="F43" s="49">
        <f t="shared" si="0"/>
        <v>0</v>
      </c>
      <c r="G43" s="32"/>
      <c r="H43" s="32">
        <f t="shared" si="1"/>
        <v>0</v>
      </c>
      <c r="I43" s="32"/>
      <c r="J43" s="32">
        <f t="shared" si="2"/>
        <v>0</v>
      </c>
      <c r="K43" s="99">
        <f t="shared" si="5"/>
        <v>0</v>
      </c>
    </row>
    <row r="44" spans="1:12" s="4" customFormat="1" ht="26">
      <c r="A44" s="13">
        <v>7</v>
      </c>
      <c r="B44" s="34" t="s">
        <v>37</v>
      </c>
      <c r="C44" s="33" t="s">
        <v>38</v>
      </c>
      <c r="D44" s="270">
        <v>4</v>
      </c>
      <c r="E44" s="32"/>
      <c r="F44" s="49">
        <f t="shared" si="0"/>
        <v>0</v>
      </c>
      <c r="G44" s="32"/>
      <c r="H44" s="32">
        <f t="shared" si="1"/>
        <v>0</v>
      </c>
      <c r="I44" s="32"/>
      <c r="J44" s="32">
        <f t="shared" si="2"/>
        <v>0</v>
      </c>
      <c r="K44" s="99">
        <f t="shared" si="5"/>
        <v>0</v>
      </c>
    </row>
    <row r="45" spans="1:12" s="4" customFormat="1" ht="13">
      <c r="A45" s="13">
        <v>8</v>
      </c>
      <c r="B45" s="34" t="s">
        <v>41</v>
      </c>
      <c r="C45" s="33" t="s">
        <v>39</v>
      </c>
      <c r="D45" s="270">
        <v>2908.8408960000006</v>
      </c>
      <c r="E45" s="32"/>
      <c r="F45" s="49">
        <f t="shared" si="0"/>
        <v>0</v>
      </c>
      <c r="G45" s="32"/>
      <c r="H45" s="32">
        <f t="shared" si="1"/>
        <v>0</v>
      </c>
      <c r="I45" s="32"/>
      <c r="J45" s="32">
        <f>I45*D45</f>
        <v>0</v>
      </c>
      <c r="K45" s="99">
        <f t="shared" si="5"/>
        <v>0</v>
      </c>
    </row>
    <row r="46" spans="1:12" s="2" customFormat="1" ht="13">
      <c r="A46" s="223"/>
      <c r="B46" s="223" t="s">
        <v>60</v>
      </c>
      <c r="C46" s="281"/>
      <c r="D46" s="282"/>
      <c r="E46" s="283"/>
      <c r="F46" s="283"/>
      <c r="G46" s="283"/>
      <c r="H46" s="284"/>
      <c r="I46" s="283"/>
      <c r="J46" s="283"/>
      <c r="K46" s="280"/>
      <c r="L46" s="77"/>
    </row>
    <row r="47" spans="1:12" s="2" customFormat="1" ht="26">
      <c r="A47" s="11">
        <v>1</v>
      </c>
      <c r="B47" s="11" t="s">
        <v>61</v>
      </c>
      <c r="C47" s="11" t="s">
        <v>62</v>
      </c>
      <c r="D47" s="271">
        <v>40.299999999999997</v>
      </c>
      <c r="E47" s="108"/>
      <c r="F47" s="108"/>
      <c r="G47" s="108"/>
      <c r="H47" s="108"/>
      <c r="I47" s="108"/>
      <c r="J47" s="108"/>
      <c r="K47" s="99"/>
      <c r="L47" s="77"/>
    </row>
    <row r="48" spans="1:12" s="2" customFormat="1" ht="13">
      <c r="A48" s="97"/>
      <c r="B48" s="19" t="s">
        <v>10</v>
      </c>
      <c r="C48" s="100" t="s">
        <v>9</v>
      </c>
      <c r="D48" s="247">
        <v>40.299999999999997</v>
      </c>
      <c r="E48" s="49"/>
      <c r="F48" s="49">
        <f>E48*D48</f>
        <v>0</v>
      </c>
      <c r="G48" s="49"/>
      <c r="H48" s="49">
        <f>G48*D48</f>
        <v>0</v>
      </c>
      <c r="I48" s="49"/>
      <c r="J48" s="49">
        <f>I48*D48</f>
        <v>0</v>
      </c>
      <c r="K48" s="99">
        <f t="shared" ref="K48:K53" si="6">J48+H48+F48</f>
        <v>0</v>
      </c>
      <c r="L48" s="77"/>
    </row>
    <row r="49" spans="1:12" s="2" customFormat="1" ht="13">
      <c r="A49" s="97"/>
      <c r="B49" s="19" t="s">
        <v>63</v>
      </c>
      <c r="C49" s="16" t="s">
        <v>4</v>
      </c>
      <c r="D49" s="247">
        <v>40.299999999999997</v>
      </c>
      <c r="E49" s="49"/>
      <c r="F49" s="49">
        <f t="shared" ref="F49:F52" si="7">E49*D49</f>
        <v>0</v>
      </c>
      <c r="G49" s="49"/>
      <c r="H49" s="49">
        <f t="shared" ref="H49:H53" si="8">G49*D49</f>
        <v>0</v>
      </c>
      <c r="I49" s="49"/>
      <c r="J49" s="49">
        <f>I49*D49</f>
        <v>0</v>
      </c>
      <c r="K49" s="99">
        <f t="shared" si="6"/>
        <v>0</v>
      </c>
      <c r="L49" s="77"/>
    </row>
    <row r="50" spans="1:12" s="2" customFormat="1" ht="13">
      <c r="A50" s="97"/>
      <c r="B50" s="19" t="s">
        <v>108</v>
      </c>
      <c r="C50" s="16" t="s">
        <v>64</v>
      </c>
      <c r="D50" s="247">
        <v>42.314999999999998</v>
      </c>
      <c r="E50" s="49"/>
      <c r="F50" s="49">
        <f t="shared" si="7"/>
        <v>0</v>
      </c>
      <c r="G50" s="49"/>
      <c r="H50" s="49">
        <f t="shared" si="8"/>
        <v>0</v>
      </c>
      <c r="I50" s="49"/>
      <c r="J50" s="49">
        <f t="shared" ref="J50:J53" si="9">I50*D50</f>
        <v>0</v>
      </c>
      <c r="K50" s="99">
        <f t="shared" si="6"/>
        <v>0</v>
      </c>
      <c r="L50" s="77"/>
    </row>
    <row r="51" spans="1:12" s="2" customFormat="1" ht="13">
      <c r="A51" s="68"/>
      <c r="B51" s="103" t="s">
        <v>60</v>
      </c>
      <c r="C51" s="100" t="s">
        <v>64</v>
      </c>
      <c r="D51" s="247">
        <v>42.314999999999998</v>
      </c>
      <c r="E51" s="49"/>
      <c r="F51" s="49">
        <f t="shared" si="7"/>
        <v>0</v>
      </c>
      <c r="G51" s="49"/>
      <c r="H51" s="49">
        <f t="shared" si="8"/>
        <v>0</v>
      </c>
      <c r="I51" s="49"/>
      <c r="J51" s="49">
        <f t="shared" si="9"/>
        <v>0</v>
      </c>
      <c r="K51" s="99">
        <f t="shared" si="6"/>
        <v>0</v>
      </c>
      <c r="L51" s="77"/>
    </row>
    <row r="52" spans="1:12" s="2" customFormat="1" ht="13">
      <c r="A52" s="68"/>
      <c r="B52" s="103" t="s">
        <v>65</v>
      </c>
      <c r="C52" s="100" t="s">
        <v>64</v>
      </c>
      <c r="D52" s="247">
        <v>1.2</v>
      </c>
      <c r="E52" s="49"/>
      <c r="F52" s="49">
        <f t="shared" si="7"/>
        <v>0</v>
      </c>
      <c r="G52" s="49"/>
      <c r="H52" s="49">
        <f t="shared" si="8"/>
        <v>0</v>
      </c>
      <c r="I52" s="49"/>
      <c r="J52" s="49">
        <f t="shared" si="9"/>
        <v>0</v>
      </c>
      <c r="K52" s="99">
        <f t="shared" si="6"/>
        <v>0</v>
      </c>
      <c r="L52" s="77"/>
    </row>
    <row r="53" spans="1:12" s="2" customFormat="1" ht="13">
      <c r="A53" s="97"/>
      <c r="B53" s="19" t="s">
        <v>13</v>
      </c>
      <c r="C53" s="16" t="s">
        <v>4</v>
      </c>
      <c r="D53" s="265">
        <v>806</v>
      </c>
      <c r="E53" s="49"/>
      <c r="F53" s="49">
        <f>E53*D53</f>
        <v>0</v>
      </c>
      <c r="G53" s="49"/>
      <c r="H53" s="49">
        <f t="shared" si="8"/>
        <v>0</v>
      </c>
      <c r="I53" s="49"/>
      <c r="J53" s="49">
        <f t="shared" si="9"/>
        <v>0</v>
      </c>
      <c r="K53" s="99">
        <f t="shared" si="6"/>
        <v>0</v>
      </c>
      <c r="L53" s="77"/>
    </row>
    <row r="54" spans="1:12" s="89" customFormat="1" ht="13">
      <c r="A54" s="240"/>
      <c r="B54" s="241" t="s">
        <v>17</v>
      </c>
      <c r="C54" s="240"/>
      <c r="D54" s="285"/>
      <c r="E54" s="243"/>
      <c r="F54" s="244">
        <f>SUM(F6:F53)</f>
        <v>0</v>
      </c>
      <c r="G54" s="244"/>
      <c r="H54" s="244">
        <f>SUM(H6:H53)</f>
        <v>0</v>
      </c>
      <c r="I54" s="244"/>
      <c r="J54" s="244">
        <f>SUM(J6:J53)</f>
        <v>0</v>
      </c>
      <c r="K54" s="244">
        <f>SUM(K6:K53)</f>
        <v>0</v>
      </c>
      <c r="L54" s="88"/>
    </row>
    <row r="55" spans="1:12" s="57" customFormat="1">
      <c r="A55" s="164"/>
      <c r="B55" s="51" t="s">
        <v>110</v>
      </c>
      <c r="C55" s="52">
        <v>0.01</v>
      </c>
      <c r="D55" s="272"/>
      <c r="E55" s="54"/>
      <c r="F55" s="55"/>
      <c r="G55" s="56"/>
      <c r="H55" s="56"/>
      <c r="I55" s="55"/>
      <c r="J55" s="55"/>
      <c r="K55" s="165">
        <f>F54*C55</f>
        <v>0</v>
      </c>
      <c r="L55" s="90"/>
    </row>
    <row r="56" spans="1:12" s="62" customFormat="1" ht="13">
      <c r="A56" s="166"/>
      <c r="B56" s="58" t="s">
        <v>17</v>
      </c>
      <c r="C56" s="52"/>
      <c r="D56" s="264"/>
      <c r="E56" s="59"/>
      <c r="F56" s="60"/>
      <c r="G56" s="60"/>
      <c r="H56" s="60"/>
      <c r="I56" s="60"/>
      <c r="J56" s="60"/>
      <c r="K56" s="167">
        <f>K54+K55</f>
        <v>0</v>
      </c>
      <c r="L56" s="88"/>
    </row>
    <row r="57" spans="1:12" s="67" customFormat="1" ht="13">
      <c r="A57" s="166"/>
      <c r="B57" s="63" t="s">
        <v>111</v>
      </c>
      <c r="C57" s="168">
        <v>0.01</v>
      </c>
      <c r="D57" s="273"/>
      <c r="E57" s="64"/>
      <c r="F57" s="65"/>
      <c r="G57" s="65"/>
      <c r="H57" s="65"/>
      <c r="I57" s="65"/>
      <c r="J57" s="65"/>
      <c r="K57" s="169">
        <f>K56*C57</f>
        <v>0</v>
      </c>
      <c r="L57" s="93"/>
    </row>
    <row r="58" spans="1:12" s="67" customFormat="1" ht="13">
      <c r="A58" s="170"/>
      <c r="B58" s="68" t="s">
        <v>17</v>
      </c>
      <c r="C58" s="52"/>
      <c r="D58" s="274"/>
      <c r="E58" s="69"/>
      <c r="F58" s="70"/>
      <c r="G58" s="70"/>
      <c r="H58" s="70"/>
      <c r="I58" s="70"/>
      <c r="J58" s="70"/>
      <c r="K58" s="171">
        <f>K57+K56</f>
        <v>0</v>
      </c>
      <c r="L58" s="93"/>
    </row>
    <row r="59" spans="1:12">
      <c r="A59" s="170"/>
      <c r="B59" s="63" t="s">
        <v>18</v>
      </c>
      <c r="C59" s="52">
        <v>0.03</v>
      </c>
      <c r="D59" s="273"/>
      <c r="E59" s="64"/>
      <c r="F59" s="65"/>
      <c r="G59" s="65"/>
      <c r="H59" s="65"/>
      <c r="I59" s="65"/>
      <c r="J59" s="65"/>
      <c r="K59" s="169">
        <f>K58*C59</f>
        <v>0</v>
      </c>
      <c r="L59" s="95"/>
    </row>
    <row r="60" spans="1:12">
      <c r="A60" s="170"/>
      <c r="B60" s="68" t="s">
        <v>17</v>
      </c>
      <c r="C60" s="52"/>
      <c r="D60" s="274"/>
      <c r="E60" s="69"/>
      <c r="F60" s="70"/>
      <c r="G60" s="70"/>
      <c r="H60" s="70"/>
      <c r="I60" s="70"/>
      <c r="J60" s="70"/>
      <c r="K60" s="171">
        <f>K59+K58</f>
        <v>0</v>
      </c>
      <c r="L60" s="95"/>
    </row>
    <row r="61" spans="1:12">
      <c r="A61" s="170"/>
      <c r="B61" s="63" t="s">
        <v>112</v>
      </c>
      <c r="C61" s="52">
        <v>0.03</v>
      </c>
      <c r="D61" s="273"/>
      <c r="E61" s="64"/>
      <c r="F61" s="65"/>
      <c r="G61" s="65"/>
      <c r="H61" s="65"/>
      <c r="I61" s="65"/>
      <c r="J61" s="65"/>
      <c r="K61" s="169">
        <f>K60*C61</f>
        <v>0</v>
      </c>
      <c r="L61" s="95"/>
    </row>
    <row r="62" spans="1:12">
      <c r="A62" s="170"/>
      <c r="B62" s="68" t="s">
        <v>17</v>
      </c>
      <c r="C62" s="52"/>
      <c r="D62" s="274"/>
      <c r="E62" s="69"/>
      <c r="F62" s="70"/>
      <c r="G62" s="70"/>
      <c r="H62" s="70"/>
      <c r="I62" s="70"/>
      <c r="J62" s="70"/>
      <c r="K62" s="171">
        <f>K60+K61</f>
        <v>0</v>
      </c>
      <c r="L62" s="95"/>
    </row>
    <row r="63" spans="1:12">
      <c r="A63" s="6"/>
      <c r="C63" s="8"/>
      <c r="D63" s="275"/>
      <c r="L63" s="95"/>
    </row>
    <row r="64" spans="1:12">
      <c r="A64" s="6"/>
      <c r="C64" s="8"/>
      <c r="D64" s="275"/>
      <c r="L64" s="95"/>
    </row>
    <row r="65" spans="1:12">
      <c r="A65" s="6"/>
      <c r="C65" s="8"/>
      <c r="D65" s="275"/>
      <c r="L65" s="95"/>
    </row>
    <row r="66" spans="1:12">
      <c r="A66" s="6"/>
      <c r="C66" s="8"/>
      <c r="D66" s="275"/>
      <c r="L66" s="95"/>
    </row>
    <row r="67" spans="1:12">
      <c r="A67" s="6"/>
      <c r="C67" s="8"/>
      <c r="D67" s="275"/>
      <c r="L67" s="95"/>
    </row>
    <row r="68" spans="1:12">
      <c r="A68" s="6"/>
      <c r="C68" s="8"/>
      <c r="D68" s="275"/>
      <c r="L68" s="95"/>
    </row>
    <row r="69" spans="1:12">
      <c r="A69" s="6"/>
      <c r="C69" s="8"/>
      <c r="D69" s="275"/>
      <c r="L69" s="95"/>
    </row>
    <row r="70" spans="1:12">
      <c r="A70" s="6"/>
      <c r="C70" s="8"/>
      <c r="D70" s="275"/>
      <c r="L70" s="95"/>
    </row>
    <row r="71" spans="1:12">
      <c r="A71" s="6"/>
      <c r="C71" s="8"/>
      <c r="D71" s="275"/>
      <c r="L71" s="95"/>
    </row>
    <row r="72" spans="1:12">
      <c r="A72" s="6"/>
      <c r="C72" s="8"/>
      <c r="D72" s="275"/>
      <c r="L72" s="95"/>
    </row>
    <row r="73" spans="1:12">
      <c r="A73" s="6"/>
      <c r="C73" s="8"/>
      <c r="D73" s="275"/>
      <c r="L73" s="95"/>
    </row>
    <row r="74" spans="1:12">
      <c r="A74" s="6"/>
      <c r="C74" s="8"/>
      <c r="D74" s="275"/>
      <c r="L74" s="95"/>
    </row>
    <row r="75" spans="1:12">
      <c r="A75" s="6"/>
      <c r="C75" s="8"/>
      <c r="D75" s="275"/>
      <c r="L75" s="95"/>
    </row>
    <row r="76" spans="1:12">
      <c r="A76" s="6"/>
      <c r="C76" s="8"/>
      <c r="D76" s="275"/>
      <c r="L76" s="95"/>
    </row>
    <row r="77" spans="1:12">
      <c r="A77" s="6"/>
      <c r="C77" s="8"/>
      <c r="D77" s="275"/>
      <c r="L77" s="95"/>
    </row>
    <row r="78" spans="1:12">
      <c r="A78" s="6"/>
      <c r="C78" s="8"/>
      <c r="D78" s="275"/>
      <c r="L78" s="95"/>
    </row>
    <row r="79" spans="1:12">
      <c r="A79" s="6"/>
      <c r="C79" s="8"/>
      <c r="D79" s="275"/>
      <c r="L79" s="95"/>
    </row>
    <row r="80" spans="1:12">
      <c r="A80" s="6"/>
      <c r="C80" s="8"/>
      <c r="D80" s="275"/>
      <c r="L80" s="95"/>
    </row>
    <row r="81" spans="1:12">
      <c r="A81" s="6"/>
      <c r="C81" s="8"/>
      <c r="D81" s="275"/>
      <c r="L81" s="95"/>
    </row>
    <row r="82" spans="1:12">
      <c r="A82" s="6"/>
      <c r="C82" s="8"/>
      <c r="D82" s="275"/>
      <c r="L82" s="95"/>
    </row>
    <row r="83" spans="1:12">
      <c r="A83" s="6"/>
      <c r="C83" s="8"/>
      <c r="D83" s="275"/>
      <c r="L83" s="95"/>
    </row>
    <row r="84" spans="1:12">
      <c r="A84" s="6"/>
      <c r="C84" s="8"/>
      <c r="D84" s="275"/>
      <c r="L84" s="95"/>
    </row>
    <row r="85" spans="1:12">
      <c r="A85" s="6"/>
      <c r="C85" s="8"/>
      <c r="D85" s="275"/>
      <c r="L85" s="95"/>
    </row>
    <row r="86" spans="1:12">
      <c r="A86" s="6"/>
      <c r="C86" s="8"/>
      <c r="D86" s="275"/>
      <c r="L86" s="95"/>
    </row>
    <row r="87" spans="1:12">
      <c r="A87" s="6"/>
      <c r="C87" s="8"/>
      <c r="D87" s="275"/>
      <c r="L87" s="95"/>
    </row>
    <row r="88" spans="1:12">
      <c r="A88" s="6"/>
      <c r="C88" s="8"/>
      <c r="D88" s="275"/>
      <c r="L88" s="95"/>
    </row>
    <row r="89" spans="1:12">
      <c r="A89" s="6"/>
      <c r="C89" s="8"/>
      <c r="D89" s="275"/>
      <c r="L89" s="95"/>
    </row>
    <row r="90" spans="1:12">
      <c r="A90" s="6"/>
      <c r="C90" s="8"/>
      <c r="D90" s="275"/>
      <c r="L90" s="95"/>
    </row>
    <row r="91" spans="1:12">
      <c r="A91" s="6"/>
      <c r="C91" s="8"/>
      <c r="D91" s="275"/>
      <c r="L91" s="95"/>
    </row>
    <row r="92" spans="1:12">
      <c r="A92" s="6"/>
      <c r="C92" s="8"/>
      <c r="D92" s="275"/>
      <c r="L92" s="95"/>
    </row>
    <row r="93" spans="1:12">
      <c r="A93" s="6"/>
      <c r="C93" s="8"/>
      <c r="D93" s="275"/>
      <c r="L93" s="95"/>
    </row>
    <row r="94" spans="1:12">
      <c r="A94" s="6"/>
      <c r="C94" s="8"/>
      <c r="D94" s="275"/>
      <c r="L94" s="95"/>
    </row>
    <row r="95" spans="1:12">
      <c r="A95" s="6"/>
      <c r="C95" s="8"/>
      <c r="D95" s="275"/>
      <c r="L95" s="95"/>
    </row>
    <row r="96" spans="1:12">
      <c r="A96" s="6"/>
      <c r="C96" s="8"/>
      <c r="D96" s="275"/>
      <c r="L96" s="95"/>
    </row>
    <row r="97" spans="1:12">
      <c r="A97" s="6"/>
      <c r="C97" s="8"/>
      <c r="D97" s="275"/>
      <c r="L97" s="95"/>
    </row>
    <row r="98" spans="1:12">
      <c r="A98" s="6"/>
      <c r="C98" s="8"/>
      <c r="D98" s="275"/>
      <c r="L98" s="95"/>
    </row>
    <row r="99" spans="1:12">
      <c r="A99" s="6"/>
      <c r="C99" s="8"/>
      <c r="D99" s="275"/>
      <c r="L99" s="95"/>
    </row>
    <row r="100" spans="1:12">
      <c r="A100" s="6"/>
      <c r="C100" s="8"/>
      <c r="D100" s="275"/>
      <c r="L100" s="95"/>
    </row>
    <row r="101" spans="1:12">
      <c r="A101" s="6"/>
      <c r="C101" s="8"/>
      <c r="D101" s="275"/>
      <c r="L101" s="95"/>
    </row>
    <row r="102" spans="1:12">
      <c r="A102" s="6"/>
      <c r="C102" s="8"/>
      <c r="D102" s="275"/>
      <c r="L102" s="95"/>
    </row>
    <row r="103" spans="1:12">
      <c r="A103" s="6"/>
      <c r="C103" s="8"/>
      <c r="D103" s="275"/>
      <c r="L103" s="95"/>
    </row>
    <row r="104" spans="1:12">
      <c r="A104" s="6"/>
      <c r="C104" s="8"/>
      <c r="D104" s="275"/>
      <c r="L104" s="95"/>
    </row>
    <row r="105" spans="1:12">
      <c r="A105" s="6"/>
      <c r="C105" s="8"/>
      <c r="D105" s="275"/>
      <c r="L105" s="95"/>
    </row>
    <row r="106" spans="1:12">
      <c r="A106" s="6"/>
      <c r="C106" s="8"/>
      <c r="D106" s="275"/>
      <c r="L106" s="95"/>
    </row>
    <row r="107" spans="1:12">
      <c r="A107" s="6"/>
      <c r="C107" s="8"/>
      <c r="D107" s="275"/>
      <c r="L107" s="95"/>
    </row>
    <row r="108" spans="1:12">
      <c r="A108" s="6"/>
      <c r="C108" s="8"/>
      <c r="D108" s="275"/>
      <c r="L108" s="95"/>
    </row>
    <row r="109" spans="1:12">
      <c r="A109" s="6"/>
      <c r="C109" s="8"/>
      <c r="D109" s="275"/>
      <c r="L109" s="95"/>
    </row>
    <row r="110" spans="1:12">
      <c r="A110" s="6"/>
      <c r="C110" s="8"/>
      <c r="D110" s="275"/>
      <c r="L110" s="95"/>
    </row>
    <row r="111" spans="1:12">
      <c r="A111" s="6"/>
      <c r="C111" s="8"/>
      <c r="D111" s="275"/>
      <c r="L111" s="95"/>
    </row>
    <row r="112" spans="1:12">
      <c r="A112" s="6"/>
      <c r="C112" s="8"/>
      <c r="D112" s="275"/>
      <c r="L112" s="95"/>
    </row>
    <row r="113" spans="1:12">
      <c r="A113" s="6"/>
      <c r="C113" s="8"/>
      <c r="D113" s="275"/>
      <c r="L113" s="95"/>
    </row>
    <row r="114" spans="1:12">
      <c r="A114" s="6"/>
      <c r="C114" s="8"/>
      <c r="D114" s="275"/>
      <c r="L114" s="95"/>
    </row>
    <row r="115" spans="1:12">
      <c r="A115" s="6"/>
      <c r="C115" s="8"/>
      <c r="D115" s="275"/>
      <c r="L115" s="95"/>
    </row>
    <row r="116" spans="1:12">
      <c r="A116" s="6"/>
      <c r="C116" s="8"/>
      <c r="D116" s="275"/>
      <c r="L116" s="95"/>
    </row>
    <row r="117" spans="1:12">
      <c r="A117" s="6"/>
      <c r="C117" s="8"/>
      <c r="D117" s="275"/>
      <c r="L117" s="95"/>
    </row>
    <row r="118" spans="1:12">
      <c r="A118" s="6"/>
      <c r="C118" s="8"/>
      <c r="D118" s="275"/>
      <c r="L118" s="95"/>
    </row>
    <row r="119" spans="1:12">
      <c r="A119" s="6"/>
      <c r="C119" s="8"/>
      <c r="D119" s="275"/>
      <c r="L119" s="95"/>
    </row>
    <row r="120" spans="1:12">
      <c r="A120" s="6"/>
      <c r="C120" s="8"/>
      <c r="D120" s="275"/>
      <c r="L120" s="95"/>
    </row>
    <row r="121" spans="1:12">
      <c r="A121" s="6"/>
      <c r="C121" s="8"/>
      <c r="D121" s="275"/>
      <c r="L121" s="95"/>
    </row>
    <row r="122" spans="1:12">
      <c r="A122" s="6"/>
      <c r="C122" s="8"/>
      <c r="D122" s="275"/>
      <c r="L122" s="95"/>
    </row>
    <row r="123" spans="1:12">
      <c r="A123" s="6"/>
      <c r="C123" s="8"/>
      <c r="D123" s="275"/>
      <c r="L123" s="95"/>
    </row>
    <row r="124" spans="1:12">
      <c r="A124" s="6"/>
      <c r="C124" s="8"/>
      <c r="D124" s="275"/>
      <c r="L124" s="95"/>
    </row>
    <row r="125" spans="1:12">
      <c r="A125" s="6"/>
      <c r="C125" s="8"/>
      <c r="D125" s="275"/>
      <c r="L125" s="95"/>
    </row>
    <row r="126" spans="1:12">
      <c r="A126" s="6"/>
      <c r="C126" s="8"/>
      <c r="D126" s="275"/>
      <c r="L126" s="95"/>
    </row>
    <row r="127" spans="1:12">
      <c r="A127" s="6"/>
      <c r="C127" s="8"/>
      <c r="D127" s="275"/>
      <c r="L127" s="95"/>
    </row>
    <row r="128" spans="1:12">
      <c r="A128" s="6"/>
      <c r="C128" s="8"/>
      <c r="D128" s="275"/>
      <c r="L128" s="95"/>
    </row>
    <row r="129" spans="1:12">
      <c r="A129" s="6"/>
      <c r="C129" s="8"/>
      <c r="D129" s="275"/>
      <c r="L129" s="95"/>
    </row>
    <row r="130" spans="1:12">
      <c r="A130" s="6"/>
      <c r="C130" s="8"/>
      <c r="D130" s="275"/>
      <c r="L130" s="95"/>
    </row>
    <row r="131" spans="1:12">
      <c r="A131" s="6"/>
      <c r="C131" s="8"/>
      <c r="D131" s="275"/>
      <c r="L131" s="95"/>
    </row>
    <row r="132" spans="1:12">
      <c r="A132" s="6"/>
      <c r="C132" s="8"/>
      <c r="D132" s="275"/>
      <c r="L132" s="95"/>
    </row>
    <row r="133" spans="1:12">
      <c r="A133" s="6"/>
      <c r="C133" s="8"/>
      <c r="D133" s="275"/>
      <c r="L133" s="95"/>
    </row>
    <row r="134" spans="1:12">
      <c r="A134" s="6"/>
      <c r="C134" s="8"/>
      <c r="D134" s="275"/>
      <c r="L134" s="95"/>
    </row>
    <row r="135" spans="1:12">
      <c r="A135" s="6"/>
      <c r="C135" s="8"/>
      <c r="D135" s="275"/>
      <c r="L135" s="95"/>
    </row>
    <row r="136" spans="1:12">
      <c r="A136" s="6"/>
      <c r="C136" s="8"/>
      <c r="D136" s="275"/>
      <c r="L136" s="95"/>
    </row>
    <row r="137" spans="1:12">
      <c r="A137" s="6"/>
      <c r="C137" s="8"/>
      <c r="D137" s="275"/>
      <c r="L137" s="95"/>
    </row>
    <row r="138" spans="1:12">
      <c r="A138" s="6"/>
      <c r="C138" s="8"/>
      <c r="D138" s="275"/>
      <c r="L138" s="95"/>
    </row>
    <row r="139" spans="1:12">
      <c r="A139" s="6"/>
      <c r="C139" s="8"/>
      <c r="D139" s="275"/>
      <c r="L139" s="95"/>
    </row>
    <row r="140" spans="1:12">
      <c r="A140" s="6"/>
      <c r="C140" s="8"/>
      <c r="D140" s="275"/>
      <c r="L140" s="95"/>
    </row>
    <row r="141" spans="1:12">
      <c r="A141" s="6"/>
      <c r="C141" s="8"/>
      <c r="D141" s="275"/>
      <c r="L141" s="95"/>
    </row>
    <row r="142" spans="1:12">
      <c r="A142" s="6"/>
      <c r="C142" s="8"/>
      <c r="D142" s="275"/>
      <c r="L142" s="95"/>
    </row>
    <row r="143" spans="1:12">
      <c r="A143" s="6"/>
      <c r="C143" s="8"/>
      <c r="D143" s="275"/>
      <c r="L143" s="95"/>
    </row>
    <row r="144" spans="1:12">
      <c r="A144" s="6"/>
      <c r="C144" s="8"/>
      <c r="D144" s="275"/>
      <c r="L144" s="95"/>
    </row>
    <row r="145" spans="1:12">
      <c r="A145" s="6"/>
      <c r="C145" s="8"/>
      <c r="D145" s="275"/>
      <c r="L145" s="95"/>
    </row>
    <row r="146" spans="1:12">
      <c r="A146" s="6"/>
      <c r="C146" s="8"/>
      <c r="D146" s="275"/>
      <c r="L146" s="95"/>
    </row>
    <row r="147" spans="1:12">
      <c r="A147" s="6"/>
      <c r="C147" s="8"/>
      <c r="D147" s="275"/>
      <c r="L147" s="95"/>
    </row>
    <row r="148" spans="1:12">
      <c r="A148" s="6"/>
      <c r="C148" s="8"/>
      <c r="D148" s="275"/>
      <c r="L148" s="95"/>
    </row>
    <row r="149" spans="1:12">
      <c r="A149" s="6"/>
      <c r="C149" s="8"/>
      <c r="D149" s="275"/>
      <c r="L149" s="95"/>
    </row>
    <row r="150" spans="1:12">
      <c r="A150" s="6"/>
      <c r="C150" s="8"/>
      <c r="D150" s="275"/>
      <c r="L150" s="95"/>
    </row>
    <row r="151" spans="1:12">
      <c r="A151" s="6"/>
      <c r="C151" s="8"/>
      <c r="D151" s="275"/>
      <c r="L151" s="95"/>
    </row>
    <row r="152" spans="1:12">
      <c r="A152" s="6"/>
      <c r="C152" s="8"/>
      <c r="D152" s="275"/>
      <c r="L152" s="95"/>
    </row>
    <row r="153" spans="1:12">
      <c r="A153" s="6"/>
      <c r="C153" s="8"/>
      <c r="D153" s="275"/>
      <c r="L153" s="95"/>
    </row>
    <row r="154" spans="1:12">
      <c r="A154" s="6"/>
      <c r="C154" s="8"/>
      <c r="D154" s="275"/>
      <c r="L154" s="95"/>
    </row>
    <row r="155" spans="1:12">
      <c r="A155" s="6"/>
      <c r="C155" s="8"/>
      <c r="D155" s="275"/>
      <c r="L155" s="95"/>
    </row>
    <row r="156" spans="1:12">
      <c r="A156" s="6"/>
      <c r="C156" s="8"/>
      <c r="D156" s="275"/>
      <c r="L156" s="95"/>
    </row>
    <row r="157" spans="1:12">
      <c r="A157" s="6"/>
      <c r="C157" s="8"/>
      <c r="D157" s="275"/>
      <c r="L157" s="95"/>
    </row>
    <row r="158" spans="1:12">
      <c r="A158" s="6"/>
      <c r="C158" s="8"/>
      <c r="D158" s="275"/>
      <c r="L158" s="95"/>
    </row>
    <row r="159" spans="1:12">
      <c r="A159" s="6"/>
      <c r="C159" s="8"/>
      <c r="D159" s="275"/>
      <c r="L159" s="95"/>
    </row>
    <row r="160" spans="1:12">
      <c r="A160" s="6"/>
      <c r="C160" s="8"/>
      <c r="D160" s="275"/>
      <c r="L160" s="95"/>
    </row>
    <row r="161" spans="1:12">
      <c r="A161" s="6"/>
      <c r="C161" s="8"/>
      <c r="D161" s="275"/>
      <c r="L161" s="95"/>
    </row>
    <row r="162" spans="1:12">
      <c r="A162" s="6"/>
      <c r="C162" s="8"/>
      <c r="D162" s="275"/>
      <c r="L162" s="95"/>
    </row>
    <row r="163" spans="1:12">
      <c r="A163" s="6"/>
      <c r="C163" s="8"/>
      <c r="D163" s="275"/>
      <c r="L163" s="95"/>
    </row>
    <row r="164" spans="1:12">
      <c r="A164" s="6"/>
      <c r="C164" s="8"/>
      <c r="D164" s="275"/>
      <c r="L164" s="95"/>
    </row>
    <row r="165" spans="1:12">
      <c r="A165" s="6"/>
      <c r="C165" s="8"/>
      <c r="D165" s="275"/>
      <c r="L165" s="95"/>
    </row>
    <row r="166" spans="1:12">
      <c r="A166" s="6"/>
      <c r="C166" s="8"/>
      <c r="D166" s="275"/>
      <c r="L166" s="95"/>
    </row>
    <row r="167" spans="1:12">
      <c r="A167" s="6"/>
      <c r="C167" s="8"/>
      <c r="D167" s="275"/>
      <c r="L167" s="95"/>
    </row>
    <row r="168" spans="1:12">
      <c r="A168" s="6"/>
      <c r="C168" s="8"/>
      <c r="D168" s="275"/>
      <c r="L168" s="95"/>
    </row>
    <row r="169" spans="1:12">
      <c r="A169" s="6"/>
      <c r="C169" s="8"/>
      <c r="D169" s="275"/>
      <c r="L169" s="95"/>
    </row>
    <row r="170" spans="1:12">
      <c r="A170" s="6"/>
      <c r="C170" s="8"/>
      <c r="D170" s="275"/>
      <c r="L170" s="95"/>
    </row>
    <row r="171" spans="1:12">
      <c r="A171" s="6"/>
      <c r="C171" s="8"/>
      <c r="D171" s="275"/>
      <c r="L171" s="95"/>
    </row>
    <row r="172" spans="1:12">
      <c r="A172" s="6"/>
      <c r="C172" s="8"/>
      <c r="D172" s="275"/>
      <c r="L172" s="95"/>
    </row>
    <row r="173" spans="1:12">
      <c r="A173" s="6"/>
      <c r="C173" s="8"/>
      <c r="D173" s="275"/>
      <c r="L173" s="95"/>
    </row>
    <row r="174" spans="1:12">
      <c r="A174" s="6"/>
      <c r="C174" s="8"/>
      <c r="D174" s="275"/>
      <c r="L174" s="95"/>
    </row>
    <row r="175" spans="1:12">
      <c r="A175" s="6"/>
      <c r="C175" s="8"/>
      <c r="D175" s="275"/>
      <c r="L175" s="95"/>
    </row>
    <row r="176" spans="1:12">
      <c r="A176" s="6"/>
      <c r="C176" s="8"/>
      <c r="D176" s="275"/>
      <c r="L176" s="95"/>
    </row>
    <row r="177" spans="1:12">
      <c r="A177" s="6"/>
      <c r="C177" s="8"/>
      <c r="D177" s="275"/>
      <c r="L177" s="95"/>
    </row>
    <row r="178" spans="1:12">
      <c r="A178" s="6"/>
      <c r="C178" s="8"/>
      <c r="D178" s="275"/>
      <c r="L178" s="95"/>
    </row>
    <row r="179" spans="1:12">
      <c r="A179" s="6"/>
      <c r="C179" s="8"/>
      <c r="D179" s="275"/>
      <c r="L179" s="95"/>
    </row>
    <row r="180" spans="1:12">
      <c r="A180" s="6"/>
      <c r="C180" s="8"/>
      <c r="D180" s="275"/>
      <c r="L180" s="95"/>
    </row>
    <row r="181" spans="1:12">
      <c r="A181" s="6"/>
      <c r="C181" s="8"/>
      <c r="D181" s="275"/>
      <c r="L181" s="95"/>
    </row>
    <row r="182" spans="1:12">
      <c r="A182" s="6"/>
      <c r="C182" s="8"/>
      <c r="D182" s="275"/>
      <c r="L182" s="95"/>
    </row>
    <row r="183" spans="1:12">
      <c r="A183" s="6"/>
      <c r="C183" s="8"/>
      <c r="D183" s="275"/>
      <c r="L183" s="95"/>
    </row>
    <row r="184" spans="1:12">
      <c r="A184" s="6"/>
      <c r="C184" s="8"/>
      <c r="D184" s="275"/>
      <c r="L184" s="95"/>
    </row>
    <row r="185" spans="1:12">
      <c r="A185" s="6"/>
      <c r="C185" s="8"/>
      <c r="D185" s="275"/>
      <c r="L185" s="95"/>
    </row>
    <row r="186" spans="1:12">
      <c r="A186" s="6"/>
      <c r="C186" s="8"/>
      <c r="D186" s="275"/>
      <c r="L186" s="95"/>
    </row>
    <row r="187" spans="1:12">
      <c r="A187" s="6"/>
      <c r="C187" s="8"/>
      <c r="D187" s="275"/>
      <c r="L187" s="95"/>
    </row>
    <row r="188" spans="1:12">
      <c r="A188" s="6"/>
      <c r="C188" s="8"/>
      <c r="D188" s="275"/>
      <c r="L188" s="95"/>
    </row>
    <row r="189" spans="1:12">
      <c r="A189" s="6"/>
      <c r="C189" s="8"/>
      <c r="D189" s="275"/>
      <c r="L189" s="95"/>
    </row>
    <row r="190" spans="1:12">
      <c r="A190" s="6"/>
      <c r="C190" s="8"/>
      <c r="D190" s="275"/>
      <c r="L190" s="95"/>
    </row>
    <row r="191" spans="1:12">
      <c r="A191" s="6"/>
      <c r="C191" s="8"/>
      <c r="D191" s="275"/>
      <c r="L191" s="95"/>
    </row>
    <row r="192" spans="1:12">
      <c r="A192" s="6"/>
      <c r="C192" s="8"/>
      <c r="D192" s="275"/>
      <c r="L192" s="95"/>
    </row>
    <row r="193" spans="1:12">
      <c r="A193" s="6"/>
      <c r="C193" s="8"/>
      <c r="D193" s="275"/>
      <c r="L193" s="95"/>
    </row>
    <row r="194" spans="1:12">
      <c r="A194" s="6"/>
      <c r="C194" s="8"/>
      <c r="D194" s="275"/>
      <c r="L194" s="95"/>
    </row>
    <row r="195" spans="1:12">
      <c r="A195" s="6"/>
      <c r="C195" s="8"/>
      <c r="D195" s="275"/>
      <c r="L195" s="95"/>
    </row>
    <row r="196" spans="1:12">
      <c r="A196" s="6"/>
      <c r="C196" s="8"/>
      <c r="D196" s="275"/>
      <c r="L196" s="95"/>
    </row>
    <row r="197" spans="1:12">
      <c r="A197" s="6"/>
      <c r="C197" s="8"/>
      <c r="D197" s="275"/>
      <c r="L197" s="95"/>
    </row>
    <row r="198" spans="1:12">
      <c r="A198" s="6"/>
      <c r="C198" s="8"/>
      <c r="D198" s="275"/>
      <c r="L198" s="95"/>
    </row>
    <row r="199" spans="1:12">
      <c r="A199" s="6"/>
      <c r="C199" s="8"/>
      <c r="D199" s="275"/>
      <c r="L199" s="95"/>
    </row>
    <row r="200" spans="1:12">
      <c r="A200" s="6"/>
      <c r="C200" s="8"/>
      <c r="D200" s="275"/>
      <c r="L200" s="95"/>
    </row>
    <row r="201" spans="1:12">
      <c r="A201" s="6"/>
      <c r="C201" s="8"/>
      <c r="D201" s="275"/>
      <c r="L201" s="95"/>
    </row>
    <row r="202" spans="1:12">
      <c r="A202" s="6"/>
      <c r="C202" s="8"/>
      <c r="D202" s="275"/>
      <c r="L202" s="95"/>
    </row>
    <row r="203" spans="1:12">
      <c r="A203" s="6"/>
      <c r="C203" s="8"/>
      <c r="D203" s="275"/>
      <c r="L203" s="95"/>
    </row>
    <row r="204" spans="1:12">
      <c r="A204" s="6"/>
      <c r="C204" s="8"/>
      <c r="D204" s="275"/>
      <c r="L204" s="95"/>
    </row>
    <row r="205" spans="1:12">
      <c r="A205" s="6"/>
      <c r="C205" s="8"/>
      <c r="D205" s="275"/>
      <c r="L205" s="95"/>
    </row>
    <row r="206" spans="1:12">
      <c r="A206" s="6"/>
      <c r="C206" s="8"/>
      <c r="D206" s="275"/>
      <c r="L206" s="95"/>
    </row>
    <row r="207" spans="1:12">
      <c r="A207" s="6"/>
      <c r="C207" s="8"/>
      <c r="D207" s="275"/>
      <c r="L207" s="95"/>
    </row>
    <row r="208" spans="1:12">
      <c r="A208" s="6"/>
      <c r="C208" s="8"/>
      <c r="D208" s="275"/>
      <c r="L208" s="95"/>
    </row>
    <row r="209" spans="1:12">
      <c r="A209" s="6"/>
      <c r="C209" s="8"/>
      <c r="D209" s="275"/>
      <c r="L209" s="95"/>
    </row>
    <row r="210" spans="1:12">
      <c r="A210" s="6"/>
      <c r="C210" s="8"/>
      <c r="D210" s="275"/>
      <c r="L210" s="95"/>
    </row>
    <row r="211" spans="1:12">
      <c r="A211" s="6"/>
      <c r="C211" s="8"/>
      <c r="D211" s="275"/>
      <c r="L211" s="95"/>
    </row>
    <row r="212" spans="1:12">
      <c r="A212" s="6"/>
      <c r="C212" s="8"/>
      <c r="D212" s="275"/>
      <c r="L212" s="95"/>
    </row>
    <row r="213" spans="1:12">
      <c r="A213" s="6"/>
      <c r="C213" s="8"/>
      <c r="D213" s="275"/>
      <c r="L213" s="95"/>
    </row>
    <row r="214" spans="1:12">
      <c r="A214" s="6"/>
      <c r="C214" s="8"/>
      <c r="D214" s="275"/>
      <c r="L214" s="95"/>
    </row>
    <row r="215" spans="1:12">
      <c r="A215" s="6"/>
      <c r="C215" s="8"/>
      <c r="D215" s="275"/>
      <c r="L215" s="95"/>
    </row>
    <row r="216" spans="1:12">
      <c r="A216" s="6"/>
      <c r="C216" s="8"/>
      <c r="D216" s="275"/>
      <c r="L216" s="95"/>
    </row>
    <row r="217" spans="1:12">
      <c r="A217" s="6"/>
      <c r="C217" s="8"/>
      <c r="D217" s="275"/>
      <c r="L217" s="95"/>
    </row>
    <row r="218" spans="1:12">
      <c r="A218" s="6"/>
      <c r="C218" s="8"/>
      <c r="D218" s="275"/>
      <c r="L218" s="95"/>
    </row>
    <row r="219" spans="1:12">
      <c r="A219" s="6"/>
      <c r="C219" s="8"/>
      <c r="D219" s="275"/>
      <c r="L219" s="95"/>
    </row>
    <row r="220" spans="1:12">
      <c r="A220" s="6"/>
      <c r="C220" s="8"/>
      <c r="D220" s="275"/>
      <c r="L220" s="95"/>
    </row>
    <row r="221" spans="1:12">
      <c r="A221" s="6"/>
      <c r="C221" s="8"/>
      <c r="D221" s="275"/>
      <c r="L221" s="95"/>
    </row>
    <row r="222" spans="1:12">
      <c r="A222" s="6"/>
      <c r="C222" s="8"/>
      <c r="D222" s="275"/>
      <c r="L222" s="95"/>
    </row>
    <row r="223" spans="1:12">
      <c r="A223" s="6"/>
      <c r="C223" s="8"/>
      <c r="D223" s="275"/>
      <c r="L223" s="95"/>
    </row>
    <row r="224" spans="1:12">
      <c r="A224" s="6"/>
      <c r="C224" s="8"/>
      <c r="D224" s="275"/>
      <c r="L224" s="95"/>
    </row>
    <row r="225" spans="1:12">
      <c r="A225" s="6"/>
      <c r="C225" s="8"/>
      <c r="D225" s="275"/>
      <c r="L225" s="95"/>
    </row>
    <row r="226" spans="1:12">
      <c r="A226" s="6"/>
      <c r="C226" s="8"/>
      <c r="D226" s="275"/>
      <c r="L226" s="95"/>
    </row>
    <row r="227" spans="1:12">
      <c r="A227" s="6"/>
      <c r="C227" s="8"/>
      <c r="D227" s="275"/>
      <c r="L227" s="95"/>
    </row>
    <row r="228" spans="1:12">
      <c r="A228" s="6"/>
      <c r="C228" s="8"/>
      <c r="D228" s="275"/>
      <c r="L228" s="95"/>
    </row>
    <row r="229" spans="1:12">
      <c r="A229" s="6"/>
      <c r="C229" s="8"/>
      <c r="D229" s="275"/>
      <c r="L229" s="95"/>
    </row>
    <row r="230" spans="1:12">
      <c r="A230" s="6"/>
      <c r="C230" s="8"/>
      <c r="D230" s="275"/>
      <c r="L230" s="95"/>
    </row>
    <row r="231" spans="1:12">
      <c r="A231" s="6"/>
      <c r="C231" s="8"/>
      <c r="D231" s="275"/>
      <c r="L231" s="95"/>
    </row>
    <row r="232" spans="1:12">
      <c r="A232" s="6"/>
      <c r="C232" s="8"/>
      <c r="D232" s="275"/>
      <c r="L232" s="95"/>
    </row>
    <row r="233" spans="1:12">
      <c r="A233" s="6"/>
      <c r="C233" s="8"/>
      <c r="D233" s="275"/>
      <c r="L233" s="95"/>
    </row>
    <row r="234" spans="1:12">
      <c r="A234" s="6"/>
      <c r="C234" s="8"/>
      <c r="D234" s="275"/>
      <c r="L234" s="95"/>
    </row>
    <row r="235" spans="1:12">
      <c r="A235" s="6"/>
      <c r="C235" s="8"/>
      <c r="D235" s="275"/>
      <c r="L235" s="95"/>
    </row>
    <row r="236" spans="1:12">
      <c r="A236" s="6"/>
      <c r="C236" s="8"/>
      <c r="D236" s="275"/>
      <c r="L236" s="95"/>
    </row>
    <row r="237" spans="1:12">
      <c r="A237" s="6"/>
      <c r="C237" s="8"/>
      <c r="D237" s="275"/>
      <c r="L237" s="95"/>
    </row>
    <row r="238" spans="1:12">
      <c r="A238" s="6"/>
      <c r="C238" s="8"/>
      <c r="D238" s="275"/>
      <c r="L238" s="95"/>
    </row>
    <row r="239" spans="1:12">
      <c r="A239" s="6"/>
      <c r="C239" s="8"/>
      <c r="D239" s="275"/>
      <c r="L239" s="95"/>
    </row>
    <row r="240" spans="1:12">
      <c r="A240" s="6"/>
      <c r="C240" s="8"/>
      <c r="D240" s="275"/>
      <c r="L240" s="95"/>
    </row>
    <row r="241" spans="1:12">
      <c r="A241" s="6"/>
      <c r="C241" s="8"/>
      <c r="D241" s="275"/>
      <c r="L241" s="95"/>
    </row>
    <row r="242" spans="1:12">
      <c r="A242" s="6"/>
      <c r="C242" s="8"/>
      <c r="D242" s="275"/>
      <c r="L242" s="95"/>
    </row>
    <row r="243" spans="1:12">
      <c r="A243" s="6"/>
      <c r="C243" s="8"/>
      <c r="D243" s="275"/>
      <c r="L243" s="95"/>
    </row>
    <row r="244" spans="1:12">
      <c r="A244" s="6"/>
      <c r="C244" s="8"/>
      <c r="D244" s="275"/>
      <c r="L244" s="95"/>
    </row>
    <row r="245" spans="1:12">
      <c r="A245" s="6"/>
      <c r="C245" s="8"/>
      <c r="D245" s="275"/>
      <c r="L245" s="95"/>
    </row>
    <row r="246" spans="1:12">
      <c r="A246" s="6"/>
      <c r="C246" s="8"/>
      <c r="D246" s="275"/>
      <c r="L246" s="95"/>
    </row>
    <row r="247" spans="1:12">
      <c r="A247" s="6"/>
      <c r="C247" s="8"/>
      <c r="D247" s="275"/>
      <c r="L247" s="95"/>
    </row>
    <row r="248" spans="1:12">
      <c r="A248" s="6"/>
      <c r="C248" s="8"/>
      <c r="D248" s="275"/>
      <c r="L248" s="95"/>
    </row>
    <row r="249" spans="1:12">
      <c r="A249" s="6"/>
      <c r="C249" s="8"/>
      <c r="D249" s="275"/>
      <c r="L249" s="95"/>
    </row>
    <row r="250" spans="1:12">
      <c r="A250" s="6"/>
      <c r="C250" s="8"/>
      <c r="D250" s="275"/>
      <c r="L250" s="95"/>
    </row>
    <row r="251" spans="1:12">
      <c r="A251" s="6"/>
      <c r="C251" s="8"/>
      <c r="D251" s="275"/>
      <c r="L251" s="95"/>
    </row>
    <row r="252" spans="1:12">
      <c r="A252" s="6"/>
      <c r="C252" s="8"/>
      <c r="D252" s="275"/>
      <c r="L252" s="95"/>
    </row>
    <row r="253" spans="1:12">
      <c r="A253" s="6"/>
      <c r="C253" s="8"/>
      <c r="D253" s="275"/>
      <c r="L253" s="95"/>
    </row>
    <row r="254" spans="1:12">
      <c r="A254" s="6"/>
      <c r="C254" s="8"/>
      <c r="D254" s="275"/>
      <c r="L254" s="95"/>
    </row>
    <row r="255" spans="1:12">
      <c r="A255" s="6"/>
      <c r="C255" s="8"/>
      <c r="D255" s="275"/>
      <c r="L255" s="95"/>
    </row>
    <row r="256" spans="1:12">
      <c r="A256" s="6"/>
      <c r="C256" s="8"/>
      <c r="D256" s="275"/>
      <c r="L256" s="95"/>
    </row>
    <row r="257" spans="1:12">
      <c r="A257" s="6"/>
      <c r="C257" s="8"/>
      <c r="D257" s="275"/>
      <c r="L257" s="95"/>
    </row>
    <row r="258" spans="1:12">
      <c r="A258" s="6"/>
      <c r="C258" s="8"/>
      <c r="D258" s="275"/>
      <c r="L258" s="95"/>
    </row>
    <row r="259" spans="1:12">
      <c r="A259" s="6"/>
      <c r="C259" s="8"/>
      <c r="D259" s="275"/>
      <c r="L259" s="95"/>
    </row>
    <row r="260" spans="1:12">
      <c r="A260" s="6"/>
      <c r="C260" s="8"/>
      <c r="D260" s="275"/>
      <c r="L260" s="95"/>
    </row>
    <row r="261" spans="1:12">
      <c r="A261" s="6"/>
      <c r="C261" s="8"/>
      <c r="D261" s="275"/>
      <c r="L261" s="95"/>
    </row>
    <row r="262" spans="1:12">
      <c r="A262" s="6"/>
      <c r="C262" s="8"/>
      <c r="D262" s="275"/>
      <c r="L262" s="95"/>
    </row>
    <row r="263" spans="1:12">
      <c r="A263" s="6"/>
      <c r="C263" s="8"/>
      <c r="D263" s="275"/>
      <c r="L263" s="95"/>
    </row>
    <row r="264" spans="1:12">
      <c r="A264" s="6"/>
      <c r="C264" s="8"/>
      <c r="D264" s="275"/>
      <c r="L264" s="95"/>
    </row>
    <row r="265" spans="1:12">
      <c r="A265" s="6"/>
      <c r="C265" s="8"/>
      <c r="D265" s="275"/>
      <c r="L265" s="95"/>
    </row>
    <row r="266" spans="1:12">
      <c r="A266" s="6"/>
      <c r="C266" s="8"/>
      <c r="D266" s="275"/>
      <c r="L266" s="95"/>
    </row>
    <row r="267" spans="1:12">
      <c r="A267" s="6"/>
      <c r="C267" s="8"/>
      <c r="D267" s="275"/>
      <c r="L267" s="95"/>
    </row>
    <row r="268" spans="1:12">
      <c r="A268" s="6"/>
      <c r="C268" s="8"/>
      <c r="D268" s="275"/>
      <c r="L268" s="95"/>
    </row>
    <row r="269" spans="1:12">
      <c r="A269" s="6"/>
      <c r="C269" s="8"/>
      <c r="D269" s="275"/>
      <c r="L269" s="95"/>
    </row>
    <row r="270" spans="1:12">
      <c r="A270" s="6"/>
      <c r="C270" s="8"/>
      <c r="D270" s="275"/>
      <c r="L270" s="95"/>
    </row>
    <row r="271" spans="1:12">
      <c r="A271" s="6"/>
      <c r="C271" s="8"/>
      <c r="D271" s="275"/>
      <c r="L271" s="95"/>
    </row>
    <row r="272" spans="1:12">
      <c r="A272" s="6"/>
      <c r="C272" s="8"/>
      <c r="D272" s="275"/>
      <c r="L272" s="95"/>
    </row>
    <row r="273" spans="1:12">
      <c r="A273" s="6"/>
      <c r="C273" s="8"/>
      <c r="D273" s="275"/>
      <c r="L273" s="95"/>
    </row>
    <row r="274" spans="1:12">
      <c r="A274" s="6"/>
      <c r="C274" s="8"/>
      <c r="D274" s="275"/>
      <c r="L274" s="95"/>
    </row>
    <row r="275" spans="1:12">
      <c r="A275" s="6"/>
      <c r="C275" s="8"/>
      <c r="D275" s="275"/>
      <c r="L275" s="95"/>
    </row>
    <row r="276" spans="1:12">
      <c r="A276" s="6"/>
      <c r="C276" s="8"/>
      <c r="D276" s="275"/>
      <c r="L276" s="95"/>
    </row>
    <row r="277" spans="1:12">
      <c r="A277" s="6"/>
      <c r="C277" s="8"/>
      <c r="D277" s="275"/>
      <c r="L277" s="95"/>
    </row>
    <row r="278" spans="1:12">
      <c r="A278" s="6"/>
      <c r="C278" s="8"/>
      <c r="D278" s="275"/>
      <c r="L278" s="95"/>
    </row>
    <row r="279" spans="1:12">
      <c r="A279" s="6"/>
      <c r="C279" s="8"/>
      <c r="D279" s="275"/>
      <c r="L279" s="95"/>
    </row>
    <row r="280" spans="1:12">
      <c r="A280" s="6"/>
      <c r="C280" s="8"/>
      <c r="D280" s="275"/>
      <c r="L280" s="95"/>
    </row>
    <row r="281" spans="1:12">
      <c r="A281" s="6"/>
      <c r="C281" s="8"/>
      <c r="D281" s="275"/>
      <c r="L281" s="95"/>
    </row>
    <row r="282" spans="1:12">
      <c r="A282" s="6"/>
      <c r="C282" s="8"/>
      <c r="D282" s="275"/>
      <c r="L282" s="95"/>
    </row>
    <row r="283" spans="1:12">
      <c r="A283" s="6"/>
      <c r="C283" s="8"/>
      <c r="D283" s="275"/>
      <c r="L283" s="95"/>
    </row>
    <row r="284" spans="1:12">
      <c r="A284" s="6"/>
      <c r="C284" s="8"/>
      <c r="D284" s="275"/>
      <c r="L284" s="95"/>
    </row>
    <row r="285" spans="1:12">
      <c r="A285" s="6"/>
      <c r="C285" s="8"/>
      <c r="D285" s="275"/>
      <c r="L285" s="95"/>
    </row>
    <row r="286" spans="1:12">
      <c r="A286" s="6"/>
      <c r="C286" s="8"/>
      <c r="D286" s="275"/>
      <c r="L286" s="95"/>
    </row>
    <row r="287" spans="1:12">
      <c r="A287" s="6"/>
      <c r="C287" s="8"/>
      <c r="D287" s="275"/>
      <c r="L287" s="95"/>
    </row>
    <row r="288" spans="1:12">
      <c r="A288" s="6"/>
      <c r="C288" s="8"/>
      <c r="D288" s="275"/>
      <c r="L288" s="95"/>
    </row>
    <row r="289" spans="1:12">
      <c r="A289" s="6"/>
      <c r="C289" s="8"/>
      <c r="D289" s="275"/>
      <c r="L289" s="95"/>
    </row>
    <row r="290" spans="1:12">
      <c r="A290" s="6"/>
      <c r="C290" s="8"/>
      <c r="D290" s="275"/>
      <c r="L290" s="95"/>
    </row>
    <row r="291" spans="1:12">
      <c r="A291" s="6"/>
      <c r="C291" s="8"/>
      <c r="D291" s="275"/>
      <c r="L291" s="95"/>
    </row>
    <row r="292" spans="1:12">
      <c r="A292" s="6"/>
      <c r="C292" s="8"/>
      <c r="D292" s="275"/>
      <c r="L292" s="95"/>
    </row>
    <row r="293" spans="1:12">
      <c r="A293" s="6"/>
      <c r="C293" s="8"/>
      <c r="D293" s="275"/>
      <c r="L293" s="95"/>
    </row>
    <row r="294" spans="1:12">
      <c r="A294" s="6"/>
      <c r="C294" s="8"/>
      <c r="D294" s="275"/>
      <c r="L294" s="95"/>
    </row>
    <row r="295" spans="1:12">
      <c r="A295" s="6"/>
      <c r="C295" s="8"/>
      <c r="D295" s="275"/>
      <c r="L295" s="95"/>
    </row>
    <row r="296" spans="1:12">
      <c r="A296" s="6"/>
      <c r="C296" s="8"/>
      <c r="D296" s="275"/>
      <c r="L296" s="95"/>
    </row>
    <row r="297" spans="1:12">
      <c r="A297" s="6"/>
      <c r="C297" s="8"/>
      <c r="D297" s="275"/>
      <c r="L297" s="95"/>
    </row>
    <row r="298" spans="1:12">
      <c r="A298" s="6"/>
      <c r="C298" s="8"/>
      <c r="D298" s="275"/>
      <c r="L298" s="95"/>
    </row>
    <row r="299" spans="1:12">
      <c r="A299" s="6"/>
      <c r="C299" s="8"/>
      <c r="D299" s="275"/>
      <c r="L299" s="95"/>
    </row>
    <row r="300" spans="1:12">
      <c r="A300" s="6"/>
      <c r="C300" s="8"/>
      <c r="D300" s="275"/>
      <c r="L300" s="95"/>
    </row>
    <row r="301" spans="1:12">
      <c r="A301" s="6"/>
      <c r="C301" s="8"/>
      <c r="D301" s="275"/>
      <c r="L301" s="95"/>
    </row>
    <row r="302" spans="1:12">
      <c r="A302" s="6"/>
      <c r="C302" s="8"/>
      <c r="D302" s="275"/>
      <c r="L302" s="95"/>
    </row>
    <row r="303" spans="1:12">
      <c r="A303" s="6"/>
      <c r="C303" s="8"/>
      <c r="D303" s="275"/>
      <c r="L303" s="95"/>
    </row>
    <row r="304" spans="1:12">
      <c r="A304" s="6"/>
      <c r="C304" s="8"/>
      <c r="D304" s="275"/>
      <c r="L304" s="95"/>
    </row>
    <row r="305" spans="1:12">
      <c r="A305" s="6"/>
      <c r="C305" s="8"/>
      <c r="D305" s="275"/>
      <c r="L305" s="95"/>
    </row>
    <row r="306" spans="1:12">
      <c r="A306" s="6"/>
      <c r="C306" s="8"/>
      <c r="D306" s="275"/>
      <c r="L306" s="95"/>
    </row>
    <row r="307" spans="1:12">
      <c r="A307" s="6"/>
      <c r="C307" s="8"/>
      <c r="D307" s="275"/>
      <c r="L307" s="95"/>
    </row>
    <row r="308" spans="1:12">
      <c r="A308" s="6"/>
      <c r="C308" s="8"/>
      <c r="D308" s="275"/>
      <c r="L308" s="95"/>
    </row>
    <row r="309" spans="1:12">
      <c r="A309" s="6"/>
      <c r="C309" s="8"/>
      <c r="D309" s="275"/>
      <c r="L309" s="95"/>
    </row>
    <row r="310" spans="1:12">
      <c r="A310" s="6"/>
      <c r="C310" s="8"/>
      <c r="D310" s="275"/>
      <c r="L310" s="95"/>
    </row>
    <row r="311" spans="1:12">
      <c r="A311" s="6"/>
      <c r="C311" s="8"/>
      <c r="D311" s="275"/>
      <c r="L311" s="95"/>
    </row>
    <row r="312" spans="1:12">
      <c r="A312" s="6"/>
      <c r="C312" s="8"/>
      <c r="D312" s="275"/>
      <c r="L312" s="95"/>
    </row>
    <row r="313" spans="1:12">
      <c r="A313" s="6"/>
      <c r="C313" s="8"/>
      <c r="D313" s="275"/>
      <c r="L313" s="95"/>
    </row>
    <row r="314" spans="1:12">
      <c r="A314" s="6"/>
      <c r="C314" s="8"/>
      <c r="D314" s="275"/>
      <c r="L314" s="95"/>
    </row>
    <row r="315" spans="1:12">
      <c r="A315" s="6"/>
      <c r="C315" s="8"/>
      <c r="D315" s="275"/>
      <c r="L315" s="95"/>
    </row>
    <row r="316" spans="1:12">
      <c r="A316" s="6"/>
      <c r="C316" s="8"/>
      <c r="D316" s="275"/>
      <c r="L316" s="95"/>
    </row>
    <row r="317" spans="1:12">
      <c r="A317" s="6"/>
      <c r="C317" s="8"/>
      <c r="D317" s="275"/>
      <c r="L317" s="95"/>
    </row>
    <row r="318" spans="1:12">
      <c r="A318" s="6"/>
      <c r="C318" s="8"/>
      <c r="D318" s="275"/>
      <c r="L318" s="95"/>
    </row>
    <row r="319" spans="1:12">
      <c r="A319" s="6"/>
      <c r="C319" s="8"/>
      <c r="D319" s="275"/>
      <c r="L319" s="95"/>
    </row>
    <row r="320" spans="1:12">
      <c r="A320" s="6"/>
      <c r="C320" s="8"/>
      <c r="D320" s="275"/>
      <c r="L320" s="95"/>
    </row>
    <row r="321" spans="1:12">
      <c r="A321" s="6"/>
      <c r="C321" s="8"/>
      <c r="D321" s="275"/>
      <c r="L321" s="95"/>
    </row>
    <row r="322" spans="1:12">
      <c r="A322" s="6"/>
      <c r="C322" s="8"/>
      <c r="D322" s="275"/>
      <c r="L322" s="95"/>
    </row>
    <row r="323" spans="1:12">
      <c r="A323" s="6"/>
      <c r="C323" s="8"/>
      <c r="D323" s="275"/>
      <c r="L323" s="95"/>
    </row>
    <row r="324" spans="1:12">
      <c r="A324" s="6"/>
      <c r="C324" s="8"/>
      <c r="D324" s="275"/>
      <c r="L324" s="95"/>
    </row>
    <row r="325" spans="1:12">
      <c r="A325" s="6"/>
      <c r="C325" s="8"/>
      <c r="D325" s="275"/>
      <c r="L325" s="95"/>
    </row>
    <row r="326" spans="1:12">
      <c r="A326" s="6"/>
      <c r="C326" s="8"/>
      <c r="D326" s="275"/>
      <c r="L326" s="95"/>
    </row>
    <row r="327" spans="1:12">
      <c r="A327" s="6"/>
      <c r="C327" s="8"/>
      <c r="D327" s="275"/>
      <c r="L327" s="95"/>
    </row>
    <row r="328" spans="1:12">
      <c r="A328" s="6"/>
      <c r="C328" s="8"/>
      <c r="D328" s="275"/>
      <c r="L328" s="95"/>
    </row>
    <row r="329" spans="1:12">
      <c r="A329" s="6"/>
      <c r="C329" s="8"/>
      <c r="D329" s="275"/>
      <c r="L329" s="95"/>
    </row>
    <row r="330" spans="1:12">
      <c r="A330" s="6"/>
      <c r="C330" s="8"/>
      <c r="D330" s="275"/>
      <c r="L330" s="95"/>
    </row>
    <row r="331" spans="1:12">
      <c r="A331" s="6"/>
      <c r="C331" s="8"/>
      <c r="D331" s="275"/>
      <c r="L331" s="95"/>
    </row>
    <row r="332" spans="1:12">
      <c r="A332" s="6"/>
      <c r="C332" s="8"/>
      <c r="D332" s="275"/>
      <c r="L332" s="95"/>
    </row>
    <row r="333" spans="1:12">
      <c r="A333" s="6"/>
      <c r="C333" s="8"/>
      <c r="D333" s="275"/>
      <c r="L333" s="95"/>
    </row>
    <row r="334" spans="1:12">
      <c r="A334" s="6"/>
      <c r="C334" s="8"/>
      <c r="D334" s="275"/>
      <c r="L334" s="95"/>
    </row>
    <row r="335" spans="1:12">
      <c r="A335" s="6"/>
      <c r="C335" s="8"/>
      <c r="D335" s="275"/>
      <c r="L335" s="95"/>
    </row>
    <row r="336" spans="1:12">
      <c r="A336" s="6"/>
      <c r="C336" s="8"/>
      <c r="D336" s="275"/>
      <c r="L336" s="95"/>
    </row>
    <row r="337" spans="1:12">
      <c r="A337" s="6"/>
      <c r="C337" s="8"/>
      <c r="D337" s="275"/>
      <c r="L337" s="95"/>
    </row>
    <row r="338" spans="1:12">
      <c r="A338" s="6"/>
      <c r="C338" s="8"/>
      <c r="D338" s="275"/>
      <c r="L338" s="95"/>
    </row>
    <row r="339" spans="1:12">
      <c r="A339" s="6"/>
      <c r="C339" s="8"/>
      <c r="D339" s="275"/>
      <c r="L339" s="95"/>
    </row>
    <row r="340" spans="1:12">
      <c r="A340" s="6"/>
      <c r="C340" s="8"/>
      <c r="D340" s="275"/>
      <c r="L340" s="95"/>
    </row>
    <row r="341" spans="1:12">
      <c r="A341" s="6"/>
      <c r="C341" s="8"/>
      <c r="D341" s="275"/>
      <c r="L341" s="95"/>
    </row>
    <row r="342" spans="1:12">
      <c r="A342" s="6"/>
      <c r="C342" s="8"/>
      <c r="D342" s="275"/>
      <c r="L342" s="95"/>
    </row>
    <row r="343" spans="1:12">
      <c r="A343" s="6"/>
      <c r="C343" s="8"/>
      <c r="D343" s="275"/>
      <c r="L343" s="95"/>
    </row>
    <row r="344" spans="1:12">
      <c r="A344" s="6"/>
      <c r="C344" s="8"/>
      <c r="D344" s="275"/>
      <c r="L344" s="95"/>
    </row>
    <row r="345" spans="1:12">
      <c r="A345" s="6"/>
      <c r="C345" s="8"/>
      <c r="D345" s="275"/>
      <c r="L345" s="95"/>
    </row>
    <row r="346" spans="1:12">
      <c r="A346" s="6"/>
      <c r="C346" s="8"/>
      <c r="D346" s="275"/>
      <c r="L346" s="95"/>
    </row>
    <row r="347" spans="1:12">
      <c r="A347" s="6"/>
      <c r="C347" s="8"/>
      <c r="D347" s="275"/>
      <c r="L347" s="95"/>
    </row>
    <row r="348" spans="1:12">
      <c r="A348" s="6"/>
      <c r="C348" s="8"/>
      <c r="D348" s="275"/>
      <c r="L348" s="95"/>
    </row>
    <row r="349" spans="1:12">
      <c r="A349" s="6"/>
      <c r="C349" s="8"/>
      <c r="D349" s="275"/>
      <c r="L349" s="95"/>
    </row>
    <row r="350" spans="1:12">
      <c r="A350" s="6"/>
      <c r="C350" s="8"/>
      <c r="D350" s="275"/>
      <c r="L350" s="95"/>
    </row>
    <row r="351" spans="1:12">
      <c r="A351" s="6"/>
      <c r="C351" s="8"/>
      <c r="D351" s="275"/>
      <c r="L351" s="95"/>
    </row>
    <row r="352" spans="1:12">
      <c r="A352" s="6"/>
      <c r="C352" s="8"/>
      <c r="D352" s="275"/>
      <c r="L352" s="95"/>
    </row>
    <row r="353" spans="1:12">
      <c r="A353" s="6"/>
      <c r="C353" s="8"/>
      <c r="D353" s="275"/>
      <c r="L353" s="95"/>
    </row>
    <row r="354" spans="1:12">
      <c r="A354" s="6"/>
      <c r="C354" s="8"/>
      <c r="D354" s="275"/>
      <c r="L354" s="95"/>
    </row>
    <row r="355" spans="1:12">
      <c r="A355" s="6"/>
      <c r="C355" s="8"/>
      <c r="D355" s="275"/>
      <c r="L355" s="95"/>
    </row>
    <row r="356" spans="1:12">
      <c r="A356" s="6"/>
      <c r="C356" s="8"/>
      <c r="D356" s="275"/>
      <c r="L356" s="95"/>
    </row>
    <row r="357" spans="1:12">
      <c r="A357" s="6"/>
      <c r="C357" s="8"/>
      <c r="D357" s="275"/>
      <c r="L357" s="95"/>
    </row>
    <row r="358" spans="1:12">
      <c r="A358" s="6"/>
      <c r="C358" s="8"/>
      <c r="D358" s="275"/>
      <c r="L358" s="95"/>
    </row>
    <row r="359" spans="1:12">
      <c r="A359" s="6"/>
      <c r="C359" s="8"/>
      <c r="D359" s="275"/>
      <c r="L359" s="95"/>
    </row>
    <row r="360" spans="1:12">
      <c r="A360" s="6"/>
      <c r="C360" s="8"/>
      <c r="D360" s="275"/>
      <c r="L360" s="95"/>
    </row>
    <row r="361" spans="1:12">
      <c r="A361" s="6"/>
      <c r="C361" s="8"/>
      <c r="D361" s="275"/>
      <c r="L361" s="95"/>
    </row>
    <row r="362" spans="1:12">
      <c r="A362" s="6"/>
      <c r="C362" s="8"/>
      <c r="D362" s="275"/>
      <c r="L362" s="95"/>
    </row>
    <row r="363" spans="1:12">
      <c r="A363" s="6"/>
      <c r="C363" s="8"/>
      <c r="D363" s="275"/>
      <c r="L363" s="95"/>
    </row>
    <row r="364" spans="1:12">
      <c r="A364" s="6"/>
      <c r="C364" s="8"/>
      <c r="D364" s="275"/>
      <c r="L364" s="95"/>
    </row>
    <row r="365" spans="1:12">
      <c r="A365" s="6"/>
      <c r="C365" s="8"/>
      <c r="D365" s="275"/>
      <c r="L365" s="95"/>
    </row>
    <row r="366" spans="1:12">
      <c r="A366" s="6"/>
      <c r="C366" s="8"/>
      <c r="D366" s="275"/>
      <c r="L366" s="95"/>
    </row>
    <row r="367" spans="1:12">
      <c r="A367" s="6"/>
      <c r="C367" s="8"/>
      <c r="D367" s="275"/>
      <c r="L367" s="95"/>
    </row>
    <row r="368" spans="1:12">
      <c r="A368" s="6"/>
      <c r="C368" s="8"/>
      <c r="D368" s="275"/>
      <c r="L368" s="95"/>
    </row>
    <row r="369" spans="1:12">
      <c r="A369" s="6"/>
      <c r="C369" s="8"/>
      <c r="D369" s="275"/>
      <c r="L369" s="95"/>
    </row>
    <row r="370" spans="1:12">
      <c r="A370" s="6"/>
      <c r="C370" s="8"/>
      <c r="D370" s="275"/>
      <c r="L370" s="95"/>
    </row>
    <row r="371" spans="1:12">
      <c r="A371" s="6"/>
      <c r="C371" s="8"/>
      <c r="D371" s="275"/>
      <c r="L371" s="95"/>
    </row>
    <row r="372" spans="1:12">
      <c r="A372" s="6"/>
      <c r="C372" s="8"/>
      <c r="D372" s="275"/>
      <c r="L372" s="95"/>
    </row>
    <row r="373" spans="1:12">
      <c r="A373" s="6"/>
      <c r="C373" s="8"/>
      <c r="D373" s="275"/>
      <c r="L373" s="95"/>
    </row>
    <row r="374" spans="1:12">
      <c r="A374" s="6"/>
      <c r="C374" s="8"/>
      <c r="D374" s="275"/>
      <c r="L374" s="95"/>
    </row>
    <row r="375" spans="1:12">
      <c r="A375" s="6"/>
      <c r="C375" s="8"/>
      <c r="D375" s="275"/>
      <c r="L375" s="95"/>
    </row>
    <row r="376" spans="1:12">
      <c r="A376" s="6"/>
      <c r="C376" s="8"/>
      <c r="D376" s="275"/>
      <c r="L376" s="95"/>
    </row>
    <row r="377" spans="1:12">
      <c r="A377" s="6"/>
      <c r="C377" s="8"/>
      <c r="D377" s="275"/>
      <c r="L377" s="95"/>
    </row>
    <row r="378" spans="1:12">
      <c r="A378" s="6"/>
      <c r="C378" s="8"/>
      <c r="D378" s="275"/>
      <c r="L378" s="95"/>
    </row>
    <row r="379" spans="1:12">
      <c r="A379" s="6"/>
      <c r="C379" s="8"/>
      <c r="D379" s="275"/>
      <c r="L379" s="95"/>
    </row>
    <row r="380" spans="1:12">
      <c r="A380" s="6"/>
      <c r="C380" s="8"/>
      <c r="D380" s="275"/>
      <c r="L380" s="95"/>
    </row>
    <row r="381" spans="1:12">
      <c r="A381" s="6"/>
      <c r="C381" s="8"/>
      <c r="D381" s="275"/>
      <c r="L381" s="95"/>
    </row>
    <row r="382" spans="1:12">
      <c r="A382" s="6"/>
      <c r="C382" s="8"/>
      <c r="D382" s="275"/>
      <c r="L382" s="95"/>
    </row>
    <row r="383" spans="1:12">
      <c r="A383" s="6"/>
      <c r="C383" s="8"/>
      <c r="D383" s="275"/>
      <c r="L383" s="95"/>
    </row>
    <row r="384" spans="1:12">
      <c r="A384" s="6"/>
      <c r="C384" s="8"/>
      <c r="D384" s="275"/>
      <c r="L384" s="95"/>
    </row>
    <row r="385" spans="1:12">
      <c r="A385" s="6"/>
      <c r="C385" s="8"/>
      <c r="D385" s="275"/>
      <c r="L385" s="95"/>
    </row>
    <row r="386" spans="1:12">
      <c r="A386" s="6"/>
      <c r="C386" s="8"/>
      <c r="D386" s="275"/>
      <c r="L386" s="95"/>
    </row>
    <row r="387" spans="1:12">
      <c r="A387" s="6"/>
      <c r="C387" s="8"/>
      <c r="D387" s="275"/>
      <c r="L387" s="95"/>
    </row>
    <row r="388" spans="1:12">
      <c r="A388" s="6"/>
      <c r="C388" s="8"/>
      <c r="D388" s="275"/>
      <c r="L388" s="95"/>
    </row>
    <row r="389" spans="1:12">
      <c r="A389" s="6"/>
      <c r="C389" s="8"/>
      <c r="D389" s="275"/>
      <c r="L389" s="95"/>
    </row>
    <row r="390" spans="1:12">
      <c r="A390" s="6"/>
      <c r="C390" s="8"/>
      <c r="D390" s="275"/>
      <c r="L390" s="95"/>
    </row>
    <row r="391" spans="1:12">
      <c r="A391" s="6"/>
      <c r="C391" s="8"/>
      <c r="D391" s="275"/>
      <c r="L391" s="95"/>
    </row>
    <row r="392" spans="1:12">
      <c r="A392" s="6"/>
      <c r="C392" s="8"/>
      <c r="D392" s="275"/>
      <c r="L392" s="95"/>
    </row>
    <row r="393" spans="1:12">
      <c r="A393" s="6"/>
      <c r="C393" s="8"/>
      <c r="D393" s="275"/>
      <c r="L393" s="95"/>
    </row>
    <row r="394" spans="1:12">
      <c r="A394" s="6"/>
      <c r="C394" s="8"/>
      <c r="D394" s="275"/>
      <c r="L394" s="95"/>
    </row>
    <row r="395" spans="1:12">
      <c r="A395" s="6"/>
      <c r="C395" s="8"/>
      <c r="D395" s="275"/>
      <c r="L395" s="95"/>
    </row>
    <row r="396" spans="1:12">
      <c r="A396" s="6"/>
      <c r="C396" s="8"/>
      <c r="D396" s="275"/>
      <c r="L396" s="95"/>
    </row>
    <row r="397" spans="1:12">
      <c r="A397" s="6"/>
      <c r="C397" s="8"/>
      <c r="D397" s="275"/>
      <c r="L397" s="95"/>
    </row>
    <row r="398" spans="1:12">
      <c r="A398" s="6"/>
      <c r="C398" s="8"/>
      <c r="D398" s="275"/>
      <c r="L398" s="95"/>
    </row>
    <row r="399" spans="1:12">
      <c r="A399" s="6"/>
      <c r="C399" s="8"/>
      <c r="D399" s="275"/>
      <c r="L399" s="95"/>
    </row>
    <row r="400" spans="1:12">
      <c r="A400" s="6"/>
      <c r="C400" s="8"/>
      <c r="D400" s="275"/>
      <c r="L400" s="95"/>
    </row>
    <row r="401" spans="1:12">
      <c r="A401" s="6"/>
      <c r="C401" s="8"/>
      <c r="D401" s="275"/>
      <c r="L401" s="95"/>
    </row>
    <row r="402" spans="1:12">
      <c r="A402" s="6"/>
      <c r="C402" s="8"/>
      <c r="D402" s="275"/>
      <c r="L402" s="95"/>
    </row>
    <row r="403" spans="1:12">
      <c r="A403" s="6"/>
      <c r="C403" s="8"/>
      <c r="D403" s="275"/>
      <c r="L403" s="95"/>
    </row>
    <row r="404" spans="1:12">
      <c r="A404" s="6"/>
      <c r="C404" s="8"/>
      <c r="D404" s="275"/>
      <c r="L404" s="95"/>
    </row>
    <row r="405" spans="1:12">
      <c r="A405" s="6"/>
      <c r="C405" s="8"/>
      <c r="D405" s="275"/>
      <c r="L405" s="95"/>
    </row>
    <row r="406" spans="1:12">
      <c r="A406" s="6"/>
      <c r="C406" s="8"/>
      <c r="D406" s="275"/>
      <c r="L406" s="95"/>
    </row>
    <row r="407" spans="1:12">
      <c r="A407" s="6"/>
      <c r="C407" s="8"/>
      <c r="D407" s="275"/>
      <c r="L407" s="95"/>
    </row>
    <row r="408" spans="1:12">
      <c r="A408" s="6"/>
      <c r="C408" s="8"/>
      <c r="D408" s="275"/>
      <c r="L408" s="95"/>
    </row>
    <row r="409" spans="1:12">
      <c r="A409" s="6"/>
      <c r="C409" s="8"/>
      <c r="D409" s="275"/>
      <c r="L409" s="95"/>
    </row>
    <row r="410" spans="1:12">
      <c r="A410" s="6"/>
      <c r="C410" s="8"/>
      <c r="D410" s="275"/>
      <c r="L410" s="95"/>
    </row>
    <row r="411" spans="1:12">
      <c r="A411" s="6"/>
      <c r="C411" s="8"/>
      <c r="D411" s="275"/>
      <c r="L411" s="95"/>
    </row>
    <row r="412" spans="1:12">
      <c r="A412" s="6"/>
      <c r="C412" s="8"/>
      <c r="D412" s="275"/>
      <c r="L412" s="95"/>
    </row>
    <row r="413" spans="1:12">
      <c r="A413" s="6"/>
      <c r="C413" s="8"/>
      <c r="D413" s="275"/>
      <c r="L413" s="95"/>
    </row>
    <row r="414" spans="1:12">
      <c r="A414" s="6"/>
      <c r="C414" s="8"/>
      <c r="D414" s="275"/>
      <c r="L414" s="95"/>
    </row>
    <row r="415" spans="1:12">
      <c r="A415" s="6"/>
      <c r="C415" s="8"/>
      <c r="D415" s="275"/>
      <c r="L415" s="95"/>
    </row>
    <row r="416" spans="1:12">
      <c r="A416" s="6"/>
      <c r="C416" s="8"/>
      <c r="D416" s="275"/>
      <c r="L416" s="95"/>
    </row>
    <row r="417" spans="1:12">
      <c r="A417" s="6"/>
      <c r="C417" s="8"/>
      <c r="D417" s="275"/>
      <c r="L417" s="95"/>
    </row>
    <row r="418" spans="1:12">
      <c r="A418" s="6"/>
      <c r="C418" s="8"/>
      <c r="D418" s="275"/>
      <c r="L418" s="95"/>
    </row>
    <row r="419" spans="1:12">
      <c r="A419" s="6"/>
      <c r="C419" s="8"/>
      <c r="D419" s="275"/>
      <c r="L419" s="95"/>
    </row>
    <row r="420" spans="1:12">
      <c r="A420" s="6"/>
      <c r="C420" s="8"/>
      <c r="D420" s="275"/>
      <c r="L420" s="95"/>
    </row>
    <row r="421" spans="1:12">
      <c r="A421" s="6"/>
      <c r="C421" s="8"/>
      <c r="D421" s="275"/>
      <c r="L421" s="95"/>
    </row>
    <row r="422" spans="1:12">
      <c r="A422" s="6"/>
      <c r="C422" s="8"/>
      <c r="D422" s="275"/>
      <c r="L422" s="95"/>
    </row>
    <row r="423" spans="1:12">
      <c r="A423" s="6"/>
      <c r="C423" s="8"/>
      <c r="D423" s="275"/>
      <c r="L423" s="95"/>
    </row>
    <row r="424" spans="1:12">
      <c r="A424" s="6"/>
      <c r="C424" s="8"/>
      <c r="D424" s="275"/>
      <c r="L424" s="95"/>
    </row>
    <row r="425" spans="1:12">
      <c r="A425" s="6"/>
      <c r="C425" s="8"/>
      <c r="D425" s="275"/>
      <c r="L425" s="95"/>
    </row>
    <row r="426" spans="1:12">
      <c r="A426" s="6"/>
      <c r="C426" s="8"/>
      <c r="D426" s="275"/>
      <c r="L426" s="95"/>
    </row>
    <row r="427" spans="1:12">
      <c r="A427" s="6"/>
      <c r="C427" s="8"/>
      <c r="D427" s="275"/>
      <c r="L427" s="95"/>
    </row>
    <row r="428" spans="1:12">
      <c r="A428" s="6"/>
      <c r="C428" s="8"/>
      <c r="D428" s="275"/>
      <c r="L428" s="95"/>
    </row>
    <row r="429" spans="1:12">
      <c r="A429" s="6"/>
      <c r="C429" s="8"/>
      <c r="D429" s="275"/>
      <c r="L429" s="95"/>
    </row>
    <row r="430" spans="1:12">
      <c r="A430" s="6"/>
      <c r="C430" s="8"/>
      <c r="D430" s="275"/>
      <c r="L430" s="95"/>
    </row>
    <row r="431" spans="1:12">
      <c r="A431" s="6"/>
      <c r="C431" s="8"/>
      <c r="D431" s="275"/>
      <c r="L431" s="95"/>
    </row>
    <row r="432" spans="1:12">
      <c r="A432" s="6"/>
      <c r="C432" s="8"/>
      <c r="D432" s="275"/>
      <c r="L432" s="95"/>
    </row>
    <row r="433" spans="1:12">
      <c r="A433" s="6"/>
      <c r="C433" s="8"/>
      <c r="D433" s="275"/>
      <c r="L433" s="95"/>
    </row>
    <row r="434" spans="1:12">
      <c r="A434" s="6"/>
      <c r="C434" s="8"/>
      <c r="D434" s="275"/>
      <c r="L434" s="95"/>
    </row>
    <row r="435" spans="1:12">
      <c r="A435" s="6"/>
      <c r="C435" s="8"/>
      <c r="D435" s="275"/>
      <c r="L435" s="95"/>
    </row>
    <row r="436" spans="1:12">
      <c r="A436" s="6"/>
      <c r="C436" s="8"/>
      <c r="D436" s="275"/>
      <c r="L436" s="95"/>
    </row>
    <row r="437" spans="1:12">
      <c r="A437" s="6"/>
      <c r="C437" s="8"/>
      <c r="D437" s="275"/>
      <c r="L437" s="95"/>
    </row>
    <row r="438" spans="1:12">
      <c r="A438" s="6"/>
      <c r="C438" s="8"/>
      <c r="D438" s="275"/>
      <c r="L438" s="95"/>
    </row>
    <row r="439" spans="1:12">
      <c r="A439" s="6"/>
      <c r="C439" s="8"/>
      <c r="D439" s="275"/>
      <c r="L439" s="95"/>
    </row>
    <row r="440" spans="1:12">
      <c r="A440" s="6"/>
      <c r="C440" s="8"/>
      <c r="D440" s="275"/>
      <c r="L440" s="95"/>
    </row>
    <row r="441" spans="1:12">
      <c r="A441" s="6"/>
      <c r="C441" s="8"/>
      <c r="D441" s="275"/>
      <c r="L441" s="95"/>
    </row>
    <row r="442" spans="1:12">
      <c r="A442" s="6"/>
      <c r="C442" s="8"/>
      <c r="D442" s="275"/>
      <c r="L442" s="95"/>
    </row>
    <row r="443" spans="1:12">
      <c r="A443" s="6"/>
      <c r="C443" s="8"/>
      <c r="D443" s="275"/>
      <c r="L443" s="95"/>
    </row>
    <row r="444" spans="1:12">
      <c r="A444" s="6"/>
      <c r="C444" s="8"/>
      <c r="D444" s="275"/>
      <c r="L444" s="95"/>
    </row>
    <row r="445" spans="1:12">
      <c r="A445" s="6"/>
      <c r="C445" s="8"/>
      <c r="D445" s="275"/>
      <c r="L445" s="95"/>
    </row>
    <row r="446" spans="1:12">
      <c r="A446" s="6"/>
      <c r="C446" s="8"/>
      <c r="D446" s="275"/>
      <c r="L446" s="95"/>
    </row>
    <row r="447" spans="1:12">
      <c r="A447" s="6"/>
      <c r="C447" s="8"/>
      <c r="D447" s="275"/>
      <c r="L447" s="95"/>
    </row>
    <row r="448" spans="1:12">
      <c r="A448" s="6"/>
      <c r="C448" s="8"/>
      <c r="D448" s="275"/>
      <c r="L448" s="95"/>
    </row>
    <row r="449" spans="1:12">
      <c r="A449" s="6"/>
      <c r="C449" s="8"/>
      <c r="D449" s="275"/>
      <c r="L449" s="95"/>
    </row>
    <row r="450" spans="1:12">
      <c r="A450" s="6"/>
      <c r="C450" s="8"/>
      <c r="D450" s="275"/>
      <c r="L450" s="95"/>
    </row>
    <row r="451" spans="1:12">
      <c r="A451" s="6"/>
      <c r="C451" s="8"/>
      <c r="D451" s="275"/>
      <c r="L451" s="95"/>
    </row>
    <row r="452" spans="1:12">
      <c r="A452" s="6"/>
      <c r="C452" s="8"/>
      <c r="D452" s="275"/>
      <c r="L452" s="95"/>
    </row>
    <row r="453" spans="1:12">
      <c r="A453" s="6"/>
      <c r="C453" s="8"/>
      <c r="D453" s="275"/>
      <c r="L453" s="95"/>
    </row>
    <row r="454" spans="1:12">
      <c r="A454" s="6"/>
      <c r="C454" s="8"/>
      <c r="D454" s="275"/>
      <c r="L454" s="95"/>
    </row>
    <row r="455" spans="1:12">
      <c r="A455" s="6"/>
      <c r="C455" s="8"/>
      <c r="D455" s="275"/>
      <c r="L455" s="95"/>
    </row>
    <row r="456" spans="1:12">
      <c r="A456" s="6"/>
      <c r="C456" s="8"/>
      <c r="D456" s="275"/>
      <c r="L456" s="95"/>
    </row>
    <row r="457" spans="1:12">
      <c r="A457" s="6"/>
      <c r="C457" s="8"/>
      <c r="D457" s="275"/>
      <c r="L457" s="95"/>
    </row>
    <row r="458" spans="1:12">
      <c r="A458" s="6"/>
      <c r="C458" s="8"/>
      <c r="D458" s="275"/>
      <c r="L458" s="95"/>
    </row>
    <row r="459" spans="1:12">
      <c r="A459" s="6"/>
      <c r="C459" s="8"/>
      <c r="D459" s="275"/>
      <c r="L459" s="95"/>
    </row>
    <row r="460" spans="1:12">
      <c r="A460" s="6"/>
      <c r="C460" s="8"/>
      <c r="D460" s="275"/>
      <c r="L460" s="95"/>
    </row>
    <row r="461" spans="1:12">
      <c r="A461" s="6"/>
      <c r="C461" s="8"/>
      <c r="D461" s="275"/>
      <c r="L461" s="95"/>
    </row>
    <row r="462" spans="1:12">
      <c r="A462" s="6"/>
      <c r="C462" s="8"/>
      <c r="D462" s="275"/>
      <c r="L462" s="95"/>
    </row>
    <row r="463" spans="1:12">
      <c r="A463" s="6"/>
      <c r="C463" s="8"/>
      <c r="D463" s="275"/>
      <c r="L463" s="95"/>
    </row>
    <row r="464" spans="1:12">
      <c r="A464" s="6"/>
      <c r="C464" s="8"/>
      <c r="D464" s="275"/>
      <c r="L464" s="95"/>
    </row>
    <row r="465" spans="1:12">
      <c r="A465" s="6"/>
      <c r="C465" s="8"/>
      <c r="D465" s="275"/>
      <c r="L465" s="95"/>
    </row>
    <row r="466" spans="1:12">
      <c r="A466" s="6"/>
      <c r="C466" s="8"/>
      <c r="D466" s="275"/>
      <c r="L466" s="95"/>
    </row>
    <row r="467" spans="1:12">
      <c r="A467" s="6"/>
      <c r="C467" s="8"/>
      <c r="D467" s="275"/>
      <c r="L467" s="95"/>
    </row>
    <row r="468" spans="1:12">
      <c r="A468" s="6"/>
      <c r="C468" s="8"/>
      <c r="D468" s="275"/>
      <c r="L468" s="95"/>
    </row>
    <row r="469" spans="1:12">
      <c r="A469" s="6"/>
      <c r="C469" s="8"/>
      <c r="D469" s="275"/>
      <c r="L469" s="95"/>
    </row>
    <row r="470" spans="1:12">
      <c r="A470" s="6"/>
      <c r="C470" s="8"/>
      <c r="D470" s="275"/>
      <c r="L470" s="95"/>
    </row>
    <row r="471" spans="1:12">
      <c r="A471" s="6"/>
      <c r="C471" s="8"/>
      <c r="D471" s="275"/>
      <c r="L471" s="95"/>
    </row>
    <row r="472" spans="1:12">
      <c r="A472" s="6"/>
      <c r="C472" s="8"/>
      <c r="D472" s="275"/>
      <c r="L472" s="95"/>
    </row>
    <row r="473" spans="1:12">
      <c r="A473" s="6"/>
      <c r="C473" s="8"/>
      <c r="D473" s="275"/>
      <c r="L473" s="95"/>
    </row>
    <row r="474" spans="1:12">
      <c r="A474" s="6"/>
      <c r="C474" s="8"/>
      <c r="D474" s="275"/>
      <c r="L474" s="95"/>
    </row>
    <row r="475" spans="1:12">
      <c r="A475" s="6"/>
      <c r="C475" s="8"/>
      <c r="D475" s="275"/>
      <c r="L475" s="95"/>
    </row>
    <row r="476" spans="1:12">
      <c r="A476" s="6"/>
      <c r="C476" s="8"/>
      <c r="D476" s="275"/>
      <c r="L476" s="95"/>
    </row>
    <row r="477" spans="1:12">
      <c r="A477" s="6"/>
      <c r="C477" s="8"/>
      <c r="D477" s="275"/>
      <c r="L477" s="95"/>
    </row>
    <row r="478" spans="1:12">
      <c r="A478" s="6"/>
      <c r="C478" s="8"/>
      <c r="D478" s="275"/>
      <c r="L478" s="95"/>
    </row>
    <row r="479" spans="1:12">
      <c r="A479" s="6"/>
      <c r="C479" s="8"/>
      <c r="D479" s="275"/>
      <c r="L479" s="95"/>
    </row>
    <row r="480" spans="1:12">
      <c r="A480" s="6"/>
      <c r="C480" s="8"/>
      <c r="D480" s="275"/>
      <c r="L480" s="95"/>
    </row>
    <row r="481" spans="1:12">
      <c r="A481" s="6"/>
      <c r="C481" s="8"/>
      <c r="D481" s="275"/>
      <c r="L481" s="95"/>
    </row>
    <row r="482" spans="1:12">
      <c r="A482" s="6"/>
      <c r="C482" s="8"/>
      <c r="D482" s="275"/>
      <c r="L482" s="95"/>
    </row>
    <row r="483" spans="1:12">
      <c r="A483" s="6"/>
      <c r="C483" s="8"/>
      <c r="D483" s="275"/>
      <c r="L483" s="95"/>
    </row>
    <row r="484" spans="1:12">
      <c r="A484" s="6"/>
      <c r="C484" s="8"/>
      <c r="D484" s="275"/>
      <c r="L484" s="95"/>
    </row>
    <row r="485" spans="1:12">
      <c r="A485" s="6"/>
      <c r="C485" s="8"/>
      <c r="D485" s="275"/>
      <c r="L485" s="95"/>
    </row>
    <row r="486" spans="1:12">
      <c r="A486" s="6"/>
      <c r="C486" s="8"/>
      <c r="D486" s="275"/>
      <c r="L486" s="95"/>
    </row>
    <row r="487" spans="1:12">
      <c r="A487" s="6"/>
      <c r="C487" s="8"/>
      <c r="D487" s="275"/>
      <c r="L487" s="95"/>
    </row>
    <row r="488" spans="1:12">
      <c r="A488" s="6"/>
      <c r="C488" s="8"/>
      <c r="D488" s="275"/>
      <c r="L488" s="95"/>
    </row>
    <row r="489" spans="1:12">
      <c r="A489" s="6"/>
      <c r="C489" s="8"/>
      <c r="D489" s="275"/>
      <c r="L489" s="95"/>
    </row>
    <row r="490" spans="1:12">
      <c r="A490" s="6"/>
      <c r="C490" s="8"/>
      <c r="D490" s="275"/>
      <c r="L490" s="95"/>
    </row>
    <row r="491" spans="1:12">
      <c r="A491" s="6"/>
      <c r="C491" s="8"/>
      <c r="D491" s="275"/>
      <c r="L491" s="95"/>
    </row>
    <row r="492" spans="1:12">
      <c r="A492" s="6"/>
      <c r="C492" s="8"/>
      <c r="D492" s="275"/>
      <c r="L492" s="95"/>
    </row>
    <row r="493" spans="1:12">
      <c r="A493" s="6"/>
      <c r="C493" s="8"/>
      <c r="D493" s="275"/>
      <c r="L493" s="95"/>
    </row>
    <row r="494" spans="1:12">
      <c r="A494" s="6"/>
      <c r="C494" s="8"/>
      <c r="D494" s="275"/>
      <c r="L494" s="95"/>
    </row>
    <row r="495" spans="1:12">
      <c r="A495" s="6"/>
      <c r="C495" s="8"/>
      <c r="D495" s="275"/>
      <c r="L495" s="95"/>
    </row>
    <row r="496" spans="1:12">
      <c r="A496" s="6"/>
      <c r="C496" s="8"/>
      <c r="D496" s="275"/>
      <c r="L496" s="95"/>
    </row>
    <row r="497" spans="1:12">
      <c r="A497" s="6"/>
      <c r="C497" s="8"/>
      <c r="D497" s="275"/>
      <c r="L497" s="95"/>
    </row>
    <row r="498" spans="1:12">
      <c r="A498" s="6"/>
      <c r="C498" s="8"/>
      <c r="D498" s="275"/>
      <c r="L498" s="95"/>
    </row>
    <row r="499" spans="1:12">
      <c r="A499" s="6"/>
      <c r="C499" s="8"/>
      <c r="D499" s="275"/>
      <c r="L499" s="95"/>
    </row>
    <row r="500" spans="1:12">
      <c r="A500" s="6"/>
      <c r="C500" s="8"/>
      <c r="D500" s="275"/>
      <c r="L500" s="95"/>
    </row>
    <row r="501" spans="1:12">
      <c r="A501" s="6"/>
      <c r="C501" s="8"/>
      <c r="D501" s="275"/>
      <c r="L501" s="95"/>
    </row>
    <row r="502" spans="1:12">
      <c r="A502" s="6"/>
      <c r="C502" s="8"/>
      <c r="D502" s="275"/>
      <c r="L502" s="95"/>
    </row>
    <row r="503" spans="1:12">
      <c r="A503" s="6"/>
      <c r="C503" s="8"/>
      <c r="D503" s="275"/>
      <c r="L503" s="95"/>
    </row>
    <row r="504" spans="1:12">
      <c r="A504" s="6"/>
      <c r="C504" s="8"/>
      <c r="D504" s="275"/>
      <c r="L504" s="95"/>
    </row>
    <row r="505" spans="1:12">
      <c r="A505" s="6"/>
      <c r="C505" s="8"/>
      <c r="D505" s="275"/>
      <c r="L505" s="95"/>
    </row>
    <row r="506" spans="1:12">
      <c r="A506" s="6"/>
      <c r="C506" s="8"/>
      <c r="D506" s="275"/>
      <c r="L506" s="95"/>
    </row>
    <row r="507" spans="1:12">
      <c r="A507" s="6"/>
      <c r="C507" s="8"/>
      <c r="D507" s="275"/>
      <c r="L507" s="95"/>
    </row>
    <row r="508" spans="1:12">
      <c r="A508" s="6"/>
      <c r="C508" s="8"/>
      <c r="D508" s="275"/>
      <c r="L508" s="95"/>
    </row>
    <row r="509" spans="1:12">
      <c r="A509" s="6"/>
      <c r="C509" s="8"/>
      <c r="D509" s="275"/>
      <c r="L509" s="95"/>
    </row>
    <row r="510" spans="1:12">
      <c r="A510" s="6"/>
      <c r="C510" s="8"/>
      <c r="D510" s="275"/>
      <c r="L510" s="95"/>
    </row>
    <row r="511" spans="1:12">
      <c r="A511" s="6"/>
      <c r="C511" s="8"/>
      <c r="D511" s="275"/>
      <c r="L511" s="95"/>
    </row>
    <row r="512" spans="1:12">
      <c r="A512" s="6"/>
      <c r="C512" s="8"/>
      <c r="D512" s="275"/>
      <c r="L512" s="95"/>
    </row>
    <row r="513" spans="1:12">
      <c r="A513" s="6"/>
      <c r="C513" s="8"/>
      <c r="D513" s="275"/>
      <c r="L513" s="95"/>
    </row>
    <row r="514" spans="1:12">
      <c r="A514" s="6"/>
      <c r="C514" s="8"/>
      <c r="D514" s="275"/>
      <c r="L514" s="95"/>
    </row>
    <row r="515" spans="1:12">
      <c r="A515" s="6"/>
      <c r="C515" s="8"/>
      <c r="D515" s="275"/>
      <c r="L515" s="95"/>
    </row>
    <row r="516" spans="1:12">
      <c r="A516" s="6"/>
      <c r="C516" s="8"/>
      <c r="D516" s="275"/>
      <c r="L516" s="95"/>
    </row>
    <row r="517" spans="1:12">
      <c r="A517" s="6"/>
      <c r="C517" s="8"/>
      <c r="D517" s="275"/>
      <c r="L517" s="95"/>
    </row>
    <row r="518" spans="1:12">
      <c r="A518" s="6"/>
      <c r="C518" s="8"/>
      <c r="D518" s="275"/>
      <c r="L518" s="95"/>
    </row>
    <row r="519" spans="1:12">
      <c r="A519" s="6"/>
      <c r="C519" s="8"/>
      <c r="D519" s="275"/>
      <c r="L519" s="95"/>
    </row>
    <row r="520" spans="1:12">
      <c r="A520" s="6"/>
      <c r="C520" s="8"/>
      <c r="D520" s="275"/>
      <c r="L520" s="95"/>
    </row>
    <row r="521" spans="1:12">
      <c r="A521" s="6"/>
      <c r="C521" s="8"/>
      <c r="D521" s="275"/>
      <c r="L521" s="95"/>
    </row>
    <row r="522" spans="1:12">
      <c r="A522" s="6"/>
      <c r="C522" s="8"/>
      <c r="D522" s="275"/>
      <c r="L522" s="95"/>
    </row>
    <row r="523" spans="1:12">
      <c r="A523" s="6"/>
      <c r="C523" s="8"/>
      <c r="D523" s="275"/>
      <c r="L523" s="95"/>
    </row>
    <row r="524" spans="1:12">
      <c r="A524" s="6"/>
      <c r="C524" s="8"/>
      <c r="D524" s="275"/>
      <c r="L524" s="95"/>
    </row>
    <row r="525" spans="1:12">
      <c r="A525" s="6"/>
      <c r="C525" s="8"/>
      <c r="D525" s="275"/>
      <c r="L525" s="95"/>
    </row>
    <row r="526" spans="1:12">
      <c r="A526" s="6"/>
      <c r="C526" s="8"/>
      <c r="D526" s="275"/>
      <c r="L526" s="95"/>
    </row>
    <row r="527" spans="1:12">
      <c r="A527" s="6"/>
      <c r="C527" s="8"/>
      <c r="D527" s="275"/>
      <c r="L527" s="95"/>
    </row>
    <row r="528" spans="1:12">
      <c r="A528" s="6"/>
      <c r="C528" s="8"/>
      <c r="D528" s="275"/>
      <c r="L528" s="95"/>
    </row>
    <row r="529" spans="1:12">
      <c r="A529" s="6"/>
      <c r="C529" s="8"/>
      <c r="D529" s="275"/>
      <c r="L529" s="95"/>
    </row>
    <row r="530" spans="1:12">
      <c r="A530" s="6"/>
      <c r="C530" s="8"/>
      <c r="D530" s="275"/>
      <c r="L530" s="95"/>
    </row>
    <row r="531" spans="1:12">
      <c r="A531" s="6"/>
      <c r="C531" s="8"/>
      <c r="D531" s="275"/>
      <c r="L531" s="95"/>
    </row>
    <row r="532" spans="1:12">
      <c r="A532" s="6"/>
      <c r="C532" s="8"/>
      <c r="D532" s="275"/>
      <c r="L532" s="95"/>
    </row>
    <row r="533" spans="1:12">
      <c r="A533" s="6"/>
      <c r="C533" s="8"/>
      <c r="D533" s="275"/>
      <c r="L533" s="95"/>
    </row>
    <row r="534" spans="1:12">
      <c r="A534" s="6"/>
      <c r="C534" s="8"/>
      <c r="D534" s="275"/>
      <c r="L534" s="95"/>
    </row>
    <row r="535" spans="1:12">
      <c r="A535" s="6"/>
      <c r="C535" s="8"/>
      <c r="D535" s="275"/>
      <c r="L535" s="95"/>
    </row>
    <row r="536" spans="1:12">
      <c r="A536" s="6"/>
      <c r="C536" s="8"/>
      <c r="D536" s="275"/>
      <c r="L536" s="95"/>
    </row>
    <row r="537" spans="1:12">
      <c r="A537" s="6"/>
      <c r="C537" s="8"/>
      <c r="D537" s="275"/>
      <c r="L537" s="95"/>
    </row>
    <row r="538" spans="1:12">
      <c r="A538" s="6"/>
      <c r="C538" s="8"/>
      <c r="D538" s="275"/>
      <c r="L538" s="95"/>
    </row>
    <row r="539" spans="1:12">
      <c r="A539" s="6"/>
      <c r="C539" s="8"/>
      <c r="D539" s="275"/>
      <c r="L539" s="95"/>
    </row>
    <row r="540" spans="1:12">
      <c r="A540" s="6"/>
      <c r="C540" s="8"/>
      <c r="D540" s="275"/>
      <c r="L540" s="95"/>
    </row>
    <row r="541" spans="1:12">
      <c r="A541" s="6"/>
      <c r="C541" s="8"/>
      <c r="D541" s="275"/>
      <c r="L541" s="95"/>
    </row>
    <row r="542" spans="1:12">
      <c r="A542" s="6"/>
      <c r="C542" s="8"/>
      <c r="D542" s="275"/>
      <c r="L542" s="95"/>
    </row>
    <row r="543" spans="1:12">
      <c r="A543" s="6"/>
      <c r="C543" s="8"/>
      <c r="D543" s="275"/>
      <c r="L543" s="95"/>
    </row>
    <row r="544" spans="1:12">
      <c r="A544" s="6"/>
      <c r="C544" s="8"/>
      <c r="D544" s="275"/>
      <c r="L544" s="95"/>
    </row>
    <row r="545" spans="1:12">
      <c r="A545" s="6"/>
      <c r="C545" s="8"/>
      <c r="D545" s="275"/>
      <c r="L545" s="95"/>
    </row>
    <row r="546" spans="1:12">
      <c r="A546" s="6"/>
      <c r="C546" s="8"/>
      <c r="D546" s="275"/>
      <c r="L546" s="95"/>
    </row>
    <row r="547" spans="1:12">
      <c r="A547" s="6"/>
      <c r="C547" s="8"/>
      <c r="D547" s="275"/>
      <c r="L547" s="95"/>
    </row>
    <row r="548" spans="1:12">
      <c r="A548" s="6"/>
      <c r="C548" s="8"/>
      <c r="D548" s="275"/>
      <c r="L548" s="95"/>
    </row>
    <row r="549" spans="1:12">
      <c r="A549" s="6"/>
      <c r="C549" s="8"/>
      <c r="D549" s="275"/>
      <c r="L549" s="95"/>
    </row>
    <row r="550" spans="1:12">
      <c r="A550" s="6"/>
      <c r="C550" s="8"/>
      <c r="D550" s="275"/>
      <c r="L550" s="95"/>
    </row>
    <row r="551" spans="1:12">
      <c r="A551" s="6"/>
      <c r="C551" s="8"/>
      <c r="D551" s="275"/>
      <c r="L551" s="95"/>
    </row>
    <row r="552" spans="1:12">
      <c r="A552" s="6"/>
      <c r="C552" s="8"/>
      <c r="D552" s="275"/>
      <c r="L552" s="95"/>
    </row>
    <row r="553" spans="1:12">
      <c r="A553" s="6"/>
      <c r="C553" s="8"/>
      <c r="D553" s="275"/>
      <c r="L553" s="95"/>
    </row>
    <row r="554" spans="1:12">
      <c r="A554" s="6"/>
      <c r="C554" s="8"/>
      <c r="D554" s="275"/>
      <c r="L554" s="95"/>
    </row>
    <row r="555" spans="1:12">
      <c r="A555" s="6"/>
      <c r="C555" s="8"/>
      <c r="D555" s="275"/>
      <c r="L555" s="95"/>
    </row>
    <row r="556" spans="1:12">
      <c r="A556" s="6"/>
      <c r="C556" s="8"/>
      <c r="D556" s="275"/>
      <c r="L556" s="95"/>
    </row>
    <row r="557" spans="1:12">
      <c r="A557" s="6"/>
      <c r="C557" s="8"/>
      <c r="D557" s="275"/>
      <c r="L557" s="95"/>
    </row>
    <row r="558" spans="1:12">
      <c r="A558" s="6"/>
      <c r="C558" s="8"/>
      <c r="D558" s="275"/>
      <c r="L558" s="95"/>
    </row>
    <row r="559" spans="1:12">
      <c r="A559" s="6"/>
      <c r="C559" s="8"/>
      <c r="D559" s="275"/>
      <c r="L559" s="95"/>
    </row>
    <row r="560" spans="1:12">
      <c r="A560" s="6"/>
      <c r="C560" s="8"/>
      <c r="D560" s="275"/>
      <c r="L560" s="95"/>
    </row>
    <row r="561" spans="1:12">
      <c r="A561" s="6"/>
      <c r="C561" s="8"/>
      <c r="D561" s="275"/>
      <c r="L561" s="95"/>
    </row>
    <row r="562" spans="1:12">
      <c r="A562" s="6"/>
      <c r="C562" s="8"/>
      <c r="D562" s="275"/>
      <c r="L562" s="95"/>
    </row>
    <row r="563" spans="1:12">
      <c r="A563" s="6"/>
      <c r="C563" s="8"/>
      <c r="D563" s="275"/>
      <c r="L563" s="95"/>
    </row>
    <row r="564" spans="1:12">
      <c r="A564" s="6"/>
      <c r="C564" s="8"/>
      <c r="D564" s="275"/>
      <c r="L564" s="95"/>
    </row>
    <row r="565" spans="1:12">
      <c r="A565" s="6"/>
      <c r="C565" s="8"/>
      <c r="D565" s="275"/>
      <c r="L565" s="95"/>
    </row>
    <row r="566" spans="1:12">
      <c r="A566" s="6"/>
      <c r="C566" s="8"/>
      <c r="D566" s="275"/>
      <c r="L566" s="95"/>
    </row>
    <row r="567" spans="1:12">
      <c r="A567" s="6"/>
      <c r="C567" s="8"/>
      <c r="D567" s="275"/>
      <c r="L567" s="95"/>
    </row>
    <row r="568" spans="1:12">
      <c r="A568" s="6"/>
      <c r="C568" s="8"/>
      <c r="D568" s="275"/>
      <c r="L568" s="95"/>
    </row>
    <row r="569" spans="1:12">
      <c r="A569" s="6"/>
      <c r="C569" s="8"/>
      <c r="D569" s="275"/>
      <c r="L569" s="95"/>
    </row>
    <row r="570" spans="1:12">
      <c r="A570" s="6"/>
      <c r="C570" s="8"/>
      <c r="D570" s="275"/>
      <c r="L570" s="95"/>
    </row>
    <row r="571" spans="1:12">
      <c r="A571" s="6"/>
      <c r="C571" s="8"/>
      <c r="D571" s="275"/>
      <c r="L571" s="95"/>
    </row>
    <row r="572" spans="1:12">
      <c r="A572" s="6"/>
      <c r="C572" s="8"/>
      <c r="D572" s="275"/>
      <c r="L572" s="95"/>
    </row>
    <row r="573" spans="1:12">
      <c r="A573" s="6"/>
      <c r="C573" s="8"/>
      <c r="D573" s="275"/>
      <c r="L573" s="95"/>
    </row>
    <row r="574" spans="1:12">
      <c r="A574" s="6"/>
      <c r="C574" s="8"/>
      <c r="D574" s="275"/>
      <c r="L574" s="95"/>
    </row>
    <row r="575" spans="1:12">
      <c r="A575" s="6"/>
      <c r="C575" s="8"/>
      <c r="D575" s="275"/>
      <c r="L575" s="95"/>
    </row>
    <row r="576" spans="1:12">
      <c r="A576" s="6"/>
      <c r="C576" s="8"/>
      <c r="D576" s="275"/>
      <c r="L576" s="95"/>
    </row>
    <row r="577" spans="1:12">
      <c r="A577" s="6"/>
      <c r="C577" s="8"/>
      <c r="D577" s="275"/>
      <c r="L577" s="95"/>
    </row>
    <row r="578" spans="1:12">
      <c r="A578" s="6"/>
      <c r="C578" s="8"/>
      <c r="D578" s="275"/>
      <c r="L578" s="95"/>
    </row>
    <row r="579" spans="1:12">
      <c r="A579" s="6"/>
      <c r="C579" s="8"/>
      <c r="D579" s="275"/>
      <c r="L579" s="95"/>
    </row>
    <row r="580" spans="1:12">
      <c r="A580" s="6"/>
      <c r="C580" s="8"/>
      <c r="D580" s="275"/>
      <c r="L580" s="95"/>
    </row>
    <row r="581" spans="1:12">
      <c r="A581" s="6"/>
      <c r="C581" s="8"/>
      <c r="D581" s="275"/>
      <c r="L581" s="95"/>
    </row>
    <row r="582" spans="1:12">
      <c r="A582" s="6"/>
      <c r="C582" s="8"/>
      <c r="D582" s="275"/>
      <c r="L582" s="95"/>
    </row>
    <row r="583" spans="1:12">
      <c r="A583" s="6"/>
      <c r="C583" s="8"/>
      <c r="D583" s="275"/>
      <c r="L583" s="95"/>
    </row>
    <row r="584" spans="1:12">
      <c r="A584" s="6"/>
      <c r="C584" s="8"/>
      <c r="D584" s="275"/>
      <c r="L584" s="95"/>
    </row>
    <row r="585" spans="1:12">
      <c r="A585" s="6"/>
      <c r="C585" s="8"/>
      <c r="D585" s="275"/>
      <c r="L585" s="95"/>
    </row>
    <row r="586" spans="1:12">
      <c r="A586" s="6"/>
      <c r="C586" s="8"/>
      <c r="D586" s="275"/>
      <c r="L586" s="95"/>
    </row>
    <row r="587" spans="1:12">
      <c r="A587" s="6"/>
      <c r="C587" s="8"/>
      <c r="D587" s="275"/>
      <c r="L587" s="95"/>
    </row>
    <row r="588" spans="1:12">
      <c r="A588" s="6"/>
      <c r="C588" s="8"/>
      <c r="D588" s="275"/>
      <c r="L588" s="95"/>
    </row>
    <row r="589" spans="1:12">
      <c r="A589" s="6"/>
      <c r="C589" s="8"/>
      <c r="D589" s="275"/>
      <c r="L589" s="95"/>
    </row>
    <row r="590" spans="1:12">
      <c r="A590" s="6"/>
      <c r="C590" s="8"/>
      <c r="D590" s="275"/>
      <c r="L590" s="95"/>
    </row>
    <row r="591" spans="1:12">
      <c r="A591" s="6"/>
      <c r="C591" s="8"/>
      <c r="D591" s="275"/>
      <c r="L591" s="95"/>
    </row>
    <row r="592" spans="1:12">
      <c r="A592" s="6"/>
      <c r="C592" s="8"/>
      <c r="D592" s="275"/>
      <c r="L592" s="95"/>
    </row>
    <row r="593" spans="1:12">
      <c r="A593" s="6"/>
      <c r="C593" s="8"/>
      <c r="D593" s="275"/>
      <c r="L593" s="95"/>
    </row>
    <row r="594" spans="1:12">
      <c r="A594" s="6"/>
      <c r="C594" s="8"/>
      <c r="D594" s="275"/>
      <c r="L594" s="95"/>
    </row>
    <row r="595" spans="1:12">
      <c r="A595" s="6"/>
      <c r="C595" s="8"/>
      <c r="D595" s="275"/>
      <c r="L595" s="95"/>
    </row>
    <row r="596" spans="1:12">
      <c r="A596" s="6"/>
      <c r="C596" s="8"/>
      <c r="D596" s="275"/>
      <c r="L596" s="95"/>
    </row>
    <row r="597" spans="1:12">
      <c r="A597" s="6"/>
      <c r="C597" s="8"/>
      <c r="D597" s="275"/>
      <c r="L597" s="95"/>
    </row>
    <row r="598" spans="1:12">
      <c r="A598" s="6"/>
      <c r="C598" s="8"/>
      <c r="D598" s="275"/>
      <c r="L598" s="95"/>
    </row>
    <row r="599" spans="1:12">
      <c r="A599" s="6"/>
      <c r="C599" s="8"/>
      <c r="D599" s="275"/>
      <c r="L599" s="95"/>
    </row>
    <row r="600" spans="1:12">
      <c r="A600" s="6"/>
      <c r="C600" s="8"/>
      <c r="D600" s="275"/>
      <c r="L600" s="95"/>
    </row>
    <row r="601" spans="1:12">
      <c r="A601" s="6"/>
      <c r="C601" s="8"/>
      <c r="D601" s="275"/>
      <c r="L601" s="95"/>
    </row>
    <row r="602" spans="1:12">
      <c r="A602" s="6"/>
      <c r="C602" s="8"/>
      <c r="D602" s="275"/>
      <c r="L602" s="95"/>
    </row>
    <row r="603" spans="1:12">
      <c r="A603" s="6"/>
      <c r="C603" s="8"/>
      <c r="D603" s="275"/>
      <c r="L603" s="95"/>
    </row>
    <row r="604" spans="1:12">
      <c r="A604" s="6"/>
      <c r="C604" s="8"/>
      <c r="D604" s="275"/>
      <c r="L604" s="95"/>
    </row>
    <row r="605" spans="1:12">
      <c r="A605" s="6"/>
      <c r="C605" s="8"/>
      <c r="D605" s="275"/>
      <c r="L605" s="95"/>
    </row>
    <row r="606" spans="1:12">
      <c r="A606" s="6"/>
      <c r="C606" s="8"/>
      <c r="D606" s="275"/>
      <c r="L606" s="95"/>
    </row>
    <row r="607" spans="1:12">
      <c r="A607" s="6"/>
      <c r="C607" s="8"/>
      <c r="D607" s="275"/>
      <c r="L607" s="95"/>
    </row>
    <row r="608" spans="1:12">
      <c r="A608" s="6"/>
      <c r="C608" s="8"/>
      <c r="D608" s="275"/>
      <c r="L608" s="95"/>
    </row>
    <row r="609" spans="1:12">
      <c r="A609" s="6"/>
      <c r="C609" s="8"/>
      <c r="D609" s="275"/>
      <c r="L609" s="95"/>
    </row>
    <row r="610" spans="1:12">
      <c r="A610" s="6"/>
      <c r="C610" s="8"/>
      <c r="D610" s="275"/>
      <c r="L610" s="95"/>
    </row>
    <row r="611" spans="1:12">
      <c r="A611" s="6"/>
      <c r="C611" s="8"/>
      <c r="D611" s="275"/>
      <c r="L611" s="95"/>
    </row>
    <row r="612" spans="1:12">
      <c r="A612" s="6"/>
      <c r="C612" s="8"/>
      <c r="D612" s="275"/>
      <c r="L612" s="95"/>
    </row>
    <row r="613" spans="1:12">
      <c r="A613" s="6"/>
      <c r="C613" s="8"/>
      <c r="D613" s="275"/>
      <c r="L613" s="95"/>
    </row>
    <row r="614" spans="1:12">
      <c r="A614" s="6"/>
      <c r="C614" s="8"/>
      <c r="D614" s="275"/>
      <c r="L614" s="95"/>
    </row>
    <row r="615" spans="1:12">
      <c r="A615" s="6"/>
      <c r="C615" s="8"/>
      <c r="D615" s="275"/>
      <c r="L615" s="95"/>
    </row>
    <row r="616" spans="1:12">
      <c r="A616" s="6"/>
      <c r="C616" s="8"/>
      <c r="D616" s="275"/>
      <c r="L616" s="95"/>
    </row>
    <row r="617" spans="1:12">
      <c r="A617" s="6"/>
      <c r="C617" s="8"/>
      <c r="D617" s="275"/>
      <c r="L617" s="95"/>
    </row>
    <row r="618" spans="1:12">
      <c r="A618" s="6"/>
      <c r="C618" s="8"/>
      <c r="D618" s="275"/>
      <c r="L618" s="95"/>
    </row>
    <row r="619" spans="1:12">
      <c r="A619" s="6"/>
      <c r="C619" s="8"/>
      <c r="D619" s="275"/>
      <c r="L619" s="95"/>
    </row>
    <row r="620" spans="1:12">
      <c r="A620" s="6"/>
      <c r="C620" s="8"/>
      <c r="D620" s="275"/>
      <c r="L620" s="95"/>
    </row>
    <row r="621" spans="1:12">
      <c r="A621" s="6"/>
      <c r="C621" s="8"/>
      <c r="D621" s="275"/>
      <c r="L621" s="95"/>
    </row>
    <row r="622" spans="1:12">
      <c r="A622" s="6"/>
      <c r="C622" s="8"/>
      <c r="D622" s="275"/>
      <c r="L622" s="95"/>
    </row>
    <row r="623" spans="1:12">
      <c r="A623" s="6"/>
      <c r="C623" s="8"/>
      <c r="D623" s="275"/>
      <c r="L623" s="95"/>
    </row>
    <row r="624" spans="1:12">
      <c r="A624" s="6"/>
      <c r="C624" s="8"/>
      <c r="D624" s="275"/>
      <c r="L624" s="95"/>
    </row>
    <row r="625" spans="1:12">
      <c r="A625" s="6"/>
      <c r="C625" s="8"/>
      <c r="D625" s="275"/>
      <c r="L625" s="95"/>
    </row>
    <row r="626" spans="1:12">
      <c r="A626" s="6"/>
      <c r="C626" s="8"/>
      <c r="D626" s="275"/>
      <c r="L626" s="95"/>
    </row>
    <row r="627" spans="1:12">
      <c r="A627" s="6"/>
      <c r="C627" s="8"/>
      <c r="D627" s="275"/>
      <c r="L627" s="95"/>
    </row>
    <row r="628" spans="1:12">
      <c r="A628" s="6"/>
      <c r="C628" s="8"/>
      <c r="D628" s="275"/>
      <c r="L628" s="95"/>
    </row>
    <row r="629" spans="1:12">
      <c r="A629" s="6"/>
      <c r="C629" s="8"/>
      <c r="D629" s="275"/>
      <c r="L629" s="95"/>
    </row>
    <row r="630" spans="1:12">
      <c r="A630" s="6"/>
      <c r="C630" s="8"/>
      <c r="D630" s="275"/>
      <c r="L630" s="95"/>
    </row>
    <row r="631" spans="1:12">
      <c r="A631" s="6"/>
      <c r="C631" s="8"/>
      <c r="D631" s="275"/>
      <c r="L631" s="95"/>
    </row>
    <row r="632" spans="1:12">
      <c r="A632" s="6"/>
      <c r="C632" s="8"/>
      <c r="D632" s="275"/>
      <c r="L632" s="95"/>
    </row>
    <row r="633" spans="1:12">
      <c r="A633" s="6"/>
      <c r="C633" s="8"/>
      <c r="D633" s="275"/>
      <c r="L633" s="95"/>
    </row>
    <row r="634" spans="1:12">
      <c r="A634" s="6"/>
      <c r="C634" s="8"/>
      <c r="D634" s="275"/>
      <c r="L634" s="95"/>
    </row>
    <row r="635" spans="1:12">
      <c r="A635" s="6"/>
      <c r="C635" s="8"/>
      <c r="D635" s="275"/>
      <c r="L635" s="95"/>
    </row>
    <row r="636" spans="1:12">
      <c r="A636" s="6"/>
      <c r="C636" s="8"/>
      <c r="D636" s="275"/>
      <c r="L636" s="95"/>
    </row>
    <row r="637" spans="1:12">
      <c r="A637" s="6"/>
      <c r="C637" s="8"/>
      <c r="D637" s="275"/>
      <c r="L637" s="95"/>
    </row>
    <row r="638" spans="1:12">
      <c r="A638" s="6"/>
      <c r="C638" s="8"/>
      <c r="D638" s="275"/>
      <c r="L638" s="95"/>
    </row>
    <row r="639" spans="1:12">
      <c r="A639" s="6"/>
      <c r="C639" s="8"/>
      <c r="D639" s="275"/>
      <c r="L639" s="95"/>
    </row>
    <row r="640" spans="1:12">
      <c r="A640" s="6"/>
      <c r="C640" s="8"/>
      <c r="D640" s="275"/>
      <c r="L640" s="95"/>
    </row>
    <row r="641" spans="1:12">
      <c r="A641" s="6"/>
      <c r="C641" s="8"/>
      <c r="D641" s="275"/>
      <c r="L641" s="95"/>
    </row>
    <row r="642" spans="1:12">
      <c r="A642" s="6"/>
      <c r="C642" s="8"/>
      <c r="D642" s="275"/>
      <c r="L642" s="95"/>
    </row>
    <row r="643" spans="1:12">
      <c r="A643" s="6"/>
      <c r="C643" s="8"/>
      <c r="D643" s="275"/>
      <c r="L643" s="95"/>
    </row>
    <row r="644" spans="1:12">
      <c r="A644" s="6"/>
      <c r="C644" s="8"/>
      <c r="D644" s="275"/>
      <c r="L644" s="95"/>
    </row>
    <row r="645" spans="1:12">
      <c r="A645" s="6"/>
      <c r="C645" s="8"/>
      <c r="D645" s="275"/>
      <c r="L645" s="95"/>
    </row>
    <row r="646" spans="1:12">
      <c r="A646" s="6"/>
      <c r="C646" s="8"/>
      <c r="D646" s="275"/>
      <c r="L646" s="95"/>
    </row>
    <row r="647" spans="1:12">
      <c r="A647" s="6"/>
      <c r="C647" s="8"/>
      <c r="D647" s="275"/>
      <c r="L647" s="95"/>
    </row>
    <row r="648" spans="1:12">
      <c r="A648" s="6"/>
      <c r="C648" s="8"/>
      <c r="D648" s="275"/>
      <c r="L648" s="95"/>
    </row>
    <row r="649" spans="1:12">
      <c r="A649" s="6"/>
      <c r="C649" s="8"/>
      <c r="D649" s="275"/>
      <c r="L649" s="95"/>
    </row>
    <row r="650" spans="1:12">
      <c r="A650" s="6"/>
      <c r="C650" s="8"/>
      <c r="D650" s="275"/>
      <c r="L650" s="95"/>
    </row>
    <row r="651" spans="1:12">
      <c r="A651" s="6"/>
      <c r="C651" s="8"/>
      <c r="D651" s="275"/>
      <c r="L651" s="95"/>
    </row>
    <row r="652" spans="1:12">
      <c r="A652" s="6"/>
      <c r="C652" s="8"/>
      <c r="D652" s="275"/>
      <c r="L652" s="95"/>
    </row>
    <row r="653" spans="1:12">
      <c r="A653" s="6"/>
      <c r="C653" s="8"/>
      <c r="D653" s="275"/>
      <c r="L653" s="95"/>
    </row>
    <row r="654" spans="1:12">
      <c r="A654" s="6"/>
      <c r="C654" s="8"/>
      <c r="D654" s="275"/>
      <c r="L654" s="95"/>
    </row>
    <row r="655" spans="1:12">
      <c r="A655" s="6"/>
      <c r="C655" s="8"/>
      <c r="D655" s="275"/>
      <c r="L655" s="95"/>
    </row>
    <row r="656" spans="1:12">
      <c r="A656" s="6"/>
      <c r="C656" s="8"/>
      <c r="D656" s="275"/>
      <c r="L656" s="95"/>
    </row>
    <row r="657" spans="1:12">
      <c r="A657" s="6"/>
      <c r="C657" s="8"/>
      <c r="D657" s="275"/>
      <c r="L657" s="95"/>
    </row>
    <row r="658" spans="1:12">
      <c r="A658" s="6"/>
      <c r="C658" s="8"/>
      <c r="D658" s="275"/>
      <c r="L658" s="95"/>
    </row>
    <row r="659" spans="1:12">
      <c r="A659" s="6"/>
      <c r="C659" s="8"/>
      <c r="D659" s="275"/>
      <c r="L659" s="95"/>
    </row>
    <row r="660" spans="1:12">
      <c r="A660" s="6"/>
      <c r="C660" s="8"/>
      <c r="D660" s="275"/>
      <c r="L660" s="95"/>
    </row>
    <row r="661" spans="1:12">
      <c r="A661" s="6"/>
      <c r="C661" s="8"/>
      <c r="D661" s="275"/>
      <c r="L661" s="95"/>
    </row>
    <row r="662" spans="1:12">
      <c r="A662" s="6"/>
      <c r="C662" s="8"/>
      <c r="D662" s="275"/>
      <c r="L662" s="95"/>
    </row>
    <row r="663" spans="1:12">
      <c r="A663" s="6"/>
      <c r="C663" s="8"/>
      <c r="D663" s="275"/>
      <c r="L663" s="95"/>
    </row>
    <row r="664" spans="1:12">
      <c r="A664" s="6"/>
      <c r="C664" s="8"/>
      <c r="D664" s="275"/>
      <c r="L664" s="95"/>
    </row>
    <row r="665" spans="1:12">
      <c r="A665" s="6"/>
      <c r="C665" s="8"/>
      <c r="D665" s="275"/>
      <c r="L665" s="95"/>
    </row>
    <row r="666" spans="1:12">
      <c r="A666" s="6"/>
      <c r="C666" s="8"/>
      <c r="D666" s="275"/>
      <c r="L666" s="95"/>
    </row>
    <row r="667" spans="1:12">
      <c r="A667" s="6"/>
      <c r="C667" s="8"/>
      <c r="D667" s="275"/>
      <c r="L667" s="95"/>
    </row>
    <row r="668" spans="1:12">
      <c r="A668" s="6"/>
      <c r="C668" s="8"/>
      <c r="D668" s="275"/>
      <c r="L668" s="95"/>
    </row>
    <row r="669" spans="1:12">
      <c r="A669" s="6"/>
      <c r="C669" s="8"/>
      <c r="D669" s="275"/>
      <c r="L669" s="95"/>
    </row>
    <row r="670" spans="1:12">
      <c r="A670" s="6"/>
      <c r="C670" s="8"/>
      <c r="D670" s="275"/>
      <c r="L670" s="95"/>
    </row>
    <row r="671" spans="1:12">
      <c r="A671" s="6"/>
      <c r="C671" s="8"/>
      <c r="D671" s="275"/>
      <c r="L671" s="95"/>
    </row>
    <row r="672" spans="1:12">
      <c r="A672" s="6"/>
      <c r="C672" s="8"/>
      <c r="D672" s="275"/>
      <c r="L672" s="95"/>
    </row>
    <row r="673" spans="1:12">
      <c r="A673" s="6"/>
      <c r="C673" s="8"/>
      <c r="D673" s="275"/>
      <c r="L673" s="95"/>
    </row>
    <row r="674" spans="1:12">
      <c r="A674" s="6"/>
      <c r="C674" s="8"/>
      <c r="D674" s="275"/>
      <c r="L674" s="95"/>
    </row>
    <row r="675" spans="1:12">
      <c r="A675" s="6"/>
      <c r="C675" s="8"/>
      <c r="D675" s="275"/>
      <c r="L675" s="95"/>
    </row>
    <row r="676" spans="1:12">
      <c r="A676" s="6"/>
      <c r="C676" s="8"/>
      <c r="D676" s="275"/>
      <c r="L676" s="95"/>
    </row>
    <row r="677" spans="1:12">
      <c r="A677" s="6"/>
      <c r="C677" s="8"/>
      <c r="D677" s="275"/>
      <c r="L677" s="95"/>
    </row>
    <row r="678" spans="1:12">
      <c r="A678" s="6"/>
      <c r="C678" s="8"/>
      <c r="D678" s="275"/>
      <c r="L678" s="95"/>
    </row>
    <row r="679" spans="1:12">
      <c r="A679" s="6"/>
      <c r="C679" s="8"/>
      <c r="D679" s="275"/>
      <c r="L679" s="95"/>
    </row>
    <row r="680" spans="1:12">
      <c r="A680" s="6"/>
      <c r="C680" s="8"/>
      <c r="D680" s="275"/>
      <c r="L680" s="95"/>
    </row>
    <row r="681" spans="1:12">
      <c r="A681" s="6"/>
      <c r="C681" s="8"/>
      <c r="D681" s="275"/>
      <c r="L681" s="95"/>
    </row>
    <row r="682" spans="1:12">
      <c r="A682" s="6"/>
      <c r="C682" s="8"/>
      <c r="D682" s="275"/>
      <c r="L682" s="95"/>
    </row>
    <row r="683" spans="1:12">
      <c r="A683" s="6"/>
      <c r="C683" s="8"/>
      <c r="D683" s="275"/>
      <c r="L683" s="95"/>
    </row>
    <row r="684" spans="1:12">
      <c r="A684" s="6"/>
      <c r="C684" s="8"/>
      <c r="D684" s="275"/>
      <c r="L684" s="95"/>
    </row>
    <row r="685" spans="1:12">
      <c r="A685" s="6"/>
      <c r="C685" s="8"/>
      <c r="D685" s="275"/>
      <c r="L685" s="95"/>
    </row>
    <row r="686" spans="1:12">
      <c r="A686" s="6"/>
      <c r="C686" s="8"/>
      <c r="D686" s="275"/>
      <c r="L686" s="95"/>
    </row>
    <row r="687" spans="1:12">
      <c r="A687" s="6"/>
      <c r="C687" s="8"/>
      <c r="D687" s="275"/>
      <c r="L687" s="95"/>
    </row>
    <row r="688" spans="1:12">
      <c r="A688" s="6"/>
      <c r="C688" s="8"/>
      <c r="D688" s="275"/>
      <c r="L688" s="95"/>
    </row>
    <row r="689" spans="1:12">
      <c r="A689" s="6"/>
      <c r="C689" s="8"/>
      <c r="D689" s="275"/>
      <c r="L689" s="95"/>
    </row>
    <row r="690" spans="1:12">
      <c r="A690" s="6"/>
      <c r="C690" s="8"/>
      <c r="D690" s="275"/>
      <c r="L690" s="95"/>
    </row>
    <row r="691" spans="1:12">
      <c r="A691" s="6"/>
      <c r="C691" s="8"/>
      <c r="D691" s="275"/>
      <c r="L691" s="95"/>
    </row>
    <row r="692" spans="1:12">
      <c r="A692" s="6"/>
      <c r="C692" s="8"/>
      <c r="D692" s="275"/>
      <c r="L692" s="95"/>
    </row>
    <row r="693" spans="1:12">
      <c r="A693" s="6"/>
      <c r="C693" s="8"/>
      <c r="D693" s="275"/>
      <c r="L693" s="95"/>
    </row>
    <row r="694" spans="1:12">
      <c r="A694" s="6"/>
      <c r="C694" s="8"/>
      <c r="D694" s="275"/>
      <c r="L694" s="95"/>
    </row>
    <row r="695" spans="1:12">
      <c r="A695" s="6"/>
      <c r="C695" s="8"/>
      <c r="D695" s="275"/>
      <c r="L695" s="95"/>
    </row>
    <row r="696" spans="1:12">
      <c r="A696" s="6"/>
      <c r="C696" s="8"/>
      <c r="D696" s="275"/>
      <c r="L696" s="95"/>
    </row>
    <row r="697" spans="1:12">
      <c r="A697" s="6"/>
      <c r="C697" s="8"/>
      <c r="D697" s="275"/>
      <c r="L697" s="95"/>
    </row>
    <row r="698" spans="1:12">
      <c r="A698" s="6"/>
      <c r="C698" s="8"/>
      <c r="D698" s="275"/>
      <c r="L698" s="95"/>
    </row>
    <row r="699" spans="1:12">
      <c r="A699" s="6"/>
      <c r="C699" s="8"/>
      <c r="D699" s="275"/>
      <c r="L699" s="95"/>
    </row>
    <row r="700" spans="1:12">
      <c r="A700" s="6"/>
      <c r="C700" s="8"/>
      <c r="D700" s="275"/>
      <c r="L700" s="95"/>
    </row>
    <row r="701" spans="1:12">
      <c r="A701" s="6"/>
      <c r="C701" s="8"/>
      <c r="D701" s="275"/>
      <c r="L701" s="95"/>
    </row>
    <row r="702" spans="1:12">
      <c r="A702" s="6"/>
      <c r="C702" s="8"/>
      <c r="D702" s="275"/>
      <c r="L702" s="95"/>
    </row>
    <row r="703" spans="1:12">
      <c r="A703" s="6"/>
      <c r="C703" s="8"/>
      <c r="D703" s="275"/>
      <c r="L703" s="95"/>
    </row>
    <row r="704" spans="1:12">
      <c r="A704" s="6"/>
      <c r="C704" s="8"/>
      <c r="D704" s="275"/>
      <c r="L704" s="95"/>
    </row>
    <row r="705" spans="1:12">
      <c r="A705" s="6"/>
      <c r="C705" s="8"/>
      <c r="D705" s="275"/>
      <c r="L705" s="95"/>
    </row>
    <row r="706" spans="1:12">
      <c r="A706" s="6"/>
      <c r="C706" s="8"/>
      <c r="D706" s="275"/>
      <c r="L706" s="95"/>
    </row>
    <row r="707" spans="1:12">
      <c r="A707" s="6"/>
      <c r="C707" s="8"/>
      <c r="D707" s="275"/>
      <c r="L707" s="95"/>
    </row>
    <row r="708" spans="1:12">
      <c r="A708" s="6"/>
      <c r="C708" s="8"/>
      <c r="D708" s="275"/>
      <c r="L708" s="95"/>
    </row>
    <row r="709" spans="1:12">
      <c r="A709" s="6"/>
      <c r="C709" s="8"/>
      <c r="D709" s="275"/>
      <c r="L709" s="95"/>
    </row>
    <row r="710" spans="1:12">
      <c r="A710" s="6"/>
      <c r="C710" s="8"/>
      <c r="D710" s="275"/>
      <c r="L710" s="95"/>
    </row>
    <row r="711" spans="1:12">
      <c r="A711" s="6"/>
      <c r="C711" s="8"/>
      <c r="D711" s="275"/>
      <c r="L711" s="95"/>
    </row>
    <row r="712" spans="1:12">
      <c r="A712" s="6"/>
      <c r="C712" s="8"/>
      <c r="D712" s="275"/>
      <c r="L712" s="95"/>
    </row>
    <row r="713" spans="1:12">
      <c r="A713" s="6"/>
      <c r="C713" s="8"/>
      <c r="D713" s="275"/>
      <c r="L713" s="95"/>
    </row>
    <row r="714" spans="1:12">
      <c r="A714" s="6"/>
      <c r="C714" s="8"/>
      <c r="D714" s="275"/>
      <c r="L714" s="95"/>
    </row>
    <row r="715" spans="1:12">
      <c r="A715" s="6"/>
      <c r="C715" s="8"/>
      <c r="D715" s="275"/>
      <c r="L715" s="95"/>
    </row>
    <row r="716" spans="1:12">
      <c r="A716" s="6"/>
      <c r="C716" s="8"/>
      <c r="D716" s="275"/>
      <c r="L716" s="95"/>
    </row>
    <row r="717" spans="1:12">
      <c r="A717" s="6"/>
      <c r="C717" s="8"/>
      <c r="D717" s="275"/>
      <c r="L717" s="95"/>
    </row>
    <row r="718" spans="1:12">
      <c r="A718" s="6"/>
      <c r="C718" s="8"/>
      <c r="D718" s="275"/>
      <c r="L718" s="95"/>
    </row>
    <row r="719" spans="1:12">
      <c r="A719" s="6"/>
      <c r="C719" s="8"/>
      <c r="D719" s="275"/>
      <c r="L719" s="95"/>
    </row>
    <row r="720" spans="1:12">
      <c r="A720" s="6"/>
      <c r="C720" s="8"/>
      <c r="D720" s="275"/>
      <c r="L720" s="95"/>
    </row>
    <row r="721" spans="1:12">
      <c r="A721" s="6"/>
      <c r="C721" s="8"/>
      <c r="D721" s="275"/>
      <c r="L721" s="95"/>
    </row>
    <row r="722" spans="1:12">
      <c r="A722" s="6"/>
      <c r="C722" s="8"/>
      <c r="D722" s="275"/>
      <c r="L722" s="95"/>
    </row>
    <row r="723" spans="1:12">
      <c r="A723" s="6"/>
      <c r="C723" s="8"/>
      <c r="D723" s="275"/>
      <c r="L723" s="95"/>
    </row>
    <row r="724" spans="1:12">
      <c r="A724" s="6"/>
      <c r="C724" s="8"/>
      <c r="D724" s="275"/>
      <c r="L724" s="95"/>
    </row>
    <row r="725" spans="1:12">
      <c r="A725" s="6"/>
      <c r="C725" s="8"/>
      <c r="D725" s="275"/>
      <c r="L725" s="95"/>
    </row>
    <row r="726" spans="1:12">
      <c r="A726" s="6"/>
      <c r="C726" s="8"/>
      <c r="D726" s="275"/>
      <c r="L726" s="95"/>
    </row>
    <row r="727" spans="1:12">
      <c r="A727" s="6"/>
      <c r="C727" s="8"/>
      <c r="D727" s="275"/>
      <c r="L727" s="95"/>
    </row>
    <row r="728" spans="1:12">
      <c r="A728" s="6"/>
      <c r="C728" s="8"/>
      <c r="D728" s="275"/>
      <c r="L728" s="95"/>
    </row>
    <row r="729" spans="1:12">
      <c r="A729" s="6"/>
      <c r="C729" s="8"/>
      <c r="D729" s="275"/>
      <c r="L729" s="95"/>
    </row>
    <row r="730" spans="1:12">
      <c r="A730" s="6"/>
      <c r="C730" s="8"/>
      <c r="D730" s="275"/>
      <c r="L730" s="95"/>
    </row>
    <row r="731" spans="1:12">
      <c r="A731" s="6"/>
      <c r="C731" s="8"/>
      <c r="D731" s="275"/>
      <c r="L731" s="95"/>
    </row>
    <row r="732" spans="1:12">
      <c r="A732" s="6"/>
      <c r="C732" s="8"/>
      <c r="D732" s="275"/>
      <c r="L732" s="95"/>
    </row>
    <row r="733" spans="1:12">
      <c r="A733" s="6"/>
      <c r="C733" s="8"/>
      <c r="D733" s="275"/>
      <c r="L733" s="95"/>
    </row>
    <row r="734" spans="1:12">
      <c r="A734" s="6"/>
      <c r="C734" s="8"/>
      <c r="D734" s="275"/>
      <c r="L734" s="95"/>
    </row>
    <row r="735" spans="1:12">
      <c r="A735" s="6"/>
      <c r="C735" s="8"/>
      <c r="D735" s="275"/>
      <c r="L735" s="95"/>
    </row>
    <row r="736" spans="1:12">
      <c r="A736" s="6"/>
      <c r="C736" s="8"/>
      <c r="D736" s="275"/>
      <c r="L736" s="95"/>
    </row>
    <row r="737" spans="1:12">
      <c r="A737" s="6"/>
      <c r="C737" s="8"/>
      <c r="D737" s="275"/>
      <c r="L737" s="95"/>
    </row>
    <row r="738" spans="1:12">
      <c r="A738" s="6"/>
      <c r="C738" s="8"/>
      <c r="D738" s="275"/>
      <c r="L738" s="95"/>
    </row>
    <row r="739" spans="1:12">
      <c r="A739" s="6"/>
      <c r="C739" s="8"/>
      <c r="D739" s="275"/>
      <c r="L739" s="95"/>
    </row>
    <row r="740" spans="1:12">
      <c r="A740" s="6"/>
      <c r="C740" s="8"/>
      <c r="D740" s="275"/>
      <c r="L740" s="95"/>
    </row>
    <row r="741" spans="1:12">
      <c r="A741" s="6"/>
      <c r="C741" s="8"/>
      <c r="D741" s="275"/>
      <c r="L741" s="95"/>
    </row>
    <row r="742" spans="1:12">
      <c r="A742" s="6"/>
      <c r="C742" s="8"/>
      <c r="D742" s="275"/>
      <c r="L742" s="95"/>
    </row>
    <row r="743" spans="1:12">
      <c r="A743" s="6"/>
      <c r="C743" s="8"/>
      <c r="D743" s="275"/>
      <c r="L743" s="95"/>
    </row>
    <row r="744" spans="1:12">
      <c r="A744" s="6"/>
      <c r="C744" s="8"/>
      <c r="D744" s="275"/>
      <c r="L744" s="95"/>
    </row>
    <row r="745" spans="1:12">
      <c r="A745" s="6"/>
      <c r="C745" s="8"/>
      <c r="D745" s="275"/>
      <c r="L745" s="95"/>
    </row>
    <row r="746" spans="1:12">
      <c r="A746" s="6"/>
      <c r="C746" s="8"/>
      <c r="D746" s="275"/>
      <c r="L746" s="95"/>
    </row>
    <row r="747" spans="1:12">
      <c r="A747" s="6"/>
      <c r="C747" s="8"/>
      <c r="D747" s="275"/>
      <c r="L747" s="95"/>
    </row>
    <row r="748" spans="1:12">
      <c r="A748" s="6"/>
      <c r="C748" s="8"/>
      <c r="D748" s="275"/>
      <c r="L748" s="95"/>
    </row>
    <row r="749" spans="1:12">
      <c r="A749" s="6"/>
      <c r="C749" s="8"/>
      <c r="D749" s="275"/>
      <c r="L749" s="95"/>
    </row>
    <row r="750" spans="1:12">
      <c r="A750" s="6"/>
      <c r="C750" s="8"/>
      <c r="D750" s="275"/>
      <c r="L750" s="95"/>
    </row>
    <row r="751" spans="1:12">
      <c r="A751" s="6"/>
      <c r="C751" s="8"/>
      <c r="D751" s="275"/>
      <c r="L751" s="95"/>
    </row>
    <row r="752" spans="1:12">
      <c r="A752" s="6"/>
      <c r="C752" s="8"/>
      <c r="D752" s="275"/>
      <c r="L752" s="95"/>
    </row>
    <row r="753" spans="1:12">
      <c r="A753" s="6"/>
      <c r="C753" s="8"/>
      <c r="D753" s="275"/>
      <c r="L753" s="95"/>
    </row>
    <row r="754" spans="1:12">
      <c r="A754" s="6"/>
      <c r="C754" s="8"/>
      <c r="D754" s="275"/>
      <c r="L754" s="95"/>
    </row>
    <row r="755" spans="1:12">
      <c r="A755" s="6"/>
      <c r="C755" s="8"/>
      <c r="D755" s="275"/>
      <c r="L755" s="95"/>
    </row>
    <row r="756" spans="1:12">
      <c r="A756" s="6"/>
      <c r="C756" s="8"/>
      <c r="D756" s="275"/>
      <c r="L756" s="95"/>
    </row>
    <row r="757" spans="1:12">
      <c r="A757" s="6"/>
      <c r="C757" s="8"/>
      <c r="D757" s="275"/>
      <c r="L757" s="95"/>
    </row>
    <row r="758" spans="1:12">
      <c r="A758" s="6"/>
      <c r="C758" s="8"/>
      <c r="D758" s="275"/>
      <c r="L758" s="95"/>
    </row>
    <row r="759" spans="1:12">
      <c r="A759" s="6"/>
      <c r="C759" s="8"/>
      <c r="D759" s="275"/>
      <c r="L759" s="95"/>
    </row>
    <row r="760" spans="1:12">
      <c r="A760" s="6"/>
      <c r="C760" s="8"/>
      <c r="D760" s="275"/>
      <c r="L760" s="95"/>
    </row>
    <row r="761" spans="1:12">
      <c r="A761" s="6"/>
      <c r="C761" s="8"/>
      <c r="D761" s="275"/>
      <c r="L761" s="95"/>
    </row>
    <row r="762" spans="1:12">
      <c r="A762" s="6"/>
      <c r="C762" s="8"/>
      <c r="D762" s="275"/>
      <c r="L762" s="95"/>
    </row>
    <row r="763" spans="1:12">
      <c r="A763" s="6"/>
      <c r="C763" s="8"/>
      <c r="D763" s="275"/>
      <c r="E763" s="96"/>
      <c r="L763" s="95"/>
    </row>
    <row r="764" spans="1:12">
      <c r="A764" s="6"/>
      <c r="C764" s="8"/>
      <c r="D764" s="275"/>
      <c r="E764" s="96"/>
      <c r="L764" s="95"/>
    </row>
    <row r="765" spans="1:12">
      <c r="A765" s="6"/>
      <c r="C765" s="8"/>
      <c r="D765" s="275"/>
      <c r="E765" s="96"/>
      <c r="L765" s="95"/>
    </row>
    <row r="766" spans="1:12">
      <c r="A766" s="6"/>
      <c r="C766" s="8"/>
      <c r="D766" s="275"/>
      <c r="E766" s="96"/>
      <c r="L766" s="95"/>
    </row>
    <row r="767" spans="1:12">
      <c r="A767" s="6"/>
      <c r="C767" s="8"/>
      <c r="D767" s="275"/>
      <c r="E767" s="96"/>
      <c r="L767" s="95"/>
    </row>
    <row r="768" spans="1:12">
      <c r="A768" s="6"/>
      <c r="C768" s="8"/>
      <c r="D768" s="275"/>
      <c r="E768" s="96"/>
      <c r="L768" s="95"/>
    </row>
    <row r="769" spans="1:12">
      <c r="A769" s="6"/>
      <c r="C769" s="8"/>
      <c r="D769" s="275"/>
      <c r="E769" s="96"/>
      <c r="L769" s="95"/>
    </row>
    <row r="770" spans="1:12">
      <c r="A770" s="6"/>
      <c r="C770" s="8"/>
      <c r="D770" s="275"/>
      <c r="E770" s="96"/>
      <c r="L770" s="95"/>
    </row>
    <row r="771" spans="1:12">
      <c r="A771" s="6"/>
      <c r="C771" s="8"/>
      <c r="D771" s="275"/>
      <c r="E771" s="96"/>
      <c r="L771" s="95"/>
    </row>
    <row r="772" spans="1:12">
      <c r="A772" s="6"/>
      <c r="C772" s="8"/>
      <c r="D772" s="275"/>
      <c r="E772" s="96"/>
      <c r="L772" s="95"/>
    </row>
    <row r="773" spans="1:12">
      <c r="A773" s="6"/>
      <c r="C773" s="8"/>
      <c r="D773" s="275"/>
      <c r="E773" s="96"/>
      <c r="L773" s="95"/>
    </row>
    <row r="774" spans="1:12">
      <c r="A774" s="6"/>
      <c r="C774" s="8"/>
      <c r="D774" s="275"/>
      <c r="E774" s="96"/>
      <c r="L774" s="95"/>
    </row>
    <row r="775" spans="1:12">
      <c r="A775" s="6"/>
      <c r="C775" s="8"/>
      <c r="D775" s="275"/>
      <c r="E775" s="96"/>
      <c r="L775" s="95"/>
    </row>
    <row r="776" spans="1:12">
      <c r="A776" s="6"/>
      <c r="C776" s="8"/>
      <c r="D776" s="275"/>
      <c r="E776" s="96"/>
      <c r="L776" s="95"/>
    </row>
    <row r="777" spans="1:12">
      <c r="A777" s="6"/>
      <c r="C777" s="8"/>
      <c r="D777" s="275"/>
      <c r="E777" s="96"/>
      <c r="L777" s="95"/>
    </row>
    <row r="778" spans="1:12">
      <c r="A778" s="6"/>
      <c r="C778" s="8"/>
      <c r="D778" s="275"/>
      <c r="E778" s="96"/>
      <c r="L778" s="95"/>
    </row>
    <row r="779" spans="1:12">
      <c r="A779" s="6"/>
      <c r="C779" s="8"/>
      <c r="D779" s="275"/>
      <c r="E779" s="96"/>
      <c r="L779" s="95"/>
    </row>
    <row r="780" spans="1:12">
      <c r="A780" s="6"/>
      <c r="C780" s="8"/>
      <c r="D780" s="275"/>
      <c r="E780" s="96"/>
      <c r="L780" s="95"/>
    </row>
    <row r="781" spans="1:12">
      <c r="A781" s="6"/>
      <c r="C781" s="8"/>
      <c r="D781" s="275"/>
      <c r="E781" s="96"/>
      <c r="L781" s="95"/>
    </row>
    <row r="782" spans="1:12">
      <c r="A782" s="6"/>
      <c r="C782" s="8"/>
      <c r="D782" s="275"/>
      <c r="E782" s="96"/>
      <c r="L782" s="95"/>
    </row>
    <row r="783" spans="1:12">
      <c r="A783" s="6"/>
      <c r="C783" s="8"/>
      <c r="D783" s="275"/>
      <c r="E783" s="96"/>
      <c r="L783" s="95"/>
    </row>
    <row r="784" spans="1:12">
      <c r="A784" s="6"/>
      <c r="C784" s="8"/>
      <c r="D784" s="275"/>
      <c r="E784" s="96"/>
      <c r="L784" s="95"/>
    </row>
    <row r="785" spans="1:12">
      <c r="A785" s="6"/>
      <c r="C785" s="8"/>
      <c r="D785" s="275"/>
      <c r="E785" s="96"/>
      <c r="L785" s="95"/>
    </row>
    <row r="786" spans="1:12">
      <c r="A786" s="6"/>
      <c r="C786" s="8"/>
      <c r="D786" s="275"/>
      <c r="E786" s="96"/>
      <c r="L786" s="95"/>
    </row>
    <row r="787" spans="1:12">
      <c r="A787" s="6"/>
      <c r="C787" s="8"/>
      <c r="D787" s="275"/>
      <c r="E787" s="96"/>
      <c r="L787" s="95"/>
    </row>
    <row r="788" spans="1:12">
      <c r="A788" s="6"/>
      <c r="C788" s="8"/>
      <c r="D788" s="275"/>
      <c r="E788" s="96"/>
      <c r="L788" s="95"/>
    </row>
    <row r="789" spans="1:12">
      <c r="A789" s="6"/>
      <c r="C789" s="8"/>
      <c r="D789" s="275"/>
      <c r="E789" s="96"/>
      <c r="L789" s="95"/>
    </row>
    <row r="790" spans="1:12">
      <c r="A790" s="6"/>
      <c r="C790" s="8"/>
      <c r="D790" s="275"/>
      <c r="E790" s="96"/>
      <c r="L790" s="95"/>
    </row>
    <row r="791" spans="1:12">
      <c r="A791" s="6"/>
      <c r="C791" s="8"/>
      <c r="D791" s="275"/>
      <c r="E791" s="96"/>
      <c r="L791" s="95"/>
    </row>
    <row r="792" spans="1:12">
      <c r="A792" s="6"/>
      <c r="C792" s="8"/>
      <c r="D792" s="275"/>
      <c r="E792" s="96"/>
      <c r="L792" s="95"/>
    </row>
    <row r="793" spans="1:12">
      <c r="A793" s="6"/>
      <c r="C793" s="8"/>
      <c r="D793" s="275"/>
      <c r="E793" s="96"/>
      <c r="L793" s="95"/>
    </row>
    <row r="794" spans="1:12">
      <c r="A794" s="6"/>
      <c r="C794" s="8"/>
      <c r="D794" s="275"/>
      <c r="E794" s="96"/>
      <c r="L794" s="95"/>
    </row>
    <row r="795" spans="1:12">
      <c r="A795" s="6"/>
      <c r="C795" s="8"/>
      <c r="D795" s="275"/>
      <c r="E795" s="96"/>
      <c r="L795" s="95"/>
    </row>
    <row r="796" spans="1:12">
      <c r="A796" s="6"/>
      <c r="C796" s="8"/>
      <c r="D796" s="275"/>
      <c r="E796" s="96"/>
      <c r="L796" s="95"/>
    </row>
    <row r="797" spans="1:12">
      <c r="A797" s="6"/>
      <c r="C797" s="8"/>
      <c r="D797" s="275"/>
      <c r="E797" s="96"/>
      <c r="L797" s="95"/>
    </row>
    <row r="798" spans="1:12">
      <c r="A798" s="6"/>
      <c r="C798" s="8"/>
      <c r="D798" s="275"/>
      <c r="E798" s="96"/>
      <c r="L798" s="95"/>
    </row>
    <row r="799" spans="1:12">
      <c r="A799" s="6"/>
      <c r="C799" s="8"/>
      <c r="D799" s="275"/>
      <c r="E799" s="96"/>
      <c r="L799" s="95"/>
    </row>
    <row r="800" spans="1:12">
      <c r="A800" s="6"/>
      <c r="C800" s="8"/>
      <c r="D800" s="275"/>
      <c r="E800" s="96"/>
      <c r="L800" s="95"/>
    </row>
    <row r="801" spans="1:12">
      <c r="A801" s="6"/>
      <c r="C801" s="8"/>
      <c r="D801" s="275"/>
      <c r="E801" s="96"/>
      <c r="L801" s="95"/>
    </row>
    <row r="802" spans="1:12">
      <c r="A802" s="6"/>
      <c r="C802" s="8"/>
      <c r="D802" s="275"/>
      <c r="E802" s="96"/>
      <c r="L802" s="95"/>
    </row>
    <row r="803" spans="1:12">
      <c r="A803" s="6"/>
      <c r="C803" s="8"/>
      <c r="D803" s="275"/>
      <c r="E803" s="96"/>
      <c r="L803" s="95"/>
    </row>
    <row r="804" spans="1:12">
      <c r="A804" s="6"/>
      <c r="C804" s="8"/>
      <c r="D804" s="275"/>
      <c r="E804" s="96"/>
      <c r="L804" s="95"/>
    </row>
    <row r="805" spans="1:12">
      <c r="A805" s="6"/>
      <c r="C805" s="8"/>
      <c r="D805" s="275"/>
      <c r="E805" s="96"/>
      <c r="L805" s="95"/>
    </row>
    <row r="806" spans="1:12">
      <c r="A806" s="6"/>
      <c r="C806" s="8"/>
      <c r="D806" s="275"/>
      <c r="E806" s="96"/>
      <c r="L806" s="95"/>
    </row>
    <row r="807" spans="1:12">
      <c r="A807" s="6"/>
      <c r="C807" s="8"/>
      <c r="D807" s="275"/>
      <c r="E807" s="96"/>
      <c r="L807" s="95"/>
    </row>
    <row r="808" spans="1:12">
      <c r="A808" s="6"/>
      <c r="C808" s="8"/>
      <c r="D808" s="275"/>
      <c r="E808" s="96"/>
      <c r="L808" s="95"/>
    </row>
    <row r="809" spans="1:12">
      <c r="A809" s="6"/>
      <c r="C809" s="8"/>
      <c r="D809" s="275"/>
      <c r="E809" s="96"/>
      <c r="L809" s="95"/>
    </row>
    <row r="810" spans="1:12">
      <c r="A810" s="6"/>
      <c r="C810" s="8"/>
      <c r="D810" s="275"/>
      <c r="E810" s="96"/>
      <c r="L810" s="95"/>
    </row>
    <row r="811" spans="1:12">
      <c r="A811" s="6"/>
      <c r="C811" s="8"/>
      <c r="D811" s="275"/>
      <c r="E811" s="96"/>
      <c r="L811" s="95"/>
    </row>
    <row r="812" spans="1:12">
      <c r="A812" s="6"/>
      <c r="C812" s="8"/>
      <c r="D812" s="275"/>
      <c r="E812" s="96"/>
      <c r="L812" s="95"/>
    </row>
    <row r="813" spans="1:12">
      <c r="A813" s="6"/>
      <c r="C813" s="8"/>
      <c r="D813" s="275"/>
      <c r="E813" s="96"/>
      <c r="L813" s="95"/>
    </row>
    <row r="814" spans="1:12">
      <c r="A814" s="6"/>
      <c r="C814" s="8"/>
      <c r="D814" s="275"/>
      <c r="E814" s="96"/>
      <c r="L814" s="95"/>
    </row>
    <row r="815" spans="1:12">
      <c r="A815" s="6"/>
      <c r="C815" s="8"/>
      <c r="D815" s="275"/>
      <c r="E815" s="96"/>
      <c r="L815" s="95"/>
    </row>
    <row r="816" spans="1:12">
      <c r="A816" s="6"/>
      <c r="C816" s="8"/>
      <c r="D816" s="275"/>
      <c r="E816" s="96"/>
      <c r="L816" s="95"/>
    </row>
    <row r="817" spans="1:12">
      <c r="A817" s="6"/>
      <c r="C817" s="8"/>
      <c r="D817" s="275"/>
      <c r="E817" s="96"/>
      <c r="L817" s="95"/>
    </row>
  </sheetData>
  <mergeCells count="3">
    <mergeCell ref="E2:F2"/>
    <mergeCell ref="G2:H2"/>
    <mergeCell ref="I2:J2"/>
  </mergeCells>
  <conditionalFormatting sqref="D56">
    <cfRule type="cellIs" dxfId="5" priority="1" stopIfTrue="1" operator="equal">
      <formula>8223.307275</formula>
    </cfRule>
  </conditionalFormatting>
  <pageMargins left="0.11811023622047245" right="0.11811023622047245" top="0.11811023622047245" bottom="0.11811023622047245" header="0.11811023622047245" footer="0.11811023622047245"/>
  <pageSetup paperSize="9" scale="9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L725"/>
  <sheetViews>
    <sheetView showGridLines="0" topLeftCell="A16" zoomScale="63" zoomScaleNormal="85" workbookViewId="0">
      <selection activeCell="D51" sqref="D51"/>
    </sheetView>
  </sheetViews>
  <sheetFormatPr defaultRowHeight="14.35"/>
  <cols>
    <col min="1" max="1" width="6" customWidth="1"/>
    <col min="2" max="2" width="42.29296875" customWidth="1"/>
    <col min="3" max="3" width="8.29296875" bestFit="1" customWidth="1"/>
    <col min="4" max="4" width="8.703125" style="302" bestFit="1" customWidth="1"/>
    <col min="5" max="5" width="11.5859375" bestFit="1" customWidth="1"/>
    <col min="6" max="6" width="13.703125" customWidth="1"/>
    <col min="7" max="7" width="24.41015625" bestFit="1" customWidth="1"/>
    <col min="8" max="8" width="12.29296875" bestFit="1" customWidth="1"/>
    <col min="9" max="9" width="21.703125" bestFit="1" customWidth="1"/>
    <col min="10" max="10" width="12.703125" customWidth="1"/>
    <col min="11" max="11" width="16.41015625" bestFit="1" customWidth="1"/>
    <col min="12" max="12" width="7.87890625" customWidth="1"/>
  </cols>
  <sheetData>
    <row r="1" spans="1:12" s="125" customFormat="1" ht="27.35">
      <c r="A1" s="231" t="s">
        <v>0</v>
      </c>
      <c r="B1" s="232" t="s">
        <v>29</v>
      </c>
      <c r="C1" s="245" t="s">
        <v>48</v>
      </c>
      <c r="D1" s="286" t="s">
        <v>49</v>
      </c>
      <c r="E1" s="360" t="s">
        <v>142</v>
      </c>
      <c r="F1" s="361"/>
      <c r="G1" s="360" t="s">
        <v>143</v>
      </c>
      <c r="H1" s="361"/>
      <c r="I1" s="360" t="s">
        <v>33</v>
      </c>
      <c r="J1" s="361"/>
      <c r="K1" s="234" t="s">
        <v>17</v>
      </c>
      <c r="L1" s="95"/>
    </row>
    <row r="2" spans="1:12" s="125" customFormat="1" ht="27.35">
      <c r="A2" s="231"/>
      <c r="B2" s="235"/>
      <c r="C2" s="246"/>
      <c r="D2" s="287"/>
      <c r="E2" s="237" t="s">
        <v>50</v>
      </c>
      <c r="F2" s="237" t="s">
        <v>51</v>
      </c>
      <c r="G2" s="237" t="s">
        <v>50</v>
      </c>
      <c r="H2" s="237" t="s">
        <v>51</v>
      </c>
      <c r="I2" s="237" t="s">
        <v>50</v>
      </c>
      <c r="J2" s="237" t="s">
        <v>51</v>
      </c>
      <c r="K2" s="234"/>
      <c r="L2" s="95"/>
    </row>
    <row r="3" spans="1:12" s="125" customFormat="1">
      <c r="A3" s="223">
        <v>1</v>
      </c>
      <c r="B3" s="238">
        <v>2</v>
      </c>
      <c r="C3" s="239">
        <v>3</v>
      </c>
      <c r="D3" s="288">
        <v>4</v>
      </c>
      <c r="E3" s="238">
        <v>5</v>
      </c>
      <c r="F3" s="238">
        <v>6</v>
      </c>
      <c r="G3" s="238">
        <v>5</v>
      </c>
      <c r="H3" s="238">
        <v>6</v>
      </c>
      <c r="I3" s="238">
        <v>5</v>
      </c>
      <c r="J3" s="238">
        <v>6</v>
      </c>
      <c r="K3" s="238">
        <v>7</v>
      </c>
      <c r="L3" s="95"/>
    </row>
    <row r="4" spans="1:12" s="125" customFormat="1">
      <c r="A4" s="195"/>
      <c r="B4" s="195" t="s">
        <v>171</v>
      </c>
      <c r="C4" s="196"/>
      <c r="D4" s="289"/>
      <c r="E4" s="197"/>
      <c r="F4" s="197"/>
      <c r="G4" s="197"/>
      <c r="H4" s="197"/>
      <c r="I4" s="197"/>
      <c r="J4" s="197"/>
      <c r="K4" s="198"/>
      <c r="L4" s="95"/>
    </row>
    <row r="5" spans="1:12" s="125" customFormat="1">
      <c r="A5" s="191">
        <v>1</v>
      </c>
      <c r="B5" s="204" t="s">
        <v>144</v>
      </c>
      <c r="C5" s="192" t="s">
        <v>25</v>
      </c>
      <c r="D5" s="290">
        <v>22</v>
      </c>
      <c r="E5" s="194"/>
      <c r="F5" s="199">
        <f t="shared" ref="F5:F37" si="0">E5*D5</f>
        <v>0</v>
      </c>
      <c r="G5" s="194"/>
      <c r="H5" s="199">
        <f t="shared" ref="H5:H33" si="1">G5*D5</f>
        <v>0</v>
      </c>
      <c r="I5" s="194"/>
      <c r="J5" s="199">
        <f t="shared" ref="J5:J33" si="2">I5*D5</f>
        <v>0</v>
      </c>
      <c r="K5" s="202">
        <f t="shared" ref="K5:K33" si="3">J5+H5+F5</f>
        <v>0</v>
      </c>
      <c r="L5" s="95"/>
    </row>
    <row r="6" spans="1:12" s="125" customFormat="1">
      <c r="A6" s="191">
        <v>2</v>
      </c>
      <c r="B6" s="204" t="s">
        <v>145</v>
      </c>
      <c r="C6" s="192" t="s">
        <v>25</v>
      </c>
      <c r="D6" s="290">
        <v>28</v>
      </c>
      <c r="E6" s="194"/>
      <c r="F6" s="199">
        <f t="shared" si="0"/>
        <v>0</v>
      </c>
      <c r="G6" s="194"/>
      <c r="H6" s="199">
        <f t="shared" si="1"/>
        <v>0</v>
      </c>
      <c r="I6" s="194"/>
      <c r="J6" s="199">
        <f t="shared" si="2"/>
        <v>0</v>
      </c>
      <c r="K6" s="202">
        <f t="shared" si="3"/>
        <v>0</v>
      </c>
      <c r="L6" s="95"/>
    </row>
    <row r="7" spans="1:12" s="125" customFormat="1">
      <c r="A7" s="191">
        <v>3</v>
      </c>
      <c r="B7" s="204" t="s">
        <v>146</v>
      </c>
      <c r="C7" s="192" t="s">
        <v>25</v>
      </c>
      <c r="D7" s="290">
        <v>22</v>
      </c>
      <c r="E7" s="194"/>
      <c r="F7" s="199">
        <f t="shared" si="0"/>
        <v>0</v>
      </c>
      <c r="G7" s="194"/>
      <c r="H7" s="199">
        <f t="shared" si="1"/>
        <v>0</v>
      </c>
      <c r="I7" s="194"/>
      <c r="J7" s="199">
        <f t="shared" si="2"/>
        <v>0</v>
      </c>
      <c r="K7" s="202">
        <f t="shared" si="3"/>
        <v>0</v>
      </c>
      <c r="L7" s="95"/>
    </row>
    <row r="8" spans="1:12" s="125" customFormat="1">
      <c r="A8" s="191">
        <v>4</v>
      </c>
      <c r="B8" s="204" t="s">
        <v>147</v>
      </c>
      <c r="C8" s="192" t="s">
        <v>25</v>
      </c>
      <c r="D8" s="290">
        <v>22</v>
      </c>
      <c r="E8" s="194"/>
      <c r="F8" s="199">
        <f t="shared" si="0"/>
        <v>0</v>
      </c>
      <c r="G8" s="194"/>
      <c r="H8" s="199">
        <f t="shared" si="1"/>
        <v>0</v>
      </c>
      <c r="I8" s="194"/>
      <c r="J8" s="199">
        <f t="shared" si="2"/>
        <v>0</v>
      </c>
      <c r="K8" s="202">
        <f t="shared" si="3"/>
        <v>0</v>
      </c>
      <c r="L8" s="95"/>
    </row>
    <row r="9" spans="1:12" s="125" customFormat="1">
      <c r="A9" s="191">
        <v>5</v>
      </c>
      <c r="B9" s="204" t="s">
        <v>148</v>
      </c>
      <c r="C9" s="192" t="s">
        <v>25</v>
      </c>
      <c r="D9" s="290">
        <v>6</v>
      </c>
      <c r="E9" s="194"/>
      <c r="F9" s="199">
        <f t="shared" si="0"/>
        <v>0</v>
      </c>
      <c r="G9" s="194"/>
      <c r="H9" s="199">
        <f t="shared" si="1"/>
        <v>0</v>
      </c>
      <c r="I9" s="194"/>
      <c r="J9" s="199">
        <f t="shared" si="2"/>
        <v>0</v>
      </c>
      <c r="K9" s="202">
        <f t="shared" si="3"/>
        <v>0</v>
      </c>
      <c r="L9" s="95"/>
    </row>
    <row r="10" spans="1:12" s="125" customFormat="1">
      <c r="A10" s="191">
        <v>6</v>
      </c>
      <c r="B10" s="193" t="s">
        <v>149</v>
      </c>
      <c r="C10" s="192" t="s">
        <v>25</v>
      </c>
      <c r="D10" s="290">
        <v>33</v>
      </c>
      <c r="E10" s="194"/>
      <c r="F10" s="199">
        <f t="shared" si="0"/>
        <v>0</v>
      </c>
      <c r="G10" s="194"/>
      <c r="H10" s="199">
        <f t="shared" si="1"/>
        <v>0</v>
      </c>
      <c r="I10" s="194"/>
      <c r="J10" s="199">
        <f t="shared" si="2"/>
        <v>0</v>
      </c>
      <c r="K10" s="202">
        <f t="shared" si="3"/>
        <v>0</v>
      </c>
      <c r="L10" s="95"/>
    </row>
    <row r="11" spans="1:12" s="125" customFormat="1">
      <c r="A11" s="191">
        <v>7</v>
      </c>
      <c r="B11" s="193" t="s">
        <v>150</v>
      </c>
      <c r="C11" s="192" t="s">
        <v>25</v>
      </c>
      <c r="D11" s="290">
        <v>324</v>
      </c>
      <c r="E11" s="194"/>
      <c r="F11" s="199">
        <f t="shared" si="0"/>
        <v>0</v>
      </c>
      <c r="G11" s="194"/>
      <c r="H11" s="199">
        <f t="shared" si="1"/>
        <v>0</v>
      </c>
      <c r="I11" s="194"/>
      <c r="J11" s="199">
        <f t="shared" si="2"/>
        <v>0</v>
      </c>
      <c r="K11" s="202">
        <f t="shared" si="3"/>
        <v>0</v>
      </c>
      <c r="L11" s="95"/>
    </row>
    <row r="12" spans="1:12" s="125" customFormat="1">
      <c r="A12" s="191">
        <v>8</v>
      </c>
      <c r="B12" s="193" t="s">
        <v>151</v>
      </c>
      <c r="C12" s="192" t="s">
        <v>25</v>
      </c>
      <c r="D12" s="290">
        <v>36</v>
      </c>
      <c r="E12" s="194"/>
      <c r="F12" s="199">
        <f t="shared" si="0"/>
        <v>0</v>
      </c>
      <c r="G12" s="194"/>
      <c r="H12" s="199">
        <f t="shared" si="1"/>
        <v>0</v>
      </c>
      <c r="I12" s="194"/>
      <c r="J12" s="199">
        <f t="shared" si="2"/>
        <v>0</v>
      </c>
      <c r="K12" s="202">
        <f t="shared" si="3"/>
        <v>0</v>
      </c>
      <c r="L12" s="95"/>
    </row>
    <row r="13" spans="1:12" s="125" customFormat="1" ht="26">
      <c r="A13" s="191">
        <v>9</v>
      </c>
      <c r="B13" s="193" t="s">
        <v>152</v>
      </c>
      <c r="C13" s="192" t="s">
        <v>25</v>
      </c>
      <c r="D13" s="291">
        <v>25</v>
      </c>
      <c r="E13" s="203"/>
      <c r="F13" s="199">
        <f t="shared" si="0"/>
        <v>0</v>
      </c>
      <c r="G13" s="203"/>
      <c r="H13" s="199">
        <f t="shared" si="1"/>
        <v>0</v>
      </c>
      <c r="I13" s="203"/>
      <c r="J13" s="199">
        <f t="shared" si="2"/>
        <v>0</v>
      </c>
      <c r="K13" s="202">
        <f t="shared" si="3"/>
        <v>0</v>
      </c>
      <c r="L13" s="95"/>
    </row>
    <row r="14" spans="1:12" s="125" customFormat="1" ht="26">
      <c r="A14" s="191">
        <v>10</v>
      </c>
      <c r="B14" s="204" t="s">
        <v>153</v>
      </c>
      <c r="C14" s="205" t="s">
        <v>25</v>
      </c>
      <c r="D14" s="292">
        <v>8</v>
      </c>
      <c r="E14" s="203"/>
      <c r="F14" s="199">
        <f t="shared" si="0"/>
        <v>0</v>
      </c>
      <c r="G14" s="203"/>
      <c r="H14" s="199">
        <f t="shared" si="1"/>
        <v>0</v>
      </c>
      <c r="I14" s="203"/>
      <c r="J14" s="199">
        <f t="shared" si="2"/>
        <v>0</v>
      </c>
      <c r="K14" s="202">
        <f t="shared" si="3"/>
        <v>0</v>
      </c>
      <c r="L14" s="95"/>
    </row>
    <row r="15" spans="1:12" s="125" customFormat="1" ht="26">
      <c r="A15" s="191">
        <v>11</v>
      </c>
      <c r="B15" s="204" t="s">
        <v>154</v>
      </c>
      <c r="C15" s="205" t="s">
        <v>25</v>
      </c>
      <c r="D15" s="292">
        <v>8</v>
      </c>
      <c r="E15" s="203"/>
      <c r="F15" s="199">
        <f t="shared" si="0"/>
        <v>0</v>
      </c>
      <c r="G15" s="203"/>
      <c r="H15" s="199">
        <f t="shared" si="1"/>
        <v>0</v>
      </c>
      <c r="I15" s="203"/>
      <c r="J15" s="199">
        <f t="shared" si="2"/>
        <v>0</v>
      </c>
      <c r="K15" s="202">
        <f t="shared" si="3"/>
        <v>0</v>
      </c>
      <c r="L15" s="95"/>
    </row>
    <row r="16" spans="1:12" s="125" customFormat="1">
      <c r="A16" s="191">
        <v>12</v>
      </c>
      <c r="B16" s="193" t="s">
        <v>155</v>
      </c>
      <c r="C16" s="192" t="s">
        <v>25</v>
      </c>
      <c r="D16" s="293">
        <v>41</v>
      </c>
      <c r="E16" s="194"/>
      <c r="F16" s="199">
        <f t="shared" si="0"/>
        <v>0</v>
      </c>
      <c r="G16" s="194"/>
      <c r="H16" s="199">
        <f t="shared" si="1"/>
        <v>0</v>
      </c>
      <c r="I16" s="194"/>
      <c r="J16" s="199">
        <f t="shared" si="2"/>
        <v>0</v>
      </c>
      <c r="K16" s="202">
        <f t="shared" si="3"/>
        <v>0</v>
      </c>
      <c r="L16" s="95"/>
    </row>
    <row r="17" spans="1:12" s="125" customFormat="1">
      <c r="A17" s="191">
        <v>13</v>
      </c>
      <c r="B17" s="193" t="s">
        <v>156</v>
      </c>
      <c r="C17" s="192" t="s">
        <v>25</v>
      </c>
      <c r="D17" s="290">
        <v>12</v>
      </c>
      <c r="E17" s="194"/>
      <c r="F17" s="199">
        <f t="shared" si="0"/>
        <v>0</v>
      </c>
      <c r="G17" s="194"/>
      <c r="H17" s="199">
        <f t="shared" si="1"/>
        <v>0</v>
      </c>
      <c r="I17" s="194"/>
      <c r="J17" s="199">
        <f t="shared" si="2"/>
        <v>0</v>
      </c>
      <c r="K17" s="202">
        <f t="shared" si="3"/>
        <v>0</v>
      </c>
      <c r="L17" s="95"/>
    </row>
    <row r="18" spans="1:12" s="125" customFormat="1" ht="26">
      <c r="A18" s="191">
        <v>14</v>
      </c>
      <c r="B18" s="204" t="s">
        <v>157</v>
      </c>
      <c r="C18" s="205" t="s">
        <v>25</v>
      </c>
      <c r="D18" s="293">
        <v>2</v>
      </c>
      <c r="E18" s="206"/>
      <c r="F18" s="199">
        <f t="shared" si="0"/>
        <v>0</v>
      </c>
      <c r="G18" s="206"/>
      <c r="H18" s="199">
        <f t="shared" si="1"/>
        <v>0</v>
      </c>
      <c r="I18" s="206"/>
      <c r="J18" s="199">
        <f t="shared" si="2"/>
        <v>0</v>
      </c>
      <c r="K18" s="202">
        <f t="shared" si="3"/>
        <v>0</v>
      </c>
      <c r="L18" s="95"/>
    </row>
    <row r="19" spans="1:12" s="125" customFormat="1">
      <c r="A19" s="362" t="s">
        <v>172</v>
      </c>
      <c r="B19" s="363"/>
      <c r="C19" s="207"/>
      <c r="D19" s="294"/>
      <c r="E19" s="208"/>
      <c r="F19" s="220"/>
      <c r="G19" s="208"/>
      <c r="H19" s="220"/>
      <c r="I19" s="208"/>
      <c r="J19" s="220"/>
      <c r="K19" s="221"/>
      <c r="L19" s="95"/>
    </row>
    <row r="20" spans="1:12" s="125" customFormat="1">
      <c r="A20" s="191">
        <v>1</v>
      </c>
      <c r="B20" s="204" t="s">
        <v>144</v>
      </c>
      <c r="C20" s="192" t="s">
        <v>25</v>
      </c>
      <c r="D20" s="290">
        <v>22</v>
      </c>
      <c r="E20" s="194"/>
      <c r="F20" s="199">
        <f t="shared" si="0"/>
        <v>0</v>
      </c>
      <c r="G20" s="194"/>
      <c r="H20" s="199">
        <f t="shared" si="1"/>
        <v>0</v>
      </c>
      <c r="I20" s="194"/>
      <c r="J20" s="199">
        <f t="shared" si="2"/>
        <v>0</v>
      </c>
      <c r="K20" s="202">
        <f t="shared" si="3"/>
        <v>0</v>
      </c>
      <c r="L20" s="95"/>
    </row>
    <row r="21" spans="1:12" s="125" customFormat="1">
      <c r="A21" s="191">
        <v>2</v>
      </c>
      <c r="B21" s="204" t="s">
        <v>145</v>
      </c>
      <c r="C21" s="192" t="s">
        <v>25</v>
      </c>
      <c r="D21" s="290">
        <v>9</v>
      </c>
      <c r="E21" s="194"/>
      <c r="F21" s="199">
        <f t="shared" si="0"/>
        <v>0</v>
      </c>
      <c r="G21" s="194"/>
      <c r="H21" s="199">
        <f t="shared" si="1"/>
        <v>0</v>
      </c>
      <c r="I21" s="194"/>
      <c r="J21" s="199">
        <f t="shared" si="2"/>
        <v>0</v>
      </c>
      <c r="K21" s="202">
        <f t="shared" si="3"/>
        <v>0</v>
      </c>
      <c r="L21" s="95"/>
    </row>
    <row r="22" spans="1:12" s="125" customFormat="1">
      <c r="A22" s="191">
        <v>3</v>
      </c>
      <c r="B22" s="204" t="s">
        <v>146</v>
      </c>
      <c r="C22" s="192" t="s">
        <v>25</v>
      </c>
      <c r="D22" s="290">
        <v>9</v>
      </c>
      <c r="E22" s="194"/>
      <c r="F22" s="199">
        <f t="shared" si="0"/>
        <v>0</v>
      </c>
      <c r="G22" s="194"/>
      <c r="H22" s="199">
        <f t="shared" si="1"/>
        <v>0</v>
      </c>
      <c r="I22" s="194"/>
      <c r="J22" s="199">
        <f t="shared" si="2"/>
        <v>0</v>
      </c>
      <c r="K22" s="202">
        <f t="shared" si="3"/>
        <v>0</v>
      </c>
      <c r="L22" s="95"/>
    </row>
    <row r="23" spans="1:12" s="125" customFormat="1">
      <c r="A23" s="191">
        <v>4</v>
      </c>
      <c r="B23" s="204" t="s">
        <v>147</v>
      </c>
      <c r="C23" s="192" t="s">
        <v>25</v>
      </c>
      <c r="D23" s="290">
        <v>18</v>
      </c>
      <c r="E23" s="194"/>
      <c r="F23" s="199">
        <f t="shared" si="0"/>
        <v>0</v>
      </c>
      <c r="G23" s="194"/>
      <c r="H23" s="199">
        <f t="shared" si="1"/>
        <v>0</v>
      </c>
      <c r="I23" s="194"/>
      <c r="J23" s="199">
        <f t="shared" si="2"/>
        <v>0</v>
      </c>
      <c r="K23" s="202">
        <f t="shared" si="3"/>
        <v>0</v>
      </c>
      <c r="L23" s="95"/>
    </row>
    <row r="24" spans="1:12" s="125" customFormat="1">
      <c r="A24" s="191">
        <v>5</v>
      </c>
      <c r="B24" s="204" t="s">
        <v>148</v>
      </c>
      <c r="C24" s="192" t="s">
        <v>25</v>
      </c>
      <c r="D24" s="290">
        <v>4</v>
      </c>
      <c r="E24" s="194"/>
      <c r="F24" s="199">
        <f t="shared" si="0"/>
        <v>0</v>
      </c>
      <c r="G24" s="194"/>
      <c r="H24" s="199">
        <f t="shared" si="1"/>
        <v>0</v>
      </c>
      <c r="I24" s="194"/>
      <c r="J24" s="199">
        <f t="shared" si="2"/>
        <v>0</v>
      </c>
      <c r="K24" s="202">
        <f t="shared" si="3"/>
        <v>0</v>
      </c>
      <c r="L24" s="95"/>
    </row>
    <row r="25" spans="1:12" s="125" customFormat="1">
      <c r="A25" s="191">
        <v>6</v>
      </c>
      <c r="B25" s="193" t="s">
        <v>149</v>
      </c>
      <c r="C25" s="192" t="s">
        <v>25</v>
      </c>
      <c r="D25" s="290">
        <v>18</v>
      </c>
      <c r="E25" s="194"/>
      <c r="F25" s="199">
        <f t="shared" si="0"/>
        <v>0</v>
      </c>
      <c r="G25" s="194"/>
      <c r="H25" s="199">
        <f t="shared" si="1"/>
        <v>0</v>
      </c>
      <c r="I25" s="194"/>
      <c r="J25" s="199">
        <f t="shared" si="2"/>
        <v>0</v>
      </c>
      <c r="K25" s="202">
        <f t="shared" si="3"/>
        <v>0</v>
      </c>
      <c r="L25" s="95"/>
    </row>
    <row r="26" spans="1:12" s="125" customFormat="1">
      <c r="A26" s="191">
        <v>7</v>
      </c>
      <c r="B26" s="193" t="s">
        <v>150</v>
      </c>
      <c r="C26" s="192" t="s">
        <v>25</v>
      </c>
      <c r="D26" s="290">
        <v>168</v>
      </c>
      <c r="E26" s="194"/>
      <c r="F26" s="199">
        <f t="shared" si="0"/>
        <v>0</v>
      </c>
      <c r="G26" s="194"/>
      <c r="H26" s="199">
        <f t="shared" si="1"/>
        <v>0</v>
      </c>
      <c r="I26" s="194"/>
      <c r="J26" s="199">
        <f t="shared" si="2"/>
        <v>0</v>
      </c>
      <c r="K26" s="202">
        <f t="shared" si="3"/>
        <v>0</v>
      </c>
      <c r="L26" s="95"/>
    </row>
    <row r="27" spans="1:12" s="125" customFormat="1">
      <c r="A27" s="191">
        <v>8</v>
      </c>
      <c r="B27" s="193" t="s">
        <v>151</v>
      </c>
      <c r="C27" s="192" t="s">
        <v>25</v>
      </c>
      <c r="D27" s="290">
        <v>21</v>
      </c>
      <c r="E27" s="194"/>
      <c r="F27" s="199">
        <f t="shared" si="0"/>
        <v>0</v>
      </c>
      <c r="G27" s="194"/>
      <c r="H27" s="199">
        <f t="shared" si="1"/>
        <v>0</v>
      </c>
      <c r="I27" s="194"/>
      <c r="J27" s="199">
        <f t="shared" si="2"/>
        <v>0</v>
      </c>
      <c r="K27" s="202">
        <f t="shared" si="3"/>
        <v>0</v>
      </c>
      <c r="L27" s="95"/>
    </row>
    <row r="28" spans="1:12" s="125" customFormat="1" ht="26">
      <c r="A28" s="191">
        <v>9</v>
      </c>
      <c r="B28" s="193" t="s">
        <v>152</v>
      </c>
      <c r="C28" s="192" t="s">
        <v>25</v>
      </c>
      <c r="D28" s="291">
        <v>18</v>
      </c>
      <c r="E28" s="203"/>
      <c r="F28" s="199">
        <f t="shared" si="0"/>
        <v>0</v>
      </c>
      <c r="G28" s="203"/>
      <c r="H28" s="199">
        <f t="shared" si="1"/>
        <v>0</v>
      </c>
      <c r="I28" s="203"/>
      <c r="J28" s="199">
        <f t="shared" si="2"/>
        <v>0</v>
      </c>
      <c r="K28" s="202">
        <f t="shared" si="3"/>
        <v>0</v>
      </c>
      <c r="L28" s="95"/>
    </row>
    <row r="29" spans="1:12" s="125" customFormat="1" ht="26">
      <c r="A29" s="191">
        <v>10</v>
      </c>
      <c r="B29" s="204" t="s">
        <v>153</v>
      </c>
      <c r="C29" s="205" t="s">
        <v>25</v>
      </c>
      <c r="D29" s="292">
        <v>6</v>
      </c>
      <c r="E29" s="203"/>
      <c r="F29" s="199">
        <f t="shared" si="0"/>
        <v>0</v>
      </c>
      <c r="G29" s="203"/>
      <c r="H29" s="199">
        <f t="shared" si="1"/>
        <v>0</v>
      </c>
      <c r="I29" s="203"/>
      <c r="J29" s="199">
        <f t="shared" si="2"/>
        <v>0</v>
      </c>
      <c r="K29" s="202">
        <f t="shared" si="3"/>
        <v>0</v>
      </c>
      <c r="L29" s="95"/>
    </row>
    <row r="30" spans="1:12" s="125" customFormat="1" ht="26">
      <c r="A30" s="191">
        <v>11</v>
      </c>
      <c r="B30" s="204" t="s">
        <v>154</v>
      </c>
      <c r="C30" s="205" t="s">
        <v>25</v>
      </c>
      <c r="D30" s="292">
        <v>6</v>
      </c>
      <c r="E30" s="203"/>
      <c r="F30" s="199">
        <f t="shared" si="0"/>
        <v>0</v>
      </c>
      <c r="G30" s="203"/>
      <c r="H30" s="199">
        <f t="shared" si="1"/>
        <v>0</v>
      </c>
      <c r="I30" s="203"/>
      <c r="J30" s="199">
        <f t="shared" si="2"/>
        <v>0</v>
      </c>
      <c r="K30" s="202">
        <f t="shared" si="3"/>
        <v>0</v>
      </c>
      <c r="L30" s="95"/>
    </row>
    <row r="31" spans="1:12" s="125" customFormat="1">
      <c r="A31" s="191">
        <v>12</v>
      </c>
      <c r="B31" s="193" t="s">
        <v>155</v>
      </c>
      <c r="C31" s="192" t="s">
        <v>25</v>
      </c>
      <c r="D31" s="293">
        <v>25</v>
      </c>
      <c r="E31" s="194"/>
      <c r="F31" s="199">
        <f t="shared" si="0"/>
        <v>0</v>
      </c>
      <c r="G31" s="194"/>
      <c r="H31" s="199">
        <f t="shared" si="1"/>
        <v>0</v>
      </c>
      <c r="I31" s="194"/>
      <c r="J31" s="199">
        <f t="shared" si="2"/>
        <v>0</v>
      </c>
      <c r="K31" s="202">
        <f t="shared" si="3"/>
        <v>0</v>
      </c>
      <c r="L31" s="95"/>
    </row>
    <row r="32" spans="1:12" s="125" customFormat="1">
      <c r="A32" s="191">
        <v>13</v>
      </c>
      <c r="B32" s="193" t="s">
        <v>156</v>
      </c>
      <c r="C32" s="192" t="s">
        <v>25</v>
      </c>
      <c r="D32" s="290">
        <v>8</v>
      </c>
      <c r="E32" s="194"/>
      <c r="F32" s="199">
        <f t="shared" si="0"/>
        <v>0</v>
      </c>
      <c r="G32" s="194"/>
      <c r="H32" s="199">
        <f t="shared" si="1"/>
        <v>0</v>
      </c>
      <c r="I32" s="194"/>
      <c r="J32" s="199">
        <f t="shared" si="2"/>
        <v>0</v>
      </c>
      <c r="K32" s="202">
        <f t="shared" si="3"/>
        <v>0</v>
      </c>
      <c r="L32" s="95"/>
    </row>
    <row r="33" spans="1:12" s="125" customFormat="1" ht="26">
      <c r="A33" s="191">
        <v>14</v>
      </c>
      <c r="B33" s="204" t="s">
        <v>157</v>
      </c>
      <c r="C33" s="205" t="s">
        <v>25</v>
      </c>
      <c r="D33" s="293">
        <v>2</v>
      </c>
      <c r="E33" s="206"/>
      <c r="F33" s="199">
        <f t="shared" si="0"/>
        <v>0</v>
      </c>
      <c r="G33" s="206"/>
      <c r="H33" s="199">
        <f t="shared" si="1"/>
        <v>0</v>
      </c>
      <c r="I33" s="206"/>
      <c r="J33" s="199">
        <f t="shared" si="2"/>
        <v>0</v>
      </c>
      <c r="K33" s="202">
        <f t="shared" si="3"/>
        <v>0</v>
      </c>
      <c r="L33" s="95"/>
    </row>
    <row r="34" spans="1:12" s="125" customFormat="1">
      <c r="A34" s="362" t="s">
        <v>173</v>
      </c>
      <c r="B34" s="363"/>
      <c r="C34" s="209"/>
      <c r="D34" s="295"/>
      <c r="E34" s="210"/>
      <c r="F34" s="210"/>
      <c r="G34" s="210"/>
      <c r="H34" s="210"/>
      <c r="I34" s="210"/>
      <c r="J34" s="210"/>
      <c r="K34" s="210"/>
      <c r="L34" s="201"/>
    </row>
    <row r="35" spans="1:12" s="125" customFormat="1">
      <c r="A35" s="191">
        <v>7</v>
      </c>
      <c r="B35" s="193" t="s">
        <v>150</v>
      </c>
      <c r="C35" s="192" t="s">
        <v>25</v>
      </c>
      <c r="D35" s="290">
        <v>24</v>
      </c>
      <c r="E35" s="194"/>
      <c r="F35" s="199">
        <f t="shared" si="0"/>
        <v>0</v>
      </c>
      <c r="G35" s="194"/>
      <c r="H35" s="199">
        <f>G35*D35</f>
        <v>0</v>
      </c>
      <c r="I35" s="194"/>
      <c r="J35" s="199">
        <f>I35*D35</f>
        <v>0</v>
      </c>
      <c r="K35" s="202">
        <f>J35+H35+F35</f>
        <v>0</v>
      </c>
      <c r="L35" s="201"/>
    </row>
    <row r="36" spans="1:12" s="125" customFormat="1">
      <c r="A36" s="191">
        <v>8</v>
      </c>
      <c r="B36" s="193" t="s">
        <v>151</v>
      </c>
      <c r="C36" s="192" t="s">
        <v>25</v>
      </c>
      <c r="D36" s="290">
        <v>3</v>
      </c>
      <c r="E36" s="194"/>
      <c r="F36" s="199">
        <f t="shared" si="0"/>
        <v>0</v>
      </c>
      <c r="G36" s="194"/>
      <c r="H36" s="199">
        <f>G36*D36</f>
        <v>0</v>
      </c>
      <c r="I36" s="194"/>
      <c r="J36" s="199">
        <f>I36*D36</f>
        <v>0</v>
      </c>
      <c r="K36" s="202">
        <f>J36+H36+F36</f>
        <v>0</v>
      </c>
      <c r="L36" s="201"/>
    </row>
    <row r="37" spans="1:12" s="125" customFormat="1" ht="26">
      <c r="A37" s="191">
        <v>9</v>
      </c>
      <c r="B37" s="193" t="s">
        <v>152</v>
      </c>
      <c r="C37" s="192" t="s">
        <v>25</v>
      </c>
      <c r="D37" s="291">
        <v>2</v>
      </c>
      <c r="E37" s="203"/>
      <c r="F37" s="199">
        <f t="shared" si="0"/>
        <v>0</v>
      </c>
      <c r="G37" s="203"/>
      <c r="H37" s="199">
        <f>G37*D37</f>
        <v>0</v>
      </c>
      <c r="I37" s="203"/>
      <c r="J37" s="199">
        <f>I37*D37</f>
        <v>0</v>
      </c>
      <c r="K37" s="202">
        <f>J37+H37+F37</f>
        <v>0</v>
      </c>
      <c r="L37" s="201"/>
    </row>
    <row r="38" spans="1:12" s="125" customFormat="1">
      <c r="A38" s="240"/>
      <c r="B38" s="241" t="s">
        <v>17</v>
      </c>
      <c r="C38" s="240"/>
      <c r="D38" s="296"/>
      <c r="E38" s="243"/>
      <c r="F38" s="244">
        <f>SUM(F5:F37)</f>
        <v>0</v>
      </c>
      <c r="G38" s="244"/>
      <c r="H38" s="244">
        <f>SUM(H5:H37)</f>
        <v>0</v>
      </c>
      <c r="I38" s="244"/>
      <c r="J38" s="244">
        <f>SUM(J5:J37)</f>
        <v>0</v>
      </c>
      <c r="K38" s="244">
        <f>SUM(K5:K37)</f>
        <v>0</v>
      </c>
      <c r="L38" s="95"/>
    </row>
    <row r="39" spans="1:12" s="125" customFormat="1">
      <c r="A39" s="164"/>
      <c r="B39" s="51" t="s">
        <v>110</v>
      </c>
      <c r="C39" s="52">
        <v>0.01</v>
      </c>
      <c r="D39" s="297"/>
      <c r="E39" s="54"/>
      <c r="F39" s="55"/>
      <c r="G39" s="56"/>
      <c r="H39" s="56"/>
      <c r="I39" s="55"/>
      <c r="J39" s="55"/>
      <c r="K39" s="165">
        <f>F38*C39</f>
        <v>0</v>
      </c>
      <c r="L39" s="95"/>
    </row>
    <row r="40" spans="1:12" s="125" customFormat="1">
      <c r="A40" s="166"/>
      <c r="B40" s="58" t="s">
        <v>17</v>
      </c>
      <c r="C40" s="52"/>
      <c r="D40" s="298"/>
      <c r="E40" s="59"/>
      <c r="F40" s="60"/>
      <c r="G40" s="60"/>
      <c r="H40" s="60"/>
      <c r="I40" s="60"/>
      <c r="J40" s="60"/>
      <c r="K40" s="167">
        <f>K38+K39</f>
        <v>0</v>
      </c>
      <c r="L40" s="95"/>
    </row>
    <row r="41" spans="1:12" s="125" customFormat="1">
      <c r="A41" s="166"/>
      <c r="B41" s="63" t="s">
        <v>111</v>
      </c>
      <c r="C41" s="168">
        <v>0.01</v>
      </c>
      <c r="D41" s="299"/>
      <c r="E41" s="64"/>
      <c r="F41" s="65"/>
      <c r="G41" s="65"/>
      <c r="H41" s="65"/>
      <c r="I41" s="65"/>
      <c r="J41" s="65"/>
      <c r="K41" s="169">
        <f>K40*C41</f>
        <v>0</v>
      </c>
      <c r="L41" s="95"/>
    </row>
    <row r="42" spans="1:12" s="125" customFormat="1">
      <c r="A42" s="170"/>
      <c r="B42" s="68" t="s">
        <v>17</v>
      </c>
      <c r="C42" s="52"/>
      <c r="D42" s="300"/>
      <c r="E42" s="69"/>
      <c r="F42" s="70"/>
      <c r="G42" s="70"/>
      <c r="H42" s="70"/>
      <c r="I42" s="70"/>
      <c r="J42" s="70"/>
      <c r="K42" s="171">
        <f>K41+K40</f>
        <v>0</v>
      </c>
      <c r="L42" s="95"/>
    </row>
    <row r="43" spans="1:12" s="125" customFormat="1">
      <c r="A43" s="170"/>
      <c r="B43" s="63" t="s">
        <v>18</v>
      </c>
      <c r="C43" s="52">
        <v>0.03</v>
      </c>
      <c r="D43" s="299"/>
      <c r="E43" s="64"/>
      <c r="F43" s="65"/>
      <c r="G43" s="65"/>
      <c r="H43" s="65"/>
      <c r="I43" s="65"/>
      <c r="J43" s="65"/>
      <c r="K43" s="169">
        <f>K42*C43</f>
        <v>0</v>
      </c>
      <c r="L43" s="95"/>
    </row>
    <row r="44" spans="1:12" s="125" customFormat="1">
      <c r="A44" s="170"/>
      <c r="B44" s="68" t="s">
        <v>17</v>
      </c>
      <c r="C44" s="52"/>
      <c r="D44" s="300"/>
      <c r="E44" s="69"/>
      <c r="F44" s="70"/>
      <c r="G44" s="70"/>
      <c r="H44" s="70"/>
      <c r="I44" s="70"/>
      <c r="J44" s="70"/>
      <c r="K44" s="171">
        <f>K43+K42</f>
        <v>0</v>
      </c>
      <c r="L44" s="95"/>
    </row>
    <row r="45" spans="1:12" s="125" customFormat="1">
      <c r="A45" s="170"/>
      <c r="B45" s="63" t="s">
        <v>112</v>
      </c>
      <c r="C45" s="52">
        <v>0.03</v>
      </c>
      <c r="D45" s="299"/>
      <c r="E45" s="64"/>
      <c r="F45" s="65"/>
      <c r="G45" s="65"/>
      <c r="H45" s="65"/>
      <c r="I45" s="65"/>
      <c r="J45" s="65"/>
      <c r="K45" s="169">
        <f>K44*C45</f>
        <v>0</v>
      </c>
      <c r="L45" s="95"/>
    </row>
    <row r="46" spans="1:12" s="125" customFormat="1">
      <c r="A46" s="170"/>
      <c r="B46" s="68" t="s">
        <v>17</v>
      </c>
      <c r="C46" s="52"/>
      <c r="D46" s="300"/>
      <c r="E46" s="69"/>
      <c r="F46" s="70"/>
      <c r="G46" s="70"/>
      <c r="H46" s="70"/>
      <c r="I46" s="70"/>
      <c r="J46" s="70"/>
      <c r="K46" s="171">
        <f>K44+K45</f>
        <v>0</v>
      </c>
      <c r="L46" s="95"/>
    </row>
    <row r="47" spans="1:12" s="125" customFormat="1">
      <c r="A47" s="6"/>
      <c r="B47"/>
      <c r="C47" s="8"/>
      <c r="D47" s="301"/>
      <c r="E47"/>
      <c r="F47"/>
      <c r="G47"/>
      <c r="H47"/>
      <c r="I47"/>
      <c r="J47"/>
      <c r="K47"/>
      <c r="L47" s="95"/>
    </row>
    <row r="48" spans="1:12" s="125" customFormat="1">
      <c r="A48" s="6"/>
      <c r="B48"/>
      <c r="C48" s="8"/>
      <c r="D48" s="301"/>
      <c r="E48"/>
      <c r="F48"/>
      <c r="G48"/>
      <c r="H48"/>
      <c r="I48"/>
      <c r="J48"/>
      <c r="K48" s="222"/>
      <c r="L48" s="95"/>
    </row>
    <row r="49" spans="1:12" s="125" customFormat="1">
      <c r="A49" s="6"/>
      <c r="B49"/>
      <c r="C49" s="8"/>
      <c r="D49" s="301"/>
      <c r="E49"/>
      <c r="F49"/>
      <c r="G49"/>
      <c r="H49"/>
      <c r="I49"/>
      <c r="J49"/>
      <c r="K49"/>
      <c r="L49" s="95"/>
    </row>
    <row r="50" spans="1:12" s="125" customFormat="1">
      <c r="A50" s="6"/>
      <c r="B50"/>
      <c r="C50" s="8"/>
      <c r="D50" s="301"/>
      <c r="E50"/>
      <c r="F50"/>
      <c r="G50"/>
      <c r="H50"/>
      <c r="I50"/>
      <c r="J50"/>
      <c r="K50"/>
      <c r="L50" s="95"/>
    </row>
    <row r="51" spans="1:12" s="125" customFormat="1">
      <c r="A51" s="6"/>
      <c r="B51"/>
      <c r="C51" s="8"/>
      <c r="D51" s="301"/>
      <c r="E51"/>
      <c r="F51"/>
      <c r="G51"/>
      <c r="H51"/>
      <c r="I51"/>
      <c r="J51"/>
      <c r="K51"/>
      <c r="L51" s="95"/>
    </row>
    <row r="52" spans="1:12" s="125" customFormat="1">
      <c r="A52" s="6"/>
      <c r="B52"/>
      <c r="C52" s="8"/>
      <c r="D52" s="301"/>
      <c r="E52"/>
      <c r="F52"/>
      <c r="G52"/>
      <c r="H52"/>
      <c r="I52"/>
      <c r="J52"/>
      <c r="K52"/>
      <c r="L52" s="95"/>
    </row>
    <row r="53" spans="1:12" s="125" customFormat="1">
      <c r="A53" s="6"/>
      <c r="B53"/>
      <c r="C53" s="8"/>
      <c r="D53" s="301"/>
      <c r="E53"/>
      <c r="F53"/>
      <c r="G53"/>
      <c r="H53"/>
      <c r="I53"/>
      <c r="J53"/>
      <c r="K53"/>
      <c r="L53" s="95"/>
    </row>
    <row r="54" spans="1:12" s="125" customFormat="1">
      <c r="A54" s="6"/>
      <c r="B54"/>
      <c r="C54" s="8"/>
      <c r="D54" s="301"/>
      <c r="E54"/>
      <c r="F54"/>
      <c r="G54"/>
      <c r="H54"/>
      <c r="I54"/>
      <c r="J54"/>
      <c r="K54"/>
      <c r="L54" s="95"/>
    </row>
    <row r="55" spans="1:12" s="125" customFormat="1">
      <c r="A55" s="6"/>
      <c r="B55"/>
      <c r="C55" s="8"/>
      <c r="D55" s="301"/>
      <c r="E55"/>
      <c r="F55"/>
      <c r="G55"/>
      <c r="H55"/>
      <c r="I55"/>
      <c r="J55"/>
      <c r="K55"/>
      <c r="L55" s="95"/>
    </row>
    <row r="56" spans="1:12" s="125" customFormat="1">
      <c r="A56" s="6"/>
      <c r="B56"/>
      <c r="C56" s="8"/>
      <c r="D56" s="301"/>
      <c r="E56"/>
      <c r="F56"/>
      <c r="G56"/>
      <c r="H56"/>
      <c r="I56"/>
      <c r="J56"/>
      <c r="K56"/>
      <c r="L56" s="95"/>
    </row>
    <row r="57" spans="1:12" s="125" customFormat="1">
      <c r="A57" s="6"/>
      <c r="B57"/>
      <c r="C57" s="8"/>
      <c r="D57" s="301"/>
      <c r="E57"/>
      <c r="F57"/>
      <c r="G57"/>
      <c r="H57"/>
      <c r="I57"/>
      <c r="J57"/>
      <c r="K57"/>
      <c r="L57" s="95"/>
    </row>
    <row r="58" spans="1:12" s="125" customFormat="1">
      <c r="A58" s="6"/>
      <c r="B58"/>
      <c r="C58" s="8"/>
      <c r="D58" s="301"/>
      <c r="E58"/>
      <c r="F58"/>
      <c r="G58"/>
      <c r="H58"/>
      <c r="I58"/>
      <c r="J58"/>
      <c r="K58"/>
      <c r="L58" s="95"/>
    </row>
    <row r="59" spans="1:12" s="125" customFormat="1">
      <c r="A59" s="6"/>
      <c r="B59"/>
      <c r="C59" s="8"/>
      <c r="D59" s="301"/>
      <c r="E59"/>
      <c r="F59"/>
      <c r="G59"/>
      <c r="H59"/>
      <c r="I59"/>
      <c r="J59"/>
      <c r="K59"/>
      <c r="L59" s="95"/>
    </row>
    <row r="60" spans="1:12" s="125" customFormat="1">
      <c r="A60" s="6"/>
      <c r="B60"/>
      <c r="C60" s="8"/>
      <c r="D60" s="301"/>
      <c r="E60"/>
      <c r="F60"/>
      <c r="G60"/>
      <c r="H60"/>
      <c r="I60"/>
      <c r="J60"/>
      <c r="K60"/>
      <c r="L60" s="95"/>
    </row>
    <row r="61" spans="1:12" s="125" customFormat="1">
      <c r="A61" s="6"/>
      <c r="B61"/>
      <c r="C61" s="8"/>
      <c r="D61" s="301"/>
      <c r="E61"/>
      <c r="F61"/>
      <c r="G61"/>
      <c r="H61"/>
      <c r="I61"/>
      <c r="J61"/>
      <c r="K61"/>
      <c r="L61" s="95"/>
    </row>
    <row r="62" spans="1:12" s="125" customFormat="1">
      <c r="A62" s="6"/>
      <c r="B62"/>
      <c r="C62" s="8"/>
      <c r="D62" s="301"/>
      <c r="E62"/>
      <c r="F62"/>
      <c r="G62"/>
      <c r="H62"/>
      <c r="I62"/>
      <c r="J62"/>
      <c r="K62"/>
      <c r="L62" s="95"/>
    </row>
    <row r="63" spans="1:12" s="125" customFormat="1">
      <c r="A63" s="6"/>
      <c r="B63"/>
      <c r="C63" s="8"/>
      <c r="D63" s="301"/>
      <c r="E63"/>
      <c r="F63"/>
      <c r="G63"/>
      <c r="H63"/>
      <c r="I63"/>
      <c r="J63"/>
      <c r="K63"/>
      <c r="L63" s="95"/>
    </row>
    <row r="64" spans="1:12" s="125" customFormat="1">
      <c r="A64" s="6"/>
      <c r="B64"/>
      <c r="C64" s="8"/>
      <c r="D64" s="301"/>
      <c r="E64"/>
      <c r="F64"/>
      <c r="G64"/>
      <c r="H64"/>
      <c r="I64"/>
      <c r="J64"/>
      <c r="K64"/>
      <c r="L64" s="95"/>
    </row>
    <row r="65" spans="1:12" s="125" customFormat="1">
      <c r="A65" s="6"/>
      <c r="B65"/>
      <c r="C65" s="8"/>
      <c r="D65" s="301"/>
      <c r="E65"/>
      <c r="F65"/>
      <c r="G65"/>
      <c r="H65"/>
      <c r="I65"/>
      <c r="J65"/>
      <c r="K65"/>
      <c r="L65" s="95"/>
    </row>
    <row r="66" spans="1:12" s="125" customFormat="1">
      <c r="A66" s="6"/>
      <c r="B66"/>
      <c r="C66" s="8"/>
      <c r="D66" s="301"/>
      <c r="E66"/>
      <c r="F66"/>
      <c r="G66"/>
      <c r="H66"/>
      <c r="I66"/>
      <c r="J66"/>
      <c r="K66"/>
      <c r="L66" s="95"/>
    </row>
    <row r="67" spans="1:12" s="125" customFormat="1">
      <c r="A67" s="6"/>
      <c r="B67"/>
      <c r="C67" s="8"/>
      <c r="D67" s="301"/>
      <c r="E67"/>
      <c r="F67"/>
      <c r="G67"/>
      <c r="H67"/>
      <c r="I67"/>
      <c r="J67"/>
      <c r="K67"/>
      <c r="L67" s="95"/>
    </row>
    <row r="68" spans="1:12" s="125" customFormat="1">
      <c r="A68" s="6"/>
      <c r="B68"/>
      <c r="C68" s="8"/>
      <c r="D68" s="301"/>
      <c r="E68"/>
      <c r="F68"/>
      <c r="G68"/>
      <c r="H68"/>
      <c r="I68"/>
      <c r="J68"/>
      <c r="K68"/>
      <c r="L68" s="95"/>
    </row>
    <row r="69" spans="1:12" s="125" customFormat="1">
      <c r="A69" s="6"/>
      <c r="B69"/>
      <c r="C69" s="8"/>
      <c r="D69" s="301"/>
      <c r="E69"/>
      <c r="F69"/>
      <c r="G69"/>
      <c r="H69"/>
      <c r="I69"/>
      <c r="J69"/>
      <c r="K69"/>
      <c r="L69" s="95"/>
    </row>
    <row r="70" spans="1:12" s="125" customFormat="1">
      <c r="A70" s="6"/>
      <c r="B70"/>
      <c r="C70" s="8"/>
      <c r="D70" s="301"/>
      <c r="E70"/>
      <c r="F70"/>
      <c r="G70"/>
      <c r="H70"/>
      <c r="I70"/>
      <c r="J70"/>
      <c r="K70"/>
      <c r="L70" s="95"/>
    </row>
    <row r="71" spans="1:12" s="125" customFormat="1">
      <c r="A71" s="6"/>
      <c r="B71"/>
      <c r="C71" s="8"/>
      <c r="D71" s="301"/>
      <c r="E71"/>
      <c r="F71"/>
      <c r="G71"/>
      <c r="H71"/>
      <c r="I71"/>
      <c r="J71"/>
      <c r="K71"/>
      <c r="L71" s="95"/>
    </row>
    <row r="72" spans="1:12" s="125" customFormat="1">
      <c r="A72" s="6"/>
      <c r="B72"/>
      <c r="C72" s="8"/>
      <c r="D72" s="301"/>
      <c r="E72"/>
      <c r="F72"/>
      <c r="G72"/>
      <c r="H72"/>
      <c r="I72"/>
      <c r="J72"/>
      <c r="K72"/>
      <c r="L72" s="95"/>
    </row>
    <row r="73" spans="1:12" s="125" customFormat="1">
      <c r="A73" s="6"/>
      <c r="B73"/>
      <c r="C73" s="8"/>
      <c r="D73" s="301"/>
      <c r="E73"/>
      <c r="F73"/>
      <c r="G73"/>
      <c r="H73"/>
      <c r="I73"/>
      <c r="J73"/>
      <c r="K73"/>
      <c r="L73" s="95"/>
    </row>
    <row r="74" spans="1:12" s="125" customFormat="1">
      <c r="A74" s="6"/>
      <c r="B74"/>
      <c r="C74" s="8"/>
      <c r="D74" s="301"/>
      <c r="E74"/>
      <c r="F74"/>
      <c r="G74"/>
      <c r="H74"/>
      <c r="I74"/>
      <c r="J74"/>
      <c r="K74"/>
      <c r="L74" s="95"/>
    </row>
    <row r="75" spans="1:12" s="125" customFormat="1">
      <c r="A75" s="6"/>
      <c r="B75"/>
      <c r="C75" s="8"/>
      <c r="D75" s="301"/>
      <c r="E75"/>
      <c r="F75"/>
      <c r="G75"/>
      <c r="H75"/>
      <c r="I75"/>
      <c r="J75"/>
      <c r="K75"/>
      <c r="L75" s="95"/>
    </row>
    <row r="76" spans="1:12" s="125" customFormat="1">
      <c r="A76" s="6"/>
      <c r="B76"/>
      <c r="C76" s="8"/>
      <c r="D76" s="301"/>
      <c r="E76"/>
      <c r="F76"/>
      <c r="G76"/>
      <c r="H76"/>
      <c r="I76"/>
      <c r="J76"/>
      <c r="K76"/>
      <c r="L76" s="95"/>
    </row>
    <row r="77" spans="1:12" s="125" customFormat="1">
      <c r="A77" s="6"/>
      <c r="B77"/>
      <c r="C77" s="8"/>
      <c r="D77" s="301"/>
      <c r="E77"/>
      <c r="F77"/>
      <c r="G77"/>
      <c r="H77"/>
      <c r="I77"/>
      <c r="J77"/>
      <c r="K77"/>
      <c r="L77" s="95"/>
    </row>
    <row r="78" spans="1:12" s="125" customFormat="1">
      <c r="A78" s="6"/>
      <c r="B78"/>
      <c r="C78" s="8"/>
      <c r="D78" s="301"/>
      <c r="E78"/>
      <c r="F78"/>
      <c r="G78"/>
      <c r="H78"/>
      <c r="I78"/>
      <c r="J78"/>
      <c r="K78"/>
      <c r="L78" s="95"/>
    </row>
    <row r="79" spans="1:12" s="125" customFormat="1">
      <c r="A79" s="6"/>
      <c r="B79"/>
      <c r="C79" s="8"/>
      <c r="D79" s="301"/>
      <c r="E79"/>
      <c r="F79"/>
      <c r="G79"/>
      <c r="H79"/>
      <c r="I79"/>
      <c r="J79"/>
      <c r="K79"/>
      <c r="L79" s="95"/>
    </row>
    <row r="80" spans="1:12" s="125" customFormat="1">
      <c r="A80" s="6"/>
      <c r="B80"/>
      <c r="C80" s="8"/>
      <c r="D80" s="301"/>
      <c r="E80"/>
      <c r="F80"/>
      <c r="G80"/>
      <c r="H80"/>
      <c r="I80"/>
      <c r="J80"/>
      <c r="K80"/>
      <c r="L80" s="95"/>
    </row>
    <row r="81" spans="1:12" s="125" customFormat="1">
      <c r="A81" s="6"/>
      <c r="B81"/>
      <c r="C81" s="8"/>
      <c r="D81" s="301"/>
      <c r="E81"/>
      <c r="F81"/>
      <c r="G81"/>
      <c r="H81"/>
      <c r="I81"/>
      <c r="J81"/>
      <c r="K81"/>
      <c r="L81" s="95"/>
    </row>
    <row r="82" spans="1:12" s="125" customFormat="1">
      <c r="A82" s="6"/>
      <c r="B82"/>
      <c r="C82" s="8"/>
      <c r="D82" s="301"/>
      <c r="E82"/>
      <c r="F82"/>
      <c r="G82"/>
      <c r="H82"/>
      <c r="I82"/>
      <c r="J82"/>
      <c r="K82"/>
      <c r="L82" s="95"/>
    </row>
    <row r="83" spans="1:12" s="125" customFormat="1">
      <c r="A83" s="6"/>
      <c r="B83"/>
      <c r="C83" s="8"/>
      <c r="D83" s="301"/>
      <c r="E83"/>
      <c r="F83"/>
      <c r="G83"/>
      <c r="H83"/>
      <c r="I83"/>
      <c r="J83"/>
      <c r="K83"/>
      <c r="L83" s="95"/>
    </row>
    <row r="84" spans="1:12" s="125" customFormat="1">
      <c r="A84" s="6"/>
      <c r="B84"/>
      <c r="C84" s="8"/>
      <c r="D84" s="301"/>
      <c r="E84"/>
      <c r="F84"/>
      <c r="G84"/>
      <c r="H84"/>
      <c r="I84"/>
      <c r="J84"/>
      <c r="K84"/>
      <c r="L84" s="95"/>
    </row>
    <row r="85" spans="1:12" s="125" customFormat="1">
      <c r="A85" s="6"/>
      <c r="B85"/>
      <c r="C85" s="8"/>
      <c r="D85" s="301"/>
      <c r="E85"/>
      <c r="F85"/>
      <c r="G85"/>
      <c r="H85"/>
      <c r="I85"/>
      <c r="J85"/>
      <c r="K85"/>
      <c r="L85" s="95"/>
    </row>
    <row r="86" spans="1:12" s="125" customFormat="1">
      <c r="A86" s="6"/>
      <c r="B86"/>
      <c r="C86" s="8"/>
      <c r="D86" s="301"/>
      <c r="E86"/>
      <c r="F86"/>
      <c r="G86"/>
      <c r="H86"/>
      <c r="I86"/>
      <c r="J86"/>
      <c r="K86"/>
      <c r="L86" s="95"/>
    </row>
    <row r="87" spans="1:12" s="125" customFormat="1">
      <c r="A87" s="6"/>
      <c r="B87"/>
      <c r="C87" s="8"/>
      <c r="D87" s="301"/>
      <c r="E87"/>
      <c r="F87"/>
      <c r="G87"/>
      <c r="H87"/>
      <c r="I87"/>
      <c r="J87"/>
      <c r="K87"/>
      <c r="L87" s="95"/>
    </row>
    <row r="88" spans="1:12" s="125" customFormat="1">
      <c r="A88" s="6"/>
      <c r="B88"/>
      <c r="C88" s="8"/>
      <c r="D88" s="301"/>
      <c r="E88"/>
      <c r="F88"/>
      <c r="G88"/>
      <c r="H88"/>
      <c r="I88"/>
      <c r="J88"/>
      <c r="K88"/>
      <c r="L88" s="95"/>
    </row>
    <row r="89" spans="1:12" s="125" customFormat="1">
      <c r="A89" s="6"/>
      <c r="B89"/>
      <c r="C89" s="8"/>
      <c r="D89" s="301"/>
      <c r="E89"/>
      <c r="F89"/>
      <c r="G89"/>
      <c r="H89"/>
      <c r="I89"/>
      <c r="J89"/>
      <c r="K89"/>
      <c r="L89" s="95"/>
    </row>
    <row r="90" spans="1:12" s="125" customFormat="1">
      <c r="A90" s="6"/>
      <c r="B90"/>
      <c r="C90" s="8"/>
      <c r="D90" s="301"/>
      <c r="E90"/>
      <c r="F90"/>
      <c r="G90"/>
      <c r="H90"/>
      <c r="I90"/>
      <c r="J90"/>
      <c r="K90"/>
      <c r="L90" s="95"/>
    </row>
    <row r="91" spans="1:12" s="125" customFormat="1">
      <c r="A91" s="6"/>
      <c r="B91"/>
      <c r="C91" s="8"/>
      <c r="D91" s="301"/>
      <c r="E91"/>
      <c r="F91"/>
      <c r="G91"/>
      <c r="H91"/>
      <c r="I91"/>
      <c r="J91"/>
      <c r="K91"/>
      <c r="L91" s="95"/>
    </row>
    <row r="92" spans="1:12" s="125" customFormat="1">
      <c r="A92" s="6"/>
      <c r="B92"/>
      <c r="C92" s="8"/>
      <c r="D92" s="301"/>
      <c r="E92"/>
      <c r="F92"/>
      <c r="G92"/>
      <c r="H92"/>
      <c r="I92"/>
      <c r="J92"/>
      <c r="K92"/>
      <c r="L92" s="95"/>
    </row>
    <row r="93" spans="1:12" s="125" customFormat="1">
      <c r="A93" s="6"/>
      <c r="B93"/>
      <c r="C93" s="8"/>
      <c r="D93" s="301"/>
      <c r="E93"/>
      <c r="F93"/>
      <c r="G93"/>
      <c r="H93"/>
      <c r="I93"/>
      <c r="J93"/>
      <c r="K93"/>
      <c r="L93" s="95"/>
    </row>
    <row r="94" spans="1:12" s="125" customFormat="1">
      <c r="A94" s="6"/>
      <c r="B94"/>
      <c r="C94" s="8"/>
      <c r="D94" s="301"/>
      <c r="E94"/>
      <c r="F94"/>
      <c r="G94"/>
      <c r="H94"/>
      <c r="I94"/>
      <c r="J94"/>
      <c r="K94"/>
      <c r="L94" s="95"/>
    </row>
    <row r="95" spans="1:12" s="125" customFormat="1">
      <c r="A95" s="6"/>
      <c r="B95"/>
      <c r="C95" s="8"/>
      <c r="D95" s="301"/>
      <c r="E95"/>
      <c r="F95"/>
      <c r="G95"/>
      <c r="H95"/>
      <c r="I95"/>
      <c r="J95"/>
      <c r="K95"/>
      <c r="L95" s="95"/>
    </row>
    <row r="96" spans="1:12" s="125" customFormat="1">
      <c r="A96" s="6"/>
      <c r="B96"/>
      <c r="C96" s="8"/>
      <c r="D96" s="301"/>
      <c r="E96"/>
      <c r="F96"/>
      <c r="G96"/>
      <c r="H96"/>
      <c r="I96"/>
      <c r="J96"/>
      <c r="K96"/>
      <c r="L96" s="95"/>
    </row>
    <row r="97" spans="1:12" s="125" customFormat="1">
      <c r="A97" s="6"/>
      <c r="B97"/>
      <c r="C97" s="8"/>
      <c r="D97" s="301"/>
      <c r="E97"/>
      <c r="F97"/>
      <c r="G97"/>
      <c r="H97"/>
      <c r="I97"/>
      <c r="J97"/>
      <c r="K97"/>
      <c r="L97" s="95"/>
    </row>
    <row r="98" spans="1:12" s="125" customFormat="1">
      <c r="A98" s="6"/>
      <c r="B98"/>
      <c r="C98" s="8"/>
      <c r="D98" s="301"/>
      <c r="E98"/>
      <c r="F98"/>
      <c r="G98"/>
      <c r="H98"/>
      <c r="I98"/>
      <c r="J98"/>
      <c r="K98"/>
      <c r="L98" s="95"/>
    </row>
    <row r="99" spans="1:12" s="125" customFormat="1">
      <c r="A99" s="6"/>
      <c r="B99"/>
      <c r="C99" s="8"/>
      <c r="D99" s="301"/>
      <c r="E99"/>
      <c r="F99"/>
      <c r="G99"/>
      <c r="H99"/>
      <c r="I99"/>
      <c r="J99"/>
      <c r="K99"/>
      <c r="L99" s="95"/>
    </row>
    <row r="100" spans="1:12" s="125" customFormat="1">
      <c r="A100" s="6"/>
      <c r="B100"/>
      <c r="C100" s="8"/>
      <c r="D100" s="301"/>
      <c r="E100"/>
      <c r="F100"/>
      <c r="G100"/>
      <c r="H100"/>
      <c r="I100"/>
      <c r="J100"/>
      <c r="K100"/>
      <c r="L100" s="95"/>
    </row>
    <row r="101" spans="1:12" s="125" customFormat="1">
      <c r="A101" s="6"/>
      <c r="B101"/>
      <c r="C101" s="8"/>
      <c r="D101" s="301"/>
      <c r="E101"/>
      <c r="F101"/>
      <c r="G101"/>
      <c r="H101"/>
      <c r="I101"/>
      <c r="J101"/>
      <c r="K101"/>
      <c r="L101" s="95"/>
    </row>
    <row r="102" spans="1:12" s="125" customFormat="1">
      <c r="A102" s="6"/>
      <c r="B102"/>
      <c r="C102" s="8"/>
      <c r="D102" s="301"/>
      <c r="E102"/>
      <c r="F102"/>
      <c r="G102"/>
      <c r="H102"/>
      <c r="I102"/>
      <c r="J102"/>
      <c r="K102"/>
      <c r="L102" s="95"/>
    </row>
    <row r="103" spans="1:12" s="125" customFormat="1">
      <c r="A103" s="6"/>
      <c r="B103"/>
      <c r="C103" s="8"/>
      <c r="D103" s="301"/>
      <c r="E103"/>
      <c r="F103"/>
      <c r="G103"/>
      <c r="H103"/>
      <c r="I103"/>
      <c r="J103"/>
      <c r="K103"/>
      <c r="L103" s="95"/>
    </row>
    <row r="104" spans="1:12" s="125" customFormat="1">
      <c r="A104" s="6"/>
      <c r="B104"/>
      <c r="C104" s="8"/>
      <c r="D104" s="301"/>
      <c r="E104"/>
      <c r="F104"/>
      <c r="G104"/>
      <c r="H104"/>
      <c r="I104"/>
      <c r="J104"/>
      <c r="K104"/>
      <c r="L104" s="95"/>
    </row>
    <row r="105" spans="1:12" s="125" customFormat="1">
      <c r="A105" s="6"/>
      <c r="B105"/>
      <c r="C105" s="8"/>
      <c r="D105" s="301"/>
      <c r="E105"/>
      <c r="F105"/>
      <c r="G105"/>
      <c r="H105"/>
      <c r="I105"/>
      <c r="J105"/>
      <c r="K105"/>
      <c r="L105" s="95"/>
    </row>
    <row r="106" spans="1:12" s="125" customFormat="1">
      <c r="A106" s="6"/>
      <c r="B106"/>
      <c r="C106" s="8"/>
      <c r="D106" s="301"/>
      <c r="E106"/>
      <c r="F106"/>
      <c r="G106"/>
      <c r="H106"/>
      <c r="I106"/>
      <c r="J106"/>
      <c r="K106"/>
      <c r="L106" s="95"/>
    </row>
    <row r="107" spans="1:12" s="125" customFormat="1">
      <c r="A107" s="6"/>
      <c r="B107"/>
      <c r="C107" s="8"/>
      <c r="D107" s="301"/>
      <c r="E107"/>
      <c r="F107"/>
      <c r="G107"/>
      <c r="H107"/>
      <c r="I107"/>
      <c r="J107"/>
      <c r="K107"/>
      <c r="L107" s="95"/>
    </row>
    <row r="108" spans="1:12" s="125" customFormat="1">
      <c r="A108" s="6"/>
      <c r="B108"/>
      <c r="C108" s="8"/>
      <c r="D108" s="301"/>
      <c r="E108"/>
      <c r="F108"/>
      <c r="G108"/>
      <c r="H108"/>
      <c r="I108"/>
      <c r="J108"/>
      <c r="K108"/>
      <c r="L108" s="95"/>
    </row>
    <row r="109" spans="1:12" s="125" customFormat="1">
      <c r="A109" s="6"/>
      <c r="B109"/>
      <c r="C109" s="8"/>
      <c r="D109" s="301"/>
      <c r="E109"/>
      <c r="F109"/>
      <c r="G109"/>
      <c r="H109"/>
      <c r="I109"/>
      <c r="J109"/>
      <c r="K109"/>
      <c r="L109" s="95"/>
    </row>
    <row r="110" spans="1:12" s="125" customFormat="1">
      <c r="A110" s="6"/>
      <c r="B110"/>
      <c r="C110" s="8"/>
      <c r="D110" s="301"/>
      <c r="E110"/>
      <c r="F110"/>
      <c r="G110"/>
      <c r="H110"/>
      <c r="I110"/>
      <c r="J110"/>
      <c r="K110"/>
      <c r="L110" s="95"/>
    </row>
    <row r="111" spans="1:12" s="125" customFormat="1">
      <c r="A111" s="6"/>
      <c r="B111"/>
      <c r="C111" s="8"/>
      <c r="D111" s="301"/>
      <c r="E111"/>
      <c r="F111"/>
      <c r="G111"/>
      <c r="H111"/>
      <c r="I111"/>
      <c r="J111"/>
      <c r="K111"/>
      <c r="L111" s="95"/>
    </row>
    <row r="112" spans="1:12" s="125" customFormat="1">
      <c r="A112" s="6"/>
      <c r="B112"/>
      <c r="C112" s="8"/>
      <c r="D112" s="301"/>
      <c r="E112"/>
      <c r="F112"/>
      <c r="G112"/>
      <c r="H112"/>
      <c r="I112"/>
      <c r="J112"/>
      <c r="K112"/>
      <c r="L112" s="95"/>
    </row>
    <row r="113" spans="1:12" s="125" customFormat="1">
      <c r="A113" s="6"/>
      <c r="B113"/>
      <c r="C113" s="8"/>
      <c r="D113" s="301"/>
      <c r="E113"/>
      <c r="F113"/>
      <c r="G113"/>
      <c r="H113"/>
      <c r="I113"/>
      <c r="J113"/>
      <c r="K113"/>
      <c r="L113" s="95"/>
    </row>
    <row r="114" spans="1:12" s="125" customFormat="1">
      <c r="A114" s="6"/>
      <c r="B114"/>
      <c r="C114" s="8"/>
      <c r="D114" s="301"/>
      <c r="E114"/>
      <c r="F114"/>
      <c r="G114"/>
      <c r="H114"/>
      <c r="I114"/>
      <c r="J114"/>
      <c r="K114"/>
      <c r="L114" s="95"/>
    </row>
    <row r="115" spans="1:12" s="125" customFormat="1">
      <c r="A115" s="6"/>
      <c r="B115"/>
      <c r="C115" s="8"/>
      <c r="D115" s="301"/>
      <c r="E115"/>
      <c r="F115"/>
      <c r="G115"/>
      <c r="H115"/>
      <c r="I115"/>
      <c r="J115"/>
      <c r="K115"/>
      <c r="L115" s="95"/>
    </row>
    <row r="116" spans="1:12" s="125" customFormat="1">
      <c r="A116" s="6"/>
      <c r="B116"/>
      <c r="C116" s="8"/>
      <c r="D116" s="301"/>
      <c r="E116"/>
      <c r="F116"/>
      <c r="G116"/>
      <c r="H116"/>
      <c r="I116"/>
      <c r="J116"/>
      <c r="K116"/>
      <c r="L116" s="95"/>
    </row>
    <row r="117" spans="1:12" s="125" customFormat="1">
      <c r="A117" s="6"/>
      <c r="B117"/>
      <c r="C117" s="8"/>
      <c r="D117" s="301"/>
      <c r="E117"/>
      <c r="F117"/>
      <c r="G117"/>
      <c r="H117"/>
      <c r="I117"/>
      <c r="J117"/>
      <c r="K117"/>
      <c r="L117" s="95"/>
    </row>
    <row r="118" spans="1:12" s="125" customFormat="1">
      <c r="A118" s="6"/>
      <c r="B118"/>
      <c r="C118" s="8"/>
      <c r="D118" s="301"/>
      <c r="E118"/>
      <c r="F118"/>
      <c r="G118"/>
      <c r="H118"/>
      <c r="I118"/>
      <c r="J118"/>
      <c r="K118"/>
      <c r="L118" s="95"/>
    </row>
    <row r="119" spans="1:12" s="125" customFormat="1">
      <c r="A119" s="6"/>
      <c r="B119"/>
      <c r="C119" s="8"/>
      <c r="D119" s="301"/>
      <c r="E119"/>
      <c r="F119"/>
      <c r="G119"/>
      <c r="H119"/>
      <c r="I119"/>
      <c r="J119"/>
      <c r="K119"/>
      <c r="L119" s="95"/>
    </row>
    <row r="120" spans="1:12" s="125" customFormat="1">
      <c r="A120" s="6"/>
      <c r="B120"/>
      <c r="C120" s="8"/>
      <c r="D120" s="301"/>
      <c r="E120"/>
      <c r="F120"/>
      <c r="G120"/>
      <c r="H120"/>
      <c r="I120"/>
      <c r="J120"/>
      <c r="K120"/>
      <c r="L120" s="95"/>
    </row>
    <row r="121" spans="1:12" s="125" customFormat="1">
      <c r="A121" s="6"/>
      <c r="B121"/>
      <c r="C121" s="8"/>
      <c r="D121" s="301"/>
      <c r="E121"/>
      <c r="F121"/>
      <c r="G121"/>
      <c r="H121"/>
      <c r="I121"/>
      <c r="J121"/>
      <c r="K121"/>
      <c r="L121" s="95"/>
    </row>
    <row r="122" spans="1:12" s="125" customFormat="1">
      <c r="A122" s="6"/>
      <c r="B122"/>
      <c r="C122" s="8"/>
      <c r="D122" s="301"/>
      <c r="E122"/>
      <c r="F122"/>
      <c r="G122"/>
      <c r="H122"/>
      <c r="I122"/>
      <c r="J122"/>
      <c r="K122"/>
      <c r="L122" s="95"/>
    </row>
    <row r="123" spans="1:12" s="125" customFormat="1">
      <c r="A123" s="6"/>
      <c r="B123"/>
      <c r="C123" s="8"/>
      <c r="D123" s="301"/>
      <c r="E123"/>
      <c r="F123"/>
      <c r="G123"/>
      <c r="H123"/>
      <c r="I123"/>
      <c r="J123"/>
      <c r="K123"/>
      <c r="L123" s="95"/>
    </row>
    <row r="124" spans="1:12" s="125" customFormat="1">
      <c r="A124" s="6"/>
      <c r="B124"/>
      <c r="C124" s="8"/>
      <c r="D124" s="301"/>
      <c r="E124"/>
      <c r="F124"/>
      <c r="G124"/>
      <c r="H124"/>
      <c r="I124"/>
      <c r="J124"/>
      <c r="K124"/>
      <c r="L124" s="95"/>
    </row>
    <row r="125" spans="1:12" s="125" customFormat="1">
      <c r="A125" s="6"/>
      <c r="B125"/>
      <c r="C125" s="8"/>
      <c r="D125" s="301"/>
      <c r="E125"/>
      <c r="F125"/>
      <c r="G125"/>
      <c r="H125"/>
      <c r="I125"/>
      <c r="J125"/>
      <c r="K125"/>
      <c r="L125" s="95"/>
    </row>
    <row r="126" spans="1:12" s="125" customFormat="1">
      <c r="A126" s="6"/>
      <c r="B126"/>
      <c r="C126" s="8"/>
      <c r="D126" s="301"/>
      <c r="E126"/>
      <c r="F126"/>
      <c r="G126"/>
      <c r="H126"/>
      <c r="I126"/>
      <c r="J126"/>
      <c r="K126"/>
      <c r="L126" s="95"/>
    </row>
    <row r="127" spans="1:12" s="125" customFormat="1">
      <c r="A127" s="6"/>
      <c r="B127"/>
      <c r="C127" s="8"/>
      <c r="D127" s="301"/>
      <c r="E127"/>
      <c r="F127"/>
      <c r="G127"/>
      <c r="H127"/>
      <c r="I127"/>
      <c r="J127"/>
      <c r="K127"/>
      <c r="L127" s="95"/>
    </row>
    <row r="128" spans="1:12" s="125" customFormat="1">
      <c r="A128" s="6"/>
      <c r="B128"/>
      <c r="C128" s="8"/>
      <c r="D128" s="301"/>
      <c r="E128"/>
      <c r="F128"/>
      <c r="G128"/>
      <c r="H128"/>
      <c r="I128"/>
      <c r="J128"/>
      <c r="K128"/>
      <c r="L128" s="95"/>
    </row>
    <row r="129" spans="1:12" s="125" customFormat="1">
      <c r="A129" s="6"/>
      <c r="B129"/>
      <c r="C129" s="8"/>
      <c r="D129" s="301"/>
      <c r="E129"/>
      <c r="F129"/>
      <c r="G129"/>
      <c r="H129"/>
      <c r="I129"/>
      <c r="J129"/>
      <c r="K129"/>
      <c r="L129" s="95"/>
    </row>
    <row r="130" spans="1:12" s="125" customFormat="1">
      <c r="A130" s="6"/>
      <c r="B130"/>
      <c r="C130" s="8"/>
      <c r="D130" s="301"/>
      <c r="E130"/>
      <c r="F130"/>
      <c r="G130"/>
      <c r="H130"/>
      <c r="I130"/>
      <c r="J130"/>
      <c r="K130"/>
      <c r="L130" s="95"/>
    </row>
    <row r="131" spans="1:12" s="125" customFormat="1">
      <c r="A131" s="6"/>
      <c r="B131"/>
      <c r="C131" s="8"/>
      <c r="D131" s="301"/>
      <c r="E131"/>
      <c r="F131"/>
      <c r="G131"/>
      <c r="H131"/>
      <c r="I131"/>
      <c r="J131"/>
      <c r="K131"/>
      <c r="L131" s="95"/>
    </row>
    <row r="132" spans="1:12" s="125" customFormat="1">
      <c r="A132" s="6"/>
      <c r="B132"/>
      <c r="C132" s="8"/>
      <c r="D132" s="301"/>
      <c r="E132"/>
      <c r="F132"/>
      <c r="G132"/>
      <c r="H132"/>
      <c r="I132"/>
      <c r="J132"/>
      <c r="K132"/>
      <c r="L132" s="95"/>
    </row>
    <row r="133" spans="1:12" s="125" customFormat="1">
      <c r="A133" s="6"/>
      <c r="B133"/>
      <c r="C133" s="8"/>
      <c r="D133" s="301"/>
      <c r="E133"/>
      <c r="F133"/>
      <c r="G133"/>
      <c r="H133"/>
      <c r="I133"/>
      <c r="J133"/>
      <c r="K133"/>
      <c r="L133" s="95"/>
    </row>
    <row r="134" spans="1:12" s="125" customFormat="1">
      <c r="A134" s="6"/>
      <c r="B134"/>
      <c r="C134" s="8"/>
      <c r="D134" s="301"/>
      <c r="E134"/>
      <c r="F134"/>
      <c r="G134"/>
      <c r="H134"/>
      <c r="I134"/>
      <c r="J134"/>
      <c r="K134"/>
      <c r="L134" s="95"/>
    </row>
    <row r="135" spans="1:12" s="125" customFormat="1">
      <c r="A135" s="6"/>
      <c r="B135"/>
      <c r="C135" s="8"/>
      <c r="D135" s="301"/>
      <c r="E135"/>
      <c r="F135"/>
      <c r="G135"/>
      <c r="H135"/>
      <c r="I135"/>
      <c r="J135"/>
      <c r="K135"/>
      <c r="L135" s="95"/>
    </row>
    <row r="136" spans="1:12" s="125" customFormat="1">
      <c r="A136" s="6"/>
      <c r="B136"/>
      <c r="C136" s="8"/>
      <c r="D136" s="301"/>
      <c r="E136"/>
      <c r="F136"/>
      <c r="G136"/>
      <c r="H136"/>
      <c r="I136"/>
      <c r="J136"/>
      <c r="K136"/>
      <c r="L136" s="95"/>
    </row>
    <row r="137" spans="1:12" s="125" customFormat="1">
      <c r="A137" s="6"/>
      <c r="B137"/>
      <c r="C137" s="8"/>
      <c r="D137" s="301"/>
      <c r="E137"/>
      <c r="F137"/>
      <c r="G137"/>
      <c r="H137"/>
      <c r="I137"/>
      <c r="J137"/>
      <c r="K137"/>
      <c r="L137" s="95"/>
    </row>
    <row r="138" spans="1:12" s="125" customFormat="1">
      <c r="A138" s="6"/>
      <c r="B138"/>
      <c r="C138" s="8"/>
      <c r="D138" s="301"/>
      <c r="E138"/>
      <c r="F138"/>
      <c r="G138"/>
      <c r="H138"/>
      <c r="I138"/>
      <c r="J138"/>
      <c r="K138"/>
      <c r="L138" s="95"/>
    </row>
    <row r="139" spans="1:12" s="125" customFormat="1">
      <c r="A139" s="6"/>
      <c r="B139"/>
      <c r="C139" s="8"/>
      <c r="D139" s="301"/>
      <c r="E139"/>
      <c r="F139"/>
      <c r="G139"/>
      <c r="H139"/>
      <c r="I139"/>
      <c r="J139"/>
      <c r="K139"/>
      <c r="L139" s="95"/>
    </row>
    <row r="140" spans="1:12" s="125" customFormat="1">
      <c r="A140" s="6"/>
      <c r="B140"/>
      <c r="C140" s="8"/>
      <c r="D140" s="301"/>
      <c r="E140"/>
      <c r="F140"/>
      <c r="G140"/>
      <c r="H140"/>
      <c r="I140"/>
      <c r="J140"/>
      <c r="K140"/>
      <c r="L140" s="95"/>
    </row>
    <row r="141" spans="1:12" s="125" customFormat="1">
      <c r="A141" s="6"/>
      <c r="B141"/>
      <c r="C141" s="8"/>
      <c r="D141" s="301"/>
      <c r="E141"/>
      <c r="F141"/>
      <c r="G141"/>
      <c r="H141"/>
      <c r="I141"/>
      <c r="J141"/>
      <c r="K141"/>
      <c r="L141" s="95"/>
    </row>
    <row r="142" spans="1:12" s="125" customFormat="1">
      <c r="A142" s="6"/>
      <c r="B142"/>
      <c r="C142" s="8"/>
      <c r="D142" s="301"/>
      <c r="E142"/>
      <c r="F142"/>
      <c r="G142"/>
      <c r="H142"/>
      <c r="I142"/>
      <c r="J142"/>
      <c r="K142"/>
      <c r="L142" s="95"/>
    </row>
    <row r="143" spans="1:12" s="125" customFormat="1">
      <c r="A143" s="6"/>
      <c r="B143"/>
      <c r="C143" s="8"/>
      <c r="D143" s="301"/>
      <c r="E143"/>
      <c r="F143"/>
      <c r="G143"/>
      <c r="H143"/>
      <c r="I143"/>
      <c r="J143"/>
      <c r="K143"/>
      <c r="L143" s="95"/>
    </row>
    <row r="144" spans="1:12" s="125" customFormat="1">
      <c r="A144" s="6"/>
      <c r="B144"/>
      <c r="C144" s="8"/>
      <c r="D144" s="301"/>
      <c r="E144"/>
      <c r="F144"/>
      <c r="G144"/>
      <c r="H144"/>
      <c r="I144"/>
      <c r="J144"/>
      <c r="K144"/>
      <c r="L144" s="95"/>
    </row>
    <row r="145" spans="1:12" s="125" customFormat="1">
      <c r="A145" s="6"/>
      <c r="B145"/>
      <c r="C145" s="8"/>
      <c r="D145" s="301"/>
      <c r="E145"/>
      <c r="F145"/>
      <c r="G145"/>
      <c r="H145"/>
      <c r="I145"/>
      <c r="J145"/>
      <c r="K145"/>
      <c r="L145" s="95"/>
    </row>
    <row r="146" spans="1:12" s="125" customFormat="1">
      <c r="A146" s="6"/>
      <c r="B146"/>
      <c r="C146" s="8"/>
      <c r="D146" s="301"/>
      <c r="E146"/>
      <c r="F146"/>
      <c r="G146"/>
      <c r="H146"/>
      <c r="I146"/>
      <c r="J146"/>
      <c r="K146"/>
      <c r="L146" s="95"/>
    </row>
    <row r="147" spans="1:12" s="125" customFormat="1">
      <c r="A147" s="6"/>
      <c r="B147"/>
      <c r="C147" s="8"/>
      <c r="D147" s="301"/>
      <c r="E147"/>
      <c r="F147"/>
      <c r="G147"/>
      <c r="H147"/>
      <c r="I147"/>
      <c r="J147"/>
      <c r="K147"/>
      <c r="L147" s="95"/>
    </row>
    <row r="148" spans="1:12" s="125" customFormat="1">
      <c r="A148" s="6"/>
      <c r="B148"/>
      <c r="C148" s="8"/>
      <c r="D148" s="301"/>
      <c r="E148"/>
      <c r="F148"/>
      <c r="G148"/>
      <c r="H148"/>
      <c r="I148"/>
      <c r="J148"/>
      <c r="K148"/>
      <c r="L148" s="95"/>
    </row>
    <row r="149" spans="1:12" s="125" customFormat="1">
      <c r="A149" s="6"/>
      <c r="B149"/>
      <c r="C149" s="8"/>
      <c r="D149" s="301"/>
      <c r="E149"/>
      <c r="F149"/>
      <c r="G149"/>
      <c r="H149"/>
      <c r="I149"/>
      <c r="J149"/>
      <c r="K149"/>
      <c r="L149" s="95"/>
    </row>
    <row r="150" spans="1:12" s="125" customFormat="1">
      <c r="A150" s="6"/>
      <c r="B150"/>
      <c r="C150" s="8"/>
      <c r="D150" s="301"/>
      <c r="E150"/>
      <c r="F150"/>
      <c r="G150"/>
      <c r="H150"/>
      <c r="I150"/>
      <c r="J150"/>
      <c r="K150"/>
      <c r="L150" s="95"/>
    </row>
    <row r="151" spans="1:12" s="125" customFormat="1">
      <c r="A151" s="6"/>
      <c r="B151"/>
      <c r="C151" s="8"/>
      <c r="D151" s="301"/>
      <c r="E151"/>
      <c r="F151"/>
      <c r="G151"/>
      <c r="H151"/>
      <c r="I151"/>
      <c r="J151"/>
      <c r="K151"/>
      <c r="L151" s="95"/>
    </row>
    <row r="152" spans="1:12" s="125" customFormat="1">
      <c r="A152" s="6"/>
      <c r="B152"/>
      <c r="C152" s="8"/>
      <c r="D152" s="301"/>
      <c r="E152"/>
      <c r="F152"/>
      <c r="G152"/>
      <c r="H152"/>
      <c r="I152"/>
      <c r="J152"/>
      <c r="K152"/>
      <c r="L152" s="95"/>
    </row>
    <row r="153" spans="1:12" s="125" customFormat="1">
      <c r="A153" s="6"/>
      <c r="B153"/>
      <c r="C153" s="8"/>
      <c r="D153" s="301"/>
      <c r="E153"/>
      <c r="F153"/>
      <c r="G153"/>
      <c r="H153"/>
      <c r="I153"/>
      <c r="J153"/>
      <c r="K153"/>
      <c r="L153" s="95"/>
    </row>
    <row r="154" spans="1:12" s="125" customFormat="1">
      <c r="A154" s="6"/>
      <c r="B154"/>
      <c r="C154" s="8"/>
      <c r="D154" s="301"/>
      <c r="E154"/>
      <c r="F154"/>
      <c r="G154"/>
      <c r="H154"/>
      <c r="I154"/>
      <c r="J154"/>
      <c r="K154"/>
      <c r="L154" s="95"/>
    </row>
    <row r="155" spans="1:12" s="125" customFormat="1">
      <c r="A155" s="6"/>
      <c r="B155"/>
      <c r="C155" s="8"/>
      <c r="D155" s="301"/>
      <c r="E155"/>
      <c r="F155"/>
      <c r="G155"/>
      <c r="H155"/>
      <c r="I155"/>
      <c r="J155"/>
      <c r="K155"/>
      <c r="L155" s="95"/>
    </row>
    <row r="156" spans="1:12" s="125" customFormat="1">
      <c r="A156" s="6"/>
      <c r="B156"/>
      <c r="C156" s="8"/>
      <c r="D156" s="301"/>
      <c r="E156"/>
      <c r="F156"/>
      <c r="G156"/>
      <c r="H156"/>
      <c r="I156"/>
      <c r="J156"/>
      <c r="K156"/>
      <c r="L156" s="95"/>
    </row>
    <row r="157" spans="1:12" s="125" customFormat="1">
      <c r="A157" s="6"/>
      <c r="B157"/>
      <c r="C157" s="8"/>
      <c r="D157" s="301"/>
      <c r="E157"/>
      <c r="F157"/>
      <c r="G157"/>
      <c r="H157"/>
      <c r="I157"/>
      <c r="J157"/>
      <c r="K157"/>
      <c r="L157" s="95"/>
    </row>
    <row r="158" spans="1:12" s="125" customFormat="1">
      <c r="A158" s="6"/>
      <c r="B158"/>
      <c r="C158" s="8"/>
      <c r="D158" s="301"/>
      <c r="E158"/>
      <c r="F158"/>
      <c r="G158"/>
      <c r="H158"/>
      <c r="I158"/>
      <c r="J158"/>
      <c r="K158"/>
      <c r="L158" s="95"/>
    </row>
    <row r="159" spans="1:12" s="125" customFormat="1">
      <c r="A159" s="6"/>
      <c r="B159"/>
      <c r="C159" s="8"/>
      <c r="D159" s="301"/>
      <c r="E159"/>
      <c r="F159"/>
      <c r="G159"/>
      <c r="H159"/>
      <c r="I159"/>
      <c r="J159"/>
      <c r="K159"/>
      <c r="L159" s="95"/>
    </row>
    <row r="160" spans="1:12" s="125" customFormat="1">
      <c r="A160" s="6"/>
      <c r="B160"/>
      <c r="C160" s="8"/>
      <c r="D160" s="301"/>
      <c r="E160"/>
      <c r="F160"/>
      <c r="G160"/>
      <c r="H160"/>
      <c r="I160"/>
      <c r="J160"/>
      <c r="K160"/>
      <c r="L160" s="95"/>
    </row>
    <row r="161" spans="1:12" s="125" customFormat="1">
      <c r="A161" s="6"/>
      <c r="B161"/>
      <c r="C161" s="8"/>
      <c r="D161" s="301"/>
      <c r="E161"/>
      <c r="F161"/>
      <c r="G161"/>
      <c r="H161"/>
      <c r="I161"/>
      <c r="J161"/>
      <c r="K161"/>
      <c r="L161" s="95"/>
    </row>
    <row r="162" spans="1:12" s="125" customFormat="1">
      <c r="A162" s="6"/>
      <c r="B162"/>
      <c r="C162" s="8"/>
      <c r="D162" s="301"/>
      <c r="E162"/>
      <c r="F162"/>
      <c r="G162"/>
      <c r="H162"/>
      <c r="I162"/>
      <c r="J162"/>
      <c r="K162"/>
      <c r="L162" s="95"/>
    </row>
    <row r="163" spans="1:12" s="125" customFormat="1">
      <c r="A163" s="6"/>
      <c r="B163"/>
      <c r="C163" s="8"/>
      <c r="D163" s="301"/>
      <c r="E163"/>
      <c r="F163"/>
      <c r="G163"/>
      <c r="H163"/>
      <c r="I163"/>
      <c r="J163"/>
      <c r="K163"/>
      <c r="L163" s="95"/>
    </row>
    <row r="164" spans="1:12" s="125" customFormat="1">
      <c r="A164" s="6"/>
      <c r="B164"/>
      <c r="C164" s="8"/>
      <c r="D164" s="301"/>
      <c r="E164"/>
      <c r="F164"/>
      <c r="G164"/>
      <c r="H164"/>
      <c r="I164"/>
      <c r="J164"/>
      <c r="K164"/>
      <c r="L164" s="95"/>
    </row>
    <row r="165" spans="1:12" s="125" customFormat="1">
      <c r="A165" s="6"/>
      <c r="B165"/>
      <c r="C165" s="8"/>
      <c r="D165" s="301"/>
      <c r="E165"/>
      <c r="F165"/>
      <c r="G165"/>
      <c r="H165"/>
      <c r="I165"/>
      <c r="J165"/>
      <c r="K165"/>
      <c r="L165" s="95"/>
    </row>
    <row r="166" spans="1:12" s="125" customFormat="1">
      <c r="A166" s="6"/>
      <c r="B166"/>
      <c r="C166" s="8"/>
      <c r="D166" s="301"/>
      <c r="E166"/>
      <c r="F166"/>
      <c r="G166"/>
      <c r="H166"/>
      <c r="I166"/>
      <c r="J166"/>
      <c r="K166"/>
      <c r="L166" s="95"/>
    </row>
    <row r="167" spans="1:12" s="125" customFormat="1">
      <c r="A167" s="6"/>
      <c r="B167"/>
      <c r="C167" s="8"/>
      <c r="D167" s="301"/>
      <c r="E167"/>
      <c r="F167"/>
      <c r="G167"/>
      <c r="H167"/>
      <c r="I167"/>
      <c r="J167"/>
      <c r="K167"/>
      <c r="L167" s="95"/>
    </row>
    <row r="168" spans="1:12" s="125" customFormat="1">
      <c r="A168" s="6"/>
      <c r="B168"/>
      <c r="C168" s="8"/>
      <c r="D168" s="301"/>
      <c r="E168"/>
      <c r="F168"/>
      <c r="G168"/>
      <c r="H168"/>
      <c r="I168"/>
      <c r="J168"/>
      <c r="K168"/>
      <c r="L168" s="95"/>
    </row>
    <row r="169" spans="1:12" s="125" customFormat="1">
      <c r="A169" s="6"/>
      <c r="B169"/>
      <c r="C169" s="8"/>
      <c r="D169" s="301"/>
      <c r="E169"/>
      <c r="F169"/>
      <c r="G169"/>
      <c r="H169"/>
      <c r="I169"/>
      <c r="J169"/>
      <c r="K169"/>
      <c r="L169" s="95"/>
    </row>
    <row r="170" spans="1:12" s="125" customFormat="1">
      <c r="A170" s="6"/>
      <c r="B170"/>
      <c r="C170" s="8"/>
      <c r="D170" s="301"/>
      <c r="E170"/>
      <c r="F170"/>
      <c r="G170"/>
      <c r="H170"/>
      <c r="I170"/>
      <c r="J170"/>
      <c r="K170"/>
      <c r="L170" s="95"/>
    </row>
    <row r="171" spans="1:12" s="125" customFormat="1">
      <c r="A171" s="6"/>
      <c r="B171"/>
      <c r="C171" s="8"/>
      <c r="D171" s="301"/>
      <c r="E171"/>
      <c r="F171"/>
      <c r="G171"/>
      <c r="H171"/>
      <c r="I171"/>
      <c r="J171"/>
      <c r="K171"/>
      <c r="L171" s="95"/>
    </row>
    <row r="172" spans="1:12" s="125" customFormat="1">
      <c r="A172" s="6"/>
      <c r="B172"/>
      <c r="C172" s="8"/>
      <c r="D172" s="301"/>
      <c r="E172"/>
      <c r="F172"/>
      <c r="G172"/>
      <c r="H172"/>
      <c r="I172"/>
      <c r="J172"/>
      <c r="K172"/>
      <c r="L172" s="95"/>
    </row>
    <row r="173" spans="1:12" s="125" customFormat="1">
      <c r="A173" s="6"/>
      <c r="B173"/>
      <c r="C173" s="8"/>
      <c r="D173" s="301"/>
      <c r="E173"/>
      <c r="F173"/>
      <c r="G173"/>
      <c r="H173"/>
      <c r="I173"/>
      <c r="J173"/>
      <c r="K173"/>
      <c r="L173" s="95"/>
    </row>
    <row r="174" spans="1:12" s="125" customFormat="1">
      <c r="A174" s="6"/>
      <c r="B174"/>
      <c r="C174" s="8"/>
      <c r="D174" s="301"/>
      <c r="E174"/>
      <c r="F174"/>
      <c r="G174"/>
      <c r="H174"/>
      <c r="I174"/>
      <c r="J174"/>
      <c r="K174"/>
      <c r="L174" s="95"/>
    </row>
    <row r="175" spans="1:12" s="125" customFormat="1">
      <c r="A175" s="6"/>
      <c r="B175"/>
      <c r="C175" s="8"/>
      <c r="D175" s="301"/>
      <c r="E175"/>
      <c r="F175"/>
      <c r="G175"/>
      <c r="H175"/>
      <c r="I175"/>
      <c r="J175"/>
      <c r="K175"/>
      <c r="L175" s="95"/>
    </row>
    <row r="176" spans="1:12" s="125" customFormat="1">
      <c r="A176" s="6"/>
      <c r="B176"/>
      <c r="C176" s="8"/>
      <c r="D176" s="301"/>
      <c r="E176"/>
      <c r="F176"/>
      <c r="G176"/>
      <c r="H176"/>
      <c r="I176"/>
      <c r="J176"/>
      <c r="K176"/>
      <c r="L176" s="95"/>
    </row>
    <row r="177" spans="1:12" s="125" customFormat="1">
      <c r="A177" s="6"/>
      <c r="B177"/>
      <c r="C177" s="8"/>
      <c r="D177" s="301"/>
      <c r="E177"/>
      <c r="F177"/>
      <c r="G177"/>
      <c r="H177"/>
      <c r="I177"/>
      <c r="J177"/>
      <c r="K177"/>
      <c r="L177" s="95"/>
    </row>
    <row r="178" spans="1:12" s="125" customFormat="1">
      <c r="A178" s="6"/>
      <c r="B178"/>
      <c r="C178" s="8"/>
      <c r="D178" s="301"/>
      <c r="E178"/>
      <c r="F178"/>
      <c r="G178"/>
      <c r="H178"/>
      <c r="I178"/>
      <c r="J178"/>
      <c r="K178"/>
      <c r="L178" s="95"/>
    </row>
    <row r="179" spans="1:12" s="125" customFormat="1">
      <c r="A179" s="6"/>
      <c r="B179"/>
      <c r="C179" s="8"/>
      <c r="D179" s="301"/>
      <c r="E179"/>
      <c r="F179"/>
      <c r="G179"/>
      <c r="H179"/>
      <c r="I179"/>
      <c r="J179"/>
      <c r="K179"/>
      <c r="L179" s="95"/>
    </row>
    <row r="180" spans="1:12" s="125" customFormat="1">
      <c r="A180" s="6"/>
      <c r="B180"/>
      <c r="C180" s="8"/>
      <c r="D180" s="301"/>
      <c r="E180"/>
      <c r="F180"/>
      <c r="G180"/>
      <c r="H180"/>
      <c r="I180"/>
      <c r="J180"/>
      <c r="K180"/>
      <c r="L180" s="95"/>
    </row>
    <row r="181" spans="1:12" s="125" customFormat="1">
      <c r="A181" s="6"/>
      <c r="B181"/>
      <c r="C181" s="8"/>
      <c r="D181" s="301"/>
      <c r="E181"/>
      <c r="F181"/>
      <c r="G181"/>
      <c r="H181"/>
      <c r="I181"/>
      <c r="J181"/>
      <c r="K181"/>
      <c r="L181" s="95"/>
    </row>
    <row r="182" spans="1:12" s="125" customFormat="1">
      <c r="A182" s="6"/>
      <c r="B182"/>
      <c r="C182" s="8"/>
      <c r="D182" s="301"/>
      <c r="E182"/>
      <c r="F182"/>
      <c r="G182"/>
      <c r="H182"/>
      <c r="I182"/>
      <c r="J182"/>
      <c r="K182"/>
      <c r="L182" s="95"/>
    </row>
    <row r="183" spans="1:12" s="125" customFormat="1">
      <c r="A183" s="6"/>
      <c r="B183"/>
      <c r="C183" s="8"/>
      <c r="D183" s="301"/>
      <c r="E183"/>
      <c r="F183"/>
      <c r="G183"/>
      <c r="H183"/>
      <c r="I183"/>
      <c r="J183"/>
      <c r="K183"/>
      <c r="L183" s="95"/>
    </row>
    <row r="184" spans="1:12" s="125" customFormat="1">
      <c r="A184" s="6"/>
      <c r="B184"/>
      <c r="C184" s="8"/>
      <c r="D184" s="301"/>
      <c r="E184"/>
      <c r="F184"/>
      <c r="G184"/>
      <c r="H184"/>
      <c r="I184"/>
      <c r="J184"/>
      <c r="K184"/>
      <c r="L184" s="95"/>
    </row>
    <row r="185" spans="1:12" s="125" customFormat="1">
      <c r="A185" s="6"/>
      <c r="B185"/>
      <c r="C185" s="8"/>
      <c r="D185" s="301"/>
      <c r="E185"/>
      <c r="F185"/>
      <c r="G185"/>
      <c r="H185"/>
      <c r="I185"/>
      <c r="J185"/>
      <c r="K185"/>
      <c r="L185" s="95"/>
    </row>
    <row r="186" spans="1:12" s="125" customFormat="1">
      <c r="A186" s="6"/>
      <c r="B186"/>
      <c r="C186" s="8"/>
      <c r="D186" s="301"/>
      <c r="E186"/>
      <c r="F186"/>
      <c r="G186"/>
      <c r="H186"/>
      <c r="I186"/>
      <c r="J186"/>
      <c r="K186"/>
      <c r="L186" s="95"/>
    </row>
    <row r="187" spans="1:12" s="125" customFormat="1">
      <c r="A187" s="6"/>
      <c r="B187"/>
      <c r="C187" s="8"/>
      <c r="D187" s="301"/>
      <c r="E187"/>
      <c r="F187"/>
      <c r="G187"/>
      <c r="H187"/>
      <c r="I187"/>
      <c r="J187"/>
      <c r="K187"/>
      <c r="L187" s="95"/>
    </row>
    <row r="188" spans="1:12" s="125" customFormat="1">
      <c r="A188" s="6"/>
      <c r="B188"/>
      <c r="C188" s="8"/>
      <c r="D188" s="301"/>
      <c r="E188"/>
      <c r="F188"/>
      <c r="G188"/>
      <c r="H188"/>
      <c r="I188"/>
      <c r="J188"/>
      <c r="K188"/>
      <c r="L188" s="95"/>
    </row>
    <row r="189" spans="1:12" s="125" customFormat="1">
      <c r="A189" s="6"/>
      <c r="B189"/>
      <c r="C189" s="8"/>
      <c r="D189" s="301"/>
      <c r="E189"/>
      <c r="F189"/>
      <c r="G189"/>
      <c r="H189"/>
      <c r="I189"/>
      <c r="J189"/>
      <c r="K189"/>
      <c r="L189" s="95"/>
    </row>
    <row r="190" spans="1:12" s="125" customFormat="1">
      <c r="A190" s="6"/>
      <c r="B190"/>
      <c r="C190" s="8"/>
      <c r="D190" s="301"/>
      <c r="E190"/>
      <c r="F190"/>
      <c r="G190"/>
      <c r="H190"/>
      <c r="I190"/>
      <c r="J190"/>
      <c r="K190"/>
      <c r="L190" s="95"/>
    </row>
    <row r="191" spans="1:12" s="125" customFormat="1">
      <c r="A191" s="6"/>
      <c r="B191"/>
      <c r="C191" s="8"/>
      <c r="D191" s="301"/>
      <c r="E191"/>
      <c r="F191"/>
      <c r="G191"/>
      <c r="H191"/>
      <c r="I191"/>
      <c r="J191"/>
      <c r="K191"/>
      <c r="L191" s="95"/>
    </row>
    <row r="192" spans="1:12" s="125" customFormat="1">
      <c r="A192" s="6"/>
      <c r="B192"/>
      <c r="C192" s="8"/>
      <c r="D192" s="301"/>
      <c r="E192"/>
      <c r="F192"/>
      <c r="G192"/>
      <c r="H192"/>
      <c r="I192"/>
      <c r="J192"/>
      <c r="K192"/>
      <c r="L192" s="95"/>
    </row>
    <row r="193" spans="1:12" s="125" customFormat="1">
      <c r="A193" s="6"/>
      <c r="B193"/>
      <c r="C193" s="8"/>
      <c r="D193" s="301"/>
      <c r="E193"/>
      <c r="F193"/>
      <c r="G193"/>
      <c r="H193"/>
      <c r="I193"/>
      <c r="J193"/>
      <c r="K193"/>
      <c r="L193" s="95"/>
    </row>
    <row r="194" spans="1:12" s="125" customFormat="1">
      <c r="A194" s="6"/>
      <c r="B194"/>
      <c r="C194" s="8"/>
      <c r="D194" s="301"/>
      <c r="E194"/>
      <c r="F194"/>
      <c r="G194"/>
      <c r="H194"/>
      <c r="I194"/>
      <c r="J194"/>
      <c r="K194"/>
      <c r="L194" s="95"/>
    </row>
    <row r="195" spans="1:12" s="125" customFormat="1">
      <c r="A195" s="6"/>
      <c r="B195"/>
      <c r="C195" s="8"/>
      <c r="D195" s="301"/>
      <c r="E195"/>
      <c r="F195"/>
      <c r="G195"/>
      <c r="H195"/>
      <c r="I195"/>
      <c r="J195"/>
      <c r="K195"/>
      <c r="L195" s="95"/>
    </row>
    <row r="196" spans="1:12" s="125" customFormat="1">
      <c r="A196" s="6"/>
      <c r="B196"/>
      <c r="C196" s="8"/>
      <c r="D196" s="301"/>
      <c r="E196"/>
      <c r="F196"/>
      <c r="G196"/>
      <c r="H196"/>
      <c r="I196"/>
      <c r="J196"/>
      <c r="K196"/>
      <c r="L196" s="95"/>
    </row>
    <row r="197" spans="1:12" s="125" customFormat="1">
      <c r="A197" s="6"/>
      <c r="B197"/>
      <c r="C197" s="8"/>
      <c r="D197" s="301"/>
      <c r="E197"/>
      <c r="F197"/>
      <c r="G197"/>
      <c r="H197"/>
      <c r="I197"/>
      <c r="J197"/>
      <c r="K197"/>
      <c r="L197" s="95"/>
    </row>
    <row r="198" spans="1:12" s="125" customFormat="1">
      <c r="A198" s="6"/>
      <c r="B198"/>
      <c r="C198" s="8"/>
      <c r="D198" s="301"/>
      <c r="E198"/>
      <c r="F198"/>
      <c r="G198"/>
      <c r="H198"/>
      <c r="I198"/>
      <c r="J198"/>
      <c r="K198"/>
      <c r="L198" s="95"/>
    </row>
    <row r="199" spans="1:12" s="125" customFormat="1">
      <c r="A199" s="6"/>
      <c r="B199"/>
      <c r="C199" s="8"/>
      <c r="D199" s="301"/>
      <c r="E199"/>
      <c r="F199"/>
      <c r="G199"/>
      <c r="H199"/>
      <c r="I199"/>
      <c r="J199"/>
      <c r="K199"/>
      <c r="L199" s="95"/>
    </row>
    <row r="200" spans="1:12" s="125" customFormat="1">
      <c r="A200" s="6"/>
      <c r="B200"/>
      <c r="C200" s="8"/>
      <c r="D200" s="301"/>
      <c r="E200"/>
      <c r="F200"/>
      <c r="G200"/>
      <c r="H200"/>
      <c r="I200"/>
      <c r="J200"/>
      <c r="K200"/>
      <c r="L200" s="95"/>
    </row>
    <row r="201" spans="1:12" s="125" customFormat="1">
      <c r="A201" s="6"/>
      <c r="B201"/>
      <c r="C201" s="8"/>
      <c r="D201" s="301"/>
      <c r="E201"/>
      <c r="F201"/>
      <c r="G201"/>
      <c r="H201"/>
      <c r="I201"/>
      <c r="J201"/>
      <c r="K201"/>
      <c r="L201" s="95"/>
    </row>
    <row r="202" spans="1:12" s="125" customFormat="1">
      <c r="A202" s="6"/>
      <c r="B202"/>
      <c r="C202" s="8"/>
      <c r="D202" s="301"/>
      <c r="E202"/>
      <c r="F202"/>
      <c r="G202"/>
      <c r="H202"/>
      <c r="I202"/>
      <c r="J202"/>
      <c r="K202"/>
      <c r="L202" s="95"/>
    </row>
    <row r="203" spans="1:12" s="125" customFormat="1">
      <c r="A203" s="6"/>
      <c r="B203"/>
      <c r="C203" s="8"/>
      <c r="D203" s="301"/>
      <c r="E203"/>
      <c r="F203"/>
      <c r="G203"/>
      <c r="H203"/>
      <c r="I203"/>
      <c r="J203"/>
      <c r="K203"/>
      <c r="L203" s="95"/>
    </row>
    <row r="204" spans="1:12" s="125" customFormat="1">
      <c r="A204" s="6"/>
      <c r="B204"/>
      <c r="C204" s="8"/>
      <c r="D204" s="301"/>
      <c r="E204"/>
      <c r="F204"/>
      <c r="G204"/>
      <c r="H204"/>
      <c r="I204"/>
      <c r="J204"/>
      <c r="K204"/>
      <c r="L204" s="95"/>
    </row>
    <row r="205" spans="1:12" s="125" customFormat="1">
      <c r="A205" s="6"/>
      <c r="B205"/>
      <c r="C205" s="8"/>
      <c r="D205" s="301"/>
      <c r="E205"/>
      <c r="F205"/>
      <c r="G205"/>
      <c r="H205"/>
      <c r="I205"/>
      <c r="J205"/>
      <c r="K205"/>
      <c r="L205" s="95"/>
    </row>
    <row r="206" spans="1:12" s="125" customFormat="1">
      <c r="A206" s="6"/>
      <c r="B206"/>
      <c r="C206" s="8"/>
      <c r="D206" s="301"/>
      <c r="E206"/>
      <c r="F206"/>
      <c r="G206"/>
      <c r="H206"/>
      <c r="I206"/>
      <c r="J206"/>
      <c r="K206"/>
      <c r="L206" s="95"/>
    </row>
    <row r="207" spans="1:12" s="125" customFormat="1">
      <c r="A207" s="6"/>
      <c r="B207"/>
      <c r="C207" s="8"/>
      <c r="D207" s="301"/>
      <c r="E207"/>
      <c r="F207"/>
      <c r="G207"/>
      <c r="H207"/>
      <c r="I207"/>
      <c r="J207"/>
      <c r="K207"/>
      <c r="L207" s="95"/>
    </row>
    <row r="208" spans="1:12" s="125" customFormat="1">
      <c r="A208" s="6"/>
      <c r="B208"/>
      <c r="C208" s="8"/>
      <c r="D208" s="301"/>
      <c r="E208"/>
      <c r="F208"/>
      <c r="G208"/>
      <c r="H208"/>
      <c r="I208"/>
      <c r="J208"/>
      <c r="K208"/>
      <c r="L208" s="95"/>
    </row>
    <row r="209" spans="1:12" s="125" customFormat="1">
      <c r="A209" s="6"/>
      <c r="B209"/>
      <c r="C209" s="8"/>
      <c r="D209" s="301"/>
      <c r="E209"/>
      <c r="F209"/>
      <c r="G209"/>
      <c r="H209"/>
      <c r="I209"/>
      <c r="J209"/>
      <c r="K209"/>
      <c r="L209" s="95"/>
    </row>
    <row r="210" spans="1:12" s="125" customFormat="1">
      <c r="A210" s="6"/>
      <c r="B210"/>
      <c r="C210" s="8"/>
      <c r="D210" s="301"/>
      <c r="E210"/>
      <c r="F210"/>
      <c r="G210"/>
      <c r="H210"/>
      <c r="I210"/>
      <c r="J210"/>
      <c r="K210"/>
      <c r="L210" s="95"/>
    </row>
    <row r="211" spans="1:12" s="125" customFormat="1">
      <c r="A211" s="6"/>
      <c r="B211"/>
      <c r="C211" s="8"/>
      <c r="D211" s="301"/>
      <c r="E211"/>
      <c r="F211"/>
      <c r="G211"/>
      <c r="H211"/>
      <c r="I211"/>
      <c r="J211"/>
      <c r="K211"/>
      <c r="L211" s="95"/>
    </row>
    <row r="212" spans="1:12" s="125" customFormat="1">
      <c r="A212" s="6"/>
      <c r="B212"/>
      <c r="C212" s="8"/>
      <c r="D212" s="301"/>
      <c r="E212"/>
      <c r="F212"/>
      <c r="G212"/>
      <c r="H212"/>
      <c r="I212"/>
      <c r="J212"/>
      <c r="K212"/>
      <c r="L212" s="95"/>
    </row>
    <row r="213" spans="1:12" s="125" customFormat="1">
      <c r="A213" s="6"/>
      <c r="B213"/>
      <c r="C213" s="8"/>
      <c r="D213" s="301"/>
      <c r="E213"/>
      <c r="F213"/>
      <c r="G213"/>
      <c r="H213"/>
      <c r="I213"/>
      <c r="J213"/>
      <c r="K213"/>
      <c r="L213" s="95"/>
    </row>
    <row r="214" spans="1:12" s="125" customFormat="1">
      <c r="A214" s="6"/>
      <c r="B214"/>
      <c r="C214" s="8"/>
      <c r="D214" s="301"/>
      <c r="E214"/>
      <c r="F214"/>
      <c r="G214"/>
      <c r="H214"/>
      <c r="I214"/>
      <c r="J214"/>
      <c r="K214"/>
      <c r="L214" s="95"/>
    </row>
    <row r="215" spans="1:12" s="125" customFormat="1">
      <c r="A215" s="6"/>
      <c r="B215"/>
      <c r="C215" s="8"/>
      <c r="D215" s="301"/>
      <c r="E215"/>
      <c r="F215"/>
      <c r="G215"/>
      <c r="H215"/>
      <c r="I215"/>
      <c r="J215"/>
      <c r="K215"/>
      <c r="L215" s="95"/>
    </row>
    <row r="216" spans="1:12" s="125" customFormat="1">
      <c r="A216" s="6"/>
      <c r="B216"/>
      <c r="C216" s="8"/>
      <c r="D216" s="301"/>
      <c r="E216"/>
      <c r="F216"/>
      <c r="G216"/>
      <c r="H216"/>
      <c r="I216"/>
      <c r="J216"/>
      <c r="K216"/>
      <c r="L216" s="95"/>
    </row>
    <row r="217" spans="1:12" s="125" customFormat="1">
      <c r="A217" s="6"/>
      <c r="B217"/>
      <c r="C217" s="8"/>
      <c r="D217" s="301"/>
      <c r="E217"/>
      <c r="F217"/>
      <c r="G217"/>
      <c r="H217"/>
      <c r="I217"/>
      <c r="J217"/>
      <c r="K217"/>
      <c r="L217" s="95"/>
    </row>
    <row r="218" spans="1:12" s="125" customFormat="1">
      <c r="A218" s="6"/>
      <c r="B218"/>
      <c r="C218" s="8"/>
      <c r="D218" s="301"/>
      <c r="E218"/>
      <c r="F218"/>
      <c r="G218"/>
      <c r="H218"/>
      <c r="I218"/>
      <c r="J218"/>
      <c r="K218"/>
      <c r="L218" s="95"/>
    </row>
    <row r="219" spans="1:12" s="125" customFormat="1">
      <c r="A219" s="6"/>
      <c r="B219"/>
      <c r="C219" s="8"/>
      <c r="D219" s="301"/>
      <c r="E219"/>
      <c r="F219"/>
      <c r="G219"/>
      <c r="H219"/>
      <c r="I219"/>
      <c r="J219"/>
      <c r="K219"/>
      <c r="L219" s="95"/>
    </row>
    <row r="220" spans="1:12" s="125" customFormat="1">
      <c r="A220" s="6"/>
      <c r="B220"/>
      <c r="C220" s="8"/>
      <c r="D220" s="301"/>
      <c r="E220"/>
      <c r="F220"/>
      <c r="G220"/>
      <c r="H220"/>
      <c r="I220"/>
      <c r="J220"/>
      <c r="K220"/>
      <c r="L220" s="95"/>
    </row>
    <row r="221" spans="1:12" s="125" customFormat="1">
      <c r="A221" s="6"/>
      <c r="B221"/>
      <c r="C221" s="8"/>
      <c r="D221" s="301"/>
      <c r="E221"/>
      <c r="F221"/>
      <c r="G221"/>
      <c r="H221"/>
      <c r="I221"/>
      <c r="J221"/>
      <c r="K221"/>
      <c r="L221" s="95"/>
    </row>
    <row r="222" spans="1:12" s="125" customFormat="1">
      <c r="A222" s="6"/>
      <c r="B222"/>
      <c r="C222" s="8"/>
      <c r="D222" s="301"/>
      <c r="E222"/>
      <c r="F222"/>
      <c r="G222"/>
      <c r="H222"/>
      <c r="I222"/>
      <c r="J222"/>
      <c r="K222"/>
      <c r="L222" s="95"/>
    </row>
    <row r="223" spans="1:12" s="125" customFormat="1">
      <c r="A223" s="6"/>
      <c r="B223"/>
      <c r="C223" s="8"/>
      <c r="D223" s="301"/>
      <c r="E223"/>
      <c r="F223"/>
      <c r="G223"/>
      <c r="H223"/>
      <c r="I223"/>
      <c r="J223"/>
      <c r="K223"/>
      <c r="L223" s="95"/>
    </row>
    <row r="224" spans="1:12" s="125" customFormat="1">
      <c r="A224" s="6"/>
      <c r="B224"/>
      <c r="C224" s="8"/>
      <c r="D224" s="301"/>
      <c r="E224"/>
      <c r="F224"/>
      <c r="G224"/>
      <c r="H224"/>
      <c r="I224"/>
      <c r="J224"/>
      <c r="K224"/>
      <c r="L224" s="95"/>
    </row>
    <row r="225" spans="1:12" s="125" customFormat="1">
      <c r="A225" s="6"/>
      <c r="B225"/>
      <c r="C225" s="8"/>
      <c r="D225" s="301"/>
      <c r="E225"/>
      <c r="F225"/>
      <c r="G225"/>
      <c r="H225"/>
      <c r="I225"/>
      <c r="J225"/>
      <c r="K225"/>
      <c r="L225" s="95"/>
    </row>
    <row r="226" spans="1:12" s="125" customFormat="1">
      <c r="A226" s="6"/>
      <c r="B226"/>
      <c r="C226" s="8"/>
      <c r="D226" s="301"/>
      <c r="E226"/>
      <c r="F226"/>
      <c r="G226"/>
      <c r="H226"/>
      <c r="I226"/>
      <c r="J226"/>
      <c r="K226"/>
      <c r="L226" s="95"/>
    </row>
    <row r="227" spans="1:12" s="125" customFormat="1">
      <c r="A227" s="6"/>
      <c r="B227"/>
      <c r="C227" s="8"/>
      <c r="D227" s="301"/>
      <c r="E227"/>
      <c r="F227"/>
      <c r="G227"/>
      <c r="H227"/>
      <c r="I227"/>
      <c r="J227"/>
      <c r="K227"/>
      <c r="L227" s="95"/>
    </row>
    <row r="228" spans="1:12" s="125" customFormat="1">
      <c r="A228" s="6"/>
      <c r="B228"/>
      <c r="C228" s="8"/>
      <c r="D228" s="301"/>
      <c r="E228"/>
      <c r="F228"/>
      <c r="G228"/>
      <c r="H228"/>
      <c r="I228"/>
      <c r="J228"/>
      <c r="K228"/>
      <c r="L228" s="95"/>
    </row>
    <row r="229" spans="1:12" s="125" customFormat="1">
      <c r="A229" s="6"/>
      <c r="B229"/>
      <c r="C229" s="8"/>
      <c r="D229" s="301"/>
      <c r="E229"/>
      <c r="F229"/>
      <c r="G229"/>
      <c r="H229"/>
      <c r="I229"/>
      <c r="J229"/>
      <c r="K229"/>
      <c r="L229" s="95"/>
    </row>
    <row r="230" spans="1:12" s="125" customFormat="1">
      <c r="A230" s="6"/>
      <c r="B230"/>
      <c r="C230" s="8"/>
      <c r="D230" s="301"/>
      <c r="E230"/>
      <c r="F230"/>
      <c r="G230"/>
      <c r="H230"/>
      <c r="I230"/>
      <c r="J230"/>
      <c r="K230"/>
      <c r="L230" s="95"/>
    </row>
    <row r="231" spans="1:12" s="125" customFormat="1">
      <c r="A231" s="6"/>
      <c r="B231"/>
      <c r="C231" s="8"/>
      <c r="D231" s="301"/>
      <c r="E231"/>
      <c r="F231"/>
      <c r="G231"/>
      <c r="H231"/>
      <c r="I231"/>
      <c r="J231"/>
      <c r="K231"/>
      <c r="L231" s="95"/>
    </row>
    <row r="232" spans="1:12" s="125" customFormat="1">
      <c r="A232" s="6"/>
      <c r="B232"/>
      <c r="C232" s="8"/>
      <c r="D232" s="301"/>
      <c r="E232"/>
      <c r="F232"/>
      <c r="G232"/>
      <c r="H232"/>
      <c r="I232"/>
      <c r="J232"/>
      <c r="K232"/>
      <c r="L232" s="95"/>
    </row>
    <row r="233" spans="1:12" s="125" customFormat="1">
      <c r="A233" s="6"/>
      <c r="B233"/>
      <c r="C233" s="8"/>
      <c r="D233" s="301"/>
      <c r="E233"/>
      <c r="F233"/>
      <c r="G233"/>
      <c r="H233"/>
      <c r="I233"/>
      <c r="J233"/>
      <c r="K233"/>
      <c r="L233" s="95"/>
    </row>
    <row r="234" spans="1:12" s="125" customFormat="1">
      <c r="A234" s="6"/>
      <c r="B234"/>
      <c r="C234" s="8"/>
      <c r="D234" s="301"/>
      <c r="E234"/>
      <c r="F234"/>
      <c r="G234"/>
      <c r="H234"/>
      <c r="I234"/>
      <c r="J234"/>
      <c r="K234"/>
      <c r="L234" s="95"/>
    </row>
    <row r="235" spans="1:12" s="125" customFormat="1">
      <c r="A235" s="6"/>
      <c r="B235"/>
      <c r="C235" s="8"/>
      <c r="D235" s="301"/>
      <c r="E235"/>
      <c r="F235"/>
      <c r="G235"/>
      <c r="H235"/>
      <c r="I235"/>
      <c r="J235"/>
      <c r="K235"/>
      <c r="L235" s="95"/>
    </row>
    <row r="236" spans="1:12" s="125" customFormat="1">
      <c r="A236" s="6"/>
      <c r="B236"/>
      <c r="C236" s="8"/>
      <c r="D236" s="301"/>
      <c r="E236"/>
      <c r="F236"/>
      <c r="G236"/>
      <c r="H236"/>
      <c r="I236"/>
      <c r="J236"/>
      <c r="K236"/>
      <c r="L236" s="95"/>
    </row>
    <row r="237" spans="1:12" s="125" customFormat="1">
      <c r="A237" s="6"/>
      <c r="B237"/>
      <c r="C237" s="8"/>
      <c r="D237" s="301"/>
      <c r="E237"/>
      <c r="F237"/>
      <c r="G237"/>
      <c r="H237"/>
      <c r="I237"/>
      <c r="J237"/>
      <c r="K237"/>
      <c r="L237" s="95"/>
    </row>
    <row r="238" spans="1:12" s="125" customFormat="1">
      <c r="A238" s="6"/>
      <c r="B238"/>
      <c r="C238" s="8"/>
      <c r="D238" s="301"/>
      <c r="E238"/>
      <c r="F238"/>
      <c r="G238"/>
      <c r="H238"/>
      <c r="I238"/>
      <c r="J238"/>
      <c r="K238"/>
      <c r="L238" s="95"/>
    </row>
    <row r="239" spans="1:12" s="125" customFormat="1">
      <c r="A239" s="6"/>
      <c r="B239"/>
      <c r="C239" s="8"/>
      <c r="D239" s="301"/>
      <c r="E239"/>
      <c r="F239"/>
      <c r="G239"/>
      <c r="H239"/>
      <c r="I239"/>
      <c r="J239"/>
      <c r="K239"/>
      <c r="L239" s="95"/>
    </row>
    <row r="240" spans="1:12" s="125" customFormat="1">
      <c r="A240" s="6"/>
      <c r="B240"/>
      <c r="C240" s="8"/>
      <c r="D240" s="301"/>
      <c r="E240"/>
      <c r="F240"/>
      <c r="G240"/>
      <c r="H240"/>
      <c r="I240"/>
      <c r="J240"/>
      <c r="K240"/>
      <c r="L240" s="95"/>
    </row>
    <row r="241" spans="1:12" s="125" customFormat="1">
      <c r="A241" s="6"/>
      <c r="B241"/>
      <c r="C241" s="8"/>
      <c r="D241" s="301"/>
      <c r="E241"/>
      <c r="F241"/>
      <c r="G241"/>
      <c r="H241"/>
      <c r="I241"/>
      <c r="J241"/>
      <c r="K241"/>
      <c r="L241" s="95"/>
    </row>
    <row r="242" spans="1:12" s="125" customFormat="1">
      <c r="A242" s="6"/>
      <c r="B242"/>
      <c r="C242" s="8"/>
      <c r="D242" s="301"/>
      <c r="E242"/>
      <c r="F242"/>
      <c r="G242"/>
      <c r="H242"/>
      <c r="I242"/>
      <c r="J242"/>
      <c r="K242"/>
      <c r="L242" s="95"/>
    </row>
    <row r="243" spans="1:12" s="125" customFormat="1">
      <c r="A243" s="6"/>
      <c r="B243"/>
      <c r="C243" s="8"/>
      <c r="D243" s="301"/>
      <c r="E243"/>
      <c r="F243"/>
      <c r="G243"/>
      <c r="H243"/>
      <c r="I243"/>
      <c r="J243"/>
      <c r="K243"/>
      <c r="L243" s="95"/>
    </row>
    <row r="244" spans="1:12" s="125" customFormat="1">
      <c r="A244" s="6"/>
      <c r="B244"/>
      <c r="C244" s="8"/>
      <c r="D244" s="301"/>
      <c r="E244"/>
      <c r="F244"/>
      <c r="G244"/>
      <c r="H244"/>
      <c r="I244"/>
      <c r="J244"/>
      <c r="K244"/>
      <c r="L244" s="95"/>
    </row>
    <row r="245" spans="1:12" s="125" customFormat="1">
      <c r="A245" s="6"/>
      <c r="B245"/>
      <c r="C245" s="8"/>
      <c r="D245" s="301"/>
      <c r="E245"/>
      <c r="F245"/>
      <c r="G245"/>
      <c r="H245"/>
      <c r="I245"/>
      <c r="J245"/>
      <c r="K245"/>
      <c r="L245" s="95"/>
    </row>
    <row r="246" spans="1:12" s="125" customFormat="1">
      <c r="A246" s="6"/>
      <c r="B246"/>
      <c r="C246" s="8"/>
      <c r="D246" s="301"/>
      <c r="E246"/>
      <c r="F246"/>
      <c r="G246"/>
      <c r="H246"/>
      <c r="I246"/>
      <c r="J246"/>
      <c r="K246"/>
      <c r="L246" s="95"/>
    </row>
    <row r="247" spans="1:12" s="125" customFormat="1">
      <c r="A247" s="6"/>
      <c r="B247"/>
      <c r="C247" s="8"/>
      <c r="D247" s="301"/>
      <c r="E247"/>
      <c r="F247"/>
      <c r="G247"/>
      <c r="H247"/>
      <c r="I247"/>
      <c r="J247"/>
      <c r="K247"/>
      <c r="L247" s="95"/>
    </row>
    <row r="248" spans="1:12" s="125" customFormat="1">
      <c r="A248" s="6"/>
      <c r="B248"/>
      <c r="C248" s="8"/>
      <c r="D248" s="301"/>
      <c r="E248"/>
      <c r="F248"/>
      <c r="G248"/>
      <c r="H248"/>
      <c r="I248"/>
      <c r="J248"/>
      <c r="K248"/>
      <c r="L248" s="95"/>
    </row>
    <row r="249" spans="1:12" s="125" customFormat="1">
      <c r="A249" s="6"/>
      <c r="B249"/>
      <c r="C249" s="8"/>
      <c r="D249" s="301"/>
      <c r="E249"/>
      <c r="F249"/>
      <c r="G249"/>
      <c r="H249"/>
      <c r="I249"/>
      <c r="J249"/>
      <c r="K249"/>
      <c r="L249" s="95"/>
    </row>
    <row r="250" spans="1:12" s="125" customFormat="1">
      <c r="A250" s="6"/>
      <c r="B250"/>
      <c r="C250" s="8"/>
      <c r="D250" s="301"/>
      <c r="E250"/>
      <c r="F250"/>
      <c r="G250"/>
      <c r="H250"/>
      <c r="I250"/>
      <c r="J250"/>
      <c r="K250"/>
      <c r="L250" s="95"/>
    </row>
    <row r="251" spans="1:12" s="125" customFormat="1">
      <c r="A251" s="6"/>
      <c r="B251"/>
      <c r="C251" s="8"/>
      <c r="D251" s="301"/>
      <c r="E251"/>
      <c r="F251"/>
      <c r="G251"/>
      <c r="H251"/>
      <c r="I251"/>
      <c r="J251"/>
      <c r="K251"/>
      <c r="L251" s="95"/>
    </row>
    <row r="252" spans="1:12" s="125" customFormat="1">
      <c r="A252" s="6"/>
      <c r="B252"/>
      <c r="C252" s="8"/>
      <c r="D252" s="301"/>
      <c r="E252"/>
      <c r="F252"/>
      <c r="G252"/>
      <c r="H252"/>
      <c r="I252"/>
      <c r="J252"/>
      <c r="K252"/>
      <c r="L252" s="95"/>
    </row>
    <row r="253" spans="1:12" s="125" customFormat="1">
      <c r="A253" s="6"/>
      <c r="B253"/>
      <c r="C253" s="8"/>
      <c r="D253" s="301"/>
      <c r="E253"/>
      <c r="F253"/>
      <c r="G253"/>
      <c r="H253"/>
      <c r="I253"/>
      <c r="J253"/>
      <c r="K253"/>
      <c r="L253" s="95"/>
    </row>
    <row r="254" spans="1:12" s="125" customFormat="1">
      <c r="A254" s="6"/>
      <c r="B254"/>
      <c r="C254" s="8"/>
      <c r="D254" s="301"/>
      <c r="E254"/>
      <c r="F254"/>
      <c r="G254"/>
      <c r="H254"/>
      <c r="I254"/>
      <c r="J254"/>
      <c r="K254"/>
      <c r="L254" s="95"/>
    </row>
    <row r="255" spans="1:12" s="125" customFormat="1">
      <c r="A255" s="6"/>
      <c r="B255"/>
      <c r="C255" s="8"/>
      <c r="D255" s="301"/>
      <c r="E255"/>
      <c r="F255"/>
      <c r="G255"/>
      <c r="H255"/>
      <c r="I255"/>
      <c r="J255"/>
      <c r="K255"/>
      <c r="L255" s="95"/>
    </row>
    <row r="256" spans="1:12" s="125" customFormat="1">
      <c r="A256" s="6"/>
      <c r="B256"/>
      <c r="C256" s="8"/>
      <c r="D256" s="301"/>
      <c r="E256"/>
      <c r="F256"/>
      <c r="G256"/>
      <c r="H256"/>
      <c r="I256"/>
      <c r="J256"/>
      <c r="K256"/>
      <c r="L256" s="95"/>
    </row>
    <row r="257" spans="1:12" s="125" customFormat="1">
      <c r="A257" s="6"/>
      <c r="B257"/>
      <c r="C257" s="8"/>
      <c r="D257" s="301"/>
      <c r="E257"/>
      <c r="F257"/>
      <c r="G257"/>
      <c r="H257"/>
      <c r="I257"/>
      <c r="J257"/>
      <c r="K257"/>
      <c r="L257" s="95"/>
    </row>
    <row r="258" spans="1:12" s="125" customFormat="1">
      <c r="A258" s="6"/>
      <c r="B258"/>
      <c r="C258" s="8"/>
      <c r="D258" s="301"/>
      <c r="E258"/>
      <c r="F258"/>
      <c r="G258"/>
      <c r="H258"/>
      <c r="I258"/>
      <c r="J258"/>
      <c r="K258"/>
      <c r="L258" s="95"/>
    </row>
    <row r="259" spans="1:12" s="125" customFormat="1">
      <c r="A259" s="6"/>
      <c r="B259"/>
      <c r="C259" s="8"/>
      <c r="D259" s="301"/>
      <c r="E259"/>
      <c r="F259"/>
      <c r="G259"/>
      <c r="H259"/>
      <c r="I259"/>
      <c r="J259"/>
      <c r="K259"/>
      <c r="L259" s="95"/>
    </row>
    <row r="260" spans="1:12" s="125" customFormat="1">
      <c r="A260" s="6"/>
      <c r="B260"/>
      <c r="C260" s="8"/>
      <c r="D260" s="301"/>
      <c r="E260"/>
      <c r="F260"/>
      <c r="G260"/>
      <c r="H260"/>
      <c r="I260"/>
      <c r="J260"/>
      <c r="K260"/>
      <c r="L260" s="95"/>
    </row>
    <row r="261" spans="1:12" s="125" customFormat="1">
      <c r="A261" s="6"/>
      <c r="B261"/>
      <c r="C261" s="8"/>
      <c r="D261" s="301"/>
      <c r="E261"/>
      <c r="F261"/>
      <c r="G261"/>
      <c r="H261"/>
      <c r="I261"/>
      <c r="J261"/>
      <c r="K261"/>
      <c r="L261" s="95"/>
    </row>
    <row r="262" spans="1:12" s="125" customFormat="1">
      <c r="A262" s="6"/>
      <c r="B262"/>
      <c r="C262" s="8"/>
      <c r="D262" s="301"/>
      <c r="E262"/>
      <c r="F262"/>
      <c r="G262"/>
      <c r="H262"/>
      <c r="I262"/>
      <c r="J262"/>
      <c r="K262"/>
      <c r="L262" s="95"/>
    </row>
    <row r="263" spans="1:12" s="125" customFormat="1">
      <c r="A263" s="6"/>
      <c r="B263"/>
      <c r="C263" s="8"/>
      <c r="D263" s="301"/>
      <c r="E263"/>
      <c r="F263"/>
      <c r="G263"/>
      <c r="H263"/>
      <c r="I263"/>
      <c r="J263"/>
      <c r="K263"/>
      <c r="L263" s="95"/>
    </row>
    <row r="264" spans="1:12" s="125" customFormat="1">
      <c r="A264" s="6"/>
      <c r="B264"/>
      <c r="C264" s="8"/>
      <c r="D264" s="301"/>
      <c r="E264"/>
      <c r="F264"/>
      <c r="G264"/>
      <c r="H264"/>
      <c r="I264"/>
      <c r="J264"/>
      <c r="K264"/>
      <c r="L264" s="95"/>
    </row>
    <row r="265" spans="1:12" s="125" customFormat="1">
      <c r="A265" s="6"/>
      <c r="B265"/>
      <c r="C265" s="8"/>
      <c r="D265" s="301"/>
      <c r="E265"/>
      <c r="F265"/>
      <c r="G265"/>
      <c r="H265"/>
      <c r="I265"/>
      <c r="J265"/>
      <c r="K265"/>
      <c r="L265" s="95"/>
    </row>
    <row r="266" spans="1:12" s="125" customFormat="1">
      <c r="A266" s="6"/>
      <c r="B266"/>
      <c r="C266" s="8"/>
      <c r="D266" s="301"/>
      <c r="E266"/>
      <c r="F266"/>
      <c r="G266"/>
      <c r="H266"/>
      <c r="I266"/>
      <c r="J266"/>
      <c r="K266"/>
      <c r="L266" s="95"/>
    </row>
    <row r="267" spans="1:12" s="125" customFormat="1">
      <c r="A267" s="6"/>
      <c r="B267"/>
      <c r="C267" s="8"/>
      <c r="D267" s="301"/>
      <c r="E267"/>
      <c r="F267"/>
      <c r="G267"/>
      <c r="H267"/>
      <c r="I267"/>
      <c r="J267"/>
      <c r="K267"/>
      <c r="L267" s="95"/>
    </row>
    <row r="268" spans="1:12" s="125" customFormat="1">
      <c r="A268" s="6"/>
      <c r="B268"/>
      <c r="C268" s="8"/>
      <c r="D268" s="301"/>
      <c r="E268"/>
      <c r="F268"/>
      <c r="G268"/>
      <c r="H268"/>
      <c r="I268"/>
      <c r="J268"/>
      <c r="K268"/>
      <c r="L268" s="95"/>
    </row>
    <row r="269" spans="1:12" s="125" customFormat="1">
      <c r="A269" s="6"/>
      <c r="B269"/>
      <c r="C269" s="8"/>
      <c r="D269" s="301"/>
      <c r="E269"/>
      <c r="F269"/>
      <c r="G269"/>
      <c r="H269"/>
      <c r="I269"/>
      <c r="J269"/>
      <c r="K269"/>
      <c r="L269" s="95"/>
    </row>
    <row r="270" spans="1:12" s="125" customFormat="1">
      <c r="A270" s="6"/>
      <c r="B270"/>
      <c r="C270" s="8"/>
      <c r="D270" s="301"/>
      <c r="E270"/>
      <c r="F270"/>
      <c r="G270"/>
      <c r="H270"/>
      <c r="I270"/>
      <c r="J270"/>
      <c r="K270"/>
      <c r="L270" s="95"/>
    </row>
    <row r="271" spans="1:12" s="125" customFormat="1">
      <c r="A271" s="6"/>
      <c r="B271"/>
      <c r="C271" s="8"/>
      <c r="D271" s="301"/>
      <c r="E271"/>
      <c r="F271"/>
      <c r="G271"/>
      <c r="H271"/>
      <c r="I271"/>
      <c r="J271"/>
      <c r="K271"/>
      <c r="L271" s="95"/>
    </row>
    <row r="272" spans="1:12" s="125" customFormat="1">
      <c r="A272" s="6"/>
      <c r="B272"/>
      <c r="C272" s="8"/>
      <c r="D272" s="301"/>
      <c r="E272"/>
      <c r="F272"/>
      <c r="G272"/>
      <c r="H272"/>
      <c r="I272"/>
      <c r="J272"/>
      <c r="K272"/>
      <c r="L272" s="95"/>
    </row>
    <row r="273" spans="1:12" s="125" customFormat="1">
      <c r="A273" s="6"/>
      <c r="B273"/>
      <c r="C273" s="8"/>
      <c r="D273" s="301"/>
      <c r="E273"/>
      <c r="F273"/>
      <c r="G273"/>
      <c r="H273"/>
      <c r="I273"/>
      <c r="J273"/>
      <c r="K273"/>
      <c r="L273" s="95"/>
    </row>
    <row r="274" spans="1:12" s="125" customFormat="1">
      <c r="A274" s="6"/>
      <c r="B274"/>
      <c r="C274" s="8"/>
      <c r="D274" s="301"/>
      <c r="E274"/>
      <c r="F274"/>
      <c r="G274"/>
      <c r="H274"/>
      <c r="I274"/>
      <c r="J274"/>
      <c r="K274"/>
      <c r="L274" s="95"/>
    </row>
    <row r="275" spans="1:12" s="125" customFormat="1">
      <c r="A275" s="6"/>
      <c r="B275"/>
      <c r="C275" s="8"/>
      <c r="D275" s="301"/>
      <c r="E275"/>
      <c r="F275"/>
      <c r="G275"/>
      <c r="H275"/>
      <c r="I275"/>
      <c r="J275"/>
      <c r="K275"/>
      <c r="L275" s="95"/>
    </row>
    <row r="276" spans="1:12" s="125" customFormat="1">
      <c r="A276" s="6"/>
      <c r="B276"/>
      <c r="C276" s="8"/>
      <c r="D276" s="301"/>
      <c r="E276"/>
      <c r="F276"/>
      <c r="G276"/>
      <c r="H276"/>
      <c r="I276"/>
      <c r="J276"/>
      <c r="K276"/>
      <c r="L276" s="95"/>
    </row>
    <row r="277" spans="1:12" s="125" customFormat="1">
      <c r="A277" s="6"/>
      <c r="B277"/>
      <c r="C277" s="8"/>
      <c r="D277" s="301"/>
      <c r="E277"/>
      <c r="F277"/>
      <c r="G277"/>
      <c r="H277"/>
      <c r="I277"/>
      <c r="J277"/>
      <c r="K277"/>
      <c r="L277" s="95"/>
    </row>
    <row r="278" spans="1:12" s="125" customFormat="1">
      <c r="A278" s="6"/>
      <c r="B278"/>
      <c r="C278" s="8"/>
      <c r="D278" s="301"/>
      <c r="E278"/>
      <c r="F278"/>
      <c r="G278"/>
      <c r="H278"/>
      <c r="I278"/>
      <c r="J278"/>
      <c r="K278"/>
      <c r="L278" s="95"/>
    </row>
    <row r="279" spans="1:12" s="125" customFormat="1">
      <c r="A279" s="6"/>
      <c r="B279"/>
      <c r="C279" s="8"/>
      <c r="D279" s="301"/>
      <c r="E279"/>
      <c r="F279"/>
      <c r="G279"/>
      <c r="H279"/>
      <c r="I279"/>
      <c r="J279"/>
      <c r="K279"/>
      <c r="L279" s="95"/>
    </row>
    <row r="280" spans="1:12" s="125" customFormat="1">
      <c r="A280" s="6"/>
      <c r="B280"/>
      <c r="C280" s="8"/>
      <c r="D280" s="301"/>
      <c r="E280"/>
      <c r="F280"/>
      <c r="G280"/>
      <c r="H280"/>
      <c r="I280"/>
      <c r="J280"/>
      <c r="K280"/>
      <c r="L280" s="95"/>
    </row>
    <row r="281" spans="1:12" s="125" customFormat="1">
      <c r="A281" s="6"/>
      <c r="B281"/>
      <c r="C281" s="8"/>
      <c r="D281" s="301"/>
      <c r="E281"/>
      <c r="F281"/>
      <c r="G281"/>
      <c r="H281"/>
      <c r="I281"/>
      <c r="J281"/>
      <c r="K281"/>
      <c r="L281" s="95"/>
    </row>
    <row r="282" spans="1:12" s="125" customFormat="1">
      <c r="A282" s="6"/>
      <c r="B282"/>
      <c r="C282" s="8"/>
      <c r="D282" s="301"/>
      <c r="E282"/>
      <c r="F282"/>
      <c r="G282"/>
      <c r="H282"/>
      <c r="I282"/>
      <c r="J282"/>
      <c r="K282"/>
      <c r="L282" s="95"/>
    </row>
    <row r="283" spans="1:12" s="125" customFormat="1">
      <c r="A283" s="6"/>
      <c r="B283"/>
      <c r="C283" s="8"/>
      <c r="D283" s="301"/>
      <c r="E283"/>
      <c r="F283"/>
      <c r="G283"/>
      <c r="H283"/>
      <c r="I283"/>
      <c r="J283"/>
      <c r="K283"/>
      <c r="L283" s="95"/>
    </row>
    <row r="284" spans="1:12" s="125" customFormat="1">
      <c r="A284" s="6"/>
      <c r="B284"/>
      <c r="C284" s="8"/>
      <c r="D284" s="301"/>
      <c r="E284"/>
      <c r="F284"/>
      <c r="G284"/>
      <c r="H284"/>
      <c r="I284"/>
      <c r="J284"/>
      <c r="K284"/>
      <c r="L284" s="95"/>
    </row>
    <row r="285" spans="1:12" s="125" customFormat="1">
      <c r="A285" s="6"/>
      <c r="B285"/>
      <c r="C285" s="8"/>
      <c r="D285" s="301"/>
      <c r="E285"/>
      <c r="F285"/>
      <c r="G285"/>
      <c r="H285"/>
      <c r="I285"/>
      <c r="J285"/>
      <c r="K285"/>
      <c r="L285" s="95"/>
    </row>
    <row r="286" spans="1:12" s="125" customFormat="1">
      <c r="A286" s="6"/>
      <c r="B286"/>
      <c r="C286" s="8"/>
      <c r="D286" s="301"/>
      <c r="E286"/>
      <c r="F286"/>
      <c r="G286"/>
      <c r="H286"/>
      <c r="I286"/>
      <c r="J286"/>
      <c r="K286"/>
      <c r="L286" s="95"/>
    </row>
    <row r="287" spans="1:12" s="125" customFormat="1">
      <c r="A287" s="6"/>
      <c r="B287"/>
      <c r="C287" s="8"/>
      <c r="D287" s="301"/>
      <c r="E287"/>
      <c r="F287"/>
      <c r="G287"/>
      <c r="H287"/>
      <c r="I287"/>
      <c r="J287"/>
      <c r="K287"/>
      <c r="L287" s="95"/>
    </row>
    <row r="288" spans="1:12" s="125" customFormat="1">
      <c r="A288" s="6"/>
      <c r="B288"/>
      <c r="C288" s="8"/>
      <c r="D288" s="301"/>
      <c r="E288"/>
      <c r="F288"/>
      <c r="G288"/>
      <c r="H288"/>
      <c r="I288"/>
      <c r="J288"/>
      <c r="K288"/>
      <c r="L288" s="95"/>
    </row>
    <row r="289" spans="1:12" s="125" customFormat="1">
      <c r="A289" s="6"/>
      <c r="B289"/>
      <c r="C289" s="8"/>
      <c r="D289" s="301"/>
      <c r="E289"/>
      <c r="F289"/>
      <c r="G289"/>
      <c r="H289"/>
      <c r="I289"/>
      <c r="J289"/>
      <c r="K289"/>
      <c r="L289" s="95"/>
    </row>
    <row r="290" spans="1:12" s="125" customFormat="1">
      <c r="A290" s="6"/>
      <c r="B290"/>
      <c r="C290" s="8"/>
      <c r="D290" s="301"/>
      <c r="E290"/>
      <c r="F290"/>
      <c r="G290"/>
      <c r="H290"/>
      <c r="I290"/>
      <c r="J290"/>
      <c r="K290"/>
      <c r="L290" s="95"/>
    </row>
    <row r="291" spans="1:12" s="125" customFormat="1">
      <c r="A291" s="6"/>
      <c r="B291"/>
      <c r="C291" s="8"/>
      <c r="D291" s="301"/>
      <c r="E291"/>
      <c r="F291"/>
      <c r="G291"/>
      <c r="H291"/>
      <c r="I291"/>
      <c r="J291"/>
      <c r="K291"/>
      <c r="L291" s="95"/>
    </row>
    <row r="292" spans="1:12" s="125" customFormat="1">
      <c r="A292" s="6"/>
      <c r="B292"/>
      <c r="C292" s="8"/>
      <c r="D292" s="301"/>
      <c r="E292"/>
      <c r="F292"/>
      <c r="G292"/>
      <c r="H292"/>
      <c r="I292"/>
      <c r="J292"/>
      <c r="K292"/>
      <c r="L292" s="95"/>
    </row>
    <row r="293" spans="1:12" s="125" customFormat="1">
      <c r="A293" s="6"/>
      <c r="B293"/>
      <c r="C293" s="8"/>
      <c r="D293" s="301"/>
      <c r="E293"/>
      <c r="F293"/>
      <c r="G293"/>
      <c r="H293"/>
      <c r="I293"/>
      <c r="J293"/>
      <c r="K293"/>
      <c r="L293" s="95"/>
    </row>
    <row r="294" spans="1:12" s="125" customFormat="1">
      <c r="A294" s="6"/>
      <c r="B294"/>
      <c r="C294" s="8"/>
      <c r="D294" s="301"/>
      <c r="E294"/>
      <c r="F294"/>
      <c r="G294"/>
      <c r="H294"/>
      <c r="I294"/>
      <c r="J294"/>
      <c r="K294"/>
      <c r="L294" s="95"/>
    </row>
    <row r="295" spans="1:12" s="125" customFormat="1">
      <c r="A295" s="6"/>
      <c r="B295"/>
      <c r="C295" s="8"/>
      <c r="D295" s="301"/>
      <c r="E295"/>
      <c r="F295"/>
      <c r="G295"/>
      <c r="H295"/>
      <c r="I295"/>
      <c r="J295"/>
      <c r="K295"/>
      <c r="L295" s="95"/>
    </row>
    <row r="296" spans="1:12" s="125" customFormat="1">
      <c r="A296" s="6"/>
      <c r="B296"/>
      <c r="C296" s="8"/>
      <c r="D296" s="301"/>
      <c r="E296"/>
      <c r="F296"/>
      <c r="G296"/>
      <c r="H296"/>
      <c r="I296"/>
      <c r="J296"/>
      <c r="K296"/>
      <c r="L296" s="95"/>
    </row>
    <row r="297" spans="1:12" s="125" customFormat="1">
      <c r="A297" s="6"/>
      <c r="B297"/>
      <c r="C297" s="8"/>
      <c r="D297" s="301"/>
      <c r="E297"/>
      <c r="F297"/>
      <c r="G297"/>
      <c r="H297"/>
      <c r="I297"/>
      <c r="J297"/>
      <c r="K297"/>
      <c r="L297" s="95"/>
    </row>
    <row r="298" spans="1:12" s="125" customFormat="1">
      <c r="A298" s="6"/>
      <c r="B298"/>
      <c r="C298" s="8"/>
      <c r="D298" s="301"/>
      <c r="E298"/>
      <c r="F298"/>
      <c r="G298"/>
      <c r="H298"/>
      <c r="I298"/>
      <c r="J298"/>
      <c r="K298"/>
      <c r="L298" s="95"/>
    </row>
    <row r="299" spans="1:12" s="125" customFormat="1">
      <c r="A299" s="6"/>
      <c r="B299"/>
      <c r="C299" s="8"/>
      <c r="D299" s="301"/>
      <c r="E299"/>
      <c r="F299"/>
      <c r="G299"/>
      <c r="H299"/>
      <c r="I299"/>
      <c r="J299"/>
      <c r="K299"/>
      <c r="L299" s="95"/>
    </row>
    <row r="300" spans="1:12" s="125" customFormat="1">
      <c r="A300" s="6"/>
      <c r="B300"/>
      <c r="C300" s="8"/>
      <c r="D300" s="301"/>
      <c r="E300"/>
      <c r="F300"/>
      <c r="G300"/>
      <c r="H300"/>
      <c r="I300"/>
      <c r="J300"/>
      <c r="K300"/>
      <c r="L300" s="95"/>
    </row>
    <row r="301" spans="1:12" s="125" customFormat="1">
      <c r="A301" s="6"/>
      <c r="B301"/>
      <c r="C301" s="8"/>
      <c r="D301" s="301"/>
      <c r="E301"/>
      <c r="F301"/>
      <c r="G301"/>
      <c r="H301"/>
      <c r="I301"/>
      <c r="J301"/>
      <c r="K301"/>
      <c r="L301" s="95"/>
    </row>
    <row r="302" spans="1:12" s="125" customFormat="1">
      <c r="A302" s="6"/>
      <c r="B302"/>
      <c r="C302" s="8"/>
      <c r="D302" s="301"/>
      <c r="E302"/>
      <c r="F302"/>
      <c r="G302"/>
      <c r="H302"/>
      <c r="I302"/>
      <c r="J302"/>
      <c r="K302"/>
      <c r="L302" s="95"/>
    </row>
    <row r="303" spans="1:12" s="125" customFormat="1">
      <c r="A303" s="6"/>
      <c r="B303"/>
      <c r="C303" s="8"/>
      <c r="D303" s="301"/>
      <c r="E303"/>
      <c r="F303"/>
      <c r="G303"/>
      <c r="H303"/>
      <c r="I303"/>
      <c r="J303"/>
      <c r="K303"/>
      <c r="L303" s="95"/>
    </row>
    <row r="304" spans="1:12" s="125" customFormat="1">
      <c r="A304" s="6"/>
      <c r="B304"/>
      <c r="C304" s="8"/>
      <c r="D304" s="301"/>
      <c r="E304"/>
      <c r="F304"/>
      <c r="G304"/>
      <c r="H304"/>
      <c r="I304"/>
      <c r="J304"/>
      <c r="K304"/>
      <c r="L304" s="95"/>
    </row>
    <row r="305" spans="1:12" s="125" customFormat="1">
      <c r="A305" s="6"/>
      <c r="B305"/>
      <c r="C305" s="8"/>
      <c r="D305" s="301"/>
      <c r="E305"/>
      <c r="F305"/>
      <c r="G305"/>
      <c r="H305"/>
      <c r="I305"/>
      <c r="J305"/>
      <c r="K305"/>
      <c r="L305" s="95"/>
    </row>
    <row r="306" spans="1:12" s="125" customFormat="1">
      <c r="A306" s="6"/>
      <c r="B306"/>
      <c r="C306" s="8"/>
      <c r="D306" s="301"/>
      <c r="E306"/>
      <c r="F306"/>
      <c r="G306"/>
      <c r="H306"/>
      <c r="I306"/>
      <c r="J306"/>
      <c r="K306"/>
      <c r="L306" s="95"/>
    </row>
    <row r="307" spans="1:12" s="125" customFormat="1">
      <c r="A307" s="6"/>
      <c r="B307"/>
      <c r="C307" s="8"/>
      <c r="D307" s="301"/>
      <c r="E307"/>
      <c r="F307"/>
      <c r="G307"/>
      <c r="H307"/>
      <c r="I307"/>
      <c r="J307"/>
      <c r="K307"/>
      <c r="L307" s="95"/>
    </row>
    <row r="308" spans="1:12" s="125" customFormat="1">
      <c r="A308" s="6"/>
      <c r="B308"/>
      <c r="C308" s="8"/>
      <c r="D308" s="301"/>
      <c r="E308"/>
      <c r="F308"/>
      <c r="G308"/>
      <c r="H308"/>
      <c r="I308"/>
      <c r="J308"/>
      <c r="K308"/>
      <c r="L308" s="95"/>
    </row>
    <row r="309" spans="1:12" s="125" customFormat="1">
      <c r="A309" s="6"/>
      <c r="B309"/>
      <c r="C309" s="8"/>
      <c r="D309" s="301"/>
      <c r="E309"/>
      <c r="F309"/>
      <c r="G309"/>
      <c r="H309"/>
      <c r="I309"/>
      <c r="J309"/>
      <c r="K309"/>
      <c r="L309" s="95"/>
    </row>
    <row r="310" spans="1:12" s="125" customFormat="1">
      <c r="A310" s="6"/>
      <c r="B310"/>
      <c r="C310" s="8"/>
      <c r="D310" s="301"/>
      <c r="E310"/>
      <c r="F310"/>
      <c r="G310"/>
      <c r="H310"/>
      <c r="I310"/>
      <c r="J310"/>
      <c r="K310"/>
      <c r="L310" s="95"/>
    </row>
    <row r="311" spans="1:12" s="125" customFormat="1">
      <c r="A311" s="6"/>
      <c r="B311"/>
      <c r="C311" s="8"/>
      <c r="D311" s="301"/>
      <c r="E311"/>
      <c r="F311"/>
      <c r="G311"/>
      <c r="H311"/>
      <c r="I311"/>
      <c r="J311"/>
      <c r="K311"/>
      <c r="L311" s="95"/>
    </row>
    <row r="312" spans="1:12" s="125" customFormat="1">
      <c r="A312" s="6"/>
      <c r="B312"/>
      <c r="C312" s="8"/>
      <c r="D312" s="301"/>
      <c r="E312"/>
      <c r="F312"/>
      <c r="G312"/>
      <c r="H312"/>
      <c r="I312"/>
      <c r="J312"/>
      <c r="K312"/>
      <c r="L312" s="95"/>
    </row>
    <row r="313" spans="1:12" s="125" customFormat="1">
      <c r="A313" s="6"/>
      <c r="B313"/>
      <c r="C313" s="8"/>
      <c r="D313" s="301"/>
      <c r="E313"/>
      <c r="F313"/>
      <c r="G313"/>
      <c r="H313"/>
      <c r="I313"/>
      <c r="J313"/>
      <c r="K313"/>
      <c r="L313" s="95"/>
    </row>
    <row r="314" spans="1:12" s="125" customFormat="1">
      <c r="A314" s="6"/>
      <c r="B314"/>
      <c r="C314" s="8"/>
      <c r="D314" s="301"/>
      <c r="E314"/>
      <c r="F314"/>
      <c r="G314"/>
      <c r="H314"/>
      <c r="I314"/>
      <c r="J314"/>
      <c r="K314"/>
      <c r="L314" s="95"/>
    </row>
    <row r="315" spans="1:12" s="125" customFormat="1">
      <c r="A315" s="6"/>
      <c r="B315"/>
      <c r="C315" s="8"/>
      <c r="D315" s="301"/>
      <c r="E315"/>
      <c r="F315"/>
      <c r="G315"/>
      <c r="H315"/>
      <c r="I315"/>
      <c r="J315"/>
      <c r="K315"/>
      <c r="L315" s="95"/>
    </row>
    <row r="316" spans="1:12" s="125" customFormat="1">
      <c r="A316" s="6"/>
      <c r="B316"/>
      <c r="C316" s="8"/>
      <c r="D316" s="301"/>
      <c r="E316"/>
      <c r="F316"/>
      <c r="G316"/>
      <c r="H316"/>
      <c r="I316"/>
      <c r="J316"/>
      <c r="K316"/>
      <c r="L316" s="95"/>
    </row>
    <row r="317" spans="1:12" s="125" customFormat="1">
      <c r="A317" s="6"/>
      <c r="B317"/>
      <c r="C317" s="8"/>
      <c r="D317" s="301"/>
      <c r="E317"/>
      <c r="F317"/>
      <c r="G317"/>
      <c r="H317"/>
      <c r="I317"/>
      <c r="J317"/>
      <c r="K317"/>
      <c r="L317" s="95"/>
    </row>
    <row r="318" spans="1:12" s="125" customFormat="1">
      <c r="A318" s="6"/>
      <c r="B318"/>
      <c r="C318" s="8"/>
      <c r="D318" s="301"/>
      <c r="E318"/>
      <c r="F318"/>
      <c r="G318"/>
      <c r="H318"/>
      <c r="I318"/>
      <c r="J318"/>
      <c r="K318"/>
      <c r="L318" s="95"/>
    </row>
    <row r="319" spans="1:12" s="125" customFormat="1">
      <c r="A319" s="6"/>
      <c r="B319"/>
      <c r="C319" s="8"/>
      <c r="D319" s="301"/>
      <c r="E319"/>
      <c r="F319"/>
      <c r="G319"/>
      <c r="H319"/>
      <c r="I319"/>
      <c r="J319"/>
      <c r="K319"/>
      <c r="L319" s="95"/>
    </row>
    <row r="320" spans="1:12" s="125" customFormat="1">
      <c r="A320" s="6"/>
      <c r="B320"/>
      <c r="C320" s="8"/>
      <c r="D320" s="301"/>
      <c r="E320"/>
      <c r="F320"/>
      <c r="G320"/>
      <c r="H320"/>
      <c r="I320"/>
      <c r="J320"/>
      <c r="K320"/>
      <c r="L320" s="95"/>
    </row>
    <row r="321" spans="1:12" s="125" customFormat="1">
      <c r="A321" s="6"/>
      <c r="B321"/>
      <c r="C321" s="8"/>
      <c r="D321" s="301"/>
      <c r="E321"/>
      <c r="F321"/>
      <c r="G321"/>
      <c r="H321"/>
      <c r="I321"/>
      <c r="J321"/>
      <c r="K321"/>
      <c r="L321" s="95"/>
    </row>
    <row r="322" spans="1:12" s="125" customFormat="1">
      <c r="A322" s="6"/>
      <c r="B322"/>
      <c r="C322" s="8"/>
      <c r="D322" s="301"/>
      <c r="E322"/>
      <c r="F322"/>
      <c r="G322"/>
      <c r="H322"/>
      <c r="I322"/>
      <c r="J322"/>
      <c r="K322"/>
      <c r="L322" s="95"/>
    </row>
    <row r="323" spans="1:12" s="125" customFormat="1">
      <c r="A323" s="6"/>
      <c r="B323"/>
      <c r="C323" s="8"/>
      <c r="D323" s="301"/>
      <c r="E323"/>
      <c r="F323"/>
      <c r="G323"/>
      <c r="H323"/>
      <c r="I323"/>
      <c r="J323"/>
      <c r="K323"/>
      <c r="L323" s="95"/>
    </row>
    <row r="324" spans="1:12" s="125" customFormat="1">
      <c r="A324" s="6"/>
      <c r="B324"/>
      <c r="C324" s="8"/>
      <c r="D324" s="301"/>
      <c r="E324"/>
      <c r="F324"/>
      <c r="G324"/>
      <c r="H324"/>
      <c r="I324"/>
      <c r="J324"/>
      <c r="K324"/>
      <c r="L324" s="95"/>
    </row>
    <row r="325" spans="1:12" s="125" customFormat="1">
      <c r="A325" s="6"/>
      <c r="B325"/>
      <c r="C325" s="8"/>
      <c r="D325" s="301"/>
      <c r="E325"/>
      <c r="F325"/>
      <c r="G325"/>
      <c r="H325"/>
      <c r="I325"/>
      <c r="J325"/>
      <c r="K325"/>
      <c r="L325" s="95"/>
    </row>
    <row r="326" spans="1:12" s="125" customFormat="1">
      <c r="A326" s="6"/>
      <c r="B326"/>
      <c r="C326" s="8"/>
      <c r="D326" s="301"/>
      <c r="E326"/>
      <c r="F326"/>
      <c r="G326"/>
      <c r="H326"/>
      <c r="I326"/>
      <c r="J326"/>
      <c r="K326"/>
      <c r="L326" s="95"/>
    </row>
    <row r="327" spans="1:12" s="125" customFormat="1">
      <c r="A327" s="6"/>
      <c r="B327"/>
      <c r="C327" s="8"/>
      <c r="D327" s="301"/>
      <c r="E327"/>
      <c r="F327"/>
      <c r="G327"/>
      <c r="H327"/>
      <c r="I327"/>
      <c r="J327"/>
      <c r="K327"/>
      <c r="L327" s="95"/>
    </row>
    <row r="328" spans="1:12" s="125" customFormat="1">
      <c r="A328" s="6"/>
      <c r="B328"/>
      <c r="C328" s="8"/>
      <c r="D328" s="301"/>
      <c r="E328"/>
      <c r="F328"/>
      <c r="G328"/>
      <c r="H328"/>
      <c r="I328"/>
      <c r="J328"/>
      <c r="K328"/>
      <c r="L328" s="95"/>
    </row>
    <row r="329" spans="1:12" s="125" customFormat="1">
      <c r="A329" s="6"/>
      <c r="B329"/>
      <c r="C329" s="8"/>
      <c r="D329" s="301"/>
      <c r="E329"/>
      <c r="F329"/>
      <c r="G329"/>
      <c r="H329"/>
      <c r="I329"/>
      <c r="J329"/>
      <c r="K329"/>
      <c r="L329" s="95"/>
    </row>
    <row r="330" spans="1:12" s="125" customFormat="1">
      <c r="A330" s="6"/>
      <c r="B330"/>
      <c r="C330" s="8"/>
      <c r="D330" s="301"/>
      <c r="E330"/>
      <c r="F330"/>
      <c r="G330"/>
      <c r="H330"/>
      <c r="I330"/>
      <c r="J330"/>
      <c r="K330"/>
      <c r="L330" s="95"/>
    </row>
    <row r="331" spans="1:12" s="125" customFormat="1">
      <c r="A331" s="6"/>
      <c r="B331"/>
      <c r="C331" s="8"/>
      <c r="D331" s="301"/>
      <c r="E331"/>
      <c r="F331"/>
      <c r="G331"/>
      <c r="H331"/>
      <c r="I331"/>
      <c r="J331"/>
      <c r="K331"/>
      <c r="L331" s="95"/>
    </row>
    <row r="332" spans="1:12" s="125" customFormat="1">
      <c r="A332" s="6"/>
      <c r="B332"/>
      <c r="C332" s="8"/>
      <c r="D332" s="301"/>
      <c r="E332"/>
      <c r="F332"/>
      <c r="G332"/>
      <c r="H332"/>
      <c r="I332"/>
      <c r="J332"/>
      <c r="K332"/>
      <c r="L332" s="95"/>
    </row>
    <row r="333" spans="1:12" s="125" customFormat="1">
      <c r="A333" s="6"/>
      <c r="B333"/>
      <c r="C333" s="8"/>
      <c r="D333" s="301"/>
      <c r="E333"/>
      <c r="F333"/>
      <c r="G333"/>
      <c r="H333"/>
      <c r="I333"/>
      <c r="J333"/>
      <c r="K333"/>
      <c r="L333" s="95"/>
    </row>
    <row r="334" spans="1:12" s="125" customFormat="1">
      <c r="A334" s="6"/>
      <c r="B334"/>
      <c r="C334" s="8"/>
      <c r="D334" s="301"/>
      <c r="E334"/>
      <c r="F334"/>
      <c r="G334"/>
      <c r="H334"/>
      <c r="I334"/>
      <c r="J334"/>
      <c r="K334"/>
      <c r="L334" s="95"/>
    </row>
    <row r="335" spans="1:12" s="125" customFormat="1">
      <c r="A335" s="6"/>
      <c r="B335"/>
      <c r="C335" s="8"/>
      <c r="D335" s="301"/>
      <c r="E335"/>
      <c r="F335"/>
      <c r="G335"/>
      <c r="H335"/>
      <c r="I335"/>
      <c r="J335"/>
      <c r="K335"/>
      <c r="L335" s="95"/>
    </row>
    <row r="336" spans="1:12" s="125" customFormat="1">
      <c r="A336" s="6"/>
      <c r="B336"/>
      <c r="C336" s="8"/>
      <c r="D336" s="301"/>
      <c r="E336"/>
      <c r="F336"/>
      <c r="G336"/>
      <c r="H336"/>
      <c r="I336"/>
      <c r="J336"/>
      <c r="K336"/>
      <c r="L336" s="95"/>
    </row>
    <row r="337" spans="1:12" s="125" customFormat="1">
      <c r="A337" s="6"/>
      <c r="B337"/>
      <c r="C337" s="8"/>
      <c r="D337" s="301"/>
      <c r="E337"/>
      <c r="F337"/>
      <c r="G337"/>
      <c r="H337"/>
      <c r="I337"/>
      <c r="J337"/>
      <c r="K337"/>
      <c r="L337" s="95"/>
    </row>
    <row r="338" spans="1:12" s="125" customFormat="1">
      <c r="A338" s="6"/>
      <c r="B338"/>
      <c r="C338" s="8"/>
      <c r="D338" s="301"/>
      <c r="E338"/>
      <c r="F338"/>
      <c r="G338"/>
      <c r="H338"/>
      <c r="I338"/>
      <c r="J338"/>
      <c r="K338"/>
      <c r="L338" s="95"/>
    </row>
    <row r="339" spans="1:12" s="125" customFormat="1">
      <c r="A339" s="6"/>
      <c r="B339"/>
      <c r="C339" s="8"/>
      <c r="D339" s="301"/>
      <c r="E339"/>
      <c r="F339"/>
      <c r="G339"/>
      <c r="H339"/>
      <c r="I339"/>
      <c r="J339"/>
      <c r="K339"/>
      <c r="L339" s="95"/>
    </row>
    <row r="340" spans="1:12" s="125" customFormat="1">
      <c r="A340" s="6"/>
      <c r="B340"/>
      <c r="C340" s="8"/>
      <c r="D340" s="301"/>
      <c r="E340"/>
      <c r="F340"/>
      <c r="G340"/>
      <c r="H340"/>
      <c r="I340"/>
      <c r="J340"/>
      <c r="K340"/>
      <c r="L340" s="95"/>
    </row>
    <row r="341" spans="1:12" s="125" customFormat="1">
      <c r="A341" s="6"/>
      <c r="B341"/>
      <c r="C341" s="8"/>
      <c r="D341" s="301"/>
      <c r="E341"/>
      <c r="F341"/>
      <c r="G341"/>
      <c r="H341"/>
      <c r="I341"/>
      <c r="J341"/>
      <c r="K341"/>
      <c r="L341" s="95"/>
    </row>
    <row r="342" spans="1:12" s="125" customFormat="1">
      <c r="A342" s="6"/>
      <c r="B342"/>
      <c r="C342" s="8"/>
      <c r="D342" s="301"/>
      <c r="E342"/>
      <c r="F342"/>
      <c r="G342"/>
      <c r="H342"/>
      <c r="I342"/>
      <c r="J342"/>
      <c r="K342"/>
      <c r="L342" s="95"/>
    </row>
    <row r="343" spans="1:12" s="125" customFormat="1">
      <c r="A343" s="6"/>
      <c r="B343"/>
      <c r="C343" s="8"/>
      <c r="D343" s="301"/>
      <c r="E343"/>
      <c r="F343"/>
      <c r="G343"/>
      <c r="H343"/>
      <c r="I343"/>
      <c r="J343"/>
      <c r="K343"/>
      <c r="L343" s="95"/>
    </row>
    <row r="344" spans="1:12" s="125" customFormat="1">
      <c r="A344" s="6"/>
      <c r="B344"/>
      <c r="C344" s="8"/>
      <c r="D344" s="301"/>
      <c r="E344"/>
      <c r="F344"/>
      <c r="G344"/>
      <c r="H344"/>
      <c r="I344"/>
      <c r="J344"/>
      <c r="K344"/>
      <c r="L344" s="95"/>
    </row>
    <row r="345" spans="1:12" s="125" customFormat="1">
      <c r="A345" s="6"/>
      <c r="B345"/>
      <c r="C345" s="8"/>
      <c r="D345" s="301"/>
      <c r="E345"/>
      <c r="F345"/>
      <c r="G345"/>
      <c r="H345"/>
      <c r="I345"/>
      <c r="J345"/>
      <c r="K345"/>
      <c r="L345" s="95"/>
    </row>
    <row r="346" spans="1:12" s="125" customFormat="1">
      <c r="A346" s="6"/>
      <c r="B346"/>
      <c r="C346" s="8"/>
      <c r="D346" s="301"/>
      <c r="E346"/>
      <c r="F346"/>
      <c r="G346"/>
      <c r="H346"/>
      <c r="I346"/>
      <c r="J346"/>
      <c r="K346"/>
      <c r="L346" s="95"/>
    </row>
    <row r="347" spans="1:12" s="125" customFormat="1">
      <c r="A347" s="6"/>
      <c r="B347"/>
      <c r="C347" s="8"/>
      <c r="D347" s="301"/>
      <c r="E347"/>
      <c r="F347"/>
      <c r="G347"/>
      <c r="H347"/>
      <c r="I347"/>
      <c r="J347"/>
      <c r="K347"/>
      <c r="L347" s="95"/>
    </row>
    <row r="348" spans="1:12" s="125" customFormat="1">
      <c r="A348" s="6"/>
      <c r="B348"/>
      <c r="C348" s="8"/>
      <c r="D348" s="301"/>
      <c r="E348"/>
      <c r="F348"/>
      <c r="G348"/>
      <c r="H348"/>
      <c r="I348"/>
      <c r="J348"/>
      <c r="K348"/>
      <c r="L348" s="95"/>
    </row>
    <row r="349" spans="1:12" s="125" customFormat="1">
      <c r="A349" s="6"/>
      <c r="B349"/>
      <c r="C349" s="8"/>
      <c r="D349" s="301"/>
      <c r="E349"/>
      <c r="F349"/>
      <c r="G349"/>
      <c r="H349"/>
      <c r="I349"/>
      <c r="J349"/>
      <c r="K349"/>
      <c r="L349" s="95"/>
    </row>
    <row r="350" spans="1:12" s="125" customFormat="1">
      <c r="A350" s="6"/>
      <c r="B350"/>
      <c r="C350" s="8"/>
      <c r="D350" s="301"/>
      <c r="E350"/>
      <c r="F350"/>
      <c r="G350"/>
      <c r="H350"/>
      <c r="I350"/>
      <c r="J350"/>
      <c r="K350"/>
      <c r="L350" s="95"/>
    </row>
    <row r="351" spans="1:12" s="125" customFormat="1">
      <c r="A351" s="6"/>
      <c r="B351"/>
      <c r="C351" s="8"/>
      <c r="D351" s="301"/>
      <c r="E351"/>
      <c r="F351"/>
      <c r="G351"/>
      <c r="H351"/>
      <c r="I351"/>
      <c r="J351"/>
      <c r="K351"/>
      <c r="L351" s="95"/>
    </row>
    <row r="352" spans="1:12" s="125" customFormat="1">
      <c r="A352" s="6"/>
      <c r="B352"/>
      <c r="C352" s="8"/>
      <c r="D352" s="301"/>
      <c r="E352"/>
      <c r="F352"/>
      <c r="G352"/>
      <c r="H352"/>
      <c r="I352"/>
      <c r="J352"/>
      <c r="K352"/>
      <c r="L352" s="95"/>
    </row>
    <row r="353" spans="1:12" s="125" customFormat="1">
      <c r="A353" s="6"/>
      <c r="B353"/>
      <c r="C353" s="8"/>
      <c r="D353" s="301"/>
      <c r="E353"/>
      <c r="F353"/>
      <c r="G353"/>
      <c r="H353"/>
      <c r="I353"/>
      <c r="J353"/>
      <c r="K353"/>
      <c r="L353" s="95"/>
    </row>
    <row r="354" spans="1:12" s="125" customFormat="1">
      <c r="A354" s="6"/>
      <c r="B354"/>
      <c r="C354" s="8"/>
      <c r="D354" s="301"/>
      <c r="E354"/>
      <c r="F354"/>
      <c r="G354"/>
      <c r="H354"/>
      <c r="I354"/>
      <c r="J354"/>
      <c r="K354"/>
      <c r="L354" s="95"/>
    </row>
    <row r="355" spans="1:12" s="125" customFormat="1">
      <c r="A355" s="6"/>
      <c r="B355"/>
      <c r="C355" s="8"/>
      <c r="D355" s="301"/>
      <c r="E355"/>
      <c r="F355"/>
      <c r="G355"/>
      <c r="H355"/>
      <c r="I355"/>
      <c r="J355"/>
      <c r="K355"/>
      <c r="L355" s="95"/>
    </row>
    <row r="356" spans="1:12" s="125" customFormat="1">
      <c r="A356" s="6"/>
      <c r="B356"/>
      <c r="C356" s="8"/>
      <c r="D356" s="301"/>
      <c r="E356"/>
      <c r="F356"/>
      <c r="G356"/>
      <c r="H356"/>
      <c r="I356"/>
      <c r="J356"/>
      <c r="K356"/>
      <c r="L356" s="95"/>
    </row>
    <row r="357" spans="1:12" s="125" customFormat="1">
      <c r="A357" s="6"/>
      <c r="B357"/>
      <c r="C357" s="8"/>
      <c r="D357" s="301"/>
      <c r="E357"/>
      <c r="F357"/>
      <c r="G357"/>
      <c r="H357"/>
      <c r="I357"/>
      <c r="J357"/>
      <c r="K357"/>
      <c r="L357" s="95"/>
    </row>
    <row r="358" spans="1:12" s="125" customFormat="1">
      <c r="A358" s="6"/>
      <c r="B358"/>
      <c r="C358" s="8"/>
      <c r="D358" s="301"/>
      <c r="E358"/>
      <c r="F358"/>
      <c r="G358"/>
      <c r="H358"/>
      <c r="I358"/>
      <c r="J358"/>
      <c r="K358"/>
      <c r="L358" s="95"/>
    </row>
    <row r="359" spans="1:12" s="125" customFormat="1">
      <c r="A359" s="6"/>
      <c r="B359"/>
      <c r="C359" s="8"/>
      <c r="D359" s="301"/>
      <c r="E359"/>
      <c r="F359"/>
      <c r="G359"/>
      <c r="H359"/>
      <c r="I359"/>
      <c r="J359"/>
      <c r="K359"/>
      <c r="L359" s="95"/>
    </row>
    <row r="360" spans="1:12" s="125" customFormat="1">
      <c r="A360" s="6"/>
      <c r="B360"/>
      <c r="C360" s="8"/>
      <c r="D360" s="301"/>
      <c r="E360"/>
      <c r="F360"/>
      <c r="G360"/>
      <c r="H360"/>
      <c r="I360"/>
      <c r="J360"/>
      <c r="K360"/>
      <c r="L360" s="95"/>
    </row>
    <row r="361" spans="1:12" s="125" customFormat="1">
      <c r="A361" s="6"/>
      <c r="B361"/>
      <c r="C361" s="8"/>
      <c r="D361" s="301"/>
      <c r="E361"/>
      <c r="F361"/>
      <c r="G361"/>
      <c r="H361"/>
      <c r="I361"/>
      <c r="J361"/>
      <c r="K361"/>
      <c r="L361" s="95"/>
    </row>
    <row r="362" spans="1:12" s="125" customFormat="1">
      <c r="A362" s="6"/>
      <c r="B362"/>
      <c r="C362" s="8"/>
      <c r="D362" s="301"/>
      <c r="E362"/>
      <c r="F362"/>
      <c r="G362"/>
      <c r="H362"/>
      <c r="I362"/>
      <c r="J362"/>
      <c r="K362"/>
      <c r="L362" s="95"/>
    </row>
    <row r="363" spans="1:12" s="125" customFormat="1">
      <c r="A363" s="6"/>
      <c r="B363"/>
      <c r="C363" s="8"/>
      <c r="D363" s="301"/>
      <c r="E363"/>
      <c r="F363"/>
      <c r="G363"/>
      <c r="H363"/>
      <c r="I363"/>
      <c r="J363"/>
      <c r="K363"/>
      <c r="L363" s="95"/>
    </row>
    <row r="364" spans="1:12" s="125" customFormat="1">
      <c r="A364" s="6"/>
      <c r="B364"/>
      <c r="C364" s="8"/>
      <c r="D364" s="301"/>
      <c r="E364"/>
      <c r="F364"/>
      <c r="G364"/>
      <c r="H364"/>
      <c r="I364"/>
      <c r="J364"/>
      <c r="K364"/>
      <c r="L364" s="95"/>
    </row>
    <row r="365" spans="1:12" s="125" customFormat="1">
      <c r="A365" s="6"/>
      <c r="B365"/>
      <c r="C365" s="8"/>
      <c r="D365" s="301"/>
      <c r="E365"/>
      <c r="F365"/>
      <c r="G365"/>
      <c r="H365"/>
      <c r="I365"/>
      <c r="J365"/>
      <c r="K365"/>
      <c r="L365" s="95"/>
    </row>
    <row r="366" spans="1:12" s="125" customFormat="1">
      <c r="A366" s="6"/>
      <c r="B366"/>
      <c r="C366" s="8"/>
      <c r="D366" s="301"/>
      <c r="E366"/>
      <c r="F366"/>
      <c r="G366"/>
      <c r="H366"/>
      <c r="I366"/>
      <c r="J366"/>
      <c r="K366"/>
      <c r="L366" s="95"/>
    </row>
    <row r="367" spans="1:12" s="125" customFormat="1">
      <c r="A367" s="6"/>
      <c r="B367"/>
      <c r="C367" s="8"/>
      <c r="D367" s="301"/>
      <c r="E367"/>
      <c r="F367"/>
      <c r="G367"/>
      <c r="H367"/>
      <c r="I367"/>
      <c r="J367"/>
      <c r="K367"/>
      <c r="L367" s="95"/>
    </row>
    <row r="368" spans="1:12" s="125" customFormat="1">
      <c r="A368" s="6"/>
      <c r="B368"/>
      <c r="C368" s="8"/>
      <c r="D368" s="301"/>
      <c r="E368"/>
      <c r="F368"/>
      <c r="G368"/>
      <c r="H368"/>
      <c r="I368"/>
      <c r="J368"/>
      <c r="K368"/>
      <c r="L368" s="95"/>
    </row>
    <row r="369" spans="1:12" s="125" customFormat="1">
      <c r="A369" s="6"/>
      <c r="B369"/>
      <c r="C369" s="8"/>
      <c r="D369" s="301"/>
      <c r="E369"/>
      <c r="F369"/>
      <c r="G369"/>
      <c r="H369"/>
      <c r="I369"/>
      <c r="J369"/>
      <c r="K369"/>
      <c r="L369" s="95"/>
    </row>
    <row r="370" spans="1:12" s="125" customFormat="1">
      <c r="A370" s="6"/>
      <c r="B370"/>
      <c r="C370" s="8"/>
      <c r="D370" s="301"/>
      <c r="E370"/>
      <c r="F370"/>
      <c r="G370"/>
      <c r="H370"/>
      <c r="I370"/>
      <c r="J370"/>
      <c r="K370"/>
      <c r="L370" s="95"/>
    </row>
    <row r="371" spans="1:12" s="125" customFormat="1">
      <c r="A371" s="6"/>
      <c r="B371"/>
      <c r="C371" s="8"/>
      <c r="D371" s="301"/>
      <c r="E371"/>
      <c r="F371"/>
      <c r="G371"/>
      <c r="H371"/>
      <c r="I371"/>
      <c r="J371"/>
      <c r="K371"/>
      <c r="L371" s="95"/>
    </row>
    <row r="372" spans="1:12" s="125" customFormat="1">
      <c r="A372" s="6"/>
      <c r="B372"/>
      <c r="C372" s="8"/>
      <c r="D372" s="301"/>
      <c r="E372"/>
      <c r="F372"/>
      <c r="G372"/>
      <c r="H372"/>
      <c r="I372"/>
      <c r="J372"/>
      <c r="K372"/>
      <c r="L372" s="95"/>
    </row>
    <row r="373" spans="1:12" s="125" customFormat="1">
      <c r="A373" s="6"/>
      <c r="B373"/>
      <c r="C373" s="8"/>
      <c r="D373" s="301"/>
      <c r="E373"/>
      <c r="F373"/>
      <c r="G373"/>
      <c r="H373"/>
      <c r="I373"/>
      <c r="J373"/>
      <c r="K373"/>
      <c r="L373" s="95"/>
    </row>
    <row r="374" spans="1:12" s="125" customFormat="1">
      <c r="A374" s="6"/>
      <c r="B374"/>
      <c r="C374" s="8"/>
      <c r="D374" s="301"/>
      <c r="E374"/>
      <c r="F374"/>
      <c r="G374"/>
      <c r="H374"/>
      <c r="I374"/>
      <c r="J374"/>
      <c r="K374"/>
      <c r="L374" s="95"/>
    </row>
    <row r="375" spans="1:12" s="125" customFormat="1">
      <c r="A375" s="6"/>
      <c r="B375"/>
      <c r="C375" s="8"/>
      <c r="D375" s="301"/>
      <c r="E375"/>
      <c r="F375"/>
      <c r="G375"/>
      <c r="H375"/>
      <c r="I375"/>
      <c r="J375"/>
      <c r="K375"/>
      <c r="L375" s="95"/>
    </row>
    <row r="376" spans="1:12" s="125" customFormat="1">
      <c r="A376" s="6"/>
      <c r="B376"/>
      <c r="C376" s="8"/>
      <c r="D376" s="301"/>
      <c r="E376"/>
      <c r="F376"/>
      <c r="G376"/>
      <c r="H376"/>
      <c r="I376"/>
      <c r="J376"/>
      <c r="K376"/>
      <c r="L376" s="95"/>
    </row>
    <row r="377" spans="1:12" s="125" customFormat="1">
      <c r="A377" s="6"/>
      <c r="B377"/>
      <c r="C377" s="8"/>
      <c r="D377" s="301"/>
      <c r="E377"/>
      <c r="F377"/>
      <c r="G377"/>
      <c r="H377"/>
      <c r="I377"/>
      <c r="J377"/>
      <c r="K377"/>
      <c r="L377" s="95"/>
    </row>
    <row r="378" spans="1:12" s="125" customFormat="1">
      <c r="A378" s="6"/>
      <c r="B378"/>
      <c r="C378" s="8"/>
      <c r="D378" s="301"/>
      <c r="E378"/>
      <c r="F378"/>
      <c r="G378"/>
      <c r="H378"/>
      <c r="I378"/>
      <c r="J378"/>
      <c r="K378"/>
      <c r="L378" s="95"/>
    </row>
    <row r="379" spans="1:12" s="125" customFormat="1">
      <c r="A379" s="6"/>
      <c r="B379"/>
      <c r="C379" s="8"/>
      <c r="D379" s="301"/>
      <c r="E379"/>
      <c r="F379"/>
      <c r="G379"/>
      <c r="H379"/>
      <c r="I379"/>
      <c r="J379"/>
      <c r="K379"/>
      <c r="L379" s="95"/>
    </row>
    <row r="380" spans="1:12" s="125" customFormat="1">
      <c r="A380" s="6"/>
      <c r="B380"/>
      <c r="C380" s="8"/>
      <c r="D380" s="301"/>
      <c r="E380"/>
      <c r="F380"/>
      <c r="G380"/>
      <c r="H380"/>
      <c r="I380"/>
      <c r="J380"/>
      <c r="K380"/>
      <c r="L380" s="95"/>
    </row>
    <row r="381" spans="1:12" s="125" customFormat="1">
      <c r="A381" s="6"/>
      <c r="B381"/>
      <c r="C381" s="8"/>
      <c r="D381" s="301"/>
      <c r="E381"/>
      <c r="F381"/>
      <c r="G381"/>
      <c r="H381"/>
      <c r="I381"/>
      <c r="J381"/>
      <c r="K381"/>
      <c r="L381" s="95"/>
    </row>
    <row r="382" spans="1:12" s="125" customFormat="1">
      <c r="A382" s="6"/>
      <c r="B382"/>
      <c r="C382" s="8"/>
      <c r="D382" s="301"/>
      <c r="E382"/>
      <c r="F382"/>
      <c r="G382"/>
      <c r="H382"/>
      <c r="I382"/>
      <c r="J382"/>
      <c r="K382"/>
      <c r="L382" s="95"/>
    </row>
    <row r="383" spans="1:12" s="125" customFormat="1">
      <c r="A383" s="6"/>
      <c r="B383"/>
      <c r="C383" s="8"/>
      <c r="D383" s="301"/>
      <c r="E383"/>
      <c r="F383"/>
      <c r="G383"/>
      <c r="H383"/>
      <c r="I383"/>
      <c r="J383"/>
      <c r="K383"/>
      <c r="L383" s="95"/>
    </row>
    <row r="384" spans="1:12" s="125" customFormat="1">
      <c r="A384" s="6"/>
      <c r="B384"/>
      <c r="C384" s="8"/>
      <c r="D384" s="301"/>
      <c r="E384"/>
      <c r="F384"/>
      <c r="G384"/>
      <c r="H384"/>
      <c r="I384"/>
      <c r="J384"/>
      <c r="K384"/>
      <c r="L384" s="95"/>
    </row>
    <row r="385" spans="1:12" s="125" customFormat="1">
      <c r="A385" s="6"/>
      <c r="B385"/>
      <c r="C385" s="8"/>
      <c r="D385" s="301"/>
      <c r="E385"/>
      <c r="F385"/>
      <c r="G385"/>
      <c r="H385"/>
      <c r="I385"/>
      <c r="J385"/>
      <c r="K385"/>
      <c r="L385" s="95"/>
    </row>
    <row r="386" spans="1:12" s="125" customFormat="1">
      <c r="A386" s="6"/>
      <c r="B386"/>
      <c r="C386" s="8"/>
      <c r="D386" s="301"/>
      <c r="E386"/>
      <c r="F386"/>
      <c r="G386"/>
      <c r="H386"/>
      <c r="I386"/>
      <c r="J386"/>
      <c r="K386"/>
      <c r="L386" s="95"/>
    </row>
    <row r="387" spans="1:12" s="125" customFormat="1">
      <c r="A387" s="6"/>
      <c r="B387"/>
      <c r="C387" s="8"/>
      <c r="D387" s="301"/>
      <c r="E387"/>
      <c r="F387"/>
      <c r="G387"/>
      <c r="H387"/>
      <c r="I387"/>
      <c r="J387"/>
      <c r="K387"/>
      <c r="L387" s="95"/>
    </row>
    <row r="388" spans="1:12" s="125" customFormat="1">
      <c r="A388" s="6"/>
      <c r="B388"/>
      <c r="C388" s="8"/>
      <c r="D388" s="301"/>
      <c r="E388"/>
      <c r="F388"/>
      <c r="G388"/>
      <c r="H388"/>
      <c r="I388"/>
      <c r="J388"/>
      <c r="K388"/>
      <c r="L388" s="95"/>
    </row>
    <row r="389" spans="1:12" s="125" customFormat="1">
      <c r="A389" s="6"/>
      <c r="B389"/>
      <c r="C389" s="8"/>
      <c r="D389" s="301"/>
      <c r="E389"/>
      <c r="F389"/>
      <c r="G389"/>
      <c r="H389"/>
      <c r="I389"/>
      <c r="J389"/>
      <c r="K389"/>
      <c r="L389" s="95"/>
    </row>
    <row r="390" spans="1:12" s="125" customFormat="1">
      <c r="A390" s="6"/>
      <c r="B390"/>
      <c r="C390" s="8"/>
      <c r="D390" s="301"/>
      <c r="E390"/>
      <c r="F390"/>
      <c r="G390"/>
      <c r="H390"/>
      <c r="I390"/>
      <c r="J390"/>
      <c r="K390"/>
      <c r="L390" s="95"/>
    </row>
    <row r="391" spans="1:12" s="125" customFormat="1">
      <c r="A391" s="6"/>
      <c r="B391"/>
      <c r="C391" s="8"/>
      <c r="D391" s="301"/>
      <c r="E391"/>
      <c r="F391"/>
      <c r="G391"/>
      <c r="H391"/>
      <c r="I391"/>
      <c r="J391"/>
      <c r="K391"/>
      <c r="L391" s="95"/>
    </row>
    <row r="392" spans="1:12" s="125" customFormat="1">
      <c r="A392" s="6"/>
      <c r="B392"/>
      <c r="C392" s="8"/>
      <c r="D392" s="301"/>
      <c r="E392"/>
      <c r="F392"/>
      <c r="G392"/>
      <c r="H392"/>
      <c r="I392"/>
      <c r="J392"/>
      <c r="K392"/>
      <c r="L392" s="95"/>
    </row>
    <row r="393" spans="1:12" s="125" customFormat="1">
      <c r="A393" s="6"/>
      <c r="B393"/>
      <c r="C393" s="8"/>
      <c r="D393" s="301"/>
      <c r="E393"/>
      <c r="F393"/>
      <c r="G393"/>
      <c r="H393"/>
      <c r="I393"/>
      <c r="J393"/>
      <c r="K393"/>
      <c r="L393" s="95"/>
    </row>
    <row r="394" spans="1:12" s="125" customFormat="1">
      <c r="A394" s="6"/>
      <c r="B394"/>
      <c r="C394" s="8"/>
      <c r="D394" s="301"/>
      <c r="E394"/>
      <c r="F394"/>
      <c r="G394"/>
      <c r="H394"/>
      <c r="I394"/>
      <c r="J394"/>
      <c r="K394"/>
      <c r="L394" s="95"/>
    </row>
    <row r="395" spans="1:12" s="125" customFormat="1">
      <c r="A395" s="6"/>
      <c r="B395"/>
      <c r="C395" s="8"/>
      <c r="D395" s="301"/>
      <c r="E395"/>
      <c r="F395"/>
      <c r="G395"/>
      <c r="H395"/>
      <c r="I395"/>
      <c r="J395"/>
      <c r="K395"/>
      <c r="L395" s="95"/>
    </row>
    <row r="396" spans="1:12" s="125" customFormat="1">
      <c r="A396" s="6"/>
      <c r="B396"/>
      <c r="C396" s="8"/>
      <c r="D396" s="301"/>
      <c r="E396"/>
      <c r="F396"/>
      <c r="G396"/>
      <c r="H396"/>
      <c r="I396"/>
      <c r="J396"/>
      <c r="K396"/>
      <c r="L396" s="95"/>
    </row>
    <row r="397" spans="1:12" s="125" customFormat="1">
      <c r="A397" s="6"/>
      <c r="B397"/>
      <c r="C397" s="8"/>
      <c r="D397" s="301"/>
      <c r="E397"/>
      <c r="F397"/>
      <c r="G397"/>
      <c r="H397"/>
      <c r="I397"/>
      <c r="J397"/>
      <c r="K397"/>
      <c r="L397" s="95"/>
    </row>
    <row r="398" spans="1:12" s="125" customFormat="1">
      <c r="A398" s="6"/>
      <c r="B398"/>
      <c r="C398" s="8"/>
      <c r="D398" s="301"/>
      <c r="E398"/>
      <c r="F398"/>
      <c r="G398"/>
      <c r="H398"/>
      <c r="I398"/>
      <c r="J398"/>
      <c r="K398"/>
      <c r="L398" s="95"/>
    </row>
    <row r="399" spans="1:12" s="125" customFormat="1">
      <c r="A399" s="6"/>
      <c r="B399"/>
      <c r="C399" s="8"/>
      <c r="D399" s="301"/>
      <c r="E399"/>
      <c r="F399"/>
      <c r="G399"/>
      <c r="H399"/>
      <c r="I399"/>
      <c r="J399"/>
      <c r="K399"/>
      <c r="L399" s="95"/>
    </row>
    <row r="400" spans="1:12" s="125" customFormat="1">
      <c r="A400" s="6"/>
      <c r="B400"/>
      <c r="C400" s="8"/>
      <c r="D400" s="301"/>
      <c r="E400"/>
      <c r="F400"/>
      <c r="G400"/>
      <c r="H400"/>
      <c r="I400"/>
      <c r="J400"/>
      <c r="K400"/>
      <c r="L400" s="95"/>
    </row>
    <row r="401" spans="1:12" s="125" customFormat="1">
      <c r="A401" s="6"/>
      <c r="B401"/>
      <c r="C401" s="8"/>
      <c r="D401" s="301"/>
      <c r="E401"/>
      <c r="F401"/>
      <c r="G401"/>
      <c r="H401"/>
      <c r="I401"/>
      <c r="J401"/>
      <c r="K401"/>
      <c r="L401" s="95"/>
    </row>
    <row r="402" spans="1:12" s="125" customFormat="1">
      <c r="A402" s="6"/>
      <c r="B402"/>
      <c r="C402" s="8"/>
      <c r="D402" s="301"/>
      <c r="E402"/>
      <c r="F402"/>
      <c r="G402"/>
      <c r="H402"/>
      <c r="I402"/>
      <c r="J402"/>
      <c r="K402"/>
      <c r="L402" s="95"/>
    </row>
    <row r="403" spans="1:12" s="125" customFormat="1">
      <c r="A403" s="6"/>
      <c r="B403"/>
      <c r="C403" s="8"/>
      <c r="D403" s="301"/>
      <c r="E403"/>
      <c r="F403"/>
      <c r="G403"/>
      <c r="H403"/>
      <c r="I403"/>
      <c r="J403"/>
      <c r="K403"/>
      <c r="L403" s="95"/>
    </row>
    <row r="404" spans="1:12" s="125" customFormat="1">
      <c r="A404" s="6"/>
      <c r="B404"/>
      <c r="C404" s="8"/>
      <c r="D404" s="301"/>
      <c r="E404"/>
      <c r="F404"/>
      <c r="G404"/>
      <c r="H404"/>
      <c r="I404"/>
      <c r="J404"/>
      <c r="K404"/>
      <c r="L404" s="95"/>
    </row>
    <row r="405" spans="1:12" s="125" customFormat="1">
      <c r="A405" s="6"/>
      <c r="B405"/>
      <c r="C405" s="8"/>
      <c r="D405" s="301"/>
      <c r="E405"/>
      <c r="F405"/>
      <c r="G405"/>
      <c r="H405"/>
      <c r="I405"/>
      <c r="J405"/>
      <c r="K405"/>
      <c r="L405" s="95"/>
    </row>
    <row r="406" spans="1:12" s="125" customFormat="1">
      <c r="A406" s="6"/>
      <c r="B406"/>
      <c r="C406" s="8"/>
      <c r="D406" s="301"/>
      <c r="E406"/>
      <c r="F406"/>
      <c r="G406"/>
      <c r="H406"/>
      <c r="I406"/>
      <c r="J406"/>
      <c r="K406"/>
      <c r="L406" s="95"/>
    </row>
    <row r="407" spans="1:12" s="125" customFormat="1">
      <c r="A407" s="6"/>
      <c r="B407"/>
      <c r="C407" s="8"/>
      <c r="D407" s="301"/>
      <c r="E407"/>
      <c r="F407"/>
      <c r="G407"/>
      <c r="H407"/>
      <c r="I407"/>
      <c r="J407"/>
      <c r="K407"/>
      <c r="L407" s="95"/>
    </row>
    <row r="408" spans="1:12" s="125" customFormat="1">
      <c r="A408" s="6"/>
      <c r="B408"/>
      <c r="C408" s="8"/>
      <c r="D408" s="301"/>
      <c r="E408"/>
      <c r="F408"/>
      <c r="G408"/>
      <c r="H408"/>
      <c r="I408"/>
      <c r="J408"/>
      <c r="K408"/>
      <c r="L408" s="95"/>
    </row>
    <row r="409" spans="1:12" s="125" customFormat="1">
      <c r="A409" s="6"/>
      <c r="B409"/>
      <c r="C409" s="8"/>
      <c r="D409" s="301"/>
      <c r="E409"/>
      <c r="F409"/>
      <c r="G409"/>
      <c r="H409"/>
      <c r="I409"/>
      <c r="J409"/>
      <c r="K409"/>
      <c r="L409" s="95"/>
    </row>
    <row r="410" spans="1:12" s="125" customFormat="1">
      <c r="A410" s="6"/>
      <c r="B410"/>
      <c r="C410" s="8"/>
      <c r="D410" s="301"/>
      <c r="E410"/>
      <c r="F410"/>
      <c r="G410"/>
      <c r="H410"/>
      <c r="I410"/>
      <c r="J410"/>
      <c r="K410"/>
      <c r="L410" s="95"/>
    </row>
    <row r="411" spans="1:12" s="125" customFormat="1">
      <c r="A411" s="6"/>
      <c r="B411"/>
      <c r="C411" s="8"/>
      <c r="D411" s="301"/>
      <c r="E411"/>
      <c r="F411"/>
      <c r="G411"/>
      <c r="H411"/>
      <c r="I411"/>
      <c r="J411"/>
      <c r="K411"/>
      <c r="L411" s="95"/>
    </row>
    <row r="412" spans="1:12" s="125" customFormat="1">
      <c r="A412" s="6"/>
      <c r="B412"/>
      <c r="C412" s="8"/>
      <c r="D412" s="301"/>
      <c r="E412"/>
      <c r="F412"/>
      <c r="G412"/>
      <c r="H412"/>
      <c r="I412"/>
      <c r="J412"/>
      <c r="K412"/>
      <c r="L412" s="95"/>
    </row>
    <row r="413" spans="1:12" s="125" customFormat="1">
      <c r="A413" s="6"/>
      <c r="B413"/>
      <c r="C413" s="8"/>
      <c r="D413" s="301"/>
      <c r="E413"/>
      <c r="F413"/>
      <c r="G413"/>
      <c r="H413"/>
      <c r="I413"/>
      <c r="J413"/>
      <c r="K413"/>
      <c r="L413" s="95"/>
    </row>
    <row r="414" spans="1:12" s="125" customFormat="1">
      <c r="A414" s="6"/>
      <c r="B414"/>
      <c r="C414" s="8"/>
      <c r="D414" s="301"/>
      <c r="E414"/>
      <c r="F414"/>
      <c r="G414"/>
      <c r="H414"/>
      <c r="I414"/>
      <c r="J414"/>
      <c r="K414"/>
      <c r="L414" s="95"/>
    </row>
    <row r="415" spans="1:12" s="125" customFormat="1">
      <c r="A415" s="6"/>
      <c r="B415"/>
      <c r="C415" s="8"/>
      <c r="D415" s="301"/>
      <c r="E415"/>
      <c r="F415"/>
      <c r="G415"/>
      <c r="H415"/>
      <c r="I415"/>
      <c r="J415"/>
      <c r="K415"/>
      <c r="L415" s="95"/>
    </row>
    <row r="416" spans="1:12" s="125" customFormat="1">
      <c r="A416" s="6"/>
      <c r="B416"/>
      <c r="C416" s="8"/>
      <c r="D416" s="301"/>
      <c r="E416"/>
      <c r="F416"/>
      <c r="G416"/>
      <c r="H416"/>
      <c r="I416"/>
      <c r="J416"/>
      <c r="K416"/>
      <c r="L416" s="95"/>
    </row>
    <row r="417" spans="1:12" s="125" customFormat="1">
      <c r="A417" s="6"/>
      <c r="B417"/>
      <c r="C417" s="8"/>
      <c r="D417" s="301"/>
      <c r="E417"/>
      <c r="F417"/>
      <c r="G417"/>
      <c r="H417"/>
      <c r="I417"/>
      <c r="J417"/>
      <c r="K417"/>
      <c r="L417" s="95"/>
    </row>
    <row r="418" spans="1:12" s="125" customFormat="1">
      <c r="A418" s="6"/>
      <c r="B418"/>
      <c r="C418" s="8"/>
      <c r="D418" s="301"/>
      <c r="E418"/>
      <c r="F418"/>
      <c r="G418"/>
      <c r="H418"/>
      <c r="I418"/>
      <c r="J418"/>
      <c r="K418"/>
      <c r="L418" s="95"/>
    </row>
    <row r="419" spans="1:12" s="125" customFormat="1">
      <c r="A419" s="6"/>
      <c r="B419"/>
      <c r="C419" s="8"/>
      <c r="D419" s="301"/>
      <c r="E419"/>
      <c r="F419"/>
      <c r="G419"/>
      <c r="H419"/>
      <c r="I419"/>
      <c r="J419"/>
      <c r="K419"/>
      <c r="L419" s="95"/>
    </row>
    <row r="420" spans="1:12" s="125" customFormat="1">
      <c r="A420" s="6"/>
      <c r="B420"/>
      <c r="C420" s="8"/>
      <c r="D420" s="301"/>
      <c r="E420"/>
      <c r="F420"/>
      <c r="G420"/>
      <c r="H420"/>
      <c r="I420"/>
      <c r="J420"/>
      <c r="K420"/>
      <c r="L420" s="95"/>
    </row>
    <row r="421" spans="1:12" s="125" customFormat="1">
      <c r="A421" s="6"/>
      <c r="B421"/>
      <c r="C421" s="8"/>
      <c r="D421" s="301"/>
      <c r="E421"/>
      <c r="F421"/>
      <c r="G421"/>
      <c r="H421"/>
      <c r="I421"/>
      <c r="J421"/>
      <c r="K421"/>
      <c r="L421" s="95"/>
    </row>
    <row r="422" spans="1:12" s="125" customFormat="1">
      <c r="A422" s="6"/>
      <c r="B422"/>
      <c r="C422" s="8"/>
      <c r="D422" s="301"/>
      <c r="E422"/>
      <c r="F422"/>
      <c r="G422"/>
      <c r="H422"/>
      <c r="I422"/>
      <c r="J422"/>
      <c r="K422"/>
      <c r="L422" s="95"/>
    </row>
    <row r="423" spans="1:12" s="125" customFormat="1">
      <c r="A423" s="6"/>
      <c r="B423"/>
      <c r="C423" s="8"/>
      <c r="D423" s="301"/>
      <c r="E423"/>
      <c r="F423"/>
      <c r="G423"/>
      <c r="H423"/>
      <c r="I423"/>
      <c r="J423"/>
      <c r="K423"/>
      <c r="L423" s="95"/>
    </row>
    <row r="424" spans="1:12" s="125" customFormat="1">
      <c r="A424" s="6"/>
      <c r="B424"/>
      <c r="C424" s="8"/>
      <c r="D424" s="301"/>
      <c r="E424"/>
      <c r="F424"/>
      <c r="G424"/>
      <c r="H424"/>
      <c r="I424"/>
      <c r="J424"/>
      <c r="K424"/>
      <c r="L424" s="95"/>
    </row>
    <row r="425" spans="1:12" s="125" customFormat="1">
      <c r="A425" s="6"/>
      <c r="B425"/>
      <c r="C425" s="8"/>
      <c r="D425" s="301"/>
      <c r="E425"/>
      <c r="F425"/>
      <c r="G425"/>
      <c r="H425"/>
      <c r="I425"/>
      <c r="J425"/>
      <c r="K425"/>
      <c r="L425" s="95"/>
    </row>
    <row r="426" spans="1:12" s="125" customFormat="1">
      <c r="A426" s="6"/>
      <c r="B426"/>
      <c r="C426" s="8"/>
      <c r="D426" s="301"/>
      <c r="E426"/>
      <c r="F426"/>
      <c r="G426"/>
      <c r="H426"/>
      <c r="I426"/>
      <c r="J426"/>
      <c r="K426"/>
      <c r="L426" s="95"/>
    </row>
    <row r="427" spans="1:12" s="125" customFormat="1">
      <c r="A427" s="6"/>
      <c r="B427"/>
      <c r="C427" s="8"/>
      <c r="D427" s="301"/>
      <c r="E427"/>
      <c r="F427"/>
      <c r="G427"/>
      <c r="H427"/>
      <c r="I427"/>
      <c r="J427"/>
      <c r="K427"/>
      <c r="L427" s="95"/>
    </row>
    <row r="428" spans="1:12" s="125" customFormat="1">
      <c r="A428" s="6"/>
      <c r="B428"/>
      <c r="C428" s="8"/>
      <c r="D428" s="301"/>
      <c r="E428"/>
      <c r="F428"/>
      <c r="G428"/>
      <c r="H428"/>
      <c r="I428"/>
      <c r="J428"/>
      <c r="K428"/>
      <c r="L428" s="95"/>
    </row>
    <row r="429" spans="1:12" s="125" customFormat="1">
      <c r="A429" s="6"/>
      <c r="B429"/>
      <c r="C429" s="8"/>
      <c r="D429" s="301"/>
      <c r="E429"/>
      <c r="F429"/>
      <c r="G429"/>
      <c r="H429"/>
      <c r="I429"/>
      <c r="J429"/>
      <c r="K429"/>
      <c r="L429" s="95"/>
    </row>
    <row r="430" spans="1:12" s="125" customFormat="1">
      <c r="A430" s="6"/>
      <c r="B430"/>
      <c r="C430" s="8"/>
      <c r="D430" s="301"/>
      <c r="E430"/>
      <c r="F430"/>
      <c r="G430"/>
      <c r="H430"/>
      <c r="I430"/>
      <c r="J430"/>
      <c r="K430"/>
      <c r="L430" s="95"/>
    </row>
    <row r="431" spans="1:12" s="125" customFormat="1">
      <c r="A431" s="6"/>
      <c r="B431"/>
      <c r="C431" s="8"/>
      <c r="D431" s="301"/>
      <c r="E431"/>
      <c r="F431"/>
      <c r="G431"/>
      <c r="H431"/>
      <c r="I431"/>
      <c r="J431"/>
      <c r="K431"/>
      <c r="L431" s="95"/>
    </row>
    <row r="432" spans="1:12" s="125" customFormat="1">
      <c r="A432" s="6"/>
      <c r="B432"/>
      <c r="C432" s="8"/>
      <c r="D432" s="301"/>
      <c r="E432"/>
      <c r="F432"/>
      <c r="G432"/>
      <c r="H432"/>
      <c r="I432"/>
      <c r="J432"/>
      <c r="K432"/>
      <c r="L432" s="95"/>
    </row>
    <row r="433" spans="1:12" s="125" customFormat="1">
      <c r="A433" s="6"/>
      <c r="B433"/>
      <c r="C433" s="8"/>
      <c r="D433" s="301"/>
      <c r="E433"/>
      <c r="F433"/>
      <c r="G433"/>
      <c r="H433"/>
      <c r="I433"/>
      <c r="J433"/>
      <c r="K433"/>
      <c r="L433" s="95"/>
    </row>
    <row r="434" spans="1:12" s="125" customFormat="1">
      <c r="A434" s="6"/>
      <c r="B434"/>
      <c r="C434" s="8"/>
      <c r="D434" s="301"/>
      <c r="E434"/>
      <c r="F434"/>
      <c r="G434"/>
      <c r="H434"/>
      <c r="I434"/>
      <c r="J434"/>
      <c r="K434"/>
      <c r="L434" s="95"/>
    </row>
    <row r="435" spans="1:12" s="125" customFormat="1">
      <c r="A435" s="6"/>
      <c r="B435"/>
      <c r="C435" s="8"/>
      <c r="D435" s="301"/>
      <c r="E435"/>
      <c r="F435"/>
      <c r="G435"/>
      <c r="H435"/>
      <c r="I435"/>
      <c r="J435"/>
      <c r="K435"/>
      <c r="L435" s="95"/>
    </row>
    <row r="436" spans="1:12" s="125" customFormat="1">
      <c r="A436" s="6"/>
      <c r="B436"/>
      <c r="C436" s="8"/>
      <c r="D436" s="301"/>
      <c r="E436"/>
      <c r="F436"/>
      <c r="G436"/>
      <c r="H436"/>
      <c r="I436"/>
      <c r="J436"/>
      <c r="K436"/>
      <c r="L436" s="95"/>
    </row>
    <row r="437" spans="1:12" s="125" customFormat="1">
      <c r="A437" s="6"/>
      <c r="B437"/>
      <c r="C437" s="8"/>
      <c r="D437" s="301"/>
      <c r="E437"/>
      <c r="F437"/>
      <c r="G437"/>
      <c r="H437"/>
      <c r="I437"/>
      <c r="J437"/>
      <c r="K437"/>
      <c r="L437" s="95"/>
    </row>
    <row r="438" spans="1:12" s="125" customFormat="1">
      <c r="A438" s="6"/>
      <c r="B438"/>
      <c r="C438" s="8"/>
      <c r="D438" s="301"/>
      <c r="E438"/>
      <c r="F438"/>
      <c r="G438"/>
      <c r="H438"/>
      <c r="I438"/>
      <c r="J438"/>
      <c r="K438"/>
      <c r="L438" s="95"/>
    </row>
    <row r="439" spans="1:12" s="125" customFormat="1">
      <c r="A439" s="6"/>
      <c r="B439"/>
      <c r="C439" s="8"/>
      <c r="D439" s="301"/>
      <c r="E439"/>
      <c r="F439"/>
      <c r="G439"/>
      <c r="H439"/>
      <c r="I439"/>
      <c r="J439"/>
      <c r="K439"/>
      <c r="L439" s="95"/>
    </row>
    <row r="440" spans="1:12" s="125" customFormat="1">
      <c r="A440" s="6"/>
      <c r="B440"/>
      <c r="C440" s="8"/>
      <c r="D440" s="301"/>
      <c r="E440"/>
      <c r="F440"/>
      <c r="G440"/>
      <c r="H440"/>
      <c r="I440"/>
      <c r="J440"/>
      <c r="K440"/>
      <c r="L440" s="95"/>
    </row>
    <row r="441" spans="1:12" s="125" customFormat="1">
      <c r="A441" s="6"/>
      <c r="B441"/>
      <c r="C441" s="8"/>
      <c r="D441" s="301"/>
      <c r="E441"/>
      <c r="F441"/>
      <c r="G441"/>
      <c r="H441"/>
      <c r="I441"/>
      <c r="J441"/>
      <c r="K441"/>
      <c r="L441" s="95"/>
    </row>
    <row r="442" spans="1:12" s="125" customFormat="1">
      <c r="A442" s="6"/>
      <c r="B442"/>
      <c r="C442" s="8"/>
      <c r="D442" s="301"/>
      <c r="E442"/>
      <c r="F442"/>
      <c r="G442"/>
      <c r="H442"/>
      <c r="I442"/>
      <c r="J442"/>
      <c r="K442"/>
      <c r="L442" s="95"/>
    </row>
    <row r="443" spans="1:12" s="125" customFormat="1">
      <c r="A443" s="6"/>
      <c r="B443"/>
      <c r="C443" s="8"/>
      <c r="D443" s="301"/>
      <c r="E443"/>
      <c r="F443"/>
      <c r="G443"/>
      <c r="H443"/>
      <c r="I443"/>
      <c r="J443"/>
      <c r="K443"/>
      <c r="L443" s="95"/>
    </row>
    <row r="444" spans="1:12" s="125" customFormat="1">
      <c r="A444" s="6"/>
      <c r="B444"/>
      <c r="C444" s="8"/>
      <c r="D444" s="301"/>
      <c r="E444"/>
      <c r="F444"/>
      <c r="G444"/>
      <c r="H444"/>
      <c r="I444"/>
      <c r="J444"/>
      <c r="K444"/>
      <c r="L444" s="95"/>
    </row>
    <row r="445" spans="1:12" s="125" customFormat="1">
      <c r="A445" s="6"/>
      <c r="B445"/>
      <c r="C445" s="8"/>
      <c r="D445" s="301"/>
      <c r="E445"/>
      <c r="F445"/>
      <c r="G445"/>
      <c r="H445"/>
      <c r="I445"/>
      <c r="J445"/>
      <c r="K445"/>
      <c r="L445" s="95"/>
    </row>
    <row r="446" spans="1:12" s="125" customFormat="1">
      <c r="A446" s="6"/>
      <c r="B446"/>
      <c r="C446" s="8"/>
      <c r="D446" s="301"/>
      <c r="E446"/>
      <c r="F446"/>
      <c r="G446"/>
      <c r="H446"/>
      <c r="I446"/>
      <c r="J446"/>
      <c r="K446"/>
      <c r="L446" s="95"/>
    </row>
    <row r="447" spans="1:12" s="125" customFormat="1">
      <c r="A447" s="6"/>
      <c r="B447"/>
      <c r="C447" s="8"/>
      <c r="D447" s="301"/>
      <c r="E447"/>
      <c r="F447"/>
      <c r="G447"/>
      <c r="H447"/>
      <c r="I447"/>
      <c r="J447"/>
      <c r="K447"/>
      <c r="L447" s="95"/>
    </row>
    <row r="448" spans="1:12" s="125" customFormat="1">
      <c r="A448" s="6"/>
      <c r="B448"/>
      <c r="C448" s="8"/>
      <c r="D448" s="301"/>
      <c r="E448"/>
      <c r="F448"/>
      <c r="G448"/>
      <c r="H448"/>
      <c r="I448"/>
      <c r="J448"/>
      <c r="K448"/>
      <c r="L448" s="95"/>
    </row>
    <row r="449" spans="1:12" s="125" customFormat="1">
      <c r="A449" s="6"/>
      <c r="B449"/>
      <c r="C449" s="8"/>
      <c r="D449" s="301"/>
      <c r="E449"/>
      <c r="F449"/>
      <c r="G449"/>
      <c r="H449"/>
      <c r="I449"/>
      <c r="J449"/>
      <c r="K449"/>
      <c r="L449" s="95"/>
    </row>
    <row r="450" spans="1:12" s="125" customFormat="1">
      <c r="A450" s="6"/>
      <c r="B450"/>
      <c r="C450" s="8"/>
      <c r="D450" s="301"/>
      <c r="E450"/>
      <c r="F450"/>
      <c r="G450"/>
      <c r="H450"/>
      <c r="I450"/>
      <c r="J450"/>
      <c r="K450"/>
      <c r="L450" s="95"/>
    </row>
    <row r="451" spans="1:12" s="125" customFormat="1">
      <c r="A451" s="6"/>
      <c r="B451"/>
      <c r="C451" s="8"/>
      <c r="D451" s="301"/>
      <c r="E451"/>
      <c r="F451"/>
      <c r="G451"/>
      <c r="H451"/>
      <c r="I451"/>
      <c r="J451"/>
      <c r="K451"/>
      <c r="L451" s="95"/>
    </row>
    <row r="452" spans="1:12" s="125" customFormat="1">
      <c r="A452" s="6"/>
      <c r="B452"/>
      <c r="C452" s="8"/>
      <c r="D452" s="301"/>
      <c r="E452"/>
      <c r="F452"/>
      <c r="G452"/>
      <c r="H452"/>
      <c r="I452"/>
      <c r="J452"/>
      <c r="K452"/>
      <c r="L452" s="95"/>
    </row>
    <row r="453" spans="1:12" s="125" customFormat="1">
      <c r="A453" s="6"/>
      <c r="B453"/>
      <c r="C453" s="8"/>
      <c r="D453" s="301"/>
      <c r="E453"/>
      <c r="F453"/>
      <c r="G453"/>
      <c r="H453"/>
      <c r="I453"/>
      <c r="J453"/>
      <c r="K453"/>
      <c r="L453" s="95"/>
    </row>
    <row r="454" spans="1:12" s="125" customFormat="1">
      <c r="A454" s="6"/>
      <c r="B454"/>
      <c r="C454" s="8"/>
      <c r="D454" s="301"/>
      <c r="E454"/>
      <c r="F454"/>
      <c r="G454"/>
      <c r="H454"/>
      <c r="I454"/>
      <c r="J454"/>
      <c r="K454"/>
      <c r="L454" s="95"/>
    </row>
    <row r="455" spans="1:12" s="125" customFormat="1">
      <c r="A455" s="6"/>
      <c r="B455"/>
      <c r="C455" s="8"/>
      <c r="D455" s="301"/>
      <c r="E455"/>
      <c r="F455"/>
      <c r="G455"/>
      <c r="H455"/>
      <c r="I455"/>
      <c r="J455"/>
      <c r="K455"/>
      <c r="L455" s="95"/>
    </row>
    <row r="456" spans="1:12" s="125" customFormat="1">
      <c r="A456" s="6"/>
      <c r="B456"/>
      <c r="C456" s="8"/>
      <c r="D456" s="301"/>
      <c r="E456"/>
      <c r="F456"/>
      <c r="G456"/>
      <c r="H456"/>
      <c r="I456"/>
      <c r="J456"/>
      <c r="K456"/>
      <c r="L456" s="95"/>
    </row>
    <row r="457" spans="1:12" s="125" customFormat="1">
      <c r="A457" s="6"/>
      <c r="B457"/>
      <c r="C457" s="8"/>
      <c r="D457" s="301"/>
      <c r="E457"/>
      <c r="F457"/>
      <c r="G457"/>
      <c r="H457"/>
      <c r="I457"/>
      <c r="J457"/>
      <c r="K457"/>
      <c r="L457" s="95"/>
    </row>
    <row r="458" spans="1:12" s="125" customFormat="1">
      <c r="A458" s="6"/>
      <c r="B458"/>
      <c r="C458" s="8"/>
      <c r="D458" s="301"/>
      <c r="E458"/>
      <c r="F458"/>
      <c r="G458"/>
      <c r="H458"/>
      <c r="I458"/>
      <c r="J458"/>
      <c r="K458"/>
      <c r="L458" s="95"/>
    </row>
    <row r="459" spans="1:12" s="125" customFormat="1">
      <c r="A459" s="6"/>
      <c r="B459"/>
      <c r="C459" s="8"/>
      <c r="D459" s="301"/>
      <c r="E459"/>
      <c r="F459"/>
      <c r="G459"/>
      <c r="H459"/>
      <c r="I459"/>
      <c r="J459"/>
      <c r="K459"/>
      <c r="L459" s="95"/>
    </row>
    <row r="460" spans="1:12" s="125" customFormat="1">
      <c r="A460" s="6"/>
      <c r="B460"/>
      <c r="C460" s="8"/>
      <c r="D460" s="301"/>
      <c r="E460"/>
      <c r="F460"/>
      <c r="G460"/>
      <c r="H460"/>
      <c r="I460"/>
      <c r="J460"/>
      <c r="K460"/>
      <c r="L460" s="95"/>
    </row>
    <row r="461" spans="1:12" s="125" customFormat="1">
      <c r="A461" s="6"/>
      <c r="B461"/>
      <c r="C461" s="8"/>
      <c r="D461" s="301"/>
      <c r="E461"/>
      <c r="F461"/>
      <c r="G461"/>
      <c r="H461"/>
      <c r="I461"/>
      <c r="J461"/>
      <c r="K461"/>
      <c r="L461" s="95"/>
    </row>
    <row r="462" spans="1:12" s="125" customFormat="1">
      <c r="A462" s="6"/>
      <c r="B462"/>
      <c r="C462" s="8"/>
      <c r="D462" s="301"/>
      <c r="E462"/>
      <c r="F462"/>
      <c r="G462"/>
      <c r="H462"/>
      <c r="I462"/>
      <c r="J462"/>
      <c r="K462"/>
      <c r="L462" s="95"/>
    </row>
    <row r="463" spans="1:12" s="125" customFormat="1">
      <c r="A463" s="6"/>
      <c r="B463"/>
      <c r="C463" s="8"/>
      <c r="D463" s="301"/>
      <c r="E463"/>
      <c r="F463"/>
      <c r="G463"/>
      <c r="H463"/>
      <c r="I463"/>
      <c r="J463"/>
      <c r="K463"/>
      <c r="L463" s="95"/>
    </row>
    <row r="464" spans="1:12" s="125" customFormat="1">
      <c r="A464" s="6"/>
      <c r="B464"/>
      <c r="C464" s="8"/>
      <c r="D464" s="301"/>
      <c r="E464"/>
      <c r="F464"/>
      <c r="G464"/>
      <c r="H464"/>
      <c r="I464"/>
      <c r="J464"/>
      <c r="K464"/>
      <c r="L464" s="95"/>
    </row>
    <row r="465" spans="1:12" s="125" customFormat="1">
      <c r="A465" s="6"/>
      <c r="B465"/>
      <c r="C465" s="8"/>
      <c r="D465" s="301"/>
      <c r="E465"/>
      <c r="F465"/>
      <c r="G465"/>
      <c r="H465"/>
      <c r="I465"/>
      <c r="J465"/>
      <c r="K465"/>
      <c r="L465" s="95"/>
    </row>
    <row r="466" spans="1:12" s="125" customFormat="1">
      <c r="A466" s="6"/>
      <c r="B466"/>
      <c r="C466" s="8"/>
      <c r="D466" s="301"/>
      <c r="E466"/>
      <c r="F466"/>
      <c r="G466"/>
      <c r="H466"/>
      <c r="I466"/>
      <c r="J466"/>
      <c r="K466"/>
      <c r="L466" s="95"/>
    </row>
    <row r="467" spans="1:12" s="125" customFormat="1">
      <c r="A467" s="6"/>
      <c r="B467"/>
      <c r="C467" s="8"/>
      <c r="D467" s="301"/>
      <c r="E467"/>
      <c r="F467"/>
      <c r="G467"/>
      <c r="H467"/>
      <c r="I467"/>
      <c r="J467"/>
      <c r="K467"/>
      <c r="L467" s="95"/>
    </row>
    <row r="468" spans="1:12" s="125" customFormat="1">
      <c r="A468" s="6"/>
      <c r="B468"/>
      <c r="C468" s="8"/>
      <c r="D468" s="301"/>
      <c r="E468"/>
      <c r="F468"/>
      <c r="G468"/>
      <c r="H468"/>
      <c r="I468"/>
      <c r="J468"/>
      <c r="K468"/>
      <c r="L468" s="95"/>
    </row>
    <row r="469" spans="1:12" s="125" customFormat="1">
      <c r="A469" s="6"/>
      <c r="B469"/>
      <c r="C469" s="8"/>
      <c r="D469" s="301"/>
      <c r="E469"/>
      <c r="F469"/>
      <c r="G469"/>
      <c r="H469"/>
      <c r="I469"/>
      <c r="J469"/>
      <c r="K469"/>
      <c r="L469" s="95"/>
    </row>
    <row r="470" spans="1:12" s="125" customFormat="1">
      <c r="A470" s="6"/>
      <c r="B470"/>
      <c r="C470" s="8"/>
      <c r="D470" s="301"/>
      <c r="E470"/>
      <c r="F470"/>
      <c r="G470"/>
      <c r="H470"/>
      <c r="I470"/>
      <c r="J470"/>
      <c r="K470"/>
      <c r="L470" s="95"/>
    </row>
    <row r="471" spans="1:12" s="125" customFormat="1">
      <c r="A471" s="6"/>
      <c r="B471"/>
      <c r="C471" s="8"/>
      <c r="D471" s="301"/>
      <c r="E471"/>
      <c r="F471"/>
      <c r="G471"/>
      <c r="H471"/>
      <c r="I471"/>
      <c r="J471"/>
      <c r="K471"/>
      <c r="L471" s="95"/>
    </row>
    <row r="472" spans="1:12" s="125" customFormat="1">
      <c r="A472" s="6"/>
      <c r="B472"/>
      <c r="C472" s="8"/>
      <c r="D472" s="301"/>
      <c r="E472"/>
      <c r="F472"/>
      <c r="G472"/>
      <c r="H472"/>
      <c r="I472"/>
      <c r="J472"/>
      <c r="K472"/>
      <c r="L472" s="95"/>
    </row>
    <row r="473" spans="1:12" s="125" customFormat="1">
      <c r="A473" s="6"/>
      <c r="B473"/>
      <c r="C473" s="8"/>
      <c r="D473" s="301"/>
      <c r="E473"/>
      <c r="F473"/>
      <c r="G473"/>
      <c r="H473"/>
      <c r="I473"/>
      <c r="J473"/>
      <c r="K473"/>
      <c r="L473" s="95"/>
    </row>
    <row r="474" spans="1:12" s="125" customFormat="1">
      <c r="A474" s="6"/>
      <c r="B474"/>
      <c r="C474" s="8"/>
      <c r="D474" s="301"/>
      <c r="E474"/>
      <c r="F474"/>
      <c r="G474"/>
      <c r="H474"/>
      <c r="I474"/>
      <c r="J474"/>
      <c r="K474"/>
      <c r="L474" s="95"/>
    </row>
    <row r="475" spans="1:12" s="125" customFormat="1">
      <c r="A475" s="6"/>
      <c r="B475"/>
      <c r="C475" s="8"/>
      <c r="D475" s="301"/>
      <c r="E475"/>
      <c r="F475"/>
      <c r="G475"/>
      <c r="H475"/>
      <c r="I475"/>
      <c r="J475"/>
      <c r="K475"/>
      <c r="L475" s="95"/>
    </row>
    <row r="476" spans="1:12" s="125" customFormat="1">
      <c r="A476" s="6"/>
      <c r="B476"/>
      <c r="C476" s="8"/>
      <c r="D476" s="301"/>
      <c r="E476"/>
      <c r="F476"/>
      <c r="G476"/>
      <c r="H476"/>
      <c r="I476"/>
      <c r="J476"/>
      <c r="K476"/>
      <c r="L476" s="95"/>
    </row>
    <row r="477" spans="1:12" s="125" customFormat="1">
      <c r="A477" s="6"/>
      <c r="B477"/>
      <c r="C477" s="8"/>
      <c r="D477" s="301"/>
      <c r="E477"/>
      <c r="F477"/>
      <c r="G477"/>
      <c r="H477"/>
      <c r="I477"/>
      <c r="J477"/>
      <c r="K477"/>
      <c r="L477" s="95"/>
    </row>
    <row r="478" spans="1:12" s="125" customFormat="1">
      <c r="A478" s="6"/>
      <c r="B478"/>
      <c r="C478" s="8"/>
      <c r="D478" s="301"/>
      <c r="E478"/>
      <c r="F478"/>
      <c r="G478"/>
      <c r="H478"/>
      <c r="I478"/>
      <c r="J478"/>
      <c r="K478"/>
      <c r="L478" s="95"/>
    </row>
    <row r="479" spans="1:12" s="125" customFormat="1">
      <c r="A479" s="6"/>
      <c r="B479"/>
      <c r="C479" s="8"/>
      <c r="D479" s="301"/>
      <c r="E479"/>
      <c r="F479"/>
      <c r="G479"/>
      <c r="H479"/>
      <c r="I479"/>
      <c r="J479"/>
      <c r="K479"/>
      <c r="L479" s="95"/>
    </row>
    <row r="480" spans="1:12" s="125" customFormat="1">
      <c r="A480" s="6"/>
      <c r="B480"/>
      <c r="C480" s="8"/>
      <c r="D480" s="301"/>
      <c r="E480"/>
      <c r="F480"/>
      <c r="G480"/>
      <c r="H480"/>
      <c r="I480"/>
      <c r="J480"/>
      <c r="K480"/>
      <c r="L480" s="95"/>
    </row>
    <row r="481" spans="1:12" s="125" customFormat="1">
      <c r="A481" s="6"/>
      <c r="B481"/>
      <c r="C481" s="8"/>
      <c r="D481" s="301"/>
      <c r="E481"/>
      <c r="F481"/>
      <c r="G481"/>
      <c r="H481"/>
      <c r="I481"/>
      <c r="J481"/>
      <c r="K481"/>
      <c r="L481" s="95"/>
    </row>
    <row r="482" spans="1:12" s="125" customFormat="1">
      <c r="A482" s="6"/>
      <c r="B482"/>
      <c r="C482" s="8"/>
      <c r="D482" s="301"/>
      <c r="E482"/>
      <c r="F482"/>
      <c r="G482"/>
      <c r="H482"/>
      <c r="I482"/>
      <c r="J482"/>
      <c r="K482"/>
      <c r="L482" s="95"/>
    </row>
    <row r="483" spans="1:12" s="125" customFormat="1">
      <c r="A483" s="6"/>
      <c r="B483"/>
      <c r="C483" s="8"/>
      <c r="D483" s="301"/>
      <c r="E483"/>
      <c r="F483"/>
      <c r="G483"/>
      <c r="H483"/>
      <c r="I483"/>
      <c r="J483"/>
      <c r="K483"/>
      <c r="L483" s="95"/>
    </row>
    <row r="484" spans="1:12" s="125" customFormat="1">
      <c r="A484" s="6"/>
      <c r="B484"/>
      <c r="C484" s="8"/>
      <c r="D484" s="301"/>
      <c r="E484"/>
      <c r="F484"/>
      <c r="G484"/>
      <c r="H484"/>
      <c r="I484"/>
      <c r="J484"/>
      <c r="K484"/>
      <c r="L484" s="95"/>
    </row>
    <row r="485" spans="1:12" s="125" customFormat="1">
      <c r="A485" s="6"/>
      <c r="B485"/>
      <c r="C485" s="8"/>
      <c r="D485" s="301"/>
      <c r="E485"/>
      <c r="F485"/>
      <c r="G485"/>
      <c r="H485"/>
      <c r="I485"/>
      <c r="J485"/>
      <c r="K485"/>
      <c r="L485" s="95"/>
    </row>
    <row r="486" spans="1:12" s="125" customFormat="1">
      <c r="A486" s="6"/>
      <c r="B486"/>
      <c r="C486" s="8"/>
      <c r="D486" s="301"/>
      <c r="E486"/>
      <c r="F486"/>
      <c r="G486"/>
      <c r="H486"/>
      <c r="I486"/>
      <c r="J486"/>
      <c r="K486"/>
      <c r="L486" s="95"/>
    </row>
    <row r="487" spans="1:12" s="125" customFormat="1">
      <c r="A487" s="6"/>
      <c r="B487"/>
      <c r="C487" s="8"/>
      <c r="D487" s="301"/>
      <c r="E487"/>
      <c r="F487"/>
      <c r="G487"/>
      <c r="H487"/>
      <c r="I487"/>
      <c r="J487"/>
      <c r="K487"/>
      <c r="L487" s="95"/>
    </row>
    <row r="488" spans="1:12" s="125" customFormat="1">
      <c r="A488" s="6"/>
      <c r="B488"/>
      <c r="C488" s="8"/>
      <c r="D488" s="301"/>
      <c r="E488"/>
      <c r="F488"/>
      <c r="G488"/>
      <c r="H488"/>
      <c r="I488"/>
      <c r="J488"/>
      <c r="K488"/>
      <c r="L488" s="95"/>
    </row>
    <row r="489" spans="1:12" s="125" customFormat="1">
      <c r="A489" s="6"/>
      <c r="B489"/>
      <c r="C489" s="8"/>
      <c r="D489" s="301"/>
      <c r="E489"/>
      <c r="F489"/>
      <c r="G489"/>
      <c r="H489"/>
      <c r="I489"/>
      <c r="J489"/>
      <c r="K489"/>
      <c r="L489" s="95"/>
    </row>
    <row r="490" spans="1:12" s="125" customFormat="1">
      <c r="A490" s="6"/>
      <c r="B490"/>
      <c r="C490" s="8"/>
      <c r="D490" s="301"/>
      <c r="E490"/>
      <c r="F490"/>
      <c r="G490"/>
      <c r="H490"/>
      <c r="I490"/>
      <c r="J490"/>
      <c r="K490"/>
      <c r="L490" s="95"/>
    </row>
    <row r="491" spans="1:12" s="125" customFormat="1">
      <c r="A491" s="6"/>
      <c r="B491"/>
      <c r="C491" s="8"/>
      <c r="D491" s="301"/>
      <c r="E491"/>
      <c r="F491"/>
      <c r="G491"/>
      <c r="H491"/>
      <c r="I491"/>
      <c r="J491"/>
      <c r="K491"/>
      <c r="L491" s="95"/>
    </row>
    <row r="492" spans="1:12" s="125" customFormat="1">
      <c r="A492" s="6"/>
      <c r="B492"/>
      <c r="C492" s="8"/>
      <c r="D492" s="301"/>
      <c r="E492"/>
      <c r="F492"/>
      <c r="G492"/>
      <c r="H492"/>
      <c r="I492"/>
      <c r="J492"/>
      <c r="K492"/>
      <c r="L492" s="95"/>
    </row>
    <row r="493" spans="1:12" s="125" customFormat="1">
      <c r="A493" s="6"/>
      <c r="B493"/>
      <c r="C493" s="8"/>
      <c r="D493" s="301"/>
      <c r="E493"/>
      <c r="F493"/>
      <c r="G493"/>
      <c r="H493"/>
      <c r="I493"/>
      <c r="J493"/>
      <c r="K493"/>
      <c r="L493" s="95"/>
    </row>
    <row r="494" spans="1:12" s="125" customFormat="1">
      <c r="A494" s="6"/>
      <c r="B494"/>
      <c r="C494" s="8"/>
      <c r="D494" s="301"/>
      <c r="E494"/>
      <c r="F494"/>
      <c r="G494"/>
      <c r="H494"/>
      <c r="I494"/>
      <c r="J494"/>
      <c r="K494"/>
      <c r="L494" s="95"/>
    </row>
    <row r="495" spans="1:12" s="125" customFormat="1">
      <c r="A495" s="6"/>
      <c r="B495"/>
      <c r="C495" s="8"/>
      <c r="D495" s="301"/>
      <c r="E495"/>
      <c r="F495"/>
      <c r="G495"/>
      <c r="H495"/>
      <c r="I495"/>
      <c r="J495"/>
      <c r="K495"/>
      <c r="L495" s="95"/>
    </row>
    <row r="496" spans="1:12" s="125" customFormat="1">
      <c r="A496" s="6"/>
      <c r="B496"/>
      <c r="C496" s="8"/>
      <c r="D496" s="301"/>
      <c r="E496"/>
      <c r="F496"/>
      <c r="G496"/>
      <c r="H496"/>
      <c r="I496"/>
      <c r="J496"/>
      <c r="K496"/>
      <c r="L496" s="95"/>
    </row>
    <row r="497" spans="1:12" s="125" customFormat="1">
      <c r="A497" s="6"/>
      <c r="B497"/>
      <c r="C497" s="8"/>
      <c r="D497" s="301"/>
      <c r="E497"/>
      <c r="F497"/>
      <c r="G497"/>
      <c r="H497"/>
      <c r="I497"/>
      <c r="J497"/>
      <c r="K497"/>
      <c r="L497" s="95"/>
    </row>
    <row r="498" spans="1:12" s="125" customFormat="1">
      <c r="A498" s="6"/>
      <c r="B498"/>
      <c r="C498" s="8"/>
      <c r="D498" s="301"/>
      <c r="E498"/>
      <c r="F498"/>
      <c r="G498"/>
      <c r="H498"/>
      <c r="I498"/>
      <c r="J498"/>
      <c r="K498"/>
      <c r="L498" s="95"/>
    </row>
    <row r="499" spans="1:12" s="125" customFormat="1">
      <c r="A499" s="6"/>
      <c r="B499"/>
      <c r="C499" s="8"/>
      <c r="D499" s="301"/>
      <c r="E499"/>
      <c r="F499"/>
      <c r="G499"/>
      <c r="H499"/>
      <c r="I499"/>
      <c r="J499"/>
      <c r="K499"/>
      <c r="L499" s="95"/>
    </row>
    <row r="500" spans="1:12" s="125" customFormat="1">
      <c r="A500" s="6"/>
      <c r="B500"/>
      <c r="C500" s="8"/>
      <c r="D500" s="301"/>
      <c r="E500"/>
      <c r="F500"/>
      <c r="G500"/>
      <c r="H500"/>
      <c r="I500"/>
      <c r="J500"/>
      <c r="K500"/>
      <c r="L500" s="95"/>
    </row>
    <row r="501" spans="1:12" s="125" customFormat="1">
      <c r="A501" s="6"/>
      <c r="B501"/>
      <c r="C501" s="8"/>
      <c r="D501" s="301"/>
      <c r="E501"/>
      <c r="F501"/>
      <c r="G501"/>
      <c r="H501"/>
      <c r="I501"/>
      <c r="J501"/>
      <c r="K501"/>
      <c r="L501" s="95"/>
    </row>
    <row r="502" spans="1:12" s="125" customFormat="1">
      <c r="A502" s="6"/>
      <c r="B502"/>
      <c r="C502" s="8"/>
      <c r="D502" s="301"/>
      <c r="E502"/>
      <c r="F502"/>
      <c r="G502"/>
      <c r="H502"/>
      <c r="I502"/>
      <c r="J502"/>
      <c r="K502"/>
      <c r="L502" s="95"/>
    </row>
    <row r="503" spans="1:12" s="125" customFormat="1">
      <c r="A503" s="6"/>
      <c r="B503"/>
      <c r="C503" s="8"/>
      <c r="D503" s="301"/>
      <c r="E503"/>
      <c r="F503"/>
      <c r="G503"/>
      <c r="H503"/>
      <c r="I503"/>
      <c r="J503"/>
      <c r="K503"/>
      <c r="L503" s="95"/>
    </row>
    <row r="504" spans="1:12" s="125" customFormat="1">
      <c r="A504" s="6"/>
      <c r="B504"/>
      <c r="C504" s="8"/>
      <c r="D504" s="301"/>
      <c r="E504"/>
      <c r="F504"/>
      <c r="G504"/>
      <c r="H504"/>
      <c r="I504"/>
      <c r="J504"/>
      <c r="K504"/>
      <c r="L504" s="95"/>
    </row>
    <row r="505" spans="1:12" s="125" customFormat="1">
      <c r="A505" s="6"/>
      <c r="B505"/>
      <c r="C505" s="8"/>
      <c r="D505" s="301"/>
      <c r="E505"/>
      <c r="F505"/>
      <c r="G505"/>
      <c r="H505"/>
      <c r="I505"/>
      <c r="J505"/>
      <c r="K505"/>
      <c r="L505" s="95"/>
    </row>
    <row r="506" spans="1:12" s="125" customFormat="1">
      <c r="A506" s="6"/>
      <c r="B506"/>
      <c r="C506" s="8"/>
      <c r="D506" s="301"/>
      <c r="E506"/>
      <c r="F506"/>
      <c r="G506"/>
      <c r="H506"/>
      <c r="I506"/>
      <c r="J506"/>
      <c r="K506"/>
      <c r="L506" s="95"/>
    </row>
    <row r="507" spans="1:12" s="125" customFormat="1">
      <c r="A507" s="6"/>
      <c r="B507"/>
      <c r="C507" s="8"/>
      <c r="D507" s="301"/>
      <c r="E507"/>
      <c r="F507"/>
      <c r="G507"/>
      <c r="H507"/>
      <c r="I507"/>
      <c r="J507"/>
      <c r="K507"/>
      <c r="L507" s="95"/>
    </row>
    <row r="508" spans="1:12" s="125" customFormat="1">
      <c r="A508" s="6"/>
      <c r="B508"/>
      <c r="C508" s="8"/>
      <c r="D508" s="301"/>
      <c r="E508"/>
      <c r="F508"/>
      <c r="G508"/>
      <c r="H508"/>
      <c r="I508"/>
      <c r="J508"/>
      <c r="K508"/>
      <c r="L508" s="95"/>
    </row>
    <row r="509" spans="1:12" s="125" customFormat="1">
      <c r="A509" s="6"/>
      <c r="B509"/>
      <c r="C509" s="8"/>
      <c r="D509" s="301"/>
      <c r="E509"/>
      <c r="F509"/>
      <c r="G509"/>
      <c r="H509"/>
      <c r="I509"/>
      <c r="J509"/>
      <c r="K509"/>
      <c r="L509" s="95"/>
    </row>
    <row r="510" spans="1:12" s="125" customFormat="1">
      <c r="A510" s="6"/>
      <c r="B510"/>
      <c r="C510" s="8"/>
      <c r="D510" s="301"/>
      <c r="E510"/>
      <c r="F510"/>
      <c r="G510"/>
      <c r="H510"/>
      <c r="I510"/>
      <c r="J510"/>
      <c r="K510"/>
      <c r="L510" s="95"/>
    </row>
    <row r="511" spans="1:12" s="125" customFormat="1">
      <c r="A511" s="6"/>
      <c r="B511"/>
      <c r="C511" s="8"/>
      <c r="D511" s="301"/>
      <c r="E511"/>
      <c r="F511"/>
      <c r="G511"/>
      <c r="H511"/>
      <c r="I511"/>
      <c r="J511"/>
      <c r="K511"/>
      <c r="L511" s="95"/>
    </row>
    <row r="512" spans="1:12" s="125" customFormat="1">
      <c r="A512" s="6"/>
      <c r="B512"/>
      <c r="C512" s="8"/>
      <c r="D512" s="301"/>
      <c r="E512"/>
      <c r="F512"/>
      <c r="G512"/>
      <c r="H512"/>
      <c r="I512"/>
      <c r="J512"/>
      <c r="K512"/>
      <c r="L512" s="95"/>
    </row>
    <row r="513" spans="1:12" s="125" customFormat="1">
      <c r="A513" s="6"/>
      <c r="B513"/>
      <c r="C513" s="8"/>
      <c r="D513" s="301"/>
      <c r="E513"/>
      <c r="F513"/>
      <c r="G513"/>
      <c r="H513"/>
      <c r="I513"/>
      <c r="J513"/>
      <c r="K513"/>
      <c r="L513" s="95"/>
    </row>
    <row r="514" spans="1:12" s="125" customFormat="1">
      <c r="A514" s="6"/>
      <c r="B514"/>
      <c r="C514" s="8"/>
      <c r="D514" s="301"/>
      <c r="E514"/>
      <c r="F514"/>
      <c r="G514"/>
      <c r="H514"/>
      <c r="I514"/>
      <c r="J514"/>
      <c r="K514"/>
      <c r="L514" s="95"/>
    </row>
    <row r="515" spans="1:12" s="125" customFormat="1">
      <c r="A515" s="6"/>
      <c r="B515"/>
      <c r="C515" s="8"/>
      <c r="D515" s="301"/>
      <c r="E515"/>
      <c r="F515"/>
      <c r="G515"/>
      <c r="H515"/>
      <c r="I515"/>
      <c r="J515"/>
      <c r="K515"/>
      <c r="L515" s="95"/>
    </row>
    <row r="516" spans="1:12" s="125" customFormat="1">
      <c r="A516" s="6"/>
      <c r="B516"/>
      <c r="C516" s="8"/>
      <c r="D516" s="301"/>
      <c r="E516"/>
      <c r="F516"/>
      <c r="G516"/>
      <c r="H516"/>
      <c r="I516"/>
      <c r="J516"/>
      <c r="K516"/>
      <c r="L516" s="95"/>
    </row>
    <row r="517" spans="1:12" s="125" customFormat="1">
      <c r="A517" s="6"/>
      <c r="B517"/>
      <c r="C517" s="8"/>
      <c r="D517" s="301"/>
      <c r="E517"/>
      <c r="F517"/>
      <c r="G517"/>
      <c r="H517"/>
      <c r="I517"/>
      <c r="J517"/>
      <c r="K517"/>
      <c r="L517" s="95"/>
    </row>
    <row r="518" spans="1:12" s="125" customFormat="1">
      <c r="A518" s="6"/>
      <c r="B518"/>
      <c r="C518" s="8"/>
      <c r="D518" s="301"/>
      <c r="E518"/>
      <c r="F518"/>
      <c r="G518"/>
      <c r="H518"/>
      <c r="I518"/>
      <c r="J518"/>
      <c r="K518"/>
      <c r="L518" s="95"/>
    </row>
    <row r="519" spans="1:12" s="125" customFormat="1">
      <c r="A519" s="6"/>
      <c r="B519"/>
      <c r="C519" s="8"/>
      <c r="D519" s="301"/>
      <c r="E519"/>
      <c r="F519"/>
      <c r="G519"/>
      <c r="H519"/>
      <c r="I519"/>
      <c r="J519"/>
      <c r="K519"/>
      <c r="L519" s="95"/>
    </row>
    <row r="520" spans="1:12" s="125" customFormat="1">
      <c r="A520" s="6"/>
      <c r="B520"/>
      <c r="C520" s="8"/>
      <c r="D520" s="301"/>
      <c r="E520"/>
      <c r="F520"/>
      <c r="G520"/>
      <c r="H520"/>
      <c r="I520"/>
      <c r="J520"/>
      <c r="K520"/>
      <c r="L520" s="95"/>
    </row>
    <row r="521" spans="1:12" s="125" customFormat="1">
      <c r="A521" s="6"/>
      <c r="B521"/>
      <c r="C521" s="8"/>
      <c r="D521" s="301"/>
      <c r="E521"/>
      <c r="F521"/>
      <c r="G521"/>
      <c r="H521"/>
      <c r="I521"/>
      <c r="J521"/>
      <c r="K521"/>
      <c r="L521" s="95"/>
    </row>
    <row r="522" spans="1:12" s="125" customFormat="1">
      <c r="A522" s="6"/>
      <c r="B522"/>
      <c r="C522" s="8"/>
      <c r="D522" s="301"/>
      <c r="E522"/>
      <c r="F522"/>
      <c r="G522"/>
      <c r="H522"/>
      <c r="I522"/>
      <c r="J522"/>
      <c r="K522"/>
      <c r="L522" s="95"/>
    </row>
    <row r="523" spans="1:12" s="125" customFormat="1">
      <c r="A523" s="6"/>
      <c r="B523"/>
      <c r="C523" s="8"/>
      <c r="D523" s="301"/>
      <c r="E523"/>
      <c r="F523"/>
      <c r="G523"/>
      <c r="H523"/>
      <c r="I523"/>
      <c r="J523"/>
      <c r="K523"/>
      <c r="L523" s="95"/>
    </row>
    <row r="524" spans="1:12" s="125" customFormat="1">
      <c r="A524" s="6"/>
      <c r="B524"/>
      <c r="C524" s="8"/>
      <c r="D524" s="301"/>
      <c r="E524"/>
      <c r="F524"/>
      <c r="G524"/>
      <c r="H524"/>
      <c r="I524"/>
      <c r="J524"/>
      <c r="K524"/>
      <c r="L524" s="95"/>
    </row>
    <row r="525" spans="1:12" s="125" customFormat="1">
      <c r="A525" s="6"/>
      <c r="B525"/>
      <c r="C525" s="8"/>
      <c r="D525" s="301"/>
      <c r="E525"/>
      <c r="F525"/>
      <c r="G525"/>
      <c r="H525"/>
      <c r="I525"/>
      <c r="J525"/>
      <c r="K525"/>
      <c r="L525" s="95"/>
    </row>
    <row r="526" spans="1:12" s="125" customFormat="1">
      <c r="A526" s="6"/>
      <c r="B526"/>
      <c r="C526" s="8"/>
      <c r="D526" s="301"/>
      <c r="E526"/>
      <c r="F526"/>
      <c r="G526"/>
      <c r="H526"/>
      <c r="I526"/>
      <c r="J526"/>
      <c r="K526"/>
      <c r="L526" s="95"/>
    </row>
    <row r="527" spans="1:12" s="125" customFormat="1">
      <c r="A527" s="6"/>
      <c r="B527"/>
      <c r="C527" s="8"/>
      <c r="D527" s="301"/>
      <c r="E527"/>
      <c r="F527"/>
      <c r="G527"/>
      <c r="H527"/>
      <c r="I527"/>
      <c r="J527"/>
      <c r="K527"/>
      <c r="L527" s="95"/>
    </row>
    <row r="528" spans="1:12" s="125" customFormat="1">
      <c r="A528" s="6"/>
      <c r="B528"/>
      <c r="C528" s="8"/>
      <c r="D528" s="301"/>
      <c r="E528"/>
      <c r="F528"/>
      <c r="G528"/>
      <c r="H528"/>
      <c r="I528"/>
      <c r="J528"/>
      <c r="K528"/>
      <c r="L528" s="95"/>
    </row>
    <row r="529" spans="1:12" s="125" customFormat="1">
      <c r="A529" s="6"/>
      <c r="B529"/>
      <c r="C529" s="8"/>
      <c r="D529" s="301"/>
      <c r="E529"/>
      <c r="F529"/>
      <c r="G529"/>
      <c r="H529"/>
      <c r="I529"/>
      <c r="J529"/>
      <c r="K529"/>
      <c r="L529" s="95"/>
    </row>
    <row r="530" spans="1:12" s="125" customFormat="1">
      <c r="A530" s="6"/>
      <c r="B530"/>
      <c r="C530" s="8"/>
      <c r="D530" s="301"/>
      <c r="E530"/>
      <c r="F530"/>
      <c r="G530"/>
      <c r="H530"/>
      <c r="I530"/>
      <c r="J530"/>
      <c r="K530"/>
      <c r="L530" s="95"/>
    </row>
    <row r="531" spans="1:12" s="125" customFormat="1">
      <c r="A531" s="6"/>
      <c r="B531"/>
      <c r="C531" s="8"/>
      <c r="D531" s="301"/>
      <c r="E531"/>
      <c r="F531"/>
      <c r="G531"/>
      <c r="H531"/>
      <c r="I531"/>
      <c r="J531"/>
      <c r="K531"/>
      <c r="L531" s="95"/>
    </row>
    <row r="532" spans="1:12" s="125" customFormat="1">
      <c r="A532" s="6"/>
      <c r="B532"/>
      <c r="C532" s="8"/>
      <c r="D532" s="301"/>
      <c r="E532"/>
      <c r="F532"/>
      <c r="G532"/>
      <c r="H532"/>
      <c r="I532"/>
      <c r="J532"/>
      <c r="K532"/>
      <c r="L532" s="95"/>
    </row>
    <row r="533" spans="1:12" s="125" customFormat="1">
      <c r="A533" s="6"/>
      <c r="B533"/>
      <c r="C533" s="8"/>
      <c r="D533" s="301"/>
      <c r="E533"/>
      <c r="F533"/>
      <c r="G533"/>
      <c r="H533"/>
      <c r="I533"/>
      <c r="J533"/>
      <c r="K533"/>
      <c r="L533" s="95"/>
    </row>
    <row r="534" spans="1:12" s="125" customFormat="1">
      <c r="A534" s="6"/>
      <c r="B534"/>
      <c r="C534" s="8"/>
      <c r="D534" s="301"/>
      <c r="E534"/>
      <c r="F534"/>
      <c r="G534"/>
      <c r="H534"/>
      <c r="I534"/>
      <c r="J534"/>
      <c r="K534"/>
      <c r="L534" s="95"/>
    </row>
    <row r="535" spans="1:12" s="125" customFormat="1">
      <c r="A535" s="6"/>
      <c r="B535"/>
      <c r="C535" s="8"/>
      <c r="D535" s="301"/>
      <c r="E535"/>
      <c r="F535"/>
      <c r="G535"/>
      <c r="H535"/>
      <c r="I535"/>
      <c r="J535"/>
      <c r="K535"/>
      <c r="L535" s="95"/>
    </row>
    <row r="536" spans="1:12" s="125" customFormat="1">
      <c r="A536" s="6"/>
      <c r="B536"/>
      <c r="C536" s="8"/>
      <c r="D536" s="301"/>
      <c r="E536"/>
      <c r="F536"/>
      <c r="G536"/>
      <c r="H536"/>
      <c r="I536"/>
      <c r="J536"/>
      <c r="K536"/>
      <c r="L536" s="95"/>
    </row>
    <row r="537" spans="1:12" s="125" customFormat="1">
      <c r="A537" s="6"/>
      <c r="B537"/>
      <c r="C537" s="8"/>
      <c r="D537" s="301"/>
      <c r="E537"/>
      <c r="F537"/>
      <c r="G537"/>
      <c r="H537"/>
      <c r="I537"/>
      <c r="J537"/>
      <c r="K537"/>
      <c r="L537" s="95"/>
    </row>
    <row r="538" spans="1:12" s="125" customFormat="1">
      <c r="A538" s="6"/>
      <c r="B538"/>
      <c r="C538" s="8"/>
      <c r="D538" s="301"/>
      <c r="E538"/>
      <c r="F538"/>
      <c r="G538"/>
      <c r="H538"/>
      <c r="I538"/>
      <c r="J538"/>
      <c r="K538"/>
      <c r="L538" s="95"/>
    </row>
    <row r="539" spans="1:12" s="125" customFormat="1">
      <c r="A539" s="6"/>
      <c r="B539"/>
      <c r="C539" s="8"/>
      <c r="D539" s="301"/>
      <c r="E539"/>
      <c r="F539"/>
      <c r="G539"/>
      <c r="H539"/>
      <c r="I539"/>
      <c r="J539"/>
      <c r="K539"/>
      <c r="L539" s="95"/>
    </row>
    <row r="540" spans="1:12" s="125" customFormat="1">
      <c r="A540" s="6"/>
      <c r="B540"/>
      <c r="C540" s="8"/>
      <c r="D540" s="301"/>
      <c r="E540"/>
      <c r="F540"/>
      <c r="G540"/>
      <c r="H540"/>
      <c r="I540"/>
      <c r="J540"/>
      <c r="K540"/>
      <c r="L540" s="95"/>
    </row>
    <row r="541" spans="1:12" s="125" customFormat="1">
      <c r="A541" s="6"/>
      <c r="B541"/>
      <c r="C541" s="8"/>
      <c r="D541" s="301"/>
      <c r="E541"/>
      <c r="F541"/>
      <c r="G541"/>
      <c r="H541"/>
      <c r="I541"/>
      <c r="J541"/>
      <c r="K541"/>
      <c r="L541" s="95"/>
    </row>
    <row r="542" spans="1:12" s="125" customFormat="1">
      <c r="A542" s="6"/>
      <c r="B542"/>
      <c r="C542" s="8"/>
      <c r="D542" s="301"/>
      <c r="E542"/>
      <c r="F542"/>
      <c r="G542"/>
      <c r="H542"/>
      <c r="I542"/>
      <c r="J542"/>
      <c r="K542"/>
      <c r="L542" s="95"/>
    </row>
    <row r="543" spans="1:12" s="125" customFormat="1">
      <c r="A543" s="6"/>
      <c r="B543"/>
      <c r="C543" s="8"/>
      <c r="D543" s="301"/>
      <c r="E543"/>
      <c r="F543"/>
      <c r="G543"/>
      <c r="H543"/>
      <c r="I543"/>
      <c r="J543"/>
      <c r="K543"/>
      <c r="L543" s="95"/>
    </row>
    <row r="544" spans="1:12" s="125" customFormat="1">
      <c r="A544" s="6"/>
      <c r="B544"/>
      <c r="C544" s="8"/>
      <c r="D544" s="301"/>
      <c r="E544"/>
      <c r="F544"/>
      <c r="G544"/>
      <c r="H544"/>
      <c r="I544"/>
      <c r="J544"/>
      <c r="K544"/>
      <c r="L544" s="95"/>
    </row>
    <row r="545" spans="1:12" s="125" customFormat="1">
      <c r="A545" s="6"/>
      <c r="B545"/>
      <c r="C545" s="8"/>
      <c r="D545" s="301"/>
      <c r="E545"/>
      <c r="F545"/>
      <c r="G545"/>
      <c r="H545"/>
      <c r="I545"/>
      <c r="J545"/>
      <c r="K545"/>
      <c r="L545" s="95"/>
    </row>
    <row r="546" spans="1:12" s="125" customFormat="1">
      <c r="A546" s="6"/>
      <c r="B546"/>
      <c r="C546" s="8"/>
      <c r="D546" s="301"/>
      <c r="E546"/>
      <c r="F546"/>
      <c r="G546"/>
      <c r="H546"/>
      <c r="I546"/>
      <c r="J546"/>
      <c r="K546"/>
      <c r="L546" s="95"/>
    </row>
    <row r="547" spans="1:12" s="125" customFormat="1">
      <c r="A547" s="6"/>
      <c r="B547"/>
      <c r="C547" s="8"/>
      <c r="D547" s="301"/>
      <c r="E547"/>
      <c r="F547"/>
      <c r="G547"/>
      <c r="H547"/>
      <c r="I547"/>
      <c r="J547"/>
      <c r="K547"/>
      <c r="L547" s="95"/>
    </row>
    <row r="548" spans="1:12" s="125" customFormat="1">
      <c r="A548" s="6"/>
      <c r="B548"/>
      <c r="C548" s="8"/>
      <c r="D548" s="301"/>
      <c r="E548"/>
      <c r="F548"/>
      <c r="G548"/>
      <c r="H548"/>
      <c r="I548"/>
      <c r="J548"/>
      <c r="K548"/>
      <c r="L548" s="95"/>
    </row>
    <row r="549" spans="1:12" s="125" customFormat="1">
      <c r="A549" s="6"/>
      <c r="B549"/>
      <c r="C549" s="8"/>
      <c r="D549" s="301"/>
      <c r="E549"/>
      <c r="F549"/>
      <c r="G549"/>
      <c r="H549"/>
      <c r="I549"/>
      <c r="J549"/>
      <c r="K549"/>
      <c r="L549" s="95"/>
    </row>
    <row r="550" spans="1:12" s="125" customFormat="1">
      <c r="A550" s="6"/>
      <c r="B550"/>
      <c r="C550" s="8"/>
      <c r="D550" s="301"/>
      <c r="E550"/>
      <c r="F550"/>
      <c r="G550"/>
      <c r="H550"/>
      <c r="I550"/>
      <c r="J550"/>
      <c r="K550"/>
      <c r="L550" s="95"/>
    </row>
    <row r="551" spans="1:12" s="125" customFormat="1">
      <c r="A551" s="6"/>
      <c r="B551"/>
      <c r="C551" s="8"/>
      <c r="D551" s="301"/>
      <c r="E551"/>
      <c r="F551"/>
      <c r="G551"/>
      <c r="H551"/>
      <c r="I551"/>
      <c r="J551"/>
      <c r="K551"/>
      <c r="L551" s="95"/>
    </row>
    <row r="552" spans="1:12" s="125" customFormat="1">
      <c r="A552" s="6"/>
      <c r="B552"/>
      <c r="C552" s="8"/>
      <c r="D552" s="301"/>
      <c r="E552"/>
      <c r="F552"/>
      <c r="G552"/>
      <c r="H552"/>
      <c r="I552"/>
      <c r="J552"/>
      <c r="K552"/>
      <c r="L552" s="95"/>
    </row>
    <row r="553" spans="1:12" s="125" customFormat="1">
      <c r="A553" s="6"/>
      <c r="B553"/>
      <c r="C553" s="8"/>
      <c r="D553" s="301"/>
      <c r="E553"/>
      <c r="F553"/>
      <c r="G553"/>
      <c r="H553"/>
      <c r="I553"/>
      <c r="J553"/>
      <c r="K553"/>
      <c r="L553" s="95"/>
    </row>
    <row r="554" spans="1:12" s="125" customFormat="1">
      <c r="A554" s="6"/>
      <c r="B554"/>
      <c r="C554" s="8"/>
      <c r="D554" s="301"/>
      <c r="E554"/>
      <c r="F554"/>
      <c r="G554"/>
      <c r="H554"/>
      <c r="I554"/>
      <c r="J554"/>
      <c r="K554"/>
      <c r="L554" s="95"/>
    </row>
    <row r="555" spans="1:12" s="125" customFormat="1">
      <c r="A555" s="6"/>
      <c r="B555"/>
      <c r="C555" s="8"/>
      <c r="D555" s="301"/>
      <c r="E555"/>
      <c r="F555"/>
      <c r="G555"/>
      <c r="H555"/>
      <c r="I555"/>
      <c r="J555"/>
      <c r="K555"/>
      <c r="L555" s="95"/>
    </row>
    <row r="556" spans="1:12" s="125" customFormat="1">
      <c r="A556" s="6"/>
      <c r="B556"/>
      <c r="C556" s="8"/>
      <c r="D556" s="301"/>
      <c r="E556"/>
      <c r="F556"/>
      <c r="G556"/>
      <c r="H556"/>
      <c r="I556"/>
      <c r="J556"/>
      <c r="K556"/>
      <c r="L556" s="95"/>
    </row>
    <row r="557" spans="1:12" s="125" customFormat="1">
      <c r="A557" s="6"/>
      <c r="B557"/>
      <c r="C557" s="8"/>
      <c r="D557" s="301"/>
      <c r="E557"/>
      <c r="F557"/>
      <c r="G557"/>
      <c r="H557"/>
      <c r="I557"/>
      <c r="J557"/>
      <c r="K557"/>
      <c r="L557" s="95"/>
    </row>
    <row r="558" spans="1:12" s="125" customFormat="1">
      <c r="A558" s="6"/>
      <c r="B558"/>
      <c r="C558" s="8"/>
      <c r="D558" s="301"/>
      <c r="E558"/>
      <c r="F558"/>
      <c r="G558"/>
      <c r="H558"/>
      <c r="I558"/>
      <c r="J558"/>
      <c r="K558"/>
      <c r="L558" s="95"/>
    </row>
    <row r="559" spans="1:12" s="125" customFormat="1">
      <c r="A559" s="6"/>
      <c r="B559"/>
      <c r="C559" s="8"/>
      <c r="D559" s="301"/>
      <c r="E559"/>
      <c r="F559"/>
      <c r="G559"/>
      <c r="H559"/>
      <c r="I559"/>
      <c r="J559"/>
      <c r="K559"/>
      <c r="L559" s="95"/>
    </row>
    <row r="560" spans="1:12" s="125" customFormat="1">
      <c r="A560" s="6"/>
      <c r="B560"/>
      <c r="C560" s="8"/>
      <c r="D560" s="301"/>
      <c r="E560"/>
      <c r="F560"/>
      <c r="G560"/>
      <c r="H560"/>
      <c r="I560"/>
      <c r="J560"/>
      <c r="K560"/>
      <c r="L560" s="95"/>
    </row>
    <row r="561" spans="1:12" s="125" customFormat="1">
      <c r="A561" s="6"/>
      <c r="B561"/>
      <c r="C561" s="8"/>
      <c r="D561" s="301"/>
      <c r="E561"/>
      <c r="F561"/>
      <c r="G561"/>
      <c r="H561"/>
      <c r="I561"/>
      <c r="J561"/>
      <c r="K561"/>
      <c r="L561" s="95"/>
    </row>
    <row r="562" spans="1:12" s="125" customFormat="1">
      <c r="A562" s="6"/>
      <c r="B562"/>
      <c r="C562" s="8"/>
      <c r="D562" s="301"/>
      <c r="E562"/>
      <c r="F562"/>
      <c r="G562"/>
      <c r="H562"/>
      <c r="I562"/>
      <c r="J562"/>
      <c r="K562"/>
      <c r="L562" s="95"/>
    </row>
    <row r="563" spans="1:12" s="125" customFormat="1">
      <c r="A563" s="6"/>
      <c r="B563"/>
      <c r="C563" s="8"/>
      <c r="D563" s="301"/>
      <c r="E563"/>
      <c r="F563"/>
      <c r="G563"/>
      <c r="H563"/>
      <c r="I563"/>
      <c r="J563"/>
      <c r="K563"/>
      <c r="L563" s="95"/>
    </row>
    <row r="564" spans="1:12" s="125" customFormat="1">
      <c r="A564" s="6"/>
      <c r="B564"/>
      <c r="C564" s="8"/>
      <c r="D564" s="301"/>
      <c r="E564"/>
      <c r="F564"/>
      <c r="G564"/>
      <c r="H564"/>
      <c r="I564"/>
      <c r="J564"/>
      <c r="K564"/>
      <c r="L564" s="95"/>
    </row>
    <row r="565" spans="1:12" s="125" customFormat="1">
      <c r="A565" s="6"/>
      <c r="B565"/>
      <c r="C565" s="8"/>
      <c r="D565" s="301"/>
      <c r="E565"/>
      <c r="F565"/>
      <c r="G565"/>
      <c r="H565"/>
      <c r="I565"/>
      <c r="J565"/>
      <c r="K565"/>
      <c r="L565" s="95"/>
    </row>
    <row r="566" spans="1:12" s="125" customFormat="1">
      <c r="A566" s="6"/>
      <c r="B566"/>
      <c r="C566" s="8"/>
      <c r="D566" s="301"/>
      <c r="E566"/>
      <c r="F566"/>
      <c r="G566"/>
      <c r="H566"/>
      <c r="I566"/>
      <c r="J566"/>
      <c r="K566"/>
      <c r="L566" s="95"/>
    </row>
    <row r="567" spans="1:12" s="125" customFormat="1">
      <c r="A567" s="6"/>
      <c r="B567"/>
      <c r="C567" s="8"/>
      <c r="D567" s="301"/>
      <c r="E567"/>
      <c r="F567"/>
      <c r="G567"/>
      <c r="H567"/>
      <c r="I567"/>
      <c r="J567"/>
      <c r="K567"/>
      <c r="L567" s="95"/>
    </row>
    <row r="568" spans="1:12" s="125" customFormat="1">
      <c r="A568" s="6"/>
      <c r="B568"/>
      <c r="C568" s="8"/>
      <c r="D568" s="301"/>
      <c r="E568"/>
      <c r="F568"/>
      <c r="G568"/>
      <c r="H568"/>
      <c r="I568"/>
      <c r="J568"/>
      <c r="K568"/>
      <c r="L568" s="95"/>
    </row>
    <row r="569" spans="1:12" s="125" customFormat="1">
      <c r="A569" s="6"/>
      <c r="B569"/>
      <c r="C569" s="8"/>
      <c r="D569" s="301"/>
      <c r="E569"/>
      <c r="F569"/>
      <c r="G569"/>
      <c r="H569"/>
      <c r="I569"/>
      <c r="J569"/>
      <c r="K569"/>
      <c r="L569" s="95"/>
    </row>
    <row r="570" spans="1:12" s="125" customFormat="1">
      <c r="A570" s="6"/>
      <c r="B570"/>
      <c r="C570" s="8"/>
      <c r="D570" s="301"/>
      <c r="E570"/>
      <c r="F570"/>
      <c r="G570"/>
      <c r="H570"/>
      <c r="I570"/>
      <c r="J570"/>
      <c r="K570"/>
      <c r="L570" s="95"/>
    </row>
    <row r="571" spans="1:12" s="125" customFormat="1">
      <c r="A571" s="6"/>
      <c r="B571"/>
      <c r="C571" s="8"/>
      <c r="D571" s="301"/>
      <c r="E571"/>
      <c r="F571"/>
      <c r="G571"/>
      <c r="H571"/>
      <c r="I571"/>
      <c r="J571"/>
      <c r="K571"/>
      <c r="L571" s="95"/>
    </row>
    <row r="572" spans="1:12" s="125" customFormat="1">
      <c r="A572" s="6"/>
      <c r="B572"/>
      <c r="C572" s="8"/>
      <c r="D572" s="301"/>
      <c r="E572"/>
      <c r="F572"/>
      <c r="G572"/>
      <c r="H572"/>
      <c r="I572"/>
      <c r="J572"/>
      <c r="K572"/>
      <c r="L572" s="95"/>
    </row>
    <row r="573" spans="1:12" s="125" customFormat="1">
      <c r="A573" s="6"/>
      <c r="B573"/>
      <c r="C573" s="8"/>
      <c r="D573" s="301"/>
      <c r="E573"/>
      <c r="F573"/>
      <c r="G573"/>
      <c r="H573"/>
      <c r="I573"/>
      <c r="J573"/>
      <c r="K573"/>
      <c r="L573" s="95"/>
    </row>
    <row r="574" spans="1:12" s="125" customFormat="1">
      <c r="A574" s="6"/>
      <c r="B574"/>
      <c r="C574" s="8"/>
      <c r="D574" s="301"/>
      <c r="E574"/>
      <c r="F574"/>
      <c r="G574"/>
      <c r="H574"/>
      <c r="I574"/>
      <c r="J574"/>
      <c r="K574"/>
      <c r="L574" s="95"/>
    </row>
    <row r="575" spans="1:12" s="125" customFormat="1">
      <c r="A575" s="6"/>
      <c r="B575"/>
      <c r="C575" s="8"/>
      <c r="D575" s="301"/>
      <c r="E575"/>
      <c r="F575"/>
      <c r="G575"/>
      <c r="H575"/>
      <c r="I575"/>
      <c r="J575"/>
      <c r="K575"/>
      <c r="L575" s="95"/>
    </row>
    <row r="576" spans="1:12" s="125" customFormat="1">
      <c r="A576" s="6"/>
      <c r="B576"/>
      <c r="C576" s="8"/>
      <c r="D576" s="301"/>
      <c r="E576"/>
      <c r="F576"/>
      <c r="G576"/>
      <c r="H576"/>
      <c r="I576"/>
      <c r="J576"/>
      <c r="K576"/>
      <c r="L576" s="95"/>
    </row>
    <row r="577" spans="1:12" s="125" customFormat="1">
      <c r="A577" s="6"/>
      <c r="B577"/>
      <c r="C577" s="8"/>
      <c r="D577" s="301"/>
      <c r="E577"/>
      <c r="F577"/>
      <c r="G577"/>
      <c r="H577"/>
      <c r="I577"/>
      <c r="J577"/>
      <c r="K577"/>
      <c r="L577" s="95"/>
    </row>
    <row r="578" spans="1:12" s="125" customFormat="1">
      <c r="A578" s="6"/>
      <c r="B578"/>
      <c r="C578" s="8"/>
      <c r="D578" s="301"/>
      <c r="E578"/>
      <c r="F578"/>
      <c r="G578"/>
      <c r="H578"/>
      <c r="I578"/>
      <c r="J578"/>
      <c r="K578"/>
      <c r="L578" s="95"/>
    </row>
    <row r="579" spans="1:12" s="125" customFormat="1">
      <c r="A579" s="6"/>
      <c r="B579"/>
      <c r="C579" s="8"/>
      <c r="D579" s="301"/>
      <c r="E579"/>
      <c r="F579"/>
      <c r="G579"/>
      <c r="H579"/>
      <c r="I579"/>
      <c r="J579"/>
      <c r="K579"/>
      <c r="L579" s="95"/>
    </row>
    <row r="580" spans="1:12" s="125" customFormat="1">
      <c r="A580" s="6"/>
      <c r="B580"/>
      <c r="C580" s="8"/>
      <c r="D580" s="301"/>
      <c r="E580"/>
      <c r="F580"/>
      <c r="G580"/>
      <c r="H580"/>
      <c r="I580"/>
      <c r="J580"/>
      <c r="K580"/>
      <c r="L580" s="95"/>
    </row>
    <row r="581" spans="1:12" s="125" customFormat="1">
      <c r="A581" s="6"/>
      <c r="B581"/>
      <c r="C581" s="8"/>
      <c r="D581" s="301"/>
      <c r="E581"/>
      <c r="F581"/>
      <c r="G581"/>
      <c r="H581"/>
      <c r="I581"/>
      <c r="J581"/>
      <c r="K581"/>
      <c r="L581" s="95"/>
    </row>
    <row r="582" spans="1:12" s="125" customFormat="1">
      <c r="A582" s="6"/>
      <c r="B582"/>
      <c r="C582" s="8"/>
      <c r="D582" s="301"/>
      <c r="E582"/>
      <c r="F582"/>
      <c r="G582"/>
      <c r="H582"/>
      <c r="I582"/>
      <c r="J582"/>
      <c r="K582"/>
      <c r="L582" s="95"/>
    </row>
    <row r="583" spans="1:12" s="125" customFormat="1">
      <c r="A583" s="6"/>
      <c r="B583"/>
      <c r="C583" s="8"/>
      <c r="D583" s="301"/>
      <c r="E583"/>
      <c r="F583"/>
      <c r="G583"/>
      <c r="H583"/>
      <c r="I583"/>
      <c r="J583"/>
      <c r="K583"/>
      <c r="L583" s="95"/>
    </row>
    <row r="584" spans="1:12" s="125" customFormat="1">
      <c r="A584" s="6"/>
      <c r="B584"/>
      <c r="C584" s="8"/>
      <c r="D584" s="301"/>
      <c r="E584"/>
      <c r="F584"/>
      <c r="G584"/>
      <c r="H584"/>
      <c r="I584"/>
      <c r="J584"/>
      <c r="K584"/>
      <c r="L584" s="95"/>
    </row>
    <row r="585" spans="1:12" s="125" customFormat="1">
      <c r="A585" s="6"/>
      <c r="B585"/>
      <c r="C585" s="8"/>
      <c r="D585" s="301"/>
      <c r="E585"/>
      <c r="F585"/>
      <c r="G585"/>
      <c r="H585"/>
      <c r="I585"/>
      <c r="J585"/>
      <c r="K585"/>
      <c r="L585" s="95"/>
    </row>
    <row r="586" spans="1:12" s="125" customFormat="1">
      <c r="A586" s="6"/>
      <c r="B586"/>
      <c r="C586" s="8"/>
      <c r="D586" s="301"/>
      <c r="E586"/>
      <c r="F586"/>
      <c r="G586"/>
      <c r="H586"/>
      <c r="I586"/>
      <c r="J586"/>
      <c r="K586"/>
      <c r="L586" s="95"/>
    </row>
    <row r="587" spans="1:12" s="125" customFormat="1">
      <c r="A587" s="6"/>
      <c r="B587"/>
      <c r="C587" s="8"/>
      <c r="D587" s="301"/>
      <c r="E587"/>
      <c r="F587"/>
      <c r="G587"/>
      <c r="H587"/>
      <c r="I587"/>
      <c r="J587"/>
      <c r="K587"/>
      <c r="L587" s="95"/>
    </row>
    <row r="588" spans="1:12" s="125" customFormat="1">
      <c r="A588" s="6"/>
      <c r="B588"/>
      <c r="C588" s="8"/>
      <c r="D588" s="301"/>
      <c r="E588"/>
      <c r="F588"/>
      <c r="G588"/>
      <c r="H588"/>
      <c r="I588"/>
      <c r="J588"/>
      <c r="K588"/>
      <c r="L588" s="95"/>
    </row>
    <row r="589" spans="1:12" s="125" customFormat="1">
      <c r="A589" s="6"/>
      <c r="B589"/>
      <c r="C589" s="8"/>
      <c r="D589" s="301"/>
      <c r="E589"/>
      <c r="F589"/>
      <c r="G589"/>
      <c r="H589"/>
      <c r="I589"/>
      <c r="J589"/>
      <c r="K589"/>
      <c r="L589" s="95"/>
    </row>
    <row r="590" spans="1:12" s="125" customFormat="1">
      <c r="A590" s="6"/>
      <c r="B590"/>
      <c r="C590" s="8"/>
      <c r="D590" s="301"/>
      <c r="E590"/>
      <c r="F590"/>
      <c r="G590"/>
      <c r="H590"/>
      <c r="I590"/>
      <c r="J590"/>
      <c r="K590"/>
      <c r="L590" s="95"/>
    </row>
    <row r="591" spans="1:12" s="125" customFormat="1">
      <c r="A591" s="6"/>
      <c r="B591"/>
      <c r="C591" s="8"/>
      <c r="D591" s="301"/>
      <c r="E591"/>
      <c r="F591"/>
      <c r="G591"/>
      <c r="H591"/>
      <c r="I591"/>
      <c r="J591"/>
      <c r="K591"/>
      <c r="L591" s="95"/>
    </row>
    <row r="592" spans="1:12" s="125" customFormat="1">
      <c r="A592" s="6"/>
      <c r="B592"/>
      <c r="C592" s="8"/>
      <c r="D592" s="301"/>
      <c r="E592"/>
      <c r="F592"/>
      <c r="G592"/>
      <c r="H592"/>
      <c r="I592"/>
      <c r="J592"/>
      <c r="K592"/>
      <c r="L592" s="95"/>
    </row>
    <row r="593" spans="1:12" s="125" customFormat="1">
      <c r="A593" s="6"/>
      <c r="B593"/>
      <c r="C593" s="8"/>
      <c r="D593" s="301"/>
      <c r="E593"/>
      <c r="F593"/>
      <c r="G593"/>
      <c r="H593"/>
      <c r="I593"/>
      <c r="J593"/>
      <c r="K593"/>
      <c r="L593" s="95"/>
    </row>
    <row r="594" spans="1:12" s="125" customFormat="1">
      <c r="A594" s="6"/>
      <c r="B594"/>
      <c r="C594" s="8"/>
      <c r="D594" s="301"/>
      <c r="E594"/>
      <c r="F594"/>
      <c r="G594"/>
      <c r="H594"/>
      <c r="I594"/>
      <c r="J594"/>
      <c r="K594"/>
      <c r="L594" s="95"/>
    </row>
    <row r="595" spans="1:12" s="125" customFormat="1">
      <c r="A595" s="6"/>
      <c r="B595"/>
      <c r="C595" s="8"/>
      <c r="D595" s="301"/>
      <c r="E595"/>
      <c r="F595"/>
      <c r="G595"/>
      <c r="H595"/>
      <c r="I595"/>
      <c r="J595"/>
      <c r="K595"/>
      <c r="L595" s="95"/>
    </row>
    <row r="596" spans="1:12" s="125" customFormat="1">
      <c r="A596" s="6"/>
      <c r="B596"/>
      <c r="C596" s="8"/>
      <c r="D596" s="301"/>
      <c r="E596"/>
      <c r="F596"/>
      <c r="G596"/>
      <c r="H596"/>
      <c r="I596"/>
      <c r="J596"/>
      <c r="K596"/>
      <c r="L596" s="95"/>
    </row>
    <row r="597" spans="1:12" s="125" customFormat="1">
      <c r="A597" s="6"/>
      <c r="B597"/>
      <c r="C597" s="8"/>
      <c r="D597" s="301"/>
      <c r="E597"/>
      <c r="F597"/>
      <c r="G597"/>
      <c r="H597"/>
      <c r="I597"/>
      <c r="J597"/>
      <c r="K597"/>
      <c r="L597" s="95"/>
    </row>
    <row r="598" spans="1:12" s="125" customFormat="1">
      <c r="A598" s="6"/>
      <c r="B598"/>
      <c r="C598" s="8"/>
      <c r="D598" s="301"/>
      <c r="E598"/>
      <c r="F598"/>
      <c r="G598"/>
      <c r="H598"/>
      <c r="I598"/>
      <c r="J598"/>
      <c r="K598"/>
      <c r="L598" s="95"/>
    </row>
    <row r="599" spans="1:12" s="125" customFormat="1">
      <c r="A599" s="6"/>
      <c r="B599"/>
      <c r="C599" s="8"/>
      <c r="D599" s="301"/>
      <c r="E599"/>
      <c r="F599"/>
      <c r="G599"/>
      <c r="H599"/>
      <c r="I599"/>
      <c r="J599"/>
      <c r="K599"/>
      <c r="L599" s="95"/>
    </row>
    <row r="600" spans="1:12" s="125" customFormat="1">
      <c r="A600" s="6"/>
      <c r="B600"/>
      <c r="C600" s="8"/>
      <c r="D600" s="301"/>
      <c r="E600"/>
      <c r="F600"/>
      <c r="G600"/>
      <c r="H600"/>
      <c r="I600"/>
      <c r="J600"/>
      <c r="K600"/>
      <c r="L600" s="95"/>
    </row>
    <row r="601" spans="1:12" s="125" customFormat="1">
      <c r="A601" s="6"/>
      <c r="B601"/>
      <c r="C601" s="8"/>
      <c r="D601" s="301"/>
      <c r="E601"/>
      <c r="F601"/>
      <c r="G601"/>
      <c r="H601"/>
      <c r="I601"/>
      <c r="J601"/>
      <c r="K601"/>
      <c r="L601" s="95"/>
    </row>
    <row r="602" spans="1:12" s="125" customFormat="1">
      <c r="A602" s="6"/>
      <c r="B602"/>
      <c r="C602" s="8"/>
      <c r="D602" s="301"/>
      <c r="E602"/>
      <c r="F602"/>
      <c r="G602"/>
      <c r="H602"/>
      <c r="I602"/>
      <c r="J602"/>
      <c r="K602"/>
      <c r="L602" s="95"/>
    </row>
    <row r="603" spans="1:12" s="125" customFormat="1">
      <c r="A603" s="6"/>
      <c r="B603"/>
      <c r="C603" s="8"/>
      <c r="D603" s="301"/>
      <c r="E603"/>
      <c r="F603"/>
      <c r="G603"/>
      <c r="H603"/>
      <c r="I603"/>
      <c r="J603"/>
      <c r="K603"/>
      <c r="L603" s="95"/>
    </row>
    <row r="604" spans="1:12" s="125" customFormat="1">
      <c r="A604" s="6"/>
      <c r="B604"/>
      <c r="C604" s="8"/>
      <c r="D604" s="301"/>
      <c r="E604"/>
      <c r="F604"/>
      <c r="G604"/>
      <c r="H604"/>
      <c r="I604"/>
      <c r="J604"/>
      <c r="K604"/>
      <c r="L604" s="95"/>
    </row>
    <row r="605" spans="1:12" s="125" customFormat="1">
      <c r="A605" s="6"/>
      <c r="B605"/>
      <c r="C605" s="8"/>
      <c r="D605" s="301"/>
      <c r="E605"/>
      <c r="F605"/>
      <c r="G605"/>
      <c r="H605"/>
      <c r="I605"/>
      <c r="J605"/>
      <c r="K605"/>
      <c r="L605" s="95"/>
    </row>
    <row r="606" spans="1:12" s="125" customFormat="1">
      <c r="A606" s="6"/>
      <c r="B606"/>
      <c r="C606" s="8"/>
      <c r="D606" s="301"/>
      <c r="E606"/>
      <c r="F606"/>
      <c r="G606"/>
      <c r="H606"/>
      <c r="I606"/>
      <c r="J606"/>
      <c r="K606"/>
      <c r="L606" s="95"/>
    </row>
    <row r="607" spans="1:12" s="125" customFormat="1">
      <c r="A607" s="6"/>
      <c r="B607"/>
      <c r="C607" s="8"/>
      <c r="D607" s="301"/>
      <c r="E607"/>
      <c r="F607"/>
      <c r="G607"/>
      <c r="H607"/>
      <c r="I607"/>
      <c r="J607"/>
      <c r="K607"/>
      <c r="L607" s="95"/>
    </row>
    <row r="608" spans="1:12" s="125" customFormat="1">
      <c r="A608" s="6"/>
      <c r="B608"/>
      <c r="C608" s="8"/>
      <c r="D608" s="301"/>
      <c r="E608"/>
      <c r="F608"/>
      <c r="G608"/>
      <c r="H608"/>
      <c r="I608"/>
      <c r="J608"/>
      <c r="K608"/>
      <c r="L608" s="95"/>
    </row>
    <row r="609" spans="1:12" s="125" customFormat="1">
      <c r="A609" s="6"/>
      <c r="B609"/>
      <c r="C609" s="8"/>
      <c r="D609" s="301"/>
      <c r="E609"/>
      <c r="F609"/>
      <c r="G609"/>
      <c r="H609"/>
      <c r="I609"/>
      <c r="J609"/>
      <c r="K609"/>
      <c r="L609" s="95"/>
    </row>
    <row r="610" spans="1:12" s="125" customFormat="1">
      <c r="A610" s="6"/>
      <c r="B610"/>
      <c r="C610" s="8"/>
      <c r="D610" s="301"/>
      <c r="E610"/>
      <c r="F610"/>
      <c r="G610"/>
      <c r="H610"/>
      <c r="I610"/>
      <c r="J610"/>
      <c r="K610"/>
      <c r="L610" s="95"/>
    </row>
    <row r="611" spans="1:12" s="125" customFormat="1">
      <c r="A611" s="6"/>
      <c r="B611"/>
      <c r="C611" s="8"/>
      <c r="D611" s="301"/>
      <c r="E611"/>
      <c r="F611"/>
      <c r="G611"/>
      <c r="H611"/>
      <c r="I611"/>
      <c r="J611"/>
      <c r="K611"/>
      <c r="L611" s="95"/>
    </row>
    <row r="612" spans="1:12" s="125" customFormat="1">
      <c r="A612" s="6"/>
      <c r="B612"/>
      <c r="C612" s="8"/>
      <c r="D612" s="301"/>
      <c r="E612"/>
      <c r="F612"/>
      <c r="G612"/>
      <c r="H612"/>
      <c r="I612"/>
      <c r="J612"/>
      <c r="K612"/>
      <c r="L612" s="95"/>
    </row>
    <row r="613" spans="1:12" s="125" customFormat="1">
      <c r="A613" s="6"/>
      <c r="B613"/>
      <c r="C613" s="8"/>
      <c r="D613" s="301"/>
      <c r="E613"/>
      <c r="F613"/>
      <c r="G613"/>
      <c r="H613"/>
      <c r="I613"/>
      <c r="J613"/>
      <c r="K613"/>
      <c r="L613" s="95"/>
    </row>
    <row r="614" spans="1:12" s="125" customFormat="1">
      <c r="A614" s="6"/>
      <c r="B614"/>
      <c r="C614" s="8"/>
      <c r="D614" s="301"/>
      <c r="E614"/>
      <c r="F614"/>
      <c r="G614"/>
      <c r="H614"/>
      <c r="I614"/>
      <c r="J614"/>
      <c r="K614"/>
      <c r="L614" s="95"/>
    </row>
    <row r="615" spans="1:12" s="125" customFormat="1">
      <c r="A615" s="6"/>
      <c r="B615"/>
      <c r="C615" s="8"/>
      <c r="D615" s="301"/>
      <c r="E615"/>
      <c r="F615"/>
      <c r="G615"/>
      <c r="H615"/>
      <c r="I615"/>
      <c r="J615"/>
      <c r="K615"/>
      <c r="L615" s="95"/>
    </row>
    <row r="616" spans="1:12" s="125" customFormat="1">
      <c r="A616" s="6"/>
      <c r="B616"/>
      <c r="C616" s="8"/>
      <c r="D616" s="301"/>
      <c r="E616"/>
      <c r="F616"/>
      <c r="G616"/>
      <c r="H616"/>
      <c r="I616"/>
      <c r="J616"/>
      <c r="K616"/>
      <c r="L616" s="95"/>
    </row>
    <row r="617" spans="1:12" s="125" customFormat="1">
      <c r="A617" s="6"/>
      <c r="B617"/>
      <c r="C617" s="8"/>
      <c r="D617" s="301"/>
      <c r="E617"/>
      <c r="F617"/>
      <c r="G617"/>
      <c r="H617"/>
      <c r="I617"/>
      <c r="J617"/>
      <c r="K617"/>
      <c r="L617" s="95"/>
    </row>
    <row r="618" spans="1:12" s="125" customFormat="1">
      <c r="A618" s="6"/>
      <c r="B618"/>
      <c r="C618" s="8"/>
      <c r="D618" s="301"/>
      <c r="E618"/>
      <c r="F618"/>
      <c r="G618"/>
      <c r="H618"/>
      <c r="I618"/>
      <c r="J618"/>
      <c r="K618"/>
      <c r="L618" s="95"/>
    </row>
    <row r="619" spans="1:12" s="125" customFormat="1">
      <c r="A619" s="6"/>
      <c r="B619"/>
      <c r="C619" s="8"/>
      <c r="D619" s="301"/>
      <c r="E619"/>
      <c r="F619"/>
      <c r="G619"/>
      <c r="H619"/>
      <c r="I619"/>
      <c r="J619"/>
      <c r="K619"/>
      <c r="L619" s="95"/>
    </row>
    <row r="620" spans="1:12" s="125" customFormat="1">
      <c r="A620" s="6"/>
      <c r="B620"/>
      <c r="C620" s="8"/>
      <c r="D620" s="301"/>
      <c r="E620"/>
      <c r="F620"/>
      <c r="G620"/>
      <c r="H620"/>
      <c r="I620"/>
      <c r="J620"/>
      <c r="K620"/>
      <c r="L620" s="95"/>
    </row>
    <row r="621" spans="1:12" s="125" customFormat="1">
      <c r="A621" s="6"/>
      <c r="B621"/>
      <c r="C621" s="8"/>
      <c r="D621" s="301"/>
      <c r="E621"/>
      <c r="F621"/>
      <c r="G621"/>
      <c r="H621"/>
      <c r="I621"/>
      <c r="J621"/>
      <c r="K621"/>
      <c r="L621" s="95"/>
    </row>
    <row r="622" spans="1:12" s="125" customFormat="1">
      <c r="A622" s="6"/>
      <c r="B622"/>
      <c r="C622" s="8"/>
      <c r="D622" s="301"/>
      <c r="E622"/>
      <c r="F622"/>
      <c r="G622"/>
      <c r="H622"/>
      <c r="I622"/>
      <c r="J622"/>
      <c r="K622"/>
      <c r="L622" s="95"/>
    </row>
    <row r="623" spans="1:12" s="125" customFormat="1">
      <c r="A623" s="6"/>
      <c r="B623"/>
      <c r="C623" s="8"/>
      <c r="D623" s="301"/>
      <c r="E623"/>
      <c r="F623"/>
      <c r="G623"/>
      <c r="H623"/>
      <c r="I623"/>
      <c r="J623"/>
      <c r="K623"/>
      <c r="L623" s="95"/>
    </row>
    <row r="624" spans="1:12" s="125" customFormat="1">
      <c r="A624" s="6"/>
      <c r="B624"/>
      <c r="C624" s="8"/>
      <c r="D624" s="301"/>
      <c r="E624"/>
      <c r="F624"/>
      <c r="G624"/>
      <c r="H624"/>
      <c r="I624"/>
      <c r="J624"/>
      <c r="K624"/>
      <c r="L624" s="95"/>
    </row>
    <row r="625" spans="1:12" s="125" customFormat="1">
      <c r="A625" s="6"/>
      <c r="B625"/>
      <c r="C625" s="8"/>
      <c r="D625" s="301"/>
      <c r="E625"/>
      <c r="F625"/>
      <c r="G625"/>
      <c r="H625"/>
      <c r="I625"/>
      <c r="J625"/>
      <c r="K625"/>
      <c r="L625" s="95"/>
    </row>
    <row r="626" spans="1:12" s="125" customFormat="1">
      <c r="A626" s="6"/>
      <c r="B626"/>
      <c r="C626" s="8"/>
      <c r="D626" s="301"/>
      <c r="E626"/>
      <c r="F626"/>
      <c r="G626"/>
      <c r="H626"/>
      <c r="I626"/>
      <c r="J626"/>
      <c r="K626"/>
      <c r="L626" s="95"/>
    </row>
    <row r="627" spans="1:12" s="125" customFormat="1">
      <c r="A627" s="6"/>
      <c r="B627"/>
      <c r="C627" s="8"/>
      <c r="D627" s="301"/>
      <c r="E627"/>
      <c r="F627"/>
      <c r="G627"/>
      <c r="H627"/>
      <c r="I627"/>
      <c r="J627"/>
      <c r="K627"/>
      <c r="L627" s="95"/>
    </row>
    <row r="628" spans="1:12" s="125" customFormat="1">
      <c r="A628" s="6"/>
      <c r="B628"/>
      <c r="C628" s="8"/>
      <c r="D628" s="301"/>
      <c r="E628"/>
      <c r="F628"/>
      <c r="G628"/>
      <c r="H628"/>
      <c r="I628"/>
      <c r="J628"/>
      <c r="K628"/>
      <c r="L628" s="95"/>
    </row>
    <row r="629" spans="1:12" s="125" customFormat="1">
      <c r="A629" s="6"/>
      <c r="B629"/>
      <c r="C629" s="8"/>
      <c r="D629" s="301"/>
      <c r="E629"/>
      <c r="F629"/>
      <c r="G629"/>
      <c r="H629"/>
      <c r="I629"/>
      <c r="J629"/>
      <c r="K629"/>
      <c r="L629" s="95"/>
    </row>
    <row r="630" spans="1:12" s="125" customFormat="1">
      <c r="A630" s="6"/>
      <c r="B630"/>
      <c r="C630" s="8"/>
      <c r="D630" s="301"/>
      <c r="E630"/>
      <c r="F630"/>
      <c r="G630"/>
      <c r="H630"/>
      <c r="I630"/>
      <c r="J630"/>
      <c r="K630"/>
      <c r="L630" s="95"/>
    </row>
    <row r="631" spans="1:12" s="125" customFormat="1">
      <c r="A631" s="6"/>
      <c r="B631"/>
      <c r="C631" s="8"/>
      <c r="D631" s="301"/>
      <c r="E631"/>
      <c r="F631"/>
      <c r="G631"/>
      <c r="H631"/>
      <c r="I631"/>
      <c r="J631"/>
      <c r="K631"/>
      <c r="L631" s="95"/>
    </row>
    <row r="632" spans="1:12" s="125" customFormat="1">
      <c r="A632" s="6"/>
      <c r="B632"/>
      <c r="C632" s="8"/>
      <c r="D632" s="301"/>
      <c r="E632"/>
      <c r="F632"/>
      <c r="G632"/>
      <c r="H632"/>
      <c r="I632"/>
      <c r="J632"/>
      <c r="K632"/>
      <c r="L632" s="95"/>
    </row>
    <row r="633" spans="1:12" s="125" customFormat="1">
      <c r="A633" s="6"/>
      <c r="B633"/>
      <c r="C633" s="8"/>
      <c r="D633" s="301"/>
      <c r="E633"/>
      <c r="F633"/>
      <c r="G633"/>
      <c r="H633"/>
      <c r="I633"/>
      <c r="J633"/>
      <c r="K633"/>
      <c r="L633" s="95"/>
    </row>
    <row r="634" spans="1:12" s="125" customFormat="1">
      <c r="A634" s="6"/>
      <c r="B634"/>
      <c r="C634" s="8"/>
      <c r="D634" s="301"/>
      <c r="E634"/>
      <c r="F634"/>
      <c r="G634"/>
      <c r="H634"/>
      <c r="I634"/>
      <c r="J634"/>
      <c r="K634"/>
      <c r="L634" s="95"/>
    </row>
    <row r="635" spans="1:12" s="125" customFormat="1">
      <c r="A635" s="6"/>
      <c r="B635"/>
      <c r="C635" s="8"/>
      <c r="D635" s="301"/>
      <c r="E635"/>
      <c r="F635"/>
      <c r="G635"/>
      <c r="H635"/>
      <c r="I635"/>
      <c r="J635"/>
      <c r="K635"/>
      <c r="L635" s="95"/>
    </row>
    <row r="636" spans="1:12" s="125" customFormat="1">
      <c r="A636" s="6"/>
      <c r="B636"/>
      <c r="C636" s="8"/>
      <c r="D636" s="301"/>
      <c r="E636"/>
      <c r="F636"/>
      <c r="G636"/>
      <c r="H636"/>
      <c r="I636"/>
      <c r="J636"/>
      <c r="K636"/>
      <c r="L636" s="95"/>
    </row>
    <row r="637" spans="1:12" s="125" customFormat="1">
      <c r="A637" s="6"/>
      <c r="B637"/>
      <c r="C637" s="8"/>
      <c r="D637" s="301"/>
      <c r="E637"/>
      <c r="F637"/>
      <c r="G637"/>
      <c r="H637"/>
      <c r="I637"/>
      <c r="J637"/>
      <c r="K637"/>
      <c r="L637" s="95"/>
    </row>
    <row r="638" spans="1:12" s="125" customFormat="1">
      <c r="A638" s="6"/>
      <c r="B638"/>
      <c r="C638" s="8"/>
      <c r="D638" s="301"/>
      <c r="E638"/>
      <c r="F638"/>
      <c r="G638"/>
      <c r="H638"/>
      <c r="I638"/>
      <c r="J638"/>
      <c r="K638"/>
      <c r="L638" s="95"/>
    </row>
    <row r="639" spans="1:12" s="125" customFormat="1">
      <c r="A639" s="6"/>
      <c r="B639"/>
      <c r="C639" s="8"/>
      <c r="D639" s="301"/>
      <c r="E639"/>
      <c r="F639"/>
      <c r="G639"/>
      <c r="H639"/>
      <c r="I639"/>
      <c r="J639"/>
      <c r="K639"/>
      <c r="L639" s="95"/>
    </row>
    <row r="640" spans="1:12" s="125" customFormat="1">
      <c r="A640" s="6"/>
      <c r="B640"/>
      <c r="C640" s="8"/>
      <c r="D640" s="301"/>
      <c r="E640"/>
      <c r="F640"/>
      <c r="G640"/>
      <c r="H640"/>
      <c r="I640"/>
      <c r="J640"/>
      <c r="K640"/>
      <c r="L640" s="95"/>
    </row>
    <row r="641" spans="1:12" s="125" customFormat="1">
      <c r="A641" s="6"/>
      <c r="B641"/>
      <c r="C641" s="8"/>
      <c r="D641" s="301"/>
      <c r="E641"/>
      <c r="F641"/>
      <c r="G641"/>
      <c r="H641"/>
      <c r="I641"/>
      <c r="J641"/>
      <c r="K641"/>
      <c r="L641" s="95"/>
    </row>
    <row r="642" spans="1:12" s="125" customFormat="1">
      <c r="A642" s="6"/>
      <c r="B642"/>
      <c r="C642" s="8"/>
      <c r="D642" s="301"/>
      <c r="E642"/>
      <c r="F642"/>
      <c r="G642"/>
      <c r="H642"/>
      <c r="I642"/>
      <c r="J642"/>
      <c r="K642"/>
      <c r="L642" s="95"/>
    </row>
    <row r="643" spans="1:12" s="125" customFormat="1">
      <c r="A643" s="6"/>
      <c r="B643"/>
      <c r="C643" s="8"/>
      <c r="D643" s="301"/>
      <c r="E643"/>
      <c r="F643"/>
      <c r="G643"/>
      <c r="H643"/>
      <c r="I643"/>
      <c r="J643"/>
      <c r="K643"/>
      <c r="L643" s="95"/>
    </row>
    <row r="644" spans="1:12" s="125" customFormat="1">
      <c r="A644" s="6"/>
      <c r="B644"/>
      <c r="C644" s="8"/>
      <c r="D644" s="301"/>
      <c r="E644"/>
      <c r="F644"/>
      <c r="G644"/>
      <c r="H644"/>
      <c r="I644"/>
      <c r="J644"/>
      <c r="K644"/>
      <c r="L644" s="95"/>
    </row>
    <row r="645" spans="1:12" s="125" customFormat="1">
      <c r="A645" s="6"/>
      <c r="B645"/>
      <c r="C645" s="8"/>
      <c r="D645" s="301"/>
      <c r="E645"/>
      <c r="F645"/>
      <c r="G645"/>
      <c r="H645"/>
      <c r="I645"/>
      <c r="J645"/>
      <c r="K645"/>
      <c r="L645" s="95"/>
    </row>
    <row r="646" spans="1:12" s="125" customFormat="1">
      <c r="A646" s="6"/>
      <c r="B646"/>
      <c r="C646" s="8"/>
      <c r="D646" s="301"/>
      <c r="E646"/>
      <c r="F646"/>
      <c r="G646"/>
      <c r="H646"/>
      <c r="I646"/>
      <c r="J646"/>
      <c r="K646"/>
      <c r="L646" s="95"/>
    </row>
    <row r="647" spans="1:12" s="125" customFormat="1">
      <c r="A647" s="6"/>
      <c r="B647"/>
      <c r="C647" s="8"/>
      <c r="D647" s="301"/>
      <c r="E647"/>
      <c r="F647"/>
      <c r="G647"/>
      <c r="H647"/>
      <c r="I647"/>
      <c r="J647"/>
      <c r="K647"/>
      <c r="L647" s="95"/>
    </row>
    <row r="648" spans="1:12" s="125" customFormat="1">
      <c r="A648" s="6"/>
      <c r="B648"/>
      <c r="C648" s="8"/>
      <c r="D648" s="301"/>
      <c r="E648"/>
      <c r="F648"/>
      <c r="G648"/>
      <c r="H648"/>
      <c r="I648"/>
      <c r="J648"/>
      <c r="K648"/>
      <c r="L648" s="95"/>
    </row>
    <row r="649" spans="1:12" s="125" customFormat="1">
      <c r="A649" s="6"/>
      <c r="B649"/>
      <c r="C649" s="8"/>
      <c r="D649" s="301"/>
      <c r="E649"/>
      <c r="F649"/>
      <c r="G649"/>
      <c r="H649"/>
      <c r="I649"/>
      <c r="J649"/>
      <c r="K649"/>
      <c r="L649" s="95"/>
    </row>
    <row r="650" spans="1:12" s="125" customFormat="1">
      <c r="A650" s="6"/>
      <c r="B650"/>
      <c r="C650" s="8"/>
      <c r="D650" s="301"/>
      <c r="E650"/>
      <c r="F650"/>
      <c r="G650"/>
      <c r="H650"/>
      <c r="I650"/>
      <c r="J650"/>
      <c r="K650"/>
      <c r="L650" s="95"/>
    </row>
    <row r="651" spans="1:12" s="125" customFormat="1">
      <c r="A651" s="6"/>
      <c r="B651"/>
      <c r="C651" s="8"/>
      <c r="D651" s="301"/>
      <c r="E651"/>
      <c r="F651"/>
      <c r="G651"/>
      <c r="H651"/>
      <c r="I651"/>
      <c r="J651"/>
      <c r="K651"/>
      <c r="L651" s="95"/>
    </row>
    <row r="652" spans="1:12" s="125" customFormat="1">
      <c r="A652" s="6"/>
      <c r="B652"/>
      <c r="C652" s="8"/>
      <c r="D652" s="301"/>
      <c r="E652"/>
      <c r="F652"/>
      <c r="G652"/>
      <c r="H652"/>
      <c r="I652"/>
      <c r="J652"/>
      <c r="K652"/>
      <c r="L652" s="95"/>
    </row>
    <row r="653" spans="1:12" s="125" customFormat="1">
      <c r="A653" s="6"/>
      <c r="B653"/>
      <c r="C653" s="8"/>
      <c r="D653" s="301"/>
      <c r="E653"/>
      <c r="F653"/>
      <c r="G653"/>
      <c r="H653"/>
      <c r="I653"/>
      <c r="J653"/>
      <c r="K653"/>
      <c r="L653" s="95"/>
    </row>
    <row r="654" spans="1:12" s="125" customFormat="1">
      <c r="A654" s="6"/>
      <c r="B654"/>
      <c r="C654" s="8"/>
      <c r="D654" s="301"/>
      <c r="E654"/>
      <c r="F654"/>
      <c r="G654"/>
      <c r="H654"/>
      <c r="I654"/>
      <c r="J654"/>
      <c r="K654"/>
      <c r="L654" s="95"/>
    </row>
    <row r="655" spans="1:12" s="125" customFormat="1">
      <c r="A655" s="6"/>
      <c r="B655"/>
      <c r="C655" s="8"/>
      <c r="D655" s="301"/>
      <c r="E655"/>
      <c r="F655"/>
      <c r="G655"/>
      <c r="H655"/>
      <c r="I655"/>
      <c r="J655"/>
      <c r="K655"/>
      <c r="L655" s="95"/>
    </row>
    <row r="656" spans="1:12" s="125" customFormat="1">
      <c r="A656" s="6"/>
      <c r="B656"/>
      <c r="C656" s="8"/>
      <c r="D656" s="301"/>
      <c r="E656"/>
      <c r="F656"/>
      <c r="G656"/>
      <c r="H656"/>
      <c r="I656"/>
      <c r="J656"/>
      <c r="K656"/>
      <c r="L656" s="95"/>
    </row>
    <row r="657" spans="1:12" s="125" customFormat="1">
      <c r="A657" s="6"/>
      <c r="B657"/>
      <c r="C657" s="8"/>
      <c r="D657" s="301"/>
      <c r="E657"/>
      <c r="F657"/>
      <c r="G657"/>
      <c r="H657"/>
      <c r="I657"/>
      <c r="J657"/>
      <c r="K657"/>
      <c r="L657" s="95"/>
    </row>
    <row r="658" spans="1:12" s="125" customFormat="1">
      <c r="A658" s="6"/>
      <c r="B658"/>
      <c r="C658" s="8"/>
      <c r="D658" s="301"/>
      <c r="E658"/>
      <c r="F658"/>
      <c r="G658"/>
      <c r="H658"/>
      <c r="I658"/>
      <c r="J658"/>
      <c r="K658"/>
      <c r="L658" s="95"/>
    </row>
    <row r="659" spans="1:12" s="125" customFormat="1">
      <c r="A659" s="6"/>
      <c r="B659"/>
      <c r="C659" s="8"/>
      <c r="D659" s="301"/>
      <c r="E659"/>
      <c r="F659"/>
      <c r="G659"/>
      <c r="H659"/>
      <c r="I659"/>
      <c r="J659"/>
      <c r="K659"/>
      <c r="L659" s="95"/>
    </row>
    <row r="660" spans="1:12" s="125" customFormat="1">
      <c r="A660" s="6"/>
      <c r="B660"/>
      <c r="C660" s="8"/>
      <c r="D660" s="301"/>
      <c r="E660"/>
      <c r="F660"/>
      <c r="G660"/>
      <c r="H660"/>
      <c r="I660"/>
      <c r="J660"/>
      <c r="K660"/>
      <c r="L660" s="95"/>
    </row>
    <row r="661" spans="1:12" s="125" customFormat="1">
      <c r="A661" s="6"/>
      <c r="B661"/>
      <c r="C661" s="8"/>
      <c r="D661" s="301"/>
      <c r="E661"/>
      <c r="F661"/>
      <c r="G661"/>
      <c r="H661"/>
      <c r="I661"/>
      <c r="J661"/>
      <c r="K661"/>
      <c r="L661" s="95"/>
    </row>
    <row r="662" spans="1:12" s="125" customFormat="1">
      <c r="A662" s="6"/>
      <c r="B662"/>
      <c r="C662" s="8"/>
      <c r="D662" s="301"/>
      <c r="E662"/>
      <c r="F662"/>
      <c r="G662"/>
      <c r="H662"/>
      <c r="I662"/>
      <c r="J662"/>
      <c r="K662"/>
      <c r="L662" s="95"/>
    </row>
    <row r="663" spans="1:12" s="125" customFormat="1">
      <c r="A663" s="6"/>
      <c r="B663"/>
      <c r="C663" s="8"/>
      <c r="D663" s="301"/>
      <c r="E663"/>
      <c r="F663"/>
      <c r="G663"/>
      <c r="H663"/>
      <c r="I663"/>
      <c r="J663"/>
      <c r="K663"/>
      <c r="L663" s="95"/>
    </row>
    <row r="664" spans="1:12" s="125" customFormat="1">
      <c r="A664" s="6"/>
      <c r="B664"/>
      <c r="C664" s="8"/>
      <c r="D664" s="301"/>
      <c r="E664"/>
      <c r="F664"/>
      <c r="G664"/>
      <c r="H664"/>
      <c r="I664"/>
      <c r="J664"/>
      <c r="K664"/>
      <c r="L664" s="95"/>
    </row>
    <row r="665" spans="1:12" s="125" customFormat="1">
      <c r="A665" s="6"/>
      <c r="B665"/>
      <c r="C665" s="8"/>
      <c r="D665" s="301"/>
      <c r="E665"/>
      <c r="F665"/>
      <c r="G665"/>
      <c r="H665"/>
      <c r="I665"/>
      <c r="J665"/>
      <c r="K665"/>
      <c r="L665" s="95"/>
    </row>
    <row r="666" spans="1:12" s="125" customFormat="1">
      <c r="A666" s="6"/>
      <c r="B666"/>
      <c r="C666" s="8"/>
      <c r="D666" s="301"/>
      <c r="E666"/>
      <c r="F666"/>
      <c r="G666"/>
      <c r="H666"/>
      <c r="I666"/>
      <c r="J666"/>
      <c r="K666"/>
      <c r="L666" s="95"/>
    </row>
    <row r="667" spans="1:12" s="125" customFormat="1">
      <c r="A667" s="6"/>
      <c r="B667"/>
      <c r="C667" s="8"/>
      <c r="D667" s="301"/>
      <c r="E667"/>
      <c r="F667"/>
      <c r="G667"/>
      <c r="H667"/>
      <c r="I667"/>
      <c r="J667"/>
      <c r="K667"/>
      <c r="L667" s="95"/>
    </row>
    <row r="668" spans="1:12" s="125" customFormat="1">
      <c r="A668" s="6"/>
      <c r="B668"/>
      <c r="C668" s="8"/>
      <c r="D668" s="301"/>
      <c r="E668"/>
      <c r="F668"/>
      <c r="G668"/>
      <c r="H668"/>
      <c r="I668"/>
      <c r="J668"/>
      <c r="K668"/>
      <c r="L668" s="95"/>
    </row>
    <row r="669" spans="1:12" s="125" customFormat="1">
      <c r="A669" s="6"/>
      <c r="B669"/>
      <c r="C669" s="8"/>
      <c r="D669" s="301"/>
      <c r="E669"/>
      <c r="F669"/>
      <c r="G669"/>
      <c r="H669"/>
      <c r="I669"/>
      <c r="J669"/>
      <c r="K669"/>
      <c r="L669" s="95"/>
    </row>
    <row r="670" spans="1:12" s="125" customFormat="1">
      <c r="A670" s="6"/>
      <c r="B670"/>
      <c r="C670" s="8"/>
      <c r="D670" s="301"/>
      <c r="E670"/>
      <c r="F670"/>
      <c r="G670"/>
      <c r="H670"/>
      <c r="I670"/>
      <c r="J670"/>
      <c r="K670"/>
      <c r="L670" s="95"/>
    </row>
    <row r="671" spans="1:12" s="125" customFormat="1">
      <c r="A671" s="6"/>
      <c r="B671"/>
      <c r="C671" s="8"/>
      <c r="D671" s="301"/>
      <c r="E671" s="96"/>
      <c r="F671"/>
      <c r="G671"/>
      <c r="H671"/>
      <c r="I671"/>
      <c r="J671"/>
      <c r="K671"/>
      <c r="L671" s="95"/>
    </row>
    <row r="672" spans="1:12" s="125" customFormat="1">
      <c r="A672" s="6"/>
      <c r="B672"/>
      <c r="C672" s="8"/>
      <c r="D672" s="301"/>
      <c r="E672" s="96"/>
      <c r="F672"/>
      <c r="G672"/>
      <c r="H672"/>
      <c r="I672"/>
      <c r="J672"/>
      <c r="K672"/>
      <c r="L672" s="95"/>
    </row>
    <row r="673" spans="1:12" s="125" customFormat="1">
      <c r="A673" s="6"/>
      <c r="B673"/>
      <c r="C673" s="8"/>
      <c r="D673" s="301"/>
      <c r="E673" s="96"/>
      <c r="F673"/>
      <c r="G673"/>
      <c r="H673"/>
      <c r="I673"/>
      <c r="J673"/>
      <c r="K673"/>
      <c r="L673" s="95"/>
    </row>
    <row r="674" spans="1:12" s="125" customFormat="1">
      <c r="A674" s="6"/>
      <c r="B674"/>
      <c r="C674" s="8"/>
      <c r="D674" s="301"/>
      <c r="E674" s="96"/>
      <c r="F674"/>
      <c r="G674"/>
      <c r="H674"/>
      <c r="I674"/>
      <c r="J674"/>
      <c r="K674"/>
      <c r="L674" s="95"/>
    </row>
    <row r="675" spans="1:12" s="125" customFormat="1">
      <c r="A675" s="6"/>
      <c r="B675"/>
      <c r="C675" s="8"/>
      <c r="D675" s="301"/>
      <c r="E675" s="96"/>
      <c r="F675"/>
      <c r="G675"/>
      <c r="H675"/>
      <c r="I675"/>
      <c r="J675"/>
      <c r="K675"/>
      <c r="L675" s="95"/>
    </row>
    <row r="676" spans="1:12" s="125" customFormat="1">
      <c r="A676" s="6"/>
      <c r="B676"/>
      <c r="C676" s="8"/>
      <c r="D676" s="301"/>
      <c r="E676" s="96"/>
      <c r="F676"/>
      <c r="G676"/>
      <c r="H676"/>
      <c r="I676"/>
      <c r="J676"/>
      <c r="K676"/>
      <c r="L676" s="95"/>
    </row>
    <row r="677" spans="1:12" s="125" customFormat="1">
      <c r="A677" s="6"/>
      <c r="B677"/>
      <c r="C677" s="8"/>
      <c r="D677" s="301"/>
      <c r="E677" s="96"/>
      <c r="F677"/>
      <c r="G677"/>
      <c r="H677"/>
      <c r="I677"/>
      <c r="J677"/>
      <c r="K677"/>
      <c r="L677" s="95"/>
    </row>
    <row r="678" spans="1:12" s="125" customFormat="1">
      <c r="A678" s="6"/>
      <c r="B678"/>
      <c r="C678" s="8"/>
      <c r="D678" s="301"/>
      <c r="E678" s="96"/>
      <c r="F678"/>
      <c r="G678"/>
      <c r="H678"/>
      <c r="I678"/>
      <c r="J678"/>
      <c r="K678"/>
      <c r="L678" s="95"/>
    </row>
    <row r="679" spans="1:12" s="125" customFormat="1">
      <c r="A679" s="6"/>
      <c r="B679"/>
      <c r="C679" s="8"/>
      <c r="D679" s="301"/>
      <c r="E679" s="96"/>
      <c r="F679"/>
      <c r="G679"/>
      <c r="H679"/>
      <c r="I679"/>
      <c r="J679"/>
      <c r="K679"/>
      <c r="L679" s="95"/>
    </row>
    <row r="680" spans="1:12" s="125" customFormat="1">
      <c r="A680" s="6"/>
      <c r="B680"/>
      <c r="C680" s="8"/>
      <c r="D680" s="301"/>
      <c r="E680" s="96"/>
      <c r="F680"/>
      <c r="G680"/>
      <c r="H680"/>
      <c r="I680"/>
      <c r="J680"/>
      <c r="K680"/>
      <c r="L680" s="95"/>
    </row>
    <row r="681" spans="1:12" s="125" customFormat="1">
      <c r="A681" s="6"/>
      <c r="B681"/>
      <c r="C681" s="8"/>
      <c r="D681" s="301"/>
      <c r="E681" s="96"/>
      <c r="F681"/>
      <c r="G681"/>
      <c r="H681"/>
      <c r="I681"/>
      <c r="J681"/>
      <c r="K681"/>
      <c r="L681" s="95"/>
    </row>
    <row r="682" spans="1:12" s="125" customFormat="1">
      <c r="A682" s="6"/>
      <c r="B682"/>
      <c r="C682" s="8"/>
      <c r="D682" s="301"/>
      <c r="E682" s="96"/>
      <c r="F682"/>
      <c r="G682"/>
      <c r="H682"/>
      <c r="I682"/>
      <c r="J682"/>
      <c r="K682"/>
      <c r="L682" s="95"/>
    </row>
    <row r="683" spans="1:12" s="125" customFormat="1">
      <c r="A683" s="6"/>
      <c r="B683"/>
      <c r="C683" s="8"/>
      <c r="D683" s="301"/>
      <c r="E683" s="96"/>
      <c r="F683"/>
      <c r="G683"/>
      <c r="H683"/>
      <c r="I683"/>
      <c r="J683"/>
      <c r="K683"/>
      <c r="L683" s="95"/>
    </row>
    <row r="684" spans="1:12" s="125" customFormat="1">
      <c r="A684" s="6"/>
      <c r="B684"/>
      <c r="C684" s="8"/>
      <c r="D684" s="301"/>
      <c r="E684" s="96"/>
      <c r="F684"/>
      <c r="G684"/>
      <c r="H684"/>
      <c r="I684"/>
      <c r="J684"/>
      <c r="K684"/>
      <c r="L684" s="95"/>
    </row>
    <row r="685" spans="1:12" s="125" customFormat="1">
      <c r="A685" s="6"/>
      <c r="B685"/>
      <c r="C685" s="8"/>
      <c r="D685" s="301"/>
      <c r="E685" s="96"/>
      <c r="F685"/>
      <c r="G685"/>
      <c r="H685"/>
      <c r="I685"/>
      <c r="J685"/>
      <c r="K685"/>
      <c r="L685" s="95"/>
    </row>
    <row r="686" spans="1:12" s="125" customFormat="1">
      <c r="A686" s="6"/>
      <c r="B686"/>
      <c r="C686" s="8"/>
      <c r="D686" s="301"/>
      <c r="E686" s="96"/>
      <c r="F686"/>
      <c r="G686"/>
      <c r="H686"/>
      <c r="I686"/>
      <c r="J686"/>
      <c r="K686"/>
      <c r="L686" s="95"/>
    </row>
    <row r="687" spans="1:12" s="125" customFormat="1">
      <c r="A687" s="6"/>
      <c r="B687"/>
      <c r="C687" s="8"/>
      <c r="D687" s="301"/>
      <c r="E687" s="96"/>
      <c r="F687"/>
      <c r="G687"/>
      <c r="H687"/>
      <c r="I687"/>
      <c r="J687"/>
      <c r="K687"/>
      <c r="L687" s="95"/>
    </row>
    <row r="688" spans="1:12" s="125" customFormat="1">
      <c r="A688" s="6"/>
      <c r="B688"/>
      <c r="C688" s="8"/>
      <c r="D688" s="301"/>
      <c r="E688" s="96"/>
      <c r="F688"/>
      <c r="G688"/>
      <c r="H688"/>
      <c r="I688"/>
      <c r="J688"/>
      <c r="K688"/>
      <c r="L688" s="95"/>
    </row>
    <row r="689" spans="1:12" s="125" customFormat="1">
      <c r="A689" s="6"/>
      <c r="B689"/>
      <c r="C689" s="8"/>
      <c r="D689" s="301"/>
      <c r="E689" s="96"/>
      <c r="F689"/>
      <c r="G689"/>
      <c r="H689"/>
      <c r="I689"/>
      <c r="J689"/>
      <c r="K689"/>
      <c r="L689" s="95"/>
    </row>
    <row r="690" spans="1:12" s="125" customFormat="1">
      <c r="A690" s="6"/>
      <c r="B690"/>
      <c r="C690" s="8"/>
      <c r="D690" s="301"/>
      <c r="E690" s="96"/>
      <c r="F690"/>
      <c r="G690"/>
      <c r="H690"/>
      <c r="I690"/>
      <c r="J690"/>
      <c r="K690"/>
      <c r="L690" s="95"/>
    </row>
    <row r="691" spans="1:12" s="125" customFormat="1">
      <c r="A691" s="6"/>
      <c r="B691"/>
      <c r="C691" s="8"/>
      <c r="D691" s="301"/>
      <c r="E691" s="96"/>
      <c r="F691"/>
      <c r="G691"/>
      <c r="H691"/>
      <c r="I691"/>
      <c r="J691"/>
      <c r="K691"/>
      <c r="L691" s="95"/>
    </row>
    <row r="692" spans="1:12" s="125" customFormat="1">
      <c r="A692" s="6"/>
      <c r="B692"/>
      <c r="C692" s="8"/>
      <c r="D692" s="301"/>
      <c r="E692" s="96"/>
      <c r="F692"/>
      <c r="G692"/>
      <c r="H692"/>
      <c r="I692"/>
      <c r="J692"/>
      <c r="K692"/>
      <c r="L692" s="95"/>
    </row>
    <row r="693" spans="1:12" s="125" customFormat="1">
      <c r="A693" s="6"/>
      <c r="B693"/>
      <c r="C693" s="8"/>
      <c r="D693" s="301"/>
      <c r="E693" s="96"/>
      <c r="F693"/>
      <c r="G693"/>
      <c r="H693"/>
      <c r="I693"/>
      <c r="J693"/>
      <c r="K693"/>
      <c r="L693" s="95"/>
    </row>
    <row r="694" spans="1:12" s="125" customFormat="1">
      <c r="A694" s="6"/>
      <c r="B694"/>
      <c r="C694" s="8"/>
      <c r="D694" s="301"/>
      <c r="E694" s="96"/>
      <c r="F694"/>
      <c r="G694"/>
      <c r="H694"/>
      <c r="I694"/>
      <c r="J694"/>
      <c r="K694"/>
      <c r="L694" s="95"/>
    </row>
    <row r="695" spans="1:12" s="125" customFormat="1">
      <c r="A695" s="6"/>
      <c r="B695"/>
      <c r="C695" s="8"/>
      <c r="D695" s="301"/>
      <c r="E695" s="96"/>
      <c r="F695"/>
      <c r="G695"/>
      <c r="H695"/>
      <c r="I695"/>
      <c r="J695"/>
      <c r="K695"/>
      <c r="L695" s="95"/>
    </row>
    <row r="696" spans="1:12" s="125" customFormat="1">
      <c r="A696" s="6"/>
      <c r="B696"/>
      <c r="C696" s="8"/>
      <c r="D696" s="301"/>
      <c r="E696" s="96"/>
      <c r="F696"/>
      <c r="G696"/>
      <c r="H696"/>
      <c r="I696"/>
      <c r="J696"/>
      <c r="K696"/>
      <c r="L696" s="95"/>
    </row>
    <row r="697" spans="1:12" s="125" customFormat="1">
      <c r="A697" s="6"/>
      <c r="B697"/>
      <c r="C697" s="8"/>
      <c r="D697" s="301"/>
      <c r="E697" s="96"/>
      <c r="F697"/>
      <c r="G697"/>
      <c r="H697"/>
      <c r="I697"/>
      <c r="J697"/>
      <c r="K697"/>
      <c r="L697" s="95"/>
    </row>
    <row r="698" spans="1:12" s="125" customFormat="1">
      <c r="A698" s="6"/>
      <c r="B698"/>
      <c r="C698" s="8"/>
      <c r="D698" s="301"/>
      <c r="E698" s="96"/>
      <c r="F698"/>
      <c r="G698"/>
      <c r="H698"/>
      <c r="I698"/>
      <c r="J698"/>
      <c r="K698"/>
      <c r="L698" s="95"/>
    </row>
    <row r="699" spans="1:12" s="125" customFormat="1">
      <c r="A699" s="6"/>
      <c r="B699"/>
      <c r="C699" s="8"/>
      <c r="D699" s="301"/>
      <c r="E699" s="96"/>
      <c r="F699"/>
      <c r="G699"/>
      <c r="H699"/>
      <c r="I699"/>
      <c r="J699"/>
      <c r="K699"/>
      <c r="L699" s="95"/>
    </row>
    <row r="700" spans="1:12" s="125" customFormat="1">
      <c r="A700" s="6"/>
      <c r="B700"/>
      <c r="C700" s="8"/>
      <c r="D700" s="301"/>
      <c r="E700" s="96"/>
      <c r="F700"/>
      <c r="G700"/>
      <c r="H700"/>
      <c r="I700"/>
      <c r="J700"/>
      <c r="K700"/>
      <c r="L700" s="95"/>
    </row>
    <row r="701" spans="1:12" s="125" customFormat="1">
      <c r="A701" s="6"/>
      <c r="B701"/>
      <c r="C701" s="8"/>
      <c r="D701" s="301"/>
      <c r="E701" s="96"/>
      <c r="F701"/>
      <c r="G701"/>
      <c r="H701"/>
      <c r="I701"/>
      <c r="J701"/>
      <c r="K701"/>
      <c r="L701" s="95"/>
    </row>
    <row r="702" spans="1:12" s="125" customFormat="1">
      <c r="A702" s="6"/>
      <c r="B702"/>
      <c r="C702" s="8"/>
      <c r="D702" s="301"/>
      <c r="E702" s="96"/>
      <c r="F702"/>
      <c r="G702"/>
      <c r="H702"/>
      <c r="I702"/>
      <c r="J702"/>
      <c r="K702"/>
      <c r="L702" s="95"/>
    </row>
    <row r="703" spans="1:12" s="125" customFormat="1">
      <c r="A703" s="6"/>
      <c r="B703"/>
      <c r="C703" s="8"/>
      <c r="D703" s="301"/>
      <c r="E703" s="96"/>
      <c r="F703"/>
      <c r="G703"/>
      <c r="H703"/>
      <c r="I703"/>
      <c r="J703"/>
      <c r="K703"/>
      <c r="L703" s="95"/>
    </row>
    <row r="704" spans="1:12" s="125" customFormat="1">
      <c r="A704" s="6"/>
      <c r="B704"/>
      <c r="C704" s="8"/>
      <c r="D704" s="301"/>
      <c r="E704" s="96"/>
      <c r="F704"/>
      <c r="G704"/>
      <c r="H704"/>
      <c r="I704"/>
      <c r="J704"/>
      <c r="K704"/>
      <c r="L704" s="95"/>
    </row>
    <row r="705" spans="1:12" s="125" customFormat="1">
      <c r="A705" s="6"/>
      <c r="B705"/>
      <c r="C705" s="8"/>
      <c r="D705" s="301"/>
      <c r="E705" s="96"/>
      <c r="F705"/>
      <c r="G705"/>
      <c r="H705"/>
      <c r="I705"/>
      <c r="J705"/>
      <c r="K705"/>
      <c r="L705" s="95"/>
    </row>
    <row r="706" spans="1:12" s="125" customFormat="1">
      <c r="A706" s="6"/>
      <c r="B706"/>
      <c r="C706" s="8"/>
      <c r="D706" s="301"/>
      <c r="E706" s="96"/>
      <c r="F706"/>
      <c r="G706"/>
      <c r="H706"/>
      <c r="I706"/>
      <c r="J706"/>
      <c r="K706"/>
      <c r="L706" s="95"/>
    </row>
    <row r="707" spans="1:12" s="125" customFormat="1">
      <c r="A707" s="6"/>
      <c r="B707"/>
      <c r="C707" s="8"/>
      <c r="D707" s="301"/>
      <c r="E707" s="96"/>
      <c r="F707"/>
      <c r="G707"/>
      <c r="H707"/>
      <c r="I707"/>
      <c r="J707"/>
      <c r="K707"/>
      <c r="L707" s="95"/>
    </row>
    <row r="708" spans="1:12" s="125" customFormat="1">
      <c r="A708" s="6"/>
      <c r="B708"/>
      <c r="C708" s="8"/>
      <c r="D708" s="301"/>
      <c r="E708" s="96"/>
      <c r="F708"/>
      <c r="G708"/>
      <c r="H708"/>
      <c r="I708"/>
      <c r="J708"/>
      <c r="K708"/>
      <c r="L708" s="95"/>
    </row>
    <row r="709" spans="1:12" s="125" customFormat="1">
      <c r="A709" s="6"/>
      <c r="B709"/>
      <c r="C709" s="8"/>
      <c r="D709" s="301"/>
      <c r="E709" s="96"/>
      <c r="F709"/>
      <c r="G709"/>
      <c r="H709"/>
      <c r="I709"/>
      <c r="J709"/>
      <c r="K709"/>
      <c r="L709" s="95"/>
    </row>
    <row r="710" spans="1:12" s="125" customFormat="1">
      <c r="A710" s="6"/>
      <c r="B710"/>
      <c r="C710" s="8"/>
      <c r="D710" s="301"/>
      <c r="E710" s="96"/>
      <c r="F710"/>
      <c r="G710"/>
      <c r="H710"/>
      <c r="I710"/>
      <c r="J710"/>
      <c r="K710"/>
      <c r="L710" s="95"/>
    </row>
    <row r="711" spans="1:12" s="125" customFormat="1">
      <c r="A711" s="6"/>
      <c r="B711"/>
      <c r="C711" s="8"/>
      <c r="D711" s="301"/>
      <c r="E711" s="96"/>
      <c r="F711"/>
      <c r="G711"/>
      <c r="H711"/>
      <c r="I711"/>
      <c r="J711"/>
      <c r="K711"/>
      <c r="L711" s="95"/>
    </row>
    <row r="712" spans="1:12" s="125" customFormat="1">
      <c r="A712" s="6"/>
      <c r="B712"/>
      <c r="C712" s="8"/>
      <c r="D712" s="301"/>
      <c r="E712" s="96"/>
      <c r="F712"/>
      <c r="G712"/>
      <c r="H712"/>
      <c r="I712"/>
      <c r="J712"/>
      <c r="K712"/>
      <c r="L712" s="95"/>
    </row>
    <row r="713" spans="1:12" s="125" customFormat="1">
      <c r="A713" s="6"/>
      <c r="B713"/>
      <c r="C713" s="8"/>
      <c r="D713" s="301"/>
      <c r="E713" s="96"/>
      <c r="F713"/>
      <c r="G713"/>
      <c r="H713"/>
      <c r="I713"/>
      <c r="J713"/>
      <c r="K713"/>
      <c r="L713" s="95"/>
    </row>
    <row r="714" spans="1:12" s="125" customFormat="1">
      <c r="A714" s="6"/>
      <c r="B714"/>
      <c r="C714" s="8"/>
      <c r="D714" s="301"/>
      <c r="E714" s="96"/>
      <c r="F714"/>
      <c r="G714"/>
      <c r="H714"/>
      <c r="I714"/>
      <c r="J714"/>
      <c r="K714"/>
      <c r="L714" s="95"/>
    </row>
    <row r="715" spans="1:12" s="125" customFormat="1">
      <c r="A715" s="6"/>
      <c r="B715"/>
      <c r="C715" s="8"/>
      <c r="D715" s="301"/>
      <c r="E715" s="96"/>
      <c r="F715"/>
      <c r="G715"/>
      <c r="H715"/>
      <c r="I715"/>
      <c r="J715"/>
      <c r="K715"/>
      <c r="L715" s="95"/>
    </row>
    <row r="716" spans="1:12" s="125" customFormat="1">
      <c r="A716" s="6"/>
      <c r="B716"/>
      <c r="C716" s="8"/>
      <c r="D716" s="301"/>
      <c r="E716" s="96"/>
      <c r="F716"/>
      <c r="G716"/>
      <c r="H716"/>
      <c r="I716"/>
      <c r="J716"/>
      <c r="K716"/>
      <c r="L716" s="95"/>
    </row>
    <row r="717" spans="1:12" s="125" customFormat="1">
      <c r="A717" s="6"/>
      <c r="B717"/>
      <c r="C717" s="8"/>
      <c r="D717" s="301"/>
      <c r="E717" s="96"/>
      <c r="F717"/>
      <c r="G717"/>
      <c r="H717"/>
      <c r="I717"/>
      <c r="J717"/>
      <c r="K717"/>
      <c r="L717" s="95"/>
    </row>
    <row r="718" spans="1:12" s="125" customFormat="1">
      <c r="A718" s="6"/>
      <c r="B718"/>
      <c r="C718" s="8"/>
      <c r="D718" s="301"/>
      <c r="E718" s="96"/>
      <c r="F718"/>
      <c r="G718"/>
      <c r="H718"/>
      <c r="I718"/>
      <c r="J718"/>
      <c r="K718"/>
      <c r="L718" s="95"/>
    </row>
    <row r="719" spans="1:12" s="125" customFormat="1">
      <c r="A719" s="6"/>
      <c r="B719"/>
      <c r="C719" s="8"/>
      <c r="D719" s="301"/>
      <c r="E719" s="96"/>
      <c r="F719"/>
      <c r="G719"/>
      <c r="H719"/>
      <c r="I719"/>
      <c r="J719"/>
      <c r="K719"/>
      <c r="L719" s="95"/>
    </row>
    <row r="720" spans="1:12" s="125" customFormat="1">
      <c r="A720" s="6"/>
      <c r="B720"/>
      <c r="C720" s="8"/>
      <c r="D720" s="301"/>
      <c r="E720" s="96"/>
      <c r="F720"/>
      <c r="G720"/>
      <c r="H720"/>
      <c r="I720"/>
      <c r="J720"/>
      <c r="K720"/>
      <c r="L720" s="95"/>
    </row>
    <row r="721" spans="1:12" s="125" customFormat="1">
      <c r="A721" s="6"/>
      <c r="B721"/>
      <c r="C721" s="8"/>
      <c r="D721" s="301"/>
      <c r="E721" s="96"/>
      <c r="F721"/>
      <c r="G721"/>
      <c r="H721"/>
      <c r="I721"/>
      <c r="J721"/>
      <c r="K721"/>
      <c r="L721" s="95"/>
    </row>
    <row r="722" spans="1:12" s="125" customFormat="1">
      <c r="A722" s="6"/>
      <c r="B722"/>
      <c r="C722" s="8"/>
      <c r="D722" s="301"/>
      <c r="E722" s="96"/>
      <c r="F722"/>
      <c r="G722"/>
      <c r="H722"/>
      <c r="I722"/>
      <c r="J722"/>
      <c r="K722"/>
      <c r="L722" s="95"/>
    </row>
    <row r="723" spans="1:12" s="125" customFormat="1">
      <c r="A723" s="6"/>
      <c r="B723"/>
      <c r="C723" s="8"/>
      <c r="D723" s="301"/>
      <c r="E723" s="96"/>
      <c r="F723"/>
      <c r="G723"/>
      <c r="H723"/>
      <c r="I723"/>
      <c r="J723"/>
      <c r="K723"/>
      <c r="L723" s="95"/>
    </row>
    <row r="724" spans="1:12" s="125" customFormat="1">
      <c r="A724" s="6"/>
      <c r="B724"/>
      <c r="C724" s="8"/>
      <c r="D724" s="301"/>
      <c r="E724" s="96"/>
      <c r="F724"/>
      <c r="G724"/>
      <c r="H724"/>
      <c r="I724"/>
      <c r="J724"/>
      <c r="K724"/>
      <c r="L724" s="95"/>
    </row>
    <row r="725" spans="1:12" s="125" customFormat="1">
      <c r="A725" s="6"/>
      <c r="B725"/>
      <c r="C725" s="8"/>
      <c r="D725" s="301"/>
      <c r="E725" s="96"/>
      <c r="F725"/>
      <c r="G725"/>
      <c r="H725"/>
      <c r="I725"/>
      <c r="J725"/>
      <c r="K725"/>
      <c r="L725" s="95"/>
    </row>
  </sheetData>
  <mergeCells count="5">
    <mergeCell ref="A19:B19"/>
    <mergeCell ref="A34:B34"/>
    <mergeCell ref="E1:F1"/>
    <mergeCell ref="G1:H1"/>
    <mergeCell ref="I1:J1"/>
  </mergeCells>
  <conditionalFormatting sqref="D40">
    <cfRule type="cellIs" dxfId="4" priority="1" stopIfTrue="1" operator="equal">
      <formula>8223.307275</formula>
    </cfRule>
  </conditionalFormatting>
  <pageMargins left="0.11811023622047245" right="0.11811023622047245" top="0.11811023622047245" bottom="0.11811023622047245" header="0.11811023622047245" footer="0.11811023622047245"/>
  <pageSetup paperSize="9" scale="9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W64"/>
  <sheetViews>
    <sheetView showGridLines="0" zoomScale="60" zoomScaleNormal="60" workbookViewId="0">
      <selection activeCell="T18" sqref="T18"/>
    </sheetView>
  </sheetViews>
  <sheetFormatPr defaultRowHeight="14.35"/>
  <cols>
    <col min="1" max="1" width="2" bestFit="1" customWidth="1"/>
    <col min="2" max="2" width="51" style="137" bestFit="1" customWidth="1"/>
    <col min="3" max="3" width="6.87890625" bestFit="1" customWidth="1"/>
    <col min="4" max="4" width="9.41015625" style="302" bestFit="1" customWidth="1"/>
    <col min="5" max="5" width="13" bestFit="1" customWidth="1"/>
    <col min="6" max="6" width="13.1171875" bestFit="1" customWidth="1"/>
    <col min="7" max="7" width="13" bestFit="1" customWidth="1"/>
    <col min="8" max="8" width="13.41015625" customWidth="1"/>
    <col min="9" max="9" width="13" bestFit="1" customWidth="1"/>
    <col min="10" max="10" width="11.5859375" bestFit="1" customWidth="1"/>
    <col min="11" max="11" width="13.1171875" bestFit="1" customWidth="1"/>
    <col min="13" max="13" width="13.8203125" style="276" bestFit="1" customWidth="1"/>
    <col min="14" max="14" width="11.46875" style="276" bestFit="1" customWidth="1"/>
    <col min="15" max="15" width="10.5859375" style="276" bestFit="1" customWidth="1"/>
    <col min="16" max="16" width="12" style="276" bestFit="1" customWidth="1"/>
    <col min="17" max="17" width="9" style="276" bestFit="1" customWidth="1"/>
    <col min="18" max="18" width="8.9375" style="276"/>
    <col min="19" max="20" width="9" style="276" bestFit="1" customWidth="1"/>
    <col min="21" max="21" width="9.52734375" style="276" bestFit="1" customWidth="1"/>
    <col min="22" max="23" width="8.9375" style="276"/>
  </cols>
  <sheetData>
    <row r="1" spans="1:17">
      <c r="A1" s="40"/>
      <c r="B1" s="130"/>
      <c r="C1" s="44"/>
      <c r="D1" s="316"/>
      <c r="E1" s="73"/>
      <c r="F1" s="73"/>
      <c r="G1" s="73"/>
      <c r="H1" s="73"/>
      <c r="I1" s="35" t="s">
        <v>43</v>
      </c>
      <c r="J1" s="72" t="e">
        <f>კრებითი!#REF!</f>
        <v>#REF!</v>
      </c>
      <c r="K1" s="72"/>
    </row>
    <row r="2" spans="1:17" ht="27.35">
      <c r="A2" s="231" t="s">
        <v>0</v>
      </c>
      <c r="B2" s="321" t="s">
        <v>29</v>
      </c>
      <c r="C2" s="245" t="s">
        <v>48</v>
      </c>
      <c r="D2" s="286" t="s">
        <v>49</v>
      </c>
      <c r="E2" s="358" t="s">
        <v>24</v>
      </c>
      <c r="F2" s="359"/>
      <c r="G2" s="358" t="s">
        <v>23</v>
      </c>
      <c r="H2" s="359"/>
      <c r="I2" s="360" t="s">
        <v>33</v>
      </c>
      <c r="J2" s="361"/>
      <c r="K2" s="234" t="s">
        <v>17</v>
      </c>
    </row>
    <row r="3" spans="1:17" ht="27.35">
      <c r="A3" s="231"/>
      <c r="B3" s="252"/>
      <c r="C3" s="246"/>
      <c r="D3" s="287"/>
      <c r="E3" s="237" t="s">
        <v>50</v>
      </c>
      <c r="F3" s="237" t="s">
        <v>51</v>
      </c>
      <c r="G3" s="237" t="s">
        <v>50</v>
      </c>
      <c r="H3" s="237" t="s">
        <v>51</v>
      </c>
      <c r="I3" s="237" t="s">
        <v>50</v>
      </c>
      <c r="J3" s="237" t="s">
        <v>51</v>
      </c>
      <c r="K3" s="234"/>
    </row>
    <row r="4" spans="1:17">
      <c r="A4" s="223">
        <v>1</v>
      </c>
      <c r="B4" s="254">
        <v>2</v>
      </c>
      <c r="C4" s="239">
        <v>3</v>
      </c>
      <c r="D4" s="288">
        <v>4</v>
      </c>
      <c r="E4" s="238">
        <v>5</v>
      </c>
      <c r="F4" s="238">
        <v>6</v>
      </c>
      <c r="G4" s="238">
        <v>7</v>
      </c>
      <c r="H4" s="238">
        <v>8</v>
      </c>
      <c r="I4" s="238">
        <v>9</v>
      </c>
      <c r="J4" s="238">
        <v>10</v>
      </c>
      <c r="K4" s="238">
        <v>11</v>
      </c>
    </row>
    <row r="5" spans="1:17" ht="14.7" thickBot="1">
      <c r="A5" s="109"/>
      <c r="B5" s="131"/>
      <c r="C5" s="109"/>
      <c r="D5" s="317"/>
      <c r="E5" s="110"/>
      <c r="F5" s="110"/>
      <c r="G5" s="110"/>
      <c r="H5" s="110"/>
      <c r="I5" s="110"/>
      <c r="J5" s="110"/>
      <c r="K5" s="110"/>
    </row>
    <row r="6" spans="1:17" ht="14.7">
      <c r="A6" s="13">
        <v>1</v>
      </c>
      <c r="B6" s="132" t="s">
        <v>91</v>
      </c>
      <c r="C6" s="15" t="s">
        <v>66</v>
      </c>
      <c r="D6" s="248">
        <v>12946.999999999998</v>
      </c>
      <c r="E6" s="17"/>
      <c r="F6" s="14"/>
      <c r="G6" s="14"/>
      <c r="H6" s="14"/>
      <c r="I6" s="14"/>
      <c r="J6" s="14"/>
      <c r="K6" s="14"/>
      <c r="N6" s="173"/>
      <c r="O6" s="303" t="s">
        <v>115</v>
      </c>
      <c r="P6" s="304" t="s">
        <v>121</v>
      </c>
    </row>
    <row r="7" spans="1:17" ht="14.7">
      <c r="A7" s="13"/>
      <c r="B7" s="126" t="s">
        <v>109</v>
      </c>
      <c r="C7" s="16" t="s">
        <v>31</v>
      </c>
      <c r="D7" s="249">
        <v>12946.999999999998</v>
      </c>
      <c r="E7" s="111"/>
      <c r="F7" s="111"/>
      <c r="G7" s="112"/>
      <c r="H7" s="112">
        <f>G7*D7</f>
        <v>0</v>
      </c>
      <c r="I7" s="112"/>
      <c r="J7" s="112"/>
      <c r="K7" s="112">
        <f>J7+H7+F7</f>
        <v>0</v>
      </c>
      <c r="N7" s="174" t="s">
        <v>117</v>
      </c>
      <c r="O7" s="225">
        <v>1094</v>
      </c>
      <c r="P7" s="226">
        <v>1095</v>
      </c>
    </row>
    <row r="8" spans="1:17">
      <c r="A8" s="13"/>
      <c r="B8" s="126" t="s">
        <v>63</v>
      </c>
      <c r="C8" s="16" t="s">
        <v>4</v>
      </c>
      <c r="D8" s="249">
        <v>12946.999999999998</v>
      </c>
      <c r="E8" s="111"/>
      <c r="F8" s="111"/>
      <c r="G8" s="111"/>
      <c r="H8" s="111"/>
      <c r="I8" s="112"/>
      <c r="J8" s="112">
        <f>I8*D8</f>
        <v>0</v>
      </c>
      <c r="K8" s="112">
        <f t="shared" ref="K8:K35" si="0">J8+H8+F8</f>
        <v>0</v>
      </c>
      <c r="N8" s="174" t="s">
        <v>116</v>
      </c>
      <c r="O8" s="225">
        <v>15321</v>
      </c>
      <c r="P8" s="226">
        <v>9163</v>
      </c>
    </row>
    <row r="9" spans="1:17">
      <c r="A9" s="13"/>
      <c r="B9" s="126" t="s">
        <v>11</v>
      </c>
      <c r="C9" s="16"/>
      <c r="D9" s="249"/>
      <c r="E9" s="113"/>
      <c r="F9" s="112"/>
      <c r="G9" s="111"/>
      <c r="H9" s="111"/>
      <c r="I9" s="111"/>
      <c r="J9" s="111"/>
      <c r="K9" s="112">
        <f t="shared" si="0"/>
        <v>0</v>
      </c>
      <c r="N9" s="174" t="s">
        <v>119</v>
      </c>
      <c r="O9" s="225">
        <v>8320</v>
      </c>
      <c r="P9" s="226">
        <v>4320</v>
      </c>
    </row>
    <row r="10" spans="1:17" ht="14.7">
      <c r="A10" s="13"/>
      <c r="B10" s="126" t="s">
        <v>88</v>
      </c>
      <c r="C10" s="16" t="s">
        <v>31</v>
      </c>
      <c r="D10" s="249">
        <v>13594.349999999999</v>
      </c>
      <c r="E10" s="113"/>
      <c r="F10" s="113">
        <f>E10*D10</f>
        <v>0</v>
      </c>
      <c r="G10" s="114"/>
      <c r="H10" s="114"/>
      <c r="I10" s="114"/>
      <c r="J10" s="114"/>
      <c r="K10" s="112">
        <f t="shared" si="0"/>
        <v>0</v>
      </c>
      <c r="N10" s="174" t="s">
        <v>118</v>
      </c>
      <c r="O10" s="225">
        <v>885</v>
      </c>
      <c r="P10" s="226">
        <v>590</v>
      </c>
    </row>
    <row r="11" spans="1:17">
      <c r="A11" s="115"/>
      <c r="B11" s="126" t="s">
        <v>67</v>
      </c>
      <c r="C11" s="16" t="s">
        <v>28</v>
      </c>
      <c r="D11" s="249">
        <v>580</v>
      </c>
      <c r="E11" s="113"/>
      <c r="F11" s="112">
        <f>E11*D11</f>
        <v>0</v>
      </c>
      <c r="G11" s="114"/>
      <c r="H11" s="114"/>
      <c r="I11" s="114"/>
      <c r="J11" s="114"/>
      <c r="K11" s="112">
        <f t="shared" si="0"/>
        <v>0</v>
      </c>
      <c r="N11" s="174" t="s">
        <v>120</v>
      </c>
      <c r="O11" s="225"/>
      <c r="P11" s="227">
        <v>592</v>
      </c>
    </row>
    <row r="12" spans="1:17" ht="14.7" thickBot="1">
      <c r="A12" s="115"/>
      <c r="B12" s="126" t="s">
        <v>27</v>
      </c>
      <c r="C12" s="16" t="s">
        <v>25</v>
      </c>
      <c r="D12" s="249">
        <v>25893.999999999996</v>
      </c>
      <c r="E12" s="113"/>
      <c r="F12" s="112">
        <f>E12*D12</f>
        <v>0</v>
      </c>
      <c r="G12" s="114"/>
      <c r="H12" s="114"/>
      <c r="I12" s="114"/>
      <c r="J12" s="114"/>
      <c r="K12" s="112">
        <f t="shared" si="0"/>
        <v>0</v>
      </c>
      <c r="N12" s="175" t="s">
        <v>17</v>
      </c>
      <c r="O12" s="228">
        <f>SUM(O9:O11)</f>
        <v>9205</v>
      </c>
      <c r="P12" s="229">
        <f>SUM(P9:P11)</f>
        <v>5502</v>
      </c>
    </row>
    <row r="13" spans="1:17" ht="14.7" thickBot="1">
      <c r="A13" s="115"/>
      <c r="B13" s="126" t="s">
        <v>26</v>
      </c>
      <c r="C13" s="16" t="s">
        <v>25</v>
      </c>
      <c r="D13" s="249">
        <v>800</v>
      </c>
      <c r="E13" s="113"/>
      <c r="F13" s="112">
        <f>E13*D13</f>
        <v>0</v>
      </c>
      <c r="G13" s="114"/>
      <c r="H13" s="114"/>
      <c r="I13" s="114"/>
      <c r="J13" s="114"/>
      <c r="K13" s="112">
        <f t="shared" si="0"/>
        <v>0</v>
      </c>
      <c r="N13"/>
    </row>
    <row r="14" spans="1:17">
      <c r="A14" s="115"/>
      <c r="B14" s="126" t="s">
        <v>68</v>
      </c>
      <c r="C14" s="16" t="s">
        <v>4</v>
      </c>
      <c r="D14" s="249">
        <v>3884.0999999999995</v>
      </c>
      <c r="E14" s="113"/>
      <c r="F14" s="113">
        <f>E14*D14</f>
        <v>0</v>
      </c>
      <c r="G14" s="114"/>
      <c r="H14" s="114"/>
      <c r="I14" s="114"/>
      <c r="J14" s="114"/>
      <c r="K14" s="112">
        <f t="shared" si="0"/>
        <v>0</v>
      </c>
      <c r="N14" s="176"/>
      <c r="O14" s="305" t="s">
        <v>122</v>
      </c>
      <c r="P14" s="306" t="s">
        <v>123</v>
      </c>
    </row>
    <row r="15" spans="1:17" ht="14.7">
      <c r="A15" s="13">
        <v>2</v>
      </c>
      <c r="B15" s="132" t="s">
        <v>90</v>
      </c>
      <c r="C15" s="15" t="s">
        <v>66</v>
      </c>
      <c r="D15" s="248">
        <v>7089</v>
      </c>
      <c r="E15" s="17"/>
      <c r="F15" s="14"/>
      <c r="G15" s="14"/>
      <c r="H15" s="14"/>
      <c r="I15" s="14"/>
      <c r="J15" s="14"/>
      <c r="K15" s="14"/>
      <c r="N15" s="177" t="s">
        <v>115</v>
      </c>
      <c r="O15" s="307">
        <f>9*12</f>
        <v>108</v>
      </c>
      <c r="P15" s="308">
        <f>3*24</f>
        <v>72</v>
      </c>
      <c r="Q15" s="302"/>
    </row>
    <row r="16" spans="1:17" ht="15" thickBot="1">
      <c r="A16" s="13"/>
      <c r="B16" s="126" t="s">
        <v>10</v>
      </c>
      <c r="C16" s="16" t="s">
        <v>31</v>
      </c>
      <c r="D16" s="249">
        <v>7089</v>
      </c>
      <c r="E16" s="111"/>
      <c r="F16" s="111"/>
      <c r="G16" s="112"/>
      <c r="H16" s="112">
        <f>G16*D16</f>
        <v>0</v>
      </c>
      <c r="I16" s="112"/>
      <c r="J16" s="112"/>
      <c r="K16" s="112">
        <f>J16+H16+F16</f>
        <v>0</v>
      </c>
      <c r="N16" s="180" t="s">
        <v>121</v>
      </c>
      <c r="O16" s="309">
        <f>7*12</f>
        <v>84</v>
      </c>
      <c r="P16" s="310">
        <f>2*24</f>
        <v>48</v>
      </c>
      <c r="Q16" s="302"/>
    </row>
    <row r="17" spans="1:23">
      <c r="A17" s="13"/>
      <c r="B17" s="126" t="s">
        <v>63</v>
      </c>
      <c r="C17" s="16" t="s">
        <v>4</v>
      </c>
      <c r="D17" s="249">
        <v>7089</v>
      </c>
      <c r="E17" s="111"/>
      <c r="F17" s="111"/>
      <c r="G17" s="111"/>
      <c r="H17" s="111"/>
      <c r="I17" s="112"/>
      <c r="J17" s="112">
        <f>I17*D17</f>
        <v>0</v>
      </c>
      <c r="K17" s="112">
        <f t="shared" ref="K17:K22" si="1">J17+H17+F17</f>
        <v>0</v>
      </c>
    </row>
    <row r="18" spans="1:23">
      <c r="A18" s="13"/>
      <c r="B18" s="126" t="s">
        <v>11</v>
      </c>
      <c r="C18" s="16"/>
      <c r="D18" s="249"/>
      <c r="E18" s="113"/>
      <c r="F18" s="112"/>
      <c r="G18" s="111"/>
      <c r="H18" s="111"/>
      <c r="I18" s="111"/>
      <c r="J18" s="111"/>
      <c r="K18" s="112">
        <f t="shared" si="1"/>
        <v>0</v>
      </c>
    </row>
    <row r="19" spans="1:23" ht="14.7">
      <c r="A19" s="13"/>
      <c r="B19" s="126" t="s">
        <v>89</v>
      </c>
      <c r="C19" s="16" t="s">
        <v>31</v>
      </c>
      <c r="D19" s="249">
        <v>7443.4500000000007</v>
      </c>
      <c r="E19" s="113"/>
      <c r="F19" s="49">
        <f>E19*D19</f>
        <v>0</v>
      </c>
      <c r="G19" s="114"/>
      <c r="H19" s="114"/>
      <c r="I19" s="114"/>
      <c r="J19" s="114"/>
      <c r="K19" s="112">
        <f t="shared" si="1"/>
        <v>0</v>
      </c>
    </row>
    <row r="20" spans="1:23">
      <c r="A20" s="115"/>
      <c r="B20" s="126" t="s">
        <v>67</v>
      </c>
      <c r="C20" s="16" t="s">
        <v>28</v>
      </c>
      <c r="D20" s="249">
        <v>450</v>
      </c>
      <c r="E20" s="113"/>
      <c r="F20" s="112">
        <f>E20*D20</f>
        <v>0</v>
      </c>
      <c r="G20" s="114"/>
      <c r="H20" s="114"/>
      <c r="I20" s="114"/>
      <c r="J20" s="114"/>
      <c r="K20" s="112">
        <f t="shared" si="1"/>
        <v>0</v>
      </c>
    </row>
    <row r="21" spans="1:23">
      <c r="A21" s="115"/>
      <c r="B21" s="126" t="s">
        <v>27</v>
      </c>
      <c r="C21" s="16" t="s">
        <v>25</v>
      </c>
      <c r="D21" s="249">
        <v>14178</v>
      </c>
      <c r="E21" s="113"/>
      <c r="F21" s="112">
        <f>E21*D21</f>
        <v>0</v>
      </c>
      <c r="G21" s="114"/>
      <c r="H21" s="114"/>
      <c r="I21" s="114"/>
      <c r="J21" s="114"/>
      <c r="K21" s="112">
        <f t="shared" si="1"/>
        <v>0</v>
      </c>
    </row>
    <row r="22" spans="1:23">
      <c r="A22" s="115"/>
      <c r="B22" s="126" t="s">
        <v>68</v>
      </c>
      <c r="C22" s="16" t="s">
        <v>4</v>
      </c>
      <c r="D22" s="249">
        <v>2126.6999999999998</v>
      </c>
      <c r="E22" s="113"/>
      <c r="F22" s="49">
        <f>E22*D22</f>
        <v>0</v>
      </c>
      <c r="G22" s="114"/>
      <c r="H22" s="114"/>
      <c r="I22" s="114"/>
      <c r="J22" s="114"/>
      <c r="K22" s="112">
        <f t="shared" si="1"/>
        <v>0</v>
      </c>
      <c r="M22" s="315"/>
      <c r="N22" s="315"/>
      <c r="O22" s="315"/>
      <c r="P22" s="315"/>
      <c r="Q22" s="315"/>
      <c r="R22" s="315"/>
      <c r="S22" s="315"/>
      <c r="T22" s="315"/>
      <c r="U22" s="315"/>
    </row>
    <row r="23" spans="1:23" s="2" customFormat="1">
      <c r="A23" s="11">
        <v>3</v>
      </c>
      <c r="B23" s="133" t="s">
        <v>69</v>
      </c>
      <c r="C23" s="116" t="s">
        <v>70</v>
      </c>
      <c r="D23" s="318">
        <v>430</v>
      </c>
      <c r="E23" s="113"/>
      <c r="F23" s="114"/>
      <c r="G23" s="112"/>
      <c r="H23" s="112"/>
      <c r="I23" s="114"/>
      <c r="J23" s="112"/>
      <c r="K23" s="112">
        <f t="shared" si="0"/>
        <v>0</v>
      </c>
      <c r="M23" s="189"/>
      <c r="N23" s="189"/>
      <c r="O23" s="189"/>
      <c r="P23" s="189"/>
      <c r="Q23" s="189"/>
      <c r="R23" s="189"/>
      <c r="S23" s="189"/>
      <c r="T23" s="189"/>
      <c r="U23" s="189"/>
      <c r="V23" s="189"/>
      <c r="W23" s="311"/>
    </row>
    <row r="24" spans="1:23" s="2" customFormat="1">
      <c r="A24" s="116"/>
      <c r="B24" s="126" t="s">
        <v>10</v>
      </c>
      <c r="C24" s="116" t="s">
        <v>70</v>
      </c>
      <c r="D24" s="318">
        <v>430</v>
      </c>
      <c r="E24" s="113"/>
      <c r="F24" s="112"/>
      <c r="G24" s="112"/>
      <c r="H24" s="112">
        <f>G24*D24</f>
        <v>0</v>
      </c>
      <c r="I24" s="112"/>
      <c r="J24" s="112"/>
      <c r="K24" s="112">
        <f t="shared" si="0"/>
        <v>0</v>
      </c>
      <c r="M24" s="189"/>
      <c r="N24" s="189"/>
      <c r="O24" s="189"/>
      <c r="P24" s="189"/>
      <c r="Q24" s="189"/>
      <c r="R24" s="189"/>
      <c r="S24" s="189"/>
      <c r="T24" s="189"/>
      <c r="U24" s="189"/>
      <c r="V24" s="189"/>
      <c r="W24" s="311"/>
    </row>
    <row r="25" spans="1:23" s="2" customFormat="1">
      <c r="A25" s="11"/>
      <c r="B25" s="126" t="s">
        <v>63</v>
      </c>
      <c r="C25" s="116" t="s">
        <v>4</v>
      </c>
      <c r="D25" s="318">
        <v>1935</v>
      </c>
      <c r="E25" s="113"/>
      <c r="F25" s="114">
        <f>E25*D25</f>
        <v>0</v>
      </c>
      <c r="G25" s="112"/>
      <c r="H25" s="112"/>
      <c r="I25" s="122"/>
      <c r="J25" s="49">
        <f>I25*D25</f>
        <v>0</v>
      </c>
      <c r="K25" s="123">
        <f t="shared" si="0"/>
        <v>0</v>
      </c>
      <c r="M25" s="189"/>
      <c r="N25" s="189"/>
      <c r="O25" s="189"/>
      <c r="P25" s="189"/>
      <c r="Q25" s="189"/>
      <c r="R25" s="189"/>
      <c r="S25" s="189"/>
      <c r="T25" s="189"/>
      <c r="U25" s="189"/>
      <c r="V25" s="189"/>
      <c r="W25" s="311"/>
    </row>
    <row r="26" spans="1:23" s="2" customFormat="1">
      <c r="A26" s="11"/>
      <c r="B26" s="126" t="s">
        <v>11</v>
      </c>
      <c r="C26" s="116"/>
      <c r="D26" s="318"/>
      <c r="E26" s="113"/>
      <c r="F26" s="112"/>
      <c r="G26" s="112"/>
      <c r="H26" s="112"/>
      <c r="I26" s="112"/>
      <c r="J26" s="112"/>
      <c r="K26" s="112">
        <f t="shared" si="0"/>
        <v>0</v>
      </c>
      <c r="M26" s="189"/>
      <c r="N26" s="189"/>
      <c r="O26" s="189"/>
      <c r="P26" s="189"/>
      <c r="Q26" s="189"/>
      <c r="R26" s="189"/>
      <c r="S26" s="189"/>
      <c r="T26" s="189"/>
      <c r="U26" s="189"/>
      <c r="V26" s="189"/>
      <c r="W26" s="311"/>
    </row>
    <row r="27" spans="1:23" s="2" customFormat="1">
      <c r="A27" s="11"/>
      <c r="B27" s="126" t="s">
        <v>71</v>
      </c>
      <c r="C27" s="116" t="s">
        <v>70</v>
      </c>
      <c r="D27" s="318">
        <v>140</v>
      </c>
      <c r="E27" s="113"/>
      <c r="F27" s="114">
        <f t="shared" ref="F27:F35" si="2">E27*D27</f>
        <v>0</v>
      </c>
      <c r="G27" s="112"/>
      <c r="H27" s="112"/>
      <c r="I27" s="114"/>
      <c r="J27" s="112"/>
      <c r="K27" s="112">
        <f t="shared" si="0"/>
        <v>0</v>
      </c>
      <c r="M27" s="189"/>
      <c r="N27" s="189"/>
      <c r="O27" s="189"/>
      <c r="P27" s="189"/>
      <c r="Q27" s="189"/>
      <c r="R27" s="189"/>
      <c r="S27" s="189"/>
      <c r="T27" s="189"/>
      <c r="U27" s="189"/>
      <c r="V27" s="189"/>
      <c r="W27" s="311"/>
    </row>
    <row r="28" spans="1:23" s="2" customFormat="1">
      <c r="A28" s="11"/>
      <c r="B28" s="127" t="s">
        <v>72</v>
      </c>
      <c r="C28" s="116" t="s">
        <v>25</v>
      </c>
      <c r="D28" s="318">
        <v>28</v>
      </c>
      <c r="E28" s="113"/>
      <c r="F28" s="112">
        <f t="shared" si="2"/>
        <v>0</v>
      </c>
      <c r="G28" s="112"/>
      <c r="H28" s="112"/>
      <c r="I28" s="114"/>
      <c r="J28" s="112"/>
      <c r="K28" s="112">
        <f t="shared" si="0"/>
        <v>0</v>
      </c>
      <c r="M28" s="189"/>
      <c r="N28" s="189"/>
      <c r="O28" s="189"/>
      <c r="P28" s="189"/>
      <c r="Q28" s="189"/>
      <c r="R28" s="189"/>
      <c r="S28" s="189"/>
      <c r="T28" s="189"/>
      <c r="U28" s="189"/>
      <c r="V28" s="189"/>
      <c r="W28" s="311"/>
    </row>
    <row r="29" spans="1:23" s="2" customFormat="1">
      <c r="A29" s="11"/>
      <c r="B29" s="127" t="s">
        <v>79</v>
      </c>
      <c r="C29" s="116" t="s">
        <v>70</v>
      </c>
      <c r="D29" s="318">
        <v>140</v>
      </c>
      <c r="E29" s="113"/>
      <c r="F29" s="112">
        <f t="shared" si="2"/>
        <v>0</v>
      </c>
      <c r="G29" s="112"/>
      <c r="H29" s="112"/>
      <c r="I29" s="114"/>
      <c r="J29" s="112"/>
      <c r="K29" s="112">
        <f t="shared" si="0"/>
        <v>0</v>
      </c>
      <c r="M29" s="189"/>
      <c r="N29" s="189"/>
      <c r="O29" s="189"/>
      <c r="P29" s="189"/>
      <c r="Q29" s="189"/>
      <c r="R29" s="189"/>
      <c r="S29" s="189"/>
      <c r="T29" s="189"/>
      <c r="U29" s="189"/>
      <c r="V29" s="189"/>
      <c r="W29" s="311"/>
    </row>
    <row r="30" spans="1:23" s="2" customFormat="1">
      <c r="A30" s="11"/>
      <c r="B30" s="127" t="s">
        <v>80</v>
      </c>
      <c r="C30" s="116" t="s">
        <v>25</v>
      </c>
      <c r="D30" s="318">
        <v>28</v>
      </c>
      <c r="E30" s="113"/>
      <c r="F30" s="112">
        <f t="shared" si="2"/>
        <v>0</v>
      </c>
      <c r="G30" s="112"/>
      <c r="H30" s="112"/>
      <c r="I30" s="114"/>
      <c r="J30" s="112"/>
      <c r="K30" s="112">
        <f t="shared" si="0"/>
        <v>0</v>
      </c>
      <c r="M30" s="189"/>
      <c r="N30" s="189"/>
      <c r="O30" s="189"/>
      <c r="P30" s="189"/>
      <c r="Q30" s="189"/>
      <c r="R30" s="189"/>
      <c r="S30" s="189"/>
      <c r="T30" s="189"/>
      <c r="U30" s="189"/>
      <c r="V30" s="189"/>
      <c r="W30" s="311"/>
    </row>
    <row r="31" spans="1:23" s="2" customFormat="1">
      <c r="A31" s="11"/>
      <c r="B31" s="127" t="s">
        <v>81</v>
      </c>
      <c r="C31" s="116" t="s">
        <v>36</v>
      </c>
      <c r="D31" s="318">
        <v>336</v>
      </c>
      <c r="E31" s="113"/>
      <c r="F31" s="112">
        <f t="shared" si="2"/>
        <v>0</v>
      </c>
      <c r="G31" s="112"/>
      <c r="H31" s="112">
        <f>G31*D31</f>
        <v>0</v>
      </c>
      <c r="I31" s="114"/>
      <c r="J31" s="112"/>
      <c r="K31" s="112">
        <f t="shared" si="0"/>
        <v>0</v>
      </c>
      <c r="M31" s="189"/>
      <c r="N31" s="189"/>
      <c r="O31" s="189"/>
      <c r="P31" s="189"/>
      <c r="Q31" s="189"/>
      <c r="R31" s="189"/>
      <c r="S31" s="189"/>
      <c r="T31" s="189"/>
      <c r="U31" s="189"/>
      <c r="V31" s="189"/>
      <c r="W31" s="311"/>
    </row>
    <row r="32" spans="1:23" s="2" customFormat="1">
      <c r="A32" s="11"/>
      <c r="B32" s="127" t="s">
        <v>13</v>
      </c>
      <c r="C32" s="116" t="s">
        <v>4</v>
      </c>
      <c r="D32" s="318">
        <v>430</v>
      </c>
      <c r="E32" s="113"/>
      <c r="F32" s="112">
        <f t="shared" si="2"/>
        <v>0</v>
      </c>
      <c r="G32" s="112"/>
      <c r="H32" s="112"/>
      <c r="I32" s="114"/>
      <c r="J32" s="112"/>
      <c r="K32" s="112">
        <f t="shared" si="0"/>
        <v>0</v>
      </c>
      <c r="M32" s="189"/>
      <c r="N32" s="189"/>
      <c r="O32" s="189"/>
      <c r="P32" s="189"/>
      <c r="Q32" s="189"/>
      <c r="R32" s="189"/>
      <c r="S32" s="189"/>
      <c r="T32" s="189"/>
      <c r="U32" s="189"/>
      <c r="V32" s="189"/>
      <c r="W32" s="311"/>
    </row>
    <row r="33" spans="1:23" s="2" customFormat="1">
      <c r="A33" s="11">
        <v>4</v>
      </c>
      <c r="B33" s="133" t="s">
        <v>102</v>
      </c>
      <c r="C33" s="116" t="s">
        <v>28</v>
      </c>
      <c r="D33" s="318">
        <v>370</v>
      </c>
      <c r="E33" s="49"/>
      <c r="F33" s="101">
        <f t="shared" ref="F33:F34" si="3">E33*D33</f>
        <v>0</v>
      </c>
      <c r="G33" s="49"/>
      <c r="H33" s="49">
        <f>D33*G33</f>
        <v>0</v>
      </c>
      <c r="I33" s="49"/>
      <c r="J33" s="49">
        <f>I33*D33</f>
        <v>0</v>
      </c>
      <c r="K33" s="112">
        <f t="shared" ref="K33:K34" si="4">J33+H33+F33</f>
        <v>0</v>
      </c>
      <c r="M33" s="189"/>
      <c r="N33" s="189"/>
      <c r="O33" s="189"/>
      <c r="P33" s="189"/>
      <c r="Q33" s="189"/>
      <c r="R33" s="189"/>
      <c r="S33" s="189"/>
      <c r="T33" s="189"/>
      <c r="U33" s="189"/>
      <c r="V33" s="189"/>
      <c r="W33" s="311"/>
    </row>
    <row r="34" spans="1:23" s="2" customFormat="1">
      <c r="A34" s="11">
        <v>5</v>
      </c>
      <c r="B34" s="133" t="s">
        <v>103</v>
      </c>
      <c r="C34" s="116" t="s">
        <v>176</v>
      </c>
      <c r="D34" s="318">
        <v>4</v>
      </c>
      <c r="E34" s="49"/>
      <c r="F34" s="101">
        <f t="shared" si="3"/>
        <v>0</v>
      </c>
      <c r="G34" s="112"/>
      <c r="H34" s="49">
        <f>D34*G34</f>
        <v>0</v>
      </c>
      <c r="I34" s="112"/>
      <c r="J34" s="49">
        <f>I34*D34</f>
        <v>0</v>
      </c>
      <c r="K34" s="112">
        <f t="shared" si="4"/>
        <v>0</v>
      </c>
      <c r="M34" s="189"/>
      <c r="N34" s="189"/>
      <c r="O34" s="189"/>
      <c r="P34" s="189"/>
      <c r="Q34" s="189"/>
      <c r="R34" s="189"/>
      <c r="S34" s="189"/>
      <c r="T34" s="189"/>
      <c r="U34" s="189"/>
      <c r="V34" s="189"/>
      <c r="W34" s="311"/>
    </row>
    <row r="35" spans="1:23" s="2" customFormat="1">
      <c r="A35" s="11">
        <v>6</v>
      </c>
      <c r="B35" s="133" t="s">
        <v>73</v>
      </c>
      <c r="C35" s="116" t="s">
        <v>59</v>
      </c>
      <c r="D35" s="318">
        <v>40</v>
      </c>
      <c r="E35" s="49"/>
      <c r="F35" s="101">
        <f t="shared" si="2"/>
        <v>0</v>
      </c>
      <c r="G35" s="49"/>
      <c r="H35" s="49"/>
      <c r="I35" s="49"/>
      <c r="J35" s="49">
        <f>I35*D35</f>
        <v>0</v>
      </c>
      <c r="K35" s="112">
        <f t="shared" si="0"/>
        <v>0</v>
      </c>
      <c r="M35" s="189"/>
      <c r="N35" s="189"/>
      <c r="O35" s="189"/>
      <c r="P35" s="189"/>
      <c r="Q35" s="189"/>
      <c r="R35" s="189"/>
      <c r="S35" s="189"/>
      <c r="T35" s="189"/>
      <c r="U35" s="189"/>
      <c r="V35" s="189"/>
      <c r="W35" s="311"/>
    </row>
    <row r="36" spans="1:23" s="2" customFormat="1">
      <c r="A36" s="223"/>
      <c r="B36" s="258" t="s">
        <v>74</v>
      </c>
      <c r="C36" s="223"/>
      <c r="D36" s="322"/>
      <c r="E36" s="323"/>
      <c r="F36" s="324">
        <f>SUM(F6:F35)</f>
        <v>0</v>
      </c>
      <c r="G36" s="324"/>
      <c r="H36" s="324">
        <f>SUM(H6:H35)</f>
        <v>0</v>
      </c>
      <c r="I36" s="324"/>
      <c r="J36" s="324">
        <f>SUM(J6:J35)</f>
        <v>0</v>
      </c>
      <c r="K36" s="324">
        <f>SUM(K6:K35)</f>
        <v>0</v>
      </c>
      <c r="M36" s="189"/>
      <c r="N36" s="189"/>
      <c r="O36" s="189"/>
      <c r="P36" s="189"/>
      <c r="Q36" s="189"/>
      <c r="R36" s="189"/>
      <c r="S36" s="189"/>
      <c r="T36" s="189"/>
      <c r="U36" s="189"/>
      <c r="V36" s="189"/>
      <c r="W36" s="311"/>
    </row>
    <row r="37" spans="1:23" s="57" customFormat="1">
      <c r="A37" s="164"/>
      <c r="B37" s="51" t="s">
        <v>110</v>
      </c>
      <c r="C37" s="52">
        <v>0.01</v>
      </c>
      <c r="D37" s="297"/>
      <c r="E37" s="54"/>
      <c r="F37" s="55"/>
      <c r="G37" s="56"/>
      <c r="H37" s="56"/>
      <c r="I37" s="55"/>
      <c r="J37" s="55"/>
      <c r="K37" s="165">
        <f>F36*C37</f>
        <v>0</v>
      </c>
      <c r="M37" s="189"/>
      <c r="N37" s="189"/>
      <c r="O37" s="189"/>
      <c r="P37" s="189"/>
      <c r="Q37" s="189"/>
      <c r="R37" s="189"/>
      <c r="S37" s="189"/>
      <c r="T37" s="189"/>
      <c r="U37" s="189"/>
      <c r="V37" s="189"/>
      <c r="W37" s="312"/>
    </row>
    <row r="38" spans="1:23" s="62" customFormat="1">
      <c r="A38" s="166"/>
      <c r="B38" s="58" t="s">
        <v>17</v>
      </c>
      <c r="C38" s="52"/>
      <c r="D38" s="298"/>
      <c r="E38" s="59"/>
      <c r="F38" s="60"/>
      <c r="G38" s="60"/>
      <c r="H38" s="60"/>
      <c r="I38" s="60"/>
      <c r="J38" s="60"/>
      <c r="K38" s="167">
        <f>K36+K37</f>
        <v>0</v>
      </c>
      <c r="M38" s="189"/>
      <c r="N38" s="189"/>
      <c r="O38" s="189"/>
      <c r="P38" s="189"/>
      <c r="Q38" s="189"/>
      <c r="R38" s="189"/>
      <c r="S38" s="189"/>
      <c r="T38" s="189"/>
      <c r="U38" s="189"/>
      <c r="V38" s="189"/>
      <c r="W38" s="313"/>
    </row>
    <row r="39" spans="1:23" s="67" customFormat="1">
      <c r="A39" s="166"/>
      <c r="B39" s="63" t="s">
        <v>111</v>
      </c>
      <c r="C39" s="168">
        <v>0.01</v>
      </c>
      <c r="D39" s="299"/>
      <c r="E39" s="64"/>
      <c r="F39" s="65"/>
      <c r="G39" s="65"/>
      <c r="H39" s="65"/>
      <c r="I39" s="65"/>
      <c r="J39" s="65"/>
      <c r="K39" s="169">
        <f>K38*C39</f>
        <v>0</v>
      </c>
      <c r="M39" s="189"/>
      <c r="N39" s="189"/>
      <c r="O39" s="189"/>
      <c r="P39" s="189"/>
      <c r="Q39" s="189"/>
      <c r="R39" s="189"/>
      <c r="S39" s="189"/>
      <c r="T39" s="189"/>
      <c r="U39" s="189"/>
      <c r="V39" s="189"/>
      <c r="W39" s="314"/>
    </row>
    <row r="40" spans="1:23" s="67" customFormat="1">
      <c r="A40" s="170"/>
      <c r="B40" s="68" t="s">
        <v>17</v>
      </c>
      <c r="C40" s="52"/>
      <c r="D40" s="300"/>
      <c r="E40" s="69"/>
      <c r="F40" s="70"/>
      <c r="G40" s="70"/>
      <c r="H40" s="70"/>
      <c r="I40" s="70"/>
      <c r="J40" s="70"/>
      <c r="K40" s="171">
        <f>K39+K38</f>
        <v>0</v>
      </c>
      <c r="M40" s="189"/>
      <c r="N40" s="189"/>
      <c r="O40" s="189"/>
      <c r="P40" s="189"/>
      <c r="Q40" s="189"/>
      <c r="R40" s="189"/>
      <c r="S40" s="189"/>
      <c r="T40" s="189"/>
      <c r="U40" s="189"/>
      <c r="V40" s="189"/>
      <c r="W40" s="314"/>
    </row>
    <row r="41" spans="1:23" s="2" customFormat="1">
      <c r="A41" s="170"/>
      <c r="B41" s="63" t="s">
        <v>18</v>
      </c>
      <c r="C41" s="52">
        <v>0.03</v>
      </c>
      <c r="D41" s="299"/>
      <c r="E41" s="64"/>
      <c r="F41" s="65"/>
      <c r="G41" s="65"/>
      <c r="H41" s="65"/>
      <c r="I41" s="65"/>
      <c r="J41" s="65"/>
      <c r="K41" s="169">
        <f>K40*C41</f>
        <v>0</v>
      </c>
      <c r="M41" s="276"/>
      <c r="N41" s="276"/>
      <c r="O41" s="276"/>
      <c r="P41" s="276"/>
      <c r="Q41" s="276"/>
      <c r="R41" s="276"/>
      <c r="S41" s="276"/>
      <c r="T41" s="276"/>
      <c r="U41" s="189"/>
      <c r="V41" s="189"/>
      <c r="W41" s="311"/>
    </row>
    <row r="42" spans="1:23" s="2" customFormat="1">
      <c r="A42" s="170"/>
      <c r="B42" s="68" t="s">
        <v>17</v>
      </c>
      <c r="C42" s="52"/>
      <c r="D42" s="300"/>
      <c r="E42" s="69"/>
      <c r="F42" s="70"/>
      <c r="G42" s="70"/>
      <c r="H42" s="70"/>
      <c r="I42" s="70"/>
      <c r="J42" s="70"/>
      <c r="K42" s="171">
        <f>K41+K40</f>
        <v>0</v>
      </c>
      <c r="M42" s="276"/>
      <c r="N42" s="276"/>
      <c r="O42" s="276"/>
      <c r="P42" s="276"/>
      <c r="Q42" s="276"/>
      <c r="R42" s="276"/>
      <c r="S42" s="276"/>
      <c r="T42" s="276"/>
      <c r="U42" s="189"/>
      <c r="V42" s="189"/>
      <c r="W42" s="311"/>
    </row>
    <row r="43" spans="1:23" s="2" customFormat="1">
      <c r="A43" s="170"/>
      <c r="B43" s="63" t="s">
        <v>112</v>
      </c>
      <c r="C43" s="52">
        <v>0.03</v>
      </c>
      <c r="D43" s="299"/>
      <c r="E43" s="64"/>
      <c r="F43" s="65"/>
      <c r="G43" s="65"/>
      <c r="H43" s="65"/>
      <c r="I43" s="65"/>
      <c r="J43" s="65"/>
      <c r="K43" s="169">
        <f>K42*C43</f>
        <v>0</v>
      </c>
      <c r="M43" s="276"/>
      <c r="N43" s="276"/>
      <c r="O43" s="276"/>
      <c r="P43" s="276"/>
      <c r="Q43" s="276"/>
      <c r="R43" s="276"/>
      <c r="S43" s="276"/>
      <c r="T43" s="276"/>
      <c r="U43" s="189"/>
      <c r="V43" s="189"/>
      <c r="W43" s="311"/>
    </row>
    <row r="44" spans="1:23" s="2" customFormat="1">
      <c r="A44" s="170"/>
      <c r="B44" s="68" t="s">
        <v>17</v>
      </c>
      <c r="C44" s="52"/>
      <c r="D44" s="300"/>
      <c r="E44" s="69"/>
      <c r="F44" s="70"/>
      <c r="G44" s="70"/>
      <c r="H44" s="70"/>
      <c r="I44" s="70"/>
      <c r="J44" s="70"/>
      <c r="K44" s="171">
        <f>K42+K43</f>
        <v>0</v>
      </c>
      <c r="M44" s="276"/>
      <c r="N44" s="276"/>
      <c r="O44" s="276"/>
      <c r="P44" s="276"/>
      <c r="Q44" s="276"/>
      <c r="R44" s="276"/>
      <c r="S44" s="276"/>
      <c r="T44" s="276"/>
      <c r="U44" s="189"/>
      <c r="V44" s="189"/>
      <c r="W44" s="311"/>
    </row>
    <row r="45" spans="1:23" s="2" customFormat="1">
      <c r="A45" s="117"/>
      <c r="B45" s="135"/>
      <c r="C45" s="6"/>
      <c r="D45" s="319"/>
      <c r="E45" s="119"/>
      <c r="F45" s="117"/>
      <c r="G45" s="117"/>
      <c r="H45" s="117"/>
      <c r="I45" s="117"/>
      <c r="J45" s="117"/>
      <c r="K45" s="117"/>
      <c r="M45" s="276"/>
      <c r="N45" s="276"/>
      <c r="O45" s="276"/>
      <c r="P45" s="276"/>
      <c r="Q45" s="276"/>
      <c r="R45" s="276"/>
      <c r="S45" s="276"/>
      <c r="T45" s="276"/>
      <c r="U45" s="189"/>
      <c r="V45" s="189"/>
      <c r="W45" s="311"/>
    </row>
    <row r="46" spans="1:23" s="2" customFormat="1">
      <c r="A46" s="117"/>
      <c r="B46" s="135"/>
      <c r="C46" s="6"/>
      <c r="D46" s="319"/>
      <c r="E46" s="119"/>
      <c r="F46" s="117"/>
      <c r="G46" s="117"/>
      <c r="H46" s="117"/>
      <c r="I46" s="117"/>
      <c r="J46" s="117"/>
      <c r="K46" s="117"/>
      <c r="M46" s="276"/>
      <c r="N46" s="276"/>
      <c r="O46" s="276"/>
      <c r="P46" s="276"/>
      <c r="Q46" s="276"/>
      <c r="R46" s="276"/>
      <c r="S46" s="276"/>
      <c r="T46" s="276"/>
      <c r="U46" s="189"/>
      <c r="V46" s="189"/>
      <c r="W46" s="311"/>
    </row>
    <row r="47" spans="1:23" s="2" customFormat="1">
      <c r="A47" s="117"/>
      <c r="B47" s="135"/>
      <c r="C47" s="6"/>
      <c r="D47" s="319"/>
      <c r="E47" s="119"/>
      <c r="F47" s="117"/>
      <c r="G47" s="117"/>
      <c r="H47" s="117"/>
      <c r="I47" s="117"/>
      <c r="J47" s="117"/>
      <c r="K47" s="117"/>
      <c r="M47" s="276"/>
      <c r="N47" s="276"/>
      <c r="O47" s="276"/>
      <c r="P47" s="276"/>
      <c r="Q47" s="276"/>
      <c r="R47" s="276"/>
      <c r="S47" s="276"/>
      <c r="T47" s="276"/>
      <c r="U47" s="276"/>
      <c r="V47" s="311"/>
      <c r="W47" s="311"/>
    </row>
    <row r="48" spans="1:23" s="2" customFormat="1">
      <c r="A48" s="117"/>
      <c r="B48" s="136"/>
      <c r="C48" s="12"/>
      <c r="D48" s="320"/>
      <c r="E48" s="118"/>
      <c r="M48" s="276"/>
      <c r="N48" s="276"/>
      <c r="O48" s="276"/>
      <c r="P48" s="276"/>
      <c r="Q48" s="276"/>
      <c r="R48" s="276"/>
      <c r="S48" s="276"/>
      <c r="T48" s="276"/>
      <c r="U48" s="276"/>
      <c r="V48" s="311"/>
      <c r="W48" s="311"/>
    </row>
    <row r="49" spans="1:23" s="2" customFormat="1">
      <c r="A49" s="117"/>
      <c r="B49" s="136"/>
      <c r="C49" s="12"/>
      <c r="D49" s="320"/>
      <c r="E49" s="118"/>
      <c r="M49" s="276"/>
      <c r="N49" s="276"/>
      <c r="O49" s="276"/>
      <c r="P49" s="276"/>
      <c r="Q49" s="276"/>
      <c r="R49" s="276"/>
      <c r="S49" s="276"/>
      <c r="T49" s="276"/>
      <c r="U49" s="276"/>
      <c r="V49" s="311"/>
      <c r="W49" s="311"/>
    </row>
    <row r="51" spans="1:23" s="2" customFormat="1">
      <c r="A51" s="117"/>
      <c r="B51" s="136"/>
      <c r="C51" s="12"/>
      <c r="D51" s="320"/>
      <c r="E51" s="118"/>
      <c r="M51" s="276"/>
      <c r="N51" s="276"/>
      <c r="O51" s="276"/>
      <c r="P51" s="276"/>
      <c r="Q51" s="276"/>
      <c r="R51" s="276"/>
      <c r="S51" s="276"/>
      <c r="T51" s="276"/>
      <c r="U51" s="276"/>
      <c r="V51" s="311"/>
      <c r="W51" s="311"/>
    </row>
    <row r="54" spans="1:23" s="2" customFormat="1">
      <c r="A54" s="117"/>
      <c r="B54" s="136"/>
      <c r="C54" s="12"/>
      <c r="D54" s="320"/>
      <c r="E54" s="118"/>
      <c r="M54" s="276"/>
      <c r="N54" s="276"/>
      <c r="O54" s="276"/>
      <c r="P54" s="276"/>
      <c r="Q54" s="276"/>
      <c r="R54" s="276"/>
      <c r="S54" s="276"/>
      <c r="T54" s="276"/>
      <c r="U54" s="276"/>
      <c r="V54" s="311"/>
      <c r="W54" s="311"/>
    </row>
    <row r="55" spans="1:23" s="2" customFormat="1">
      <c r="A55" s="117"/>
      <c r="B55" s="136"/>
      <c r="C55" s="12"/>
      <c r="D55" s="320"/>
      <c r="E55" s="118"/>
      <c r="M55" s="276"/>
      <c r="N55" s="276"/>
      <c r="O55" s="276"/>
      <c r="P55" s="276"/>
      <c r="Q55" s="276"/>
      <c r="R55" s="276"/>
      <c r="S55" s="276"/>
      <c r="T55" s="276"/>
      <c r="U55" s="276"/>
      <c r="V55" s="311"/>
      <c r="W55" s="311"/>
    </row>
    <row r="56" spans="1:23" s="2" customFormat="1">
      <c r="A56" s="117"/>
      <c r="B56" s="136"/>
      <c r="C56" s="12"/>
      <c r="D56" s="320"/>
      <c r="E56" s="118"/>
      <c r="M56" s="276"/>
      <c r="N56" s="276"/>
      <c r="O56" s="276"/>
      <c r="P56" s="276"/>
      <c r="Q56" s="276"/>
      <c r="R56" s="276"/>
      <c r="S56" s="276"/>
      <c r="T56" s="276"/>
      <c r="U56" s="276"/>
      <c r="V56" s="311"/>
      <c r="W56" s="311"/>
    </row>
    <row r="57" spans="1:23" s="2" customFormat="1">
      <c r="A57" s="117"/>
      <c r="B57" s="136"/>
      <c r="C57" s="12"/>
      <c r="D57" s="320"/>
      <c r="E57" s="118"/>
      <c r="M57" s="276"/>
      <c r="N57" s="276"/>
      <c r="O57" s="276"/>
      <c r="P57" s="276"/>
      <c r="Q57" s="276"/>
      <c r="R57" s="276"/>
      <c r="S57" s="276"/>
      <c r="T57" s="276"/>
      <c r="U57" s="276"/>
      <c r="V57" s="311"/>
      <c r="W57" s="311"/>
    </row>
    <row r="58" spans="1:23" s="2" customFormat="1">
      <c r="A58" s="117"/>
      <c r="B58" s="136"/>
      <c r="C58" s="12"/>
      <c r="D58" s="320"/>
      <c r="E58" s="118"/>
      <c r="M58" s="276"/>
      <c r="N58" s="276"/>
      <c r="O58" s="276"/>
      <c r="P58" s="276"/>
      <c r="Q58" s="276"/>
      <c r="R58" s="276"/>
      <c r="S58" s="276"/>
      <c r="T58" s="276"/>
      <c r="U58" s="276"/>
      <c r="V58" s="311"/>
      <c r="W58" s="311"/>
    </row>
    <row r="59" spans="1:23" s="2" customFormat="1">
      <c r="A59" s="117"/>
      <c r="B59" s="136"/>
      <c r="C59" s="12"/>
      <c r="D59" s="320"/>
      <c r="E59" s="118"/>
      <c r="M59" s="276"/>
      <c r="N59" s="276"/>
      <c r="O59" s="276"/>
      <c r="P59" s="276"/>
      <c r="Q59" s="276"/>
      <c r="R59" s="276"/>
      <c r="S59" s="276"/>
      <c r="T59" s="276"/>
      <c r="U59" s="276"/>
      <c r="V59" s="311"/>
      <c r="W59" s="311"/>
    </row>
    <row r="60" spans="1:23" s="2" customFormat="1">
      <c r="A60" s="117"/>
      <c r="B60" s="136"/>
      <c r="C60" s="12"/>
      <c r="D60" s="320"/>
      <c r="E60" s="118"/>
      <c r="M60" s="276"/>
      <c r="N60" s="276"/>
      <c r="O60" s="276"/>
      <c r="P60" s="276"/>
      <c r="Q60" s="276"/>
      <c r="R60" s="276"/>
      <c r="S60" s="276"/>
      <c r="T60" s="276"/>
      <c r="U60" s="276"/>
      <c r="V60" s="311"/>
      <c r="W60" s="311"/>
    </row>
    <row r="61" spans="1:23" s="2" customFormat="1">
      <c r="A61" s="117"/>
      <c r="B61" s="136"/>
      <c r="C61" s="12"/>
      <c r="D61" s="320"/>
      <c r="E61" s="118"/>
      <c r="M61" s="276"/>
      <c r="N61" s="276"/>
      <c r="O61" s="276"/>
      <c r="P61" s="276"/>
      <c r="Q61" s="276"/>
      <c r="R61" s="276"/>
      <c r="S61" s="276"/>
      <c r="T61" s="276"/>
      <c r="U61" s="276"/>
      <c r="V61" s="311"/>
      <c r="W61" s="311"/>
    </row>
    <row r="62" spans="1:23" s="2" customFormat="1">
      <c r="A62" s="117"/>
      <c r="B62" s="136"/>
      <c r="C62" s="12"/>
      <c r="D62" s="320"/>
      <c r="E62" s="118"/>
      <c r="M62" s="276"/>
      <c r="N62" s="276"/>
      <c r="O62" s="276"/>
      <c r="P62" s="276"/>
      <c r="Q62" s="276"/>
      <c r="R62" s="276"/>
      <c r="S62" s="276"/>
      <c r="T62" s="276"/>
      <c r="U62" s="276"/>
      <c r="V62" s="311"/>
      <c r="W62" s="311"/>
    </row>
    <row r="63" spans="1:23" s="2" customFormat="1">
      <c r="A63" s="117"/>
      <c r="B63" s="136"/>
      <c r="C63" s="12"/>
      <c r="D63" s="320"/>
      <c r="E63" s="118"/>
      <c r="M63" s="276"/>
      <c r="N63" s="276"/>
      <c r="O63" s="276"/>
      <c r="P63" s="276"/>
      <c r="Q63" s="276"/>
      <c r="R63" s="276"/>
      <c r="S63" s="276"/>
      <c r="T63" s="276"/>
      <c r="U63" s="276"/>
      <c r="V63" s="311"/>
      <c r="W63" s="311"/>
    </row>
    <row r="64" spans="1:23" s="2" customFormat="1">
      <c r="A64" s="117"/>
      <c r="B64" s="136"/>
      <c r="C64" s="12"/>
      <c r="D64" s="320"/>
      <c r="E64" s="118"/>
      <c r="M64" s="276"/>
      <c r="N64" s="276"/>
      <c r="O64" s="276"/>
      <c r="P64" s="276"/>
      <c r="Q64" s="276"/>
      <c r="R64" s="276"/>
      <c r="S64" s="276"/>
      <c r="T64" s="276"/>
      <c r="U64" s="276"/>
      <c r="V64" s="311"/>
      <c r="W64" s="311"/>
    </row>
  </sheetData>
  <mergeCells count="3">
    <mergeCell ref="E2:F2"/>
    <mergeCell ref="G2:H2"/>
    <mergeCell ref="I2:J2"/>
  </mergeCells>
  <conditionalFormatting sqref="D38">
    <cfRule type="cellIs" dxfId="3" priority="1" stopIfTrue="1" operator="equal">
      <formula>8223.307275</formula>
    </cfRule>
  </conditionalFormatting>
  <pageMargins left="0.11811023622047245" right="0.11811023622047245" top="0.11811023622047245" bottom="0.11811023622047245" header="0.11811023622047245" footer="0.11811023622047245"/>
  <pageSetup paperSize="9" scale="86" orientation="landscape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722"/>
  <sheetViews>
    <sheetView showGridLines="0" zoomScale="61" zoomScaleNormal="100" workbookViewId="0">
      <selection activeCell="P24" sqref="P24"/>
    </sheetView>
  </sheetViews>
  <sheetFormatPr defaultRowHeight="14.35"/>
  <cols>
    <col min="2" max="2" width="49.29296875" customWidth="1"/>
    <col min="5" max="5" width="11.29296875" customWidth="1"/>
    <col min="6" max="6" width="11.5859375" bestFit="1" customWidth="1"/>
    <col min="8" max="8" width="13" customWidth="1"/>
    <col min="10" max="11" width="13" customWidth="1"/>
  </cols>
  <sheetData>
    <row r="1" spans="1:13" s="1" customFormat="1" ht="22.2" customHeight="1">
      <c r="A1" s="40"/>
      <c r="B1" s="43"/>
      <c r="C1" s="44"/>
      <c r="D1" s="44"/>
      <c r="E1" s="73"/>
      <c r="F1" s="73"/>
      <c r="G1" s="73"/>
      <c r="H1" s="73"/>
      <c r="I1" s="35"/>
      <c r="J1" s="72"/>
      <c r="K1" s="72"/>
      <c r="L1" s="71"/>
    </row>
    <row r="2" spans="1:13" s="76" customFormat="1" ht="51.45" customHeight="1">
      <c r="A2" s="231" t="s">
        <v>0</v>
      </c>
      <c r="B2" s="232" t="s">
        <v>29</v>
      </c>
      <c r="C2" s="245" t="s">
        <v>48</v>
      </c>
      <c r="D2" s="233" t="s">
        <v>49</v>
      </c>
      <c r="E2" s="234" t="s">
        <v>24</v>
      </c>
      <c r="F2" s="234"/>
      <c r="G2" s="234" t="s">
        <v>23</v>
      </c>
      <c r="H2" s="234"/>
      <c r="I2" s="237" t="s">
        <v>33</v>
      </c>
      <c r="J2" s="237"/>
      <c r="K2" s="234" t="s">
        <v>17</v>
      </c>
      <c r="L2" s="74"/>
      <c r="M2" s="75"/>
    </row>
    <row r="3" spans="1:13" s="76" customFormat="1" ht="26.1" customHeight="1">
      <c r="A3" s="231"/>
      <c r="B3" s="235"/>
      <c r="C3" s="246"/>
      <c r="D3" s="236"/>
      <c r="E3" s="237" t="s">
        <v>50</v>
      </c>
      <c r="F3" s="237" t="s">
        <v>51</v>
      </c>
      <c r="G3" s="237" t="s">
        <v>50</v>
      </c>
      <c r="H3" s="237" t="s">
        <v>51</v>
      </c>
      <c r="I3" s="237" t="s">
        <v>50</v>
      </c>
      <c r="J3" s="237" t="s">
        <v>51</v>
      </c>
      <c r="K3" s="234"/>
      <c r="L3" s="74"/>
      <c r="M3" s="75"/>
    </row>
    <row r="4" spans="1:13" s="2" customFormat="1">
      <c r="A4" s="223">
        <v>1</v>
      </c>
      <c r="B4" s="238">
        <v>2</v>
      </c>
      <c r="C4" s="239">
        <v>3</v>
      </c>
      <c r="D4" s="238">
        <v>4</v>
      </c>
      <c r="E4" s="238">
        <v>5</v>
      </c>
      <c r="F4" s="238">
        <v>6</v>
      </c>
      <c r="G4" s="238">
        <v>7</v>
      </c>
      <c r="H4" s="238">
        <v>8</v>
      </c>
      <c r="I4" s="238">
        <v>9</v>
      </c>
      <c r="J4" s="238">
        <v>10</v>
      </c>
      <c r="K4" s="238">
        <v>11</v>
      </c>
      <c r="L4" s="77"/>
      <c r="M4" s="12"/>
    </row>
    <row r="5" spans="1:13" s="3" customFormat="1" ht="13">
      <c r="A5" s="68">
        <v>4</v>
      </c>
      <c r="B5" s="17" t="s">
        <v>177</v>
      </c>
      <c r="C5" s="13" t="s">
        <v>39</v>
      </c>
      <c r="D5" s="326">
        <f>D6*0.22</f>
        <v>1760</v>
      </c>
      <c r="E5" s="23"/>
      <c r="F5" s="49"/>
      <c r="G5" s="23"/>
      <c r="H5" s="23"/>
      <c r="I5" s="23"/>
      <c r="J5" s="23"/>
      <c r="K5" s="99"/>
      <c r="L5" s="85"/>
      <c r="M5" s="87"/>
    </row>
    <row r="6" spans="1:13" s="3" customFormat="1" ht="14.7">
      <c r="A6" s="68"/>
      <c r="B6" s="19" t="s">
        <v>10</v>
      </c>
      <c r="C6" s="16" t="s">
        <v>31</v>
      </c>
      <c r="D6" s="327">
        <f>8000</f>
        <v>8000</v>
      </c>
      <c r="E6" s="21"/>
      <c r="F6" s="49"/>
      <c r="G6" s="49"/>
      <c r="H6" s="49">
        <f>G6*D6</f>
        <v>0</v>
      </c>
      <c r="I6" s="49"/>
      <c r="J6" s="49"/>
      <c r="K6" s="99">
        <f t="shared" ref="K6:K11" si="0">J6+H6+F6</f>
        <v>0</v>
      </c>
      <c r="L6" s="85"/>
      <c r="M6" s="87"/>
    </row>
    <row r="7" spans="1:13" s="3" customFormat="1">
      <c r="A7" s="68"/>
      <c r="B7" s="19" t="s">
        <v>12</v>
      </c>
      <c r="C7" s="16" t="s">
        <v>4</v>
      </c>
      <c r="D7" s="327">
        <f>D5</f>
        <v>1760</v>
      </c>
      <c r="E7" s="21"/>
      <c r="F7" s="49"/>
      <c r="G7" s="21"/>
      <c r="H7" s="21"/>
      <c r="I7" s="49"/>
      <c r="J7" s="49">
        <f>I7*D7</f>
        <v>0</v>
      </c>
      <c r="K7" s="99">
        <f t="shared" si="0"/>
        <v>0</v>
      </c>
      <c r="L7" s="85"/>
      <c r="M7" s="87"/>
    </row>
    <row r="8" spans="1:13" s="3" customFormat="1">
      <c r="A8" s="68"/>
      <c r="B8" s="19" t="s">
        <v>82</v>
      </c>
      <c r="C8" s="16" t="s">
        <v>8</v>
      </c>
      <c r="D8" s="327">
        <f>D5*1.02</f>
        <v>1795.2</v>
      </c>
      <c r="E8" s="49"/>
      <c r="F8" s="49">
        <f t="shared" ref="F8:F11" si="1">E8*D8</f>
        <v>0</v>
      </c>
      <c r="G8" s="21"/>
      <c r="H8" s="21"/>
      <c r="I8" s="49"/>
      <c r="J8" s="49"/>
      <c r="K8" s="99">
        <f t="shared" si="0"/>
        <v>0</v>
      </c>
      <c r="L8" s="85"/>
      <c r="M8" s="87"/>
    </row>
    <row r="9" spans="1:13" s="4" customFormat="1">
      <c r="A9" s="13"/>
      <c r="B9" s="19" t="s">
        <v>87</v>
      </c>
      <c r="C9" s="16" t="s">
        <v>36</v>
      </c>
      <c r="D9" s="327">
        <f>D6*1.13</f>
        <v>9040</v>
      </c>
      <c r="E9" s="49"/>
      <c r="F9" s="49">
        <f t="shared" si="1"/>
        <v>0</v>
      </c>
      <c r="G9" s="21"/>
      <c r="H9" s="21"/>
      <c r="I9" s="21"/>
      <c r="J9" s="21"/>
      <c r="K9" s="99">
        <f t="shared" si="0"/>
        <v>0</v>
      </c>
    </row>
    <row r="10" spans="1:13" s="3" customFormat="1">
      <c r="A10" s="68"/>
      <c r="B10" s="19" t="s">
        <v>16</v>
      </c>
      <c r="C10" s="16" t="s">
        <v>8</v>
      </c>
      <c r="D10" s="327">
        <f>D5</f>
        <v>1760</v>
      </c>
      <c r="E10" s="49"/>
      <c r="F10" s="49">
        <f t="shared" si="1"/>
        <v>0</v>
      </c>
      <c r="G10" s="21"/>
      <c r="H10" s="21"/>
      <c r="I10" s="21"/>
      <c r="J10" s="21"/>
      <c r="K10" s="99">
        <f t="shared" si="0"/>
        <v>0</v>
      </c>
      <c r="L10" s="85"/>
      <c r="M10" s="87"/>
    </row>
    <row r="11" spans="1:13" s="3" customFormat="1">
      <c r="A11" s="68"/>
      <c r="B11" s="19" t="s">
        <v>13</v>
      </c>
      <c r="C11" s="16" t="s">
        <v>4</v>
      </c>
      <c r="D11" s="327">
        <f>D5*0.5</f>
        <v>880</v>
      </c>
      <c r="E11" s="49"/>
      <c r="F11" s="49">
        <f t="shared" si="1"/>
        <v>0</v>
      </c>
      <c r="G11" s="21"/>
      <c r="H11" s="21"/>
      <c r="I11" s="21"/>
      <c r="J11" s="21"/>
      <c r="K11" s="99">
        <f t="shared" si="0"/>
        <v>0</v>
      </c>
      <c r="L11" s="85"/>
      <c r="M11" s="87"/>
    </row>
    <row r="12" spans="1:13" s="89" customFormat="1" ht="13">
      <c r="A12" s="240"/>
      <c r="B12" s="241" t="s">
        <v>17</v>
      </c>
      <c r="C12" s="240"/>
      <c r="D12" s="242"/>
      <c r="E12" s="243"/>
      <c r="F12" s="244">
        <f>SUM(F5:F11)</f>
        <v>0</v>
      </c>
      <c r="G12" s="244"/>
      <c r="H12" s="244">
        <f>SUM(H5:H11)</f>
        <v>0</v>
      </c>
      <c r="I12" s="244"/>
      <c r="J12" s="244">
        <f>SUM(J5:J11)</f>
        <v>0</v>
      </c>
      <c r="K12" s="244">
        <f>SUM(K5:K11)</f>
        <v>0</v>
      </c>
      <c r="L12" s="88"/>
    </row>
    <row r="13" spans="1:13" s="57" customFormat="1">
      <c r="A13" s="164"/>
      <c r="B13" s="51" t="s">
        <v>110</v>
      </c>
      <c r="C13" s="52">
        <v>0.01</v>
      </c>
      <c r="D13" s="53"/>
      <c r="E13" s="54"/>
      <c r="F13" s="55"/>
      <c r="G13" s="56"/>
      <c r="H13" s="56"/>
      <c r="I13" s="55"/>
      <c r="J13" s="55"/>
      <c r="K13" s="165">
        <f>F12*C13</f>
        <v>0</v>
      </c>
      <c r="L13" s="90"/>
      <c r="M13" s="91"/>
    </row>
    <row r="14" spans="1:13" s="62" customFormat="1" ht="13">
      <c r="A14" s="166"/>
      <c r="B14" s="58" t="s">
        <v>17</v>
      </c>
      <c r="C14" s="52"/>
      <c r="D14" s="58"/>
      <c r="E14" s="59"/>
      <c r="F14" s="60"/>
      <c r="G14" s="60"/>
      <c r="H14" s="60"/>
      <c r="I14" s="60"/>
      <c r="J14" s="60"/>
      <c r="K14" s="167">
        <f>K12+K13</f>
        <v>0</v>
      </c>
      <c r="L14" s="88"/>
      <c r="M14" s="92"/>
    </row>
    <row r="15" spans="1:13" s="67" customFormat="1" ht="13">
      <c r="A15" s="166"/>
      <c r="B15" s="63" t="s">
        <v>111</v>
      </c>
      <c r="C15" s="168">
        <v>0.01</v>
      </c>
      <c r="D15" s="63"/>
      <c r="E15" s="64"/>
      <c r="F15" s="65"/>
      <c r="G15" s="65"/>
      <c r="H15" s="65"/>
      <c r="I15" s="65"/>
      <c r="J15" s="65"/>
      <c r="K15" s="169">
        <f>K14*C15</f>
        <v>0</v>
      </c>
      <c r="L15" s="93"/>
    </row>
    <row r="16" spans="1:13" s="67" customFormat="1" ht="13">
      <c r="A16" s="170"/>
      <c r="B16" s="68" t="s">
        <v>17</v>
      </c>
      <c r="C16" s="52"/>
      <c r="D16" s="68"/>
      <c r="E16" s="69"/>
      <c r="F16" s="70"/>
      <c r="G16" s="70"/>
      <c r="H16" s="70"/>
      <c r="I16" s="70"/>
      <c r="J16" s="70"/>
      <c r="K16" s="171">
        <f>K15+K14</f>
        <v>0</v>
      </c>
      <c r="L16" s="93"/>
    </row>
    <row r="17" spans="1:13">
      <c r="A17" s="170"/>
      <c r="B17" s="63" t="s">
        <v>18</v>
      </c>
      <c r="C17" s="52">
        <v>0.03</v>
      </c>
      <c r="D17" s="63"/>
      <c r="E17" s="64"/>
      <c r="F17" s="65"/>
      <c r="G17" s="65"/>
      <c r="H17" s="65"/>
      <c r="I17" s="65"/>
      <c r="J17" s="65"/>
      <c r="K17" s="169">
        <f>K16*C17</f>
        <v>0</v>
      </c>
      <c r="L17" s="95"/>
      <c r="M17" s="7"/>
    </row>
    <row r="18" spans="1:13">
      <c r="A18" s="170"/>
      <c r="B18" s="68" t="s">
        <v>17</v>
      </c>
      <c r="C18" s="52"/>
      <c r="D18" s="68"/>
      <c r="E18" s="69"/>
      <c r="F18" s="70"/>
      <c r="G18" s="70"/>
      <c r="H18" s="70"/>
      <c r="I18" s="70"/>
      <c r="J18" s="70"/>
      <c r="K18" s="171">
        <f>K17+K16</f>
        <v>0</v>
      </c>
      <c r="L18" s="95"/>
      <c r="M18" s="7"/>
    </row>
    <row r="19" spans="1:13">
      <c r="A19" s="170"/>
      <c r="B19" s="63" t="s">
        <v>112</v>
      </c>
      <c r="C19" s="52">
        <v>0.03</v>
      </c>
      <c r="D19" s="63"/>
      <c r="E19" s="64"/>
      <c r="F19" s="65"/>
      <c r="G19" s="65"/>
      <c r="H19" s="65"/>
      <c r="I19" s="65"/>
      <c r="J19" s="65"/>
      <c r="K19" s="169">
        <f>K18*C19</f>
        <v>0</v>
      </c>
      <c r="L19" s="95"/>
      <c r="M19" s="7"/>
    </row>
    <row r="20" spans="1:13">
      <c r="A20" s="170"/>
      <c r="B20" s="68" t="s">
        <v>17</v>
      </c>
      <c r="C20" s="52"/>
      <c r="D20" s="68"/>
      <c r="E20" s="69"/>
      <c r="F20" s="70"/>
      <c r="G20" s="70"/>
      <c r="H20" s="70"/>
      <c r="I20" s="70"/>
      <c r="J20" s="70"/>
      <c r="K20" s="171">
        <f>K18+K19</f>
        <v>0</v>
      </c>
      <c r="L20" s="95"/>
      <c r="M20" s="7"/>
    </row>
    <row r="21" spans="1:13">
      <c r="A21" s="6"/>
      <c r="C21" s="8"/>
      <c r="D21" s="7"/>
      <c r="L21" s="95"/>
      <c r="M21" s="7"/>
    </row>
    <row r="22" spans="1:13">
      <c r="A22" s="6"/>
      <c r="C22" s="8"/>
      <c r="D22" s="7"/>
      <c r="L22" s="95"/>
      <c r="M22" s="7"/>
    </row>
    <row r="23" spans="1:13">
      <c r="A23" s="189"/>
      <c r="B23" s="189"/>
      <c r="C23" s="189"/>
      <c r="D23" s="189"/>
      <c r="E23" s="189"/>
      <c r="L23" s="95"/>
      <c r="M23" s="7"/>
    </row>
    <row r="24" spans="1:13">
      <c r="A24" s="189"/>
      <c r="C24" s="189"/>
      <c r="D24" s="189"/>
      <c r="E24" s="189"/>
      <c r="L24" s="95"/>
      <c r="M24" s="7"/>
    </row>
    <row r="25" spans="1:13">
      <c r="A25" s="189"/>
      <c r="B25" s="189"/>
      <c r="C25" s="189"/>
      <c r="D25" s="189"/>
      <c r="E25" s="189"/>
      <c r="L25" s="95"/>
      <c r="M25" s="7"/>
    </row>
    <row r="26" spans="1:13">
      <c r="A26" s="189"/>
      <c r="B26" s="189"/>
      <c r="C26" s="189"/>
      <c r="D26" s="189"/>
      <c r="E26" s="189"/>
      <c r="L26" s="95"/>
      <c r="M26" s="7"/>
    </row>
    <row r="27" spans="1:13">
      <c r="A27" s="189"/>
      <c r="B27" s="189"/>
      <c r="C27" s="189"/>
      <c r="D27" s="189"/>
      <c r="E27" s="189"/>
      <c r="L27" s="95"/>
      <c r="M27" s="7"/>
    </row>
    <row r="28" spans="1:13">
      <c r="A28" s="189"/>
      <c r="B28" s="189"/>
      <c r="C28" s="189"/>
      <c r="D28" s="189"/>
      <c r="E28" s="189"/>
      <c r="L28" s="95"/>
      <c r="M28" s="7"/>
    </row>
    <row r="29" spans="1:13">
      <c r="A29" s="189"/>
      <c r="B29" s="189"/>
      <c r="C29" s="189"/>
      <c r="D29" s="189"/>
      <c r="E29" s="189"/>
      <c r="L29" s="95"/>
      <c r="M29" s="7"/>
    </row>
    <row r="30" spans="1:13">
      <c r="A30" s="189"/>
      <c r="B30" s="189"/>
      <c r="C30" s="189"/>
      <c r="D30" s="189"/>
      <c r="E30" s="189"/>
      <c r="L30" s="95"/>
      <c r="M30" s="7"/>
    </row>
    <row r="31" spans="1:13">
      <c r="A31" s="189"/>
      <c r="B31" s="189"/>
      <c r="C31" s="189"/>
      <c r="D31" s="189"/>
      <c r="E31" s="189"/>
      <c r="L31" s="95"/>
      <c r="M31" s="7"/>
    </row>
    <row r="32" spans="1:13">
      <c r="A32" s="189"/>
      <c r="B32" s="189"/>
      <c r="C32" s="189"/>
      <c r="D32" s="189"/>
      <c r="E32" s="189"/>
      <c r="L32" s="95"/>
      <c r="M32" s="7"/>
    </row>
    <row r="33" spans="1:13">
      <c r="A33" s="189"/>
      <c r="B33" s="189"/>
      <c r="C33" s="189"/>
      <c r="D33" s="189"/>
      <c r="E33" s="189"/>
      <c r="L33" s="95"/>
      <c r="M33" s="7"/>
    </row>
    <row r="34" spans="1:13">
      <c r="A34" s="189"/>
      <c r="B34" s="189"/>
      <c r="C34" s="189"/>
      <c r="D34" s="189"/>
      <c r="E34" s="189"/>
      <c r="L34" s="95"/>
      <c r="M34" s="7"/>
    </row>
    <row r="35" spans="1:13">
      <c r="A35" s="6"/>
      <c r="C35" s="8"/>
      <c r="D35" s="7"/>
      <c r="L35" s="95"/>
      <c r="M35" s="7"/>
    </row>
    <row r="36" spans="1:13">
      <c r="A36" s="6"/>
      <c r="C36" s="8"/>
      <c r="D36" s="7"/>
      <c r="L36" s="95"/>
      <c r="M36" s="7"/>
    </row>
    <row r="37" spans="1:13">
      <c r="A37" s="6"/>
      <c r="C37" s="8"/>
      <c r="D37" s="7"/>
      <c r="L37" s="95"/>
      <c r="M37" s="7"/>
    </row>
    <row r="38" spans="1:13">
      <c r="A38" s="6"/>
      <c r="C38" s="8"/>
      <c r="D38" s="7"/>
      <c r="L38" s="95"/>
      <c r="M38" s="7"/>
    </row>
    <row r="39" spans="1:13">
      <c r="A39" s="6"/>
      <c r="C39" s="8"/>
      <c r="D39" s="7"/>
      <c r="L39" s="95"/>
      <c r="M39" s="7"/>
    </row>
    <row r="40" spans="1:13">
      <c r="A40" s="6"/>
      <c r="C40" s="8"/>
      <c r="D40" s="7"/>
      <c r="L40" s="95"/>
      <c r="M40" s="7"/>
    </row>
    <row r="41" spans="1:13">
      <c r="A41" s="6"/>
      <c r="C41" s="8"/>
      <c r="D41" s="7"/>
      <c r="L41" s="95"/>
      <c r="M41" s="7"/>
    </row>
    <row r="42" spans="1:13">
      <c r="A42" s="6"/>
      <c r="C42" s="8"/>
      <c r="D42" s="7"/>
      <c r="L42" s="95"/>
      <c r="M42" s="7"/>
    </row>
    <row r="43" spans="1:13">
      <c r="A43" s="6"/>
      <c r="C43" s="8"/>
      <c r="D43" s="7"/>
      <c r="L43" s="95"/>
      <c r="M43" s="7"/>
    </row>
    <row r="44" spans="1:13">
      <c r="A44" s="6"/>
      <c r="C44" s="8"/>
      <c r="D44" s="7"/>
      <c r="L44" s="95"/>
      <c r="M44" s="7"/>
    </row>
    <row r="45" spans="1:13">
      <c r="A45" s="6"/>
      <c r="C45" s="8"/>
      <c r="D45" s="7"/>
      <c r="L45" s="95"/>
      <c r="M45" s="7"/>
    </row>
    <row r="46" spans="1:13">
      <c r="A46" s="6"/>
      <c r="C46" s="8"/>
      <c r="D46" s="7"/>
      <c r="L46" s="95"/>
      <c r="M46" s="7"/>
    </row>
    <row r="47" spans="1:13">
      <c r="A47" s="6"/>
      <c r="C47" s="8"/>
      <c r="D47" s="7"/>
      <c r="L47" s="95"/>
      <c r="M47" s="7"/>
    </row>
    <row r="48" spans="1:13">
      <c r="A48" s="6"/>
      <c r="C48" s="8"/>
      <c r="D48" s="7"/>
      <c r="L48" s="95"/>
      <c r="M48" s="7"/>
    </row>
    <row r="49" spans="1:13">
      <c r="A49" s="6"/>
      <c r="C49" s="8"/>
      <c r="D49" s="7"/>
      <c r="L49" s="95"/>
      <c r="M49" s="7"/>
    </row>
    <row r="50" spans="1:13">
      <c r="A50" s="6"/>
      <c r="C50" s="8"/>
      <c r="D50" s="7"/>
      <c r="L50" s="95"/>
      <c r="M50" s="7"/>
    </row>
    <row r="51" spans="1:13">
      <c r="A51" s="6"/>
      <c r="C51" s="8"/>
      <c r="D51" s="7"/>
      <c r="L51" s="95"/>
      <c r="M51" s="7"/>
    </row>
    <row r="52" spans="1:13">
      <c r="A52" s="6"/>
      <c r="C52" s="8"/>
      <c r="D52" s="7"/>
      <c r="L52" s="95"/>
      <c r="M52" s="7"/>
    </row>
    <row r="53" spans="1:13">
      <c r="A53" s="6"/>
      <c r="C53" s="8"/>
      <c r="D53" s="7"/>
      <c r="L53" s="95"/>
      <c r="M53" s="7"/>
    </row>
    <row r="54" spans="1:13">
      <c r="A54" s="6"/>
      <c r="C54" s="8"/>
      <c r="D54" s="7"/>
      <c r="L54" s="95"/>
      <c r="M54" s="7"/>
    </row>
    <row r="55" spans="1:13">
      <c r="A55" s="6"/>
      <c r="C55" s="8"/>
      <c r="D55" s="7"/>
      <c r="L55" s="95"/>
      <c r="M55" s="7"/>
    </row>
    <row r="56" spans="1:13">
      <c r="A56" s="6"/>
      <c r="C56" s="8"/>
      <c r="D56" s="7"/>
      <c r="L56" s="95"/>
      <c r="M56" s="7"/>
    </row>
    <row r="57" spans="1:13">
      <c r="A57" s="6"/>
      <c r="C57" s="8"/>
      <c r="D57" s="7"/>
      <c r="L57" s="95"/>
      <c r="M57" s="7"/>
    </row>
    <row r="58" spans="1:13">
      <c r="A58" s="6"/>
      <c r="C58" s="8"/>
      <c r="D58" s="7"/>
      <c r="L58" s="95"/>
      <c r="M58" s="7"/>
    </row>
    <row r="59" spans="1:13">
      <c r="A59" s="6"/>
      <c r="C59" s="8"/>
      <c r="D59" s="7"/>
      <c r="L59" s="95"/>
      <c r="M59" s="7"/>
    </row>
    <row r="60" spans="1:13">
      <c r="A60" s="6"/>
      <c r="C60" s="8"/>
      <c r="D60" s="7"/>
      <c r="L60" s="95"/>
      <c r="M60" s="7"/>
    </row>
    <row r="61" spans="1:13">
      <c r="A61" s="6"/>
      <c r="C61" s="8"/>
      <c r="D61" s="7"/>
      <c r="L61" s="95"/>
      <c r="M61" s="7"/>
    </row>
    <row r="62" spans="1:13">
      <c r="A62" s="6"/>
      <c r="C62" s="8"/>
      <c r="D62" s="7"/>
      <c r="L62" s="95"/>
      <c r="M62" s="7"/>
    </row>
    <row r="63" spans="1:13">
      <c r="A63" s="6"/>
      <c r="C63" s="8"/>
      <c r="D63" s="7"/>
      <c r="L63" s="95"/>
      <c r="M63" s="7"/>
    </row>
    <row r="64" spans="1:13">
      <c r="A64" s="6"/>
      <c r="C64" s="8"/>
      <c r="D64" s="7"/>
      <c r="L64" s="95"/>
      <c r="M64" s="7"/>
    </row>
    <row r="65" spans="1:13">
      <c r="A65" s="6"/>
      <c r="C65" s="8"/>
      <c r="D65" s="7"/>
      <c r="L65" s="95"/>
      <c r="M65" s="7"/>
    </row>
    <row r="66" spans="1:13">
      <c r="A66" s="6"/>
      <c r="C66" s="8"/>
      <c r="D66" s="7"/>
      <c r="L66" s="95"/>
      <c r="M66" s="7"/>
    </row>
    <row r="67" spans="1:13">
      <c r="A67" s="6"/>
      <c r="C67" s="8"/>
      <c r="D67" s="7"/>
      <c r="L67" s="95"/>
      <c r="M67" s="7"/>
    </row>
    <row r="68" spans="1:13">
      <c r="A68" s="6"/>
      <c r="C68" s="8"/>
      <c r="D68" s="7"/>
      <c r="L68" s="95"/>
      <c r="M68" s="7"/>
    </row>
    <row r="69" spans="1:13">
      <c r="A69" s="6"/>
      <c r="C69" s="8"/>
      <c r="D69" s="7"/>
      <c r="L69" s="95"/>
      <c r="M69" s="7"/>
    </row>
    <row r="70" spans="1:13">
      <c r="A70" s="6"/>
      <c r="C70" s="8"/>
      <c r="D70" s="7"/>
      <c r="L70" s="95"/>
      <c r="M70" s="7"/>
    </row>
    <row r="71" spans="1:13">
      <c r="A71" s="6"/>
      <c r="C71" s="8"/>
      <c r="D71" s="7"/>
      <c r="L71" s="95"/>
      <c r="M71" s="7"/>
    </row>
    <row r="72" spans="1:13">
      <c r="A72" s="6"/>
      <c r="C72" s="8"/>
      <c r="D72" s="7"/>
      <c r="L72" s="95"/>
      <c r="M72" s="7"/>
    </row>
    <row r="73" spans="1:13">
      <c r="A73" s="6"/>
      <c r="C73" s="8"/>
      <c r="D73" s="7"/>
      <c r="L73" s="95"/>
      <c r="M73" s="7"/>
    </row>
    <row r="74" spans="1:13">
      <c r="A74" s="6"/>
      <c r="C74" s="8"/>
      <c r="D74" s="7"/>
      <c r="L74" s="95"/>
      <c r="M74" s="7"/>
    </row>
    <row r="75" spans="1:13">
      <c r="A75" s="6"/>
      <c r="C75" s="8"/>
      <c r="D75" s="7"/>
      <c r="L75" s="95"/>
      <c r="M75" s="7"/>
    </row>
    <row r="76" spans="1:13">
      <c r="A76" s="6"/>
      <c r="C76" s="8"/>
      <c r="D76" s="7"/>
      <c r="L76" s="95"/>
      <c r="M76" s="7"/>
    </row>
    <row r="77" spans="1:13">
      <c r="A77" s="6"/>
      <c r="C77" s="8"/>
      <c r="D77" s="7"/>
      <c r="L77" s="95"/>
      <c r="M77" s="7"/>
    </row>
    <row r="78" spans="1:13">
      <c r="A78" s="6"/>
      <c r="C78" s="8"/>
      <c r="D78" s="7"/>
      <c r="L78" s="95"/>
      <c r="M78" s="7"/>
    </row>
    <row r="79" spans="1:13">
      <c r="A79" s="6"/>
      <c r="C79" s="8"/>
      <c r="D79" s="7"/>
      <c r="L79" s="95"/>
      <c r="M79" s="7"/>
    </row>
    <row r="80" spans="1:13">
      <c r="A80" s="6"/>
      <c r="C80" s="8"/>
      <c r="D80" s="7"/>
      <c r="L80" s="95"/>
      <c r="M80" s="7"/>
    </row>
    <row r="81" spans="1:13">
      <c r="A81" s="6"/>
      <c r="C81" s="8"/>
      <c r="D81" s="7"/>
      <c r="L81" s="95"/>
      <c r="M81" s="7"/>
    </row>
    <row r="82" spans="1:13">
      <c r="A82" s="6"/>
      <c r="C82" s="8"/>
      <c r="D82" s="7"/>
      <c r="L82" s="95"/>
      <c r="M82" s="7"/>
    </row>
    <row r="83" spans="1:13">
      <c r="A83" s="6"/>
      <c r="C83" s="8"/>
      <c r="D83" s="7"/>
      <c r="L83" s="95"/>
      <c r="M83" s="7"/>
    </row>
    <row r="84" spans="1:13">
      <c r="A84" s="6"/>
      <c r="C84" s="8"/>
      <c r="D84" s="7"/>
      <c r="L84" s="95"/>
      <c r="M84" s="7"/>
    </row>
    <row r="85" spans="1:13">
      <c r="A85" s="6"/>
      <c r="C85" s="8"/>
      <c r="D85" s="7"/>
      <c r="L85" s="95"/>
      <c r="M85" s="7"/>
    </row>
    <row r="86" spans="1:13">
      <c r="A86" s="6"/>
      <c r="C86" s="8"/>
      <c r="D86" s="7"/>
      <c r="L86" s="95"/>
      <c r="M86" s="7"/>
    </row>
    <row r="87" spans="1:13">
      <c r="A87" s="6"/>
      <c r="C87" s="8"/>
      <c r="D87" s="7"/>
      <c r="L87" s="95"/>
      <c r="M87" s="7"/>
    </row>
    <row r="88" spans="1:13">
      <c r="A88" s="6"/>
      <c r="C88" s="8"/>
      <c r="D88" s="7"/>
      <c r="L88" s="95"/>
      <c r="M88" s="7"/>
    </row>
    <row r="89" spans="1:13">
      <c r="A89" s="6"/>
      <c r="C89" s="8"/>
      <c r="D89" s="7"/>
      <c r="L89" s="95"/>
      <c r="M89" s="7"/>
    </row>
    <row r="90" spans="1:13">
      <c r="A90" s="6"/>
      <c r="C90" s="8"/>
      <c r="D90" s="7"/>
      <c r="L90" s="95"/>
      <c r="M90" s="7"/>
    </row>
    <row r="91" spans="1:13">
      <c r="A91" s="6"/>
      <c r="C91" s="8"/>
      <c r="D91" s="7"/>
      <c r="L91" s="95"/>
      <c r="M91" s="7"/>
    </row>
    <row r="92" spans="1:13">
      <c r="A92" s="6"/>
      <c r="C92" s="8"/>
      <c r="D92" s="7"/>
      <c r="L92" s="95"/>
      <c r="M92" s="7"/>
    </row>
    <row r="93" spans="1:13">
      <c r="A93" s="6"/>
      <c r="C93" s="8"/>
      <c r="D93" s="7"/>
      <c r="L93" s="95"/>
      <c r="M93" s="7"/>
    </row>
    <row r="94" spans="1:13">
      <c r="A94" s="6"/>
      <c r="C94" s="8"/>
      <c r="D94" s="7"/>
      <c r="L94" s="95"/>
      <c r="M94" s="7"/>
    </row>
    <row r="95" spans="1:13">
      <c r="A95" s="6"/>
      <c r="C95" s="8"/>
      <c r="D95" s="7"/>
      <c r="L95" s="95"/>
      <c r="M95" s="7"/>
    </row>
    <row r="96" spans="1:13">
      <c r="A96" s="6"/>
      <c r="C96" s="8"/>
      <c r="D96" s="7"/>
      <c r="L96" s="95"/>
      <c r="M96" s="7"/>
    </row>
    <row r="97" spans="1:13">
      <c r="A97" s="6"/>
      <c r="C97" s="8"/>
      <c r="D97" s="7"/>
      <c r="L97" s="95"/>
      <c r="M97" s="7"/>
    </row>
    <row r="98" spans="1:13">
      <c r="A98" s="6"/>
      <c r="C98" s="8"/>
      <c r="D98" s="7"/>
      <c r="L98" s="95"/>
      <c r="M98" s="7"/>
    </row>
    <row r="99" spans="1:13">
      <c r="A99" s="6"/>
      <c r="C99" s="8"/>
      <c r="D99" s="7"/>
      <c r="L99" s="95"/>
      <c r="M99" s="7"/>
    </row>
    <row r="100" spans="1:13">
      <c r="A100" s="6"/>
      <c r="C100" s="8"/>
      <c r="D100" s="7"/>
      <c r="L100" s="95"/>
      <c r="M100" s="7"/>
    </row>
    <row r="101" spans="1:13">
      <c r="A101" s="6"/>
      <c r="C101" s="8"/>
      <c r="D101" s="7"/>
      <c r="L101" s="95"/>
      <c r="M101" s="7"/>
    </row>
    <row r="102" spans="1:13">
      <c r="A102" s="6"/>
      <c r="C102" s="8"/>
      <c r="D102" s="7"/>
      <c r="L102" s="95"/>
      <c r="M102" s="7"/>
    </row>
    <row r="103" spans="1:13">
      <c r="A103" s="6"/>
      <c r="C103" s="8"/>
      <c r="D103" s="7"/>
      <c r="L103" s="95"/>
      <c r="M103" s="7"/>
    </row>
    <row r="104" spans="1:13">
      <c r="A104" s="6"/>
      <c r="C104" s="8"/>
      <c r="D104" s="7"/>
      <c r="L104" s="95"/>
      <c r="M104" s="7"/>
    </row>
    <row r="105" spans="1:13">
      <c r="A105" s="6"/>
      <c r="C105" s="8"/>
      <c r="D105" s="7"/>
      <c r="L105" s="95"/>
      <c r="M105" s="7"/>
    </row>
    <row r="106" spans="1:13">
      <c r="A106" s="6"/>
      <c r="C106" s="8"/>
      <c r="D106" s="7"/>
      <c r="L106" s="95"/>
      <c r="M106" s="7"/>
    </row>
    <row r="107" spans="1:13">
      <c r="A107" s="6"/>
      <c r="C107" s="8"/>
      <c r="D107" s="7"/>
      <c r="L107" s="95"/>
      <c r="M107" s="7"/>
    </row>
    <row r="108" spans="1:13">
      <c r="A108" s="6"/>
      <c r="C108" s="8"/>
      <c r="D108" s="7"/>
      <c r="L108" s="95"/>
      <c r="M108" s="7"/>
    </row>
    <row r="109" spans="1:13">
      <c r="A109" s="6"/>
      <c r="C109" s="8"/>
      <c r="D109" s="7"/>
      <c r="L109" s="95"/>
      <c r="M109" s="7"/>
    </row>
    <row r="110" spans="1:13">
      <c r="A110" s="6"/>
      <c r="C110" s="8"/>
      <c r="D110" s="7"/>
      <c r="L110" s="95"/>
      <c r="M110" s="7"/>
    </row>
    <row r="111" spans="1:13">
      <c r="A111" s="6"/>
      <c r="C111" s="8"/>
      <c r="D111" s="7"/>
      <c r="L111" s="95"/>
      <c r="M111" s="7"/>
    </row>
    <row r="112" spans="1:13">
      <c r="A112" s="6"/>
      <c r="C112" s="8"/>
      <c r="D112" s="7"/>
      <c r="L112" s="95"/>
      <c r="M112" s="7"/>
    </row>
    <row r="113" spans="1:13">
      <c r="A113" s="6"/>
      <c r="C113" s="8"/>
      <c r="D113" s="7"/>
      <c r="L113" s="95"/>
      <c r="M113" s="7"/>
    </row>
    <row r="114" spans="1:13">
      <c r="A114" s="6"/>
      <c r="C114" s="8"/>
      <c r="D114" s="7"/>
      <c r="L114" s="95"/>
      <c r="M114" s="7"/>
    </row>
    <row r="115" spans="1:13">
      <c r="A115" s="6"/>
      <c r="C115" s="8"/>
      <c r="D115" s="7"/>
      <c r="L115" s="95"/>
      <c r="M115" s="7"/>
    </row>
    <row r="116" spans="1:13">
      <c r="A116" s="6"/>
      <c r="C116" s="8"/>
      <c r="D116" s="7"/>
      <c r="L116" s="95"/>
      <c r="M116" s="7"/>
    </row>
    <row r="117" spans="1:13">
      <c r="A117" s="6"/>
      <c r="C117" s="8"/>
      <c r="D117" s="7"/>
      <c r="L117" s="95"/>
      <c r="M117" s="7"/>
    </row>
    <row r="118" spans="1:13">
      <c r="A118" s="6"/>
      <c r="C118" s="8"/>
      <c r="D118" s="7"/>
      <c r="L118" s="95"/>
      <c r="M118" s="7"/>
    </row>
    <row r="119" spans="1:13">
      <c r="A119" s="6"/>
      <c r="C119" s="8"/>
      <c r="D119" s="7"/>
      <c r="L119" s="95"/>
      <c r="M119" s="7"/>
    </row>
    <row r="120" spans="1:13">
      <c r="A120" s="6"/>
      <c r="C120" s="8"/>
      <c r="D120" s="7"/>
      <c r="L120" s="95"/>
      <c r="M120" s="7"/>
    </row>
    <row r="121" spans="1:13">
      <c r="A121" s="6"/>
      <c r="C121" s="8"/>
      <c r="D121" s="7"/>
      <c r="L121" s="95"/>
      <c r="M121" s="7"/>
    </row>
    <row r="122" spans="1:13">
      <c r="A122" s="6"/>
      <c r="C122" s="8"/>
      <c r="D122" s="7"/>
      <c r="L122" s="95"/>
      <c r="M122" s="7"/>
    </row>
    <row r="123" spans="1:13">
      <c r="A123" s="6"/>
      <c r="C123" s="8"/>
      <c r="D123" s="7"/>
      <c r="L123" s="95"/>
      <c r="M123" s="7"/>
    </row>
    <row r="124" spans="1:13">
      <c r="A124" s="6"/>
      <c r="C124" s="8"/>
      <c r="D124" s="7"/>
      <c r="L124" s="95"/>
      <c r="M124" s="7"/>
    </row>
    <row r="125" spans="1:13">
      <c r="A125" s="6"/>
      <c r="C125" s="8"/>
      <c r="D125" s="7"/>
      <c r="L125" s="95"/>
      <c r="M125" s="7"/>
    </row>
    <row r="126" spans="1:13">
      <c r="A126" s="6"/>
      <c r="C126" s="8"/>
      <c r="D126" s="7"/>
      <c r="L126" s="95"/>
      <c r="M126" s="7"/>
    </row>
    <row r="127" spans="1:13">
      <c r="A127" s="6"/>
      <c r="C127" s="8"/>
      <c r="D127" s="7"/>
      <c r="L127" s="95"/>
      <c r="M127" s="7"/>
    </row>
    <row r="128" spans="1:13">
      <c r="A128" s="6"/>
      <c r="C128" s="8"/>
      <c r="D128" s="7"/>
      <c r="L128" s="95"/>
      <c r="M128" s="7"/>
    </row>
    <row r="129" spans="1:13">
      <c r="A129" s="6"/>
      <c r="C129" s="8"/>
      <c r="D129" s="7"/>
      <c r="L129" s="95"/>
      <c r="M129" s="7"/>
    </row>
    <row r="130" spans="1:13">
      <c r="A130" s="6"/>
      <c r="C130" s="8"/>
      <c r="D130" s="7"/>
      <c r="L130" s="95"/>
      <c r="M130" s="7"/>
    </row>
    <row r="131" spans="1:13">
      <c r="A131" s="6"/>
      <c r="C131" s="8"/>
      <c r="D131" s="7"/>
      <c r="L131" s="95"/>
      <c r="M131" s="7"/>
    </row>
    <row r="132" spans="1:13">
      <c r="A132" s="6"/>
      <c r="C132" s="8"/>
      <c r="D132" s="7"/>
      <c r="L132" s="95"/>
      <c r="M132" s="7"/>
    </row>
    <row r="133" spans="1:13">
      <c r="A133" s="6"/>
      <c r="C133" s="8"/>
      <c r="D133" s="7"/>
      <c r="L133" s="95"/>
      <c r="M133" s="7"/>
    </row>
    <row r="134" spans="1:13">
      <c r="A134" s="6"/>
      <c r="C134" s="8"/>
      <c r="D134" s="7"/>
      <c r="L134" s="95"/>
      <c r="M134" s="7"/>
    </row>
    <row r="135" spans="1:13">
      <c r="A135" s="6"/>
      <c r="C135" s="8"/>
      <c r="D135" s="7"/>
      <c r="L135" s="95"/>
      <c r="M135" s="7"/>
    </row>
    <row r="136" spans="1:13">
      <c r="A136" s="6"/>
      <c r="C136" s="8"/>
      <c r="D136" s="7"/>
      <c r="L136" s="95"/>
      <c r="M136" s="7"/>
    </row>
    <row r="137" spans="1:13">
      <c r="A137" s="6"/>
      <c r="C137" s="8"/>
      <c r="D137" s="7"/>
      <c r="L137" s="95"/>
      <c r="M137" s="7"/>
    </row>
    <row r="138" spans="1:13">
      <c r="A138" s="6"/>
      <c r="C138" s="8"/>
      <c r="D138" s="7"/>
      <c r="L138" s="95"/>
      <c r="M138" s="7"/>
    </row>
    <row r="139" spans="1:13">
      <c r="A139" s="6"/>
      <c r="C139" s="8"/>
      <c r="D139" s="7"/>
      <c r="L139" s="95"/>
      <c r="M139" s="7"/>
    </row>
    <row r="140" spans="1:13">
      <c r="A140" s="6"/>
      <c r="C140" s="8"/>
      <c r="D140" s="7"/>
      <c r="L140" s="95"/>
      <c r="M140" s="7"/>
    </row>
    <row r="141" spans="1:13">
      <c r="A141" s="6"/>
      <c r="C141" s="8"/>
      <c r="D141" s="7"/>
      <c r="L141" s="95"/>
      <c r="M141" s="7"/>
    </row>
    <row r="142" spans="1:13">
      <c r="A142" s="6"/>
      <c r="C142" s="8"/>
      <c r="D142" s="7"/>
      <c r="L142" s="95"/>
      <c r="M142" s="7"/>
    </row>
    <row r="143" spans="1:13">
      <c r="A143" s="6"/>
      <c r="C143" s="8"/>
      <c r="D143" s="7"/>
      <c r="L143" s="95"/>
      <c r="M143" s="7"/>
    </row>
    <row r="144" spans="1:13">
      <c r="A144" s="6"/>
      <c r="C144" s="8"/>
      <c r="D144" s="7"/>
      <c r="L144" s="95"/>
      <c r="M144" s="7"/>
    </row>
    <row r="145" spans="1:13">
      <c r="A145" s="6"/>
      <c r="C145" s="8"/>
      <c r="D145" s="7"/>
      <c r="L145" s="95"/>
      <c r="M145" s="7"/>
    </row>
    <row r="146" spans="1:13">
      <c r="A146" s="6"/>
      <c r="C146" s="8"/>
      <c r="D146" s="7"/>
      <c r="L146" s="95"/>
      <c r="M146" s="7"/>
    </row>
    <row r="147" spans="1:13">
      <c r="A147" s="6"/>
      <c r="C147" s="8"/>
      <c r="D147" s="7"/>
      <c r="L147" s="95"/>
      <c r="M147" s="7"/>
    </row>
    <row r="148" spans="1:13">
      <c r="A148" s="6"/>
      <c r="C148" s="8"/>
      <c r="D148" s="7"/>
      <c r="L148" s="95"/>
      <c r="M148" s="7"/>
    </row>
    <row r="149" spans="1:13">
      <c r="A149" s="6"/>
      <c r="C149" s="8"/>
      <c r="D149" s="7"/>
      <c r="L149" s="95"/>
      <c r="M149" s="7"/>
    </row>
    <row r="150" spans="1:13">
      <c r="A150" s="6"/>
      <c r="C150" s="8"/>
      <c r="D150" s="7"/>
      <c r="L150" s="95"/>
      <c r="M150" s="7"/>
    </row>
    <row r="151" spans="1:13">
      <c r="A151" s="6"/>
      <c r="C151" s="8"/>
      <c r="D151" s="7"/>
      <c r="L151" s="95"/>
      <c r="M151" s="7"/>
    </row>
    <row r="152" spans="1:13">
      <c r="A152" s="6"/>
      <c r="C152" s="8"/>
      <c r="D152" s="7"/>
      <c r="L152" s="95"/>
      <c r="M152" s="7"/>
    </row>
    <row r="153" spans="1:13">
      <c r="A153" s="6"/>
      <c r="C153" s="8"/>
      <c r="D153" s="7"/>
      <c r="L153" s="95"/>
      <c r="M153" s="7"/>
    </row>
    <row r="154" spans="1:13">
      <c r="A154" s="6"/>
      <c r="C154" s="8"/>
      <c r="D154" s="7"/>
      <c r="L154" s="95"/>
      <c r="M154" s="7"/>
    </row>
    <row r="155" spans="1:13">
      <c r="A155" s="6"/>
      <c r="C155" s="8"/>
      <c r="D155" s="7"/>
      <c r="L155" s="95"/>
      <c r="M155" s="7"/>
    </row>
    <row r="156" spans="1:13">
      <c r="A156" s="6"/>
      <c r="C156" s="8"/>
      <c r="D156" s="7"/>
      <c r="L156" s="95"/>
      <c r="M156" s="7"/>
    </row>
    <row r="157" spans="1:13">
      <c r="A157" s="6"/>
      <c r="C157" s="8"/>
      <c r="D157" s="7"/>
      <c r="L157" s="95"/>
      <c r="M157" s="7"/>
    </row>
    <row r="158" spans="1:13">
      <c r="A158" s="6"/>
      <c r="C158" s="8"/>
      <c r="D158" s="7"/>
      <c r="L158" s="95"/>
      <c r="M158" s="7"/>
    </row>
    <row r="159" spans="1:13">
      <c r="A159" s="6"/>
      <c r="C159" s="8"/>
      <c r="D159" s="7"/>
      <c r="L159" s="95"/>
      <c r="M159" s="7"/>
    </row>
    <row r="160" spans="1:13">
      <c r="A160" s="6"/>
      <c r="C160" s="8"/>
      <c r="D160" s="7"/>
      <c r="L160" s="95"/>
      <c r="M160" s="7"/>
    </row>
    <row r="161" spans="1:13">
      <c r="A161" s="6"/>
      <c r="C161" s="8"/>
      <c r="D161" s="7"/>
      <c r="L161" s="95"/>
      <c r="M161" s="7"/>
    </row>
    <row r="162" spans="1:13">
      <c r="A162" s="6"/>
      <c r="C162" s="8"/>
      <c r="D162" s="7"/>
      <c r="L162" s="95"/>
      <c r="M162" s="7"/>
    </row>
    <row r="163" spans="1:13">
      <c r="A163" s="6"/>
      <c r="C163" s="8"/>
      <c r="D163" s="7"/>
      <c r="L163" s="95"/>
      <c r="M163" s="7"/>
    </row>
    <row r="164" spans="1:13">
      <c r="A164" s="6"/>
      <c r="C164" s="8"/>
      <c r="D164" s="7"/>
      <c r="L164" s="95"/>
      <c r="M164" s="7"/>
    </row>
    <row r="165" spans="1:13">
      <c r="A165" s="6"/>
      <c r="C165" s="8"/>
      <c r="D165" s="7"/>
      <c r="L165" s="95"/>
      <c r="M165" s="7"/>
    </row>
    <row r="166" spans="1:13">
      <c r="A166" s="6"/>
      <c r="C166" s="8"/>
      <c r="D166" s="7"/>
      <c r="L166" s="95"/>
      <c r="M166" s="7"/>
    </row>
    <row r="167" spans="1:13">
      <c r="A167" s="6"/>
      <c r="C167" s="8"/>
      <c r="D167" s="7"/>
      <c r="L167" s="95"/>
      <c r="M167" s="7"/>
    </row>
    <row r="168" spans="1:13">
      <c r="A168" s="6"/>
      <c r="C168" s="8"/>
      <c r="D168" s="7"/>
      <c r="L168" s="95"/>
      <c r="M168" s="7"/>
    </row>
    <row r="169" spans="1:13">
      <c r="A169" s="6"/>
      <c r="C169" s="8"/>
      <c r="D169" s="7"/>
      <c r="L169" s="95"/>
      <c r="M169" s="7"/>
    </row>
    <row r="170" spans="1:13">
      <c r="A170" s="6"/>
      <c r="C170" s="8"/>
      <c r="D170" s="7"/>
      <c r="L170" s="95"/>
      <c r="M170" s="7"/>
    </row>
    <row r="171" spans="1:13">
      <c r="A171" s="6"/>
      <c r="C171" s="8"/>
      <c r="D171" s="7"/>
      <c r="L171" s="95"/>
      <c r="M171" s="7"/>
    </row>
    <row r="172" spans="1:13">
      <c r="A172" s="6"/>
      <c r="C172" s="8"/>
      <c r="D172" s="7"/>
      <c r="L172" s="95"/>
      <c r="M172" s="7"/>
    </row>
    <row r="173" spans="1:13">
      <c r="A173" s="6"/>
      <c r="C173" s="8"/>
      <c r="D173" s="7"/>
      <c r="L173" s="95"/>
      <c r="M173" s="7"/>
    </row>
    <row r="174" spans="1:13">
      <c r="A174" s="6"/>
      <c r="C174" s="8"/>
      <c r="D174" s="7"/>
      <c r="L174" s="95"/>
      <c r="M174" s="7"/>
    </row>
    <row r="175" spans="1:13">
      <c r="A175" s="6"/>
      <c r="C175" s="8"/>
      <c r="D175" s="7"/>
      <c r="L175" s="95"/>
      <c r="M175" s="7"/>
    </row>
    <row r="176" spans="1:13">
      <c r="A176" s="6"/>
      <c r="C176" s="8"/>
      <c r="D176" s="7"/>
      <c r="L176" s="95"/>
      <c r="M176" s="7"/>
    </row>
    <row r="177" spans="1:13">
      <c r="A177" s="6"/>
      <c r="C177" s="8"/>
      <c r="D177" s="7"/>
      <c r="L177" s="95"/>
      <c r="M177" s="7"/>
    </row>
    <row r="178" spans="1:13">
      <c r="A178" s="6"/>
      <c r="C178" s="8"/>
      <c r="D178" s="7"/>
      <c r="L178" s="95"/>
      <c r="M178" s="7"/>
    </row>
    <row r="179" spans="1:13">
      <c r="A179" s="6"/>
      <c r="C179" s="8"/>
      <c r="D179" s="7"/>
      <c r="L179" s="95"/>
      <c r="M179" s="7"/>
    </row>
    <row r="180" spans="1:13">
      <c r="A180" s="6"/>
      <c r="C180" s="8"/>
      <c r="D180" s="7"/>
      <c r="L180" s="95"/>
      <c r="M180" s="7"/>
    </row>
    <row r="181" spans="1:13">
      <c r="A181" s="6"/>
      <c r="C181" s="8"/>
      <c r="D181" s="7"/>
      <c r="L181" s="95"/>
      <c r="M181" s="7"/>
    </row>
    <row r="182" spans="1:13">
      <c r="A182" s="6"/>
      <c r="C182" s="8"/>
      <c r="D182" s="7"/>
      <c r="L182" s="95"/>
      <c r="M182" s="7"/>
    </row>
    <row r="183" spans="1:13">
      <c r="A183" s="6"/>
      <c r="C183" s="8"/>
      <c r="D183" s="7"/>
      <c r="L183" s="95"/>
      <c r="M183" s="7"/>
    </row>
    <row r="184" spans="1:13">
      <c r="A184" s="6"/>
      <c r="C184" s="8"/>
      <c r="D184" s="7"/>
      <c r="L184" s="95"/>
      <c r="M184" s="7"/>
    </row>
    <row r="185" spans="1:13">
      <c r="A185" s="6"/>
      <c r="C185" s="8"/>
      <c r="D185" s="7"/>
      <c r="L185" s="95"/>
      <c r="M185" s="7"/>
    </row>
    <row r="186" spans="1:13">
      <c r="A186" s="6"/>
      <c r="C186" s="8"/>
      <c r="D186" s="7"/>
      <c r="L186" s="95"/>
      <c r="M186" s="7"/>
    </row>
    <row r="187" spans="1:13">
      <c r="A187" s="6"/>
      <c r="C187" s="8"/>
      <c r="D187" s="7"/>
      <c r="L187" s="95"/>
      <c r="M187" s="7"/>
    </row>
    <row r="188" spans="1:13">
      <c r="A188" s="6"/>
      <c r="C188" s="8"/>
      <c r="D188" s="7"/>
      <c r="L188" s="95"/>
      <c r="M188" s="7"/>
    </row>
    <row r="189" spans="1:13">
      <c r="A189" s="6"/>
      <c r="C189" s="8"/>
      <c r="D189" s="7"/>
      <c r="L189" s="95"/>
      <c r="M189" s="7"/>
    </row>
    <row r="190" spans="1:13">
      <c r="A190" s="6"/>
      <c r="C190" s="8"/>
      <c r="D190" s="7"/>
      <c r="L190" s="95"/>
      <c r="M190" s="7"/>
    </row>
    <row r="191" spans="1:13">
      <c r="A191" s="6"/>
      <c r="C191" s="8"/>
      <c r="D191" s="7"/>
      <c r="L191" s="95"/>
      <c r="M191" s="7"/>
    </row>
    <row r="192" spans="1:13">
      <c r="A192" s="6"/>
      <c r="C192" s="8"/>
      <c r="D192" s="7"/>
      <c r="L192" s="95"/>
      <c r="M192" s="7"/>
    </row>
    <row r="193" spans="1:13">
      <c r="A193" s="6"/>
      <c r="C193" s="8"/>
      <c r="D193" s="7"/>
      <c r="L193" s="95"/>
      <c r="M193" s="7"/>
    </row>
    <row r="194" spans="1:13">
      <c r="A194" s="6"/>
      <c r="C194" s="8"/>
      <c r="D194" s="7"/>
      <c r="L194" s="95"/>
      <c r="M194" s="7"/>
    </row>
    <row r="195" spans="1:13">
      <c r="A195" s="6"/>
      <c r="C195" s="8"/>
      <c r="D195" s="7"/>
      <c r="L195" s="95"/>
      <c r="M195" s="7"/>
    </row>
    <row r="196" spans="1:13">
      <c r="A196" s="6"/>
      <c r="C196" s="8"/>
      <c r="D196" s="7"/>
      <c r="L196" s="95"/>
      <c r="M196" s="7"/>
    </row>
    <row r="197" spans="1:13">
      <c r="A197" s="6"/>
      <c r="C197" s="8"/>
      <c r="D197" s="7"/>
      <c r="L197" s="95"/>
      <c r="M197" s="7"/>
    </row>
    <row r="198" spans="1:13">
      <c r="A198" s="6"/>
      <c r="C198" s="8"/>
      <c r="D198" s="7"/>
      <c r="L198" s="95"/>
      <c r="M198" s="7"/>
    </row>
    <row r="199" spans="1:13">
      <c r="A199" s="6"/>
      <c r="C199" s="8"/>
      <c r="D199" s="7"/>
      <c r="L199" s="95"/>
      <c r="M199" s="7"/>
    </row>
    <row r="200" spans="1:13">
      <c r="A200" s="6"/>
      <c r="C200" s="8"/>
      <c r="D200" s="7"/>
      <c r="L200" s="95"/>
      <c r="M200" s="7"/>
    </row>
    <row r="201" spans="1:13">
      <c r="A201" s="6"/>
      <c r="C201" s="8"/>
      <c r="D201" s="7"/>
      <c r="L201" s="95"/>
      <c r="M201" s="7"/>
    </row>
    <row r="202" spans="1:13">
      <c r="A202" s="6"/>
      <c r="C202" s="8"/>
      <c r="D202" s="7"/>
      <c r="L202" s="95"/>
      <c r="M202" s="7"/>
    </row>
    <row r="203" spans="1:13">
      <c r="A203" s="6"/>
      <c r="C203" s="8"/>
      <c r="D203" s="7"/>
      <c r="L203" s="95"/>
      <c r="M203" s="7"/>
    </row>
    <row r="204" spans="1:13">
      <c r="A204" s="6"/>
      <c r="C204" s="8"/>
      <c r="D204" s="7"/>
      <c r="L204" s="95"/>
      <c r="M204" s="7"/>
    </row>
    <row r="205" spans="1:13">
      <c r="A205" s="6"/>
      <c r="C205" s="8"/>
      <c r="D205" s="7"/>
      <c r="L205" s="95"/>
      <c r="M205" s="7"/>
    </row>
    <row r="206" spans="1:13">
      <c r="A206" s="6"/>
      <c r="C206" s="8"/>
      <c r="D206" s="7"/>
      <c r="L206" s="95"/>
      <c r="M206" s="7"/>
    </row>
    <row r="207" spans="1:13">
      <c r="A207" s="6"/>
      <c r="C207" s="8"/>
      <c r="D207" s="7"/>
      <c r="L207" s="95"/>
      <c r="M207" s="7"/>
    </row>
    <row r="208" spans="1:13">
      <c r="A208" s="6"/>
      <c r="C208" s="8"/>
      <c r="D208" s="7"/>
      <c r="L208" s="95"/>
      <c r="M208" s="7"/>
    </row>
    <row r="209" spans="1:13">
      <c r="A209" s="6"/>
      <c r="C209" s="8"/>
      <c r="D209" s="7"/>
      <c r="L209" s="95"/>
      <c r="M209" s="7"/>
    </row>
    <row r="210" spans="1:13">
      <c r="A210" s="6"/>
      <c r="C210" s="8"/>
      <c r="D210" s="7"/>
      <c r="L210" s="95"/>
      <c r="M210" s="7"/>
    </row>
    <row r="211" spans="1:13">
      <c r="A211" s="6"/>
      <c r="C211" s="8"/>
      <c r="D211" s="7"/>
      <c r="L211" s="95"/>
      <c r="M211" s="7"/>
    </row>
    <row r="212" spans="1:13">
      <c r="A212" s="6"/>
      <c r="C212" s="8"/>
      <c r="D212" s="7"/>
      <c r="L212" s="95"/>
      <c r="M212" s="7"/>
    </row>
    <row r="213" spans="1:13">
      <c r="A213" s="6"/>
      <c r="C213" s="8"/>
      <c r="D213" s="7"/>
      <c r="L213" s="95"/>
      <c r="M213" s="7"/>
    </row>
    <row r="214" spans="1:13">
      <c r="A214" s="6"/>
      <c r="C214" s="8"/>
      <c r="D214" s="7"/>
      <c r="L214" s="95"/>
      <c r="M214" s="7"/>
    </row>
    <row r="215" spans="1:13">
      <c r="A215" s="6"/>
      <c r="C215" s="8"/>
      <c r="D215" s="7"/>
      <c r="L215" s="95"/>
      <c r="M215" s="7"/>
    </row>
    <row r="216" spans="1:13">
      <c r="A216" s="6"/>
      <c r="C216" s="8"/>
      <c r="D216" s="7"/>
      <c r="L216" s="95"/>
      <c r="M216" s="7"/>
    </row>
    <row r="217" spans="1:13">
      <c r="A217" s="6"/>
      <c r="C217" s="8"/>
      <c r="D217" s="7"/>
      <c r="L217" s="95"/>
      <c r="M217" s="7"/>
    </row>
    <row r="218" spans="1:13">
      <c r="A218" s="6"/>
      <c r="C218" s="8"/>
      <c r="D218" s="7"/>
      <c r="L218" s="95"/>
      <c r="M218" s="7"/>
    </row>
    <row r="219" spans="1:13">
      <c r="A219" s="6"/>
      <c r="C219" s="8"/>
      <c r="D219" s="7"/>
      <c r="L219" s="95"/>
      <c r="M219" s="7"/>
    </row>
    <row r="220" spans="1:13">
      <c r="A220" s="6"/>
      <c r="C220" s="8"/>
      <c r="D220" s="7"/>
      <c r="L220" s="95"/>
      <c r="M220" s="7"/>
    </row>
    <row r="221" spans="1:13">
      <c r="A221" s="6"/>
      <c r="C221" s="8"/>
      <c r="D221" s="7"/>
      <c r="L221" s="95"/>
      <c r="M221" s="7"/>
    </row>
    <row r="222" spans="1:13">
      <c r="A222" s="6"/>
      <c r="C222" s="8"/>
      <c r="D222" s="7"/>
      <c r="L222" s="95"/>
      <c r="M222" s="7"/>
    </row>
    <row r="223" spans="1:13">
      <c r="A223" s="6"/>
      <c r="C223" s="8"/>
      <c r="D223" s="7"/>
      <c r="L223" s="95"/>
      <c r="M223" s="7"/>
    </row>
    <row r="224" spans="1:13">
      <c r="A224" s="6"/>
      <c r="C224" s="8"/>
      <c r="D224" s="7"/>
      <c r="L224" s="95"/>
      <c r="M224" s="7"/>
    </row>
    <row r="225" spans="1:13">
      <c r="A225" s="6"/>
      <c r="C225" s="8"/>
      <c r="D225" s="7"/>
      <c r="L225" s="95"/>
      <c r="M225" s="7"/>
    </row>
    <row r="226" spans="1:13">
      <c r="A226" s="6"/>
      <c r="C226" s="8"/>
      <c r="D226" s="7"/>
      <c r="L226" s="95"/>
      <c r="M226" s="7"/>
    </row>
    <row r="227" spans="1:13">
      <c r="A227" s="6"/>
      <c r="C227" s="8"/>
      <c r="D227" s="7"/>
      <c r="L227" s="95"/>
      <c r="M227" s="7"/>
    </row>
    <row r="228" spans="1:13">
      <c r="A228" s="6"/>
      <c r="C228" s="8"/>
      <c r="D228" s="7"/>
      <c r="L228" s="95"/>
      <c r="M228" s="7"/>
    </row>
    <row r="229" spans="1:13">
      <c r="A229" s="6"/>
      <c r="C229" s="8"/>
      <c r="D229" s="7"/>
      <c r="L229" s="95"/>
      <c r="M229" s="7"/>
    </row>
    <row r="230" spans="1:13">
      <c r="A230" s="6"/>
      <c r="C230" s="8"/>
      <c r="D230" s="7"/>
      <c r="L230" s="95"/>
      <c r="M230" s="7"/>
    </row>
    <row r="231" spans="1:13">
      <c r="A231" s="6"/>
      <c r="C231" s="8"/>
      <c r="D231" s="7"/>
      <c r="L231" s="95"/>
      <c r="M231" s="7"/>
    </row>
    <row r="232" spans="1:13">
      <c r="A232" s="6"/>
      <c r="C232" s="8"/>
      <c r="D232" s="7"/>
      <c r="L232" s="95"/>
      <c r="M232" s="7"/>
    </row>
    <row r="233" spans="1:13">
      <c r="A233" s="6"/>
      <c r="C233" s="8"/>
      <c r="D233" s="7"/>
      <c r="L233" s="95"/>
      <c r="M233" s="7"/>
    </row>
    <row r="234" spans="1:13">
      <c r="A234" s="6"/>
      <c r="C234" s="8"/>
      <c r="D234" s="7"/>
      <c r="L234" s="95"/>
      <c r="M234" s="7"/>
    </row>
    <row r="235" spans="1:13">
      <c r="A235" s="6"/>
      <c r="C235" s="8"/>
      <c r="D235" s="7"/>
      <c r="L235" s="95"/>
      <c r="M235" s="7"/>
    </row>
    <row r="236" spans="1:13">
      <c r="A236" s="6"/>
      <c r="C236" s="8"/>
      <c r="D236" s="7"/>
      <c r="L236" s="95"/>
      <c r="M236" s="7"/>
    </row>
    <row r="237" spans="1:13">
      <c r="A237" s="6"/>
      <c r="C237" s="8"/>
      <c r="D237" s="7"/>
      <c r="L237" s="95"/>
      <c r="M237" s="7"/>
    </row>
    <row r="238" spans="1:13">
      <c r="A238" s="6"/>
      <c r="C238" s="8"/>
      <c r="D238" s="7"/>
      <c r="L238" s="95"/>
      <c r="M238" s="7"/>
    </row>
    <row r="239" spans="1:13">
      <c r="A239" s="6"/>
      <c r="C239" s="8"/>
      <c r="D239" s="7"/>
      <c r="L239" s="95"/>
      <c r="M239" s="7"/>
    </row>
    <row r="240" spans="1:13">
      <c r="A240" s="6"/>
      <c r="C240" s="8"/>
      <c r="D240" s="7"/>
      <c r="L240" s="95"/>
      <c r="M240" s="7"/>
    </row>
    <row r="241" spans="1:13">
      <c r="A241" s="6"/>
      <c r="C241" s="8"/>
      <c r="D241" s="7"/>
      <c r="L241" s="95"/>
      <c r="M241" s="7"/>
    </row>
    <row r="242" spans="1:13">
      <c r="A242" s="6"/>
      <c r="C242" s="8"/>
      <c r="D242" s="7"/>
      <c r="L242" s="95"/>
      <c r="M242" s="7"/>
    </row>
    <row r="243" spans="1:13">
      <c r="A243" s="6"/>
      <c r="C243" s="8"/>
      <c r="D243" s="7"/>
      <c r="L243" s="95"/>
      <c r="M243" s="7"/>
    </row>
    <row r="244" spans="1:13">
      <c r="A244" s="6"/>
      <c r="C244" s="8"/>
      <c r="D244" s="7"/>
      <c r="L244" s="95"/>
      <c r="M244" s="7"/>
    </row>
    <row r="245" spans="1:13">
      <c r="A245" s="6"/>
      <c r="C245" s="8"/>
      <c r="D245" s="7"/>
      <c r="L245" s="95"/>
      <c r="M245" s="7"/>
    </row>
    <row r="246" spans="1:13">
      <c r="A246" s="6"/>
      <c r="C246" s="8"/>
      <c r="D246" s="7"/>
      <c r="L246" s="95"/>
      <c r="M246" s="7"/>
    </row>
    <row r="247" spans="1:13">
      <c r="A247" s="6"/>
      <c r="C247" s="8"/>
      <c r="D247" s="7"/>
      <c r="L247" s="95"/>
      <c r="M247" s="7"/>
    </row>
    <row r="248" spans="1:13">
      <c r="A248" s="6"/>
      <c r="C248" s="8"/>
      <c r="D248" s="7"/>
      <c r="L248" s="95"/>
      <c r="M248" s="7"/>
    </row>
    <row r="249" spans="1:13">
      <c r="A249" s="6"/>
      <c r="C249" s="8"/>
      <c r="D249" s="7"/>
      <c r="L249" s="95"/>
      <c r="M249" s="7"/>
    </row>
    <row r="250" spans="1:13">
      <c r="A250" s="6"/>
      <c r="C250" s="8"/>
      <c r="D250" s="7"/>
      <c r="L250" s="95"/>
      <c r="M250" s="7"/>
    </row>
    <row r="251" spans="1:13">
      <c r="A251" s="6"/>
      <c r="C251" s="8"/>
      <c r="D251" s="7"/>
      <c r="L251" s="95"/>
      <c r="M251" s="7"/>
    </row>
    <row r="252" spans="1:13">
      <c r="A252" s="6"/>
      <c r="C252" s="8"/>
      <c r="D252" s="7"/>
      <c r="L252" s="95"/>
      <c r="M252" s="7"/>
    </row>
    <row r="253" spans="1:13">
      <c r="A253" s="6"/>
      <c r="C253" s="8"/>
      <c r="D253" s="7"/>
      <c r="L253" s="95"/>
      <c r="M253" s="7"/>
    </row>
    <row r="254" spans="1:13">
      <c r="A254" s="6"/>
      <c r="C254" s="8"/>
      <c r="D254" s="7"/>
      <c r="L254" s="95"/>
      <c r="M254" s="7"/>
    </row>
    <row r="255" spans="1:13">
      <c r="A255" s="6"/>
      <c r="C255" s="8"/>
      <c r="D255" s="7"/>
      <c r="L255" s="95"/>
      <c r="M255" s="7"/>
    </row>
    <row r="256" spans="1:13">
      <c r="A256" s="6"/>
      <c r="C256" s="8"/>
      <c r="D256" s="7"/>
      <c r="L256" s="95"/>
      <c r="M256" s="7"/>
    </row>
    <row r="257" spans="1:13">
      <c r="A257" s="6"/>
      <c r="C257" s="8"/>
      <c r="D257" s="7"/>
      <c r="L257" s="95"/>
      <c r="M257" s="7"/>
    </row>
    <row r="258" spans="1:13">
      <c r="A258" s="6"/>
      <c r="C258" s="8"/>
      <c r="D258" s="7"/>
      <c r="L258" s="95"/>
      <c r="M258" s="7"/>
    </row>
    <row r="259" spans="1:13">
      <c r="A259" s="6"/>
      <c r="C259" s="8"/>
      <c r="D259" s="7"/>
      <c r="L259" s="95"/>
      <c r="M259" s="7"/>
    </row>
    <row r="260" spans="1:13">
      <c r="A260" s="6"/>
      <c r="C260" s="8"/>
      <c r="D260" s="7"/>
      <c r="L260" s="95"/>
      <c r="M260" s="7"/>
    </row>
    <row r="261" spans="1:13">
      <c r="A261" s="6"/>
      <c r="C261" s="8"/>
      <c r="D261" s="7"/>
      <c r="L261" s="95"/>
      <c r="M261" s="7"/>
    </row>
    <row r="262" spans="1:13">
      <c r="A262" s="6"/>
      <c r="C262" s="8"/>
      <c r="D262" s="7"/>
      <c r="L262" s="95"/>
      <c r="M262" s="7"/>
    </row>
    <row r="263" spans="1:13">
      <c r="A263" s="6"/>
      <c r="C263" s="8"/>
      <c r="D263" s="7"/>
      <c r="L263" s="95"/>
      <c r="M263" s="7"/>
    </row>
    <row r="264" spans="1:13">
      <c r="A264" s="6"/>
      <c r="C264" s="8"/>
      <c r="D264" s="7"/>
      <c r="L264" s="95"/>
      <c r="M264" s="7"/>
    </row>
    <row r="265" spans="1:13">
      <c r="A265" s="6"/>
      <c r="C265" s="8"/>
      <c r="D265" s="7"/>
      <c r="L265" s="95"/>
      <c r="M265" s="7"/>
    </row>
    <row r="266" spans="1:13">
      <c r="A266" s="6"/>
      <c r="C266" s="8"/>
      <c r="D266" s="7"/>
      <c r="L266" s="95"/>
      <c r="M266" s="7"/>
    </row>
    <row r="267" spans="1:13">
      <c r="A267" s="6"/>
      <c r="C267" s="8"/>
      <c r="D267" s="7"/>
      <c r="L267" s="95"/>
      <c r="M267" s="7"/>
    </row>
    <row r="268" spans="1:13">
      <c r="A268" s="6"/>
      <c r="C268" s="8"/>
      <c r="D268" s="7"/>
      <c r="L268" s="95"/>
      <c r="M268" s="7"/>
    </row>
    <row r="269" spans="1:13">
      <c r="A269" s="6"/>
      <c r="C269" s="8"/>
      <c r="D269" s="7"/>
      <c r="L269" s="95"/>
      <c r="M269" s="7"/>
    </row>
    <row r="270" spans="1:13">
      <c r="A270" s="6"/>
      <c r="C270" s="8"/>
      <c r="D270" s="7"/>
      <c r="L270" s="95"/>
      <c r="M270" s="7"/>
    </row>
    <row r="271" spans="1:13">
      <c r="A271" s="6"/>
      <c r="C271" s="8"/>
      <c r="D271" s="7"/>
      <c r="L271" s="95"/>
      <c r="M271" s="7"/>
    </row>
    <row r="272" spans="1:13">
      <c r="A272" s="6"/>
      <c r="C272" s="8"/>
      <c r="D272" s="7"/>
      <c r="L272" s="95"/>
      <c r="M272" s="7"/>
    </row>
    <row r="273" spans="1:13">
      <c r="A273" s="6"/>
      <c r="C273" s="8"/>
      <c r="D273" s="7"/>
      <c r="L273" s="95"/>
      <c r="M273" s="7"/>
    </row>
    <row r="274" spans="1:13">
      <c r="A274" s="6"/>
      <c r="C274" s="8"/>
      <c r="D274" s="7"/>
      <c r="L274" s="95"/>
      <c r="M274" s="7"/>
    </row>
    <row r="275" spans="1:13">
      <c r="A275" s="6"/>
      <c r="C275" s="8"/>
      <c r="D275" s="7"/>
      <c r="L275" s="95"/>
      <c r="M275" s="7"/>
    </row>
    <row r="276" spans="1:13">
      <c r="A276" s="6"/>
      <c r="C276" s="8"/>
      <c r="D276" s="7"/>
      <c r="L276" s="95"/>
      <c r="M276" s="7"/>
    </row>
    <row r="277" spans="1:13">
      <c r="A277" s="6"/>
      <c r="C277" s="8"/>
      <c r="D277" s="7"/>
      <c r="L277" s="95"/>
      <c r="M277" s="7"/>
    </row>
    <row r="278" spans="1:13">
      <c r="A278" s="6"/>
      <c r="C278" s="8"/>
      <c r="D278" s="7"/>
      <c r="L278" s="95"/>
      <c r="M278" s="7"/>
    </row>
    <row r="279" spans="1:13">
      <c r="A279" s="6"/>
      <c r="C279" s="8"/>
      <c r="D279" s="7"/>
      <c r="L279" s="95"/>
      <c r="M279" s="7"/>
    </row>
    <row r="280" spans="1:13">
      <c r="A280" s="6"/>
      <c r="C280" s="8"/>
      <c r="D280" s="7"/>
      <c r="L280" s="95"/>
      <c r="M280" s="7"/>
    </row>
    <row r="281" spans="1:13">
      <c r="A281" s="6"/>
      <c r="C281" s="8"/>
      <c r="D281" s="7"/>
      <c r="L281" s="95"/>
      <c r="M281" s="7"/>
    </row>
    <row r="282" spans="1:13">
      <c r="A282" s="6"/>
      <c r="C282" s="8"/>
      <c r="D282" s="7"/>
      <c r="L282" s="95"/>
      <c r="M282" s="7"/>
    </row>
    <row r="283" spans="1:13">
      <c r="A283" s="6"/>
      <c r="C283" s="8"/>
      <c r="D283" s="7"/>
      <c r="L283" s="95"/>
      <c r="M283" s="7"/>
    </row>
    <row r="284" spans="1:13">
      <c r="A284" s="6"/>
      <c r="C284" s="8"/>
      <c r="D284" s="7"/>
      <c r="L284" s="95"/>
      <c r="M284" s="7"/>
    </row>
    <row r="285" spans="1:13">
      <c r="A285" s="6"/>
      <c r="C285" s="8"/>
      <c r="D285" s="7"/>
      <c r="L285" s="95"/>
      <c r="M285" s="7"/>
    </row>
    <row r="286" spans="1:13">
      <c r="A286" s="6"/>
      <c r="C286" s="8"/>
      <c r="D286" s="7"/>
      <c r="L286" s="95"/>
      <c r="M286" s="7"/>
    </row>
    <row r="287" spans="1:13">
      <c r="A287" s="6"/>
      <c r="C287" s="8"/>
      <c r="D287" s="7"/>
      <c r="L287" s="95"/>
      <c r="M287" s="7"/>
    </row>
    <row r="288" spans="1:13">
      <c r="A288" s="6"/>
      <c r="C288" s="8"/>
      <c r="D288" s="7"/>
      <c r="L288" s="95"/>
      <c r="M288" s="7"/>
    </row>
    <row r="289" spans="1:13">
      <c r="A289" s="6"/>
      <c r="C289" s="8"/>
      <c r="D289" s="7"/>
      <c r="L289" s="95"/>
      <c r="M289" s="7"/>
    </row>
    <row r="290" spans="1:13">
      <c r="A290" s="6"/>
      <c r="C290" s="8"/>
      <c r="D290" s="7"/>
      <c r="L290" s="95"/>
      <c r="M290" s="7"/>
    </row>
    <row r="291" spans="1:13">
      <c r="A291" s="6"/>
      <c r="C291" s="8"/>
      <c r="D291" s="7"/>
      <c r="L291" s="95"/>
      <c r="M291" s="7"/>
    </row>
    <row r="292" spans="1:13">
      <c r="A292" s="6"/>
      <c r="C292" s="8"/>
      <c r="D292" s="7"/>
      <c r="L292" s="95"/>
      <c r="M292" s="7"/>
    </row>
    <row r="293" spans="1:13">
      <c r="A293" s="6"/>
      <c r="C293" s="8"/>
      <c r="D293" s="7"/>
      <c r="L293" s="95"/>
      <c r="M293" s="7"/>
    </row>
    <row r="294" spans="1:13">
      <c r="A294" s="6"/>
      <c r="C294" s="8"/>
      <c r="D294" s="7"/>
      <c r="L294" s="95"/>
      <c r="M294" s="7"/>
    </row>
    <row r="295" spans="1:13">
      <c r="A295" s="6"/>
      <c r="C295" s="8"/>
      <c r="D295" s="7"/>
      <c r="L295" s="95"/>
      <c r="M295" s="7"/>
    </row>
    <row r="296" spans="1:13">
      <c r="A296" s="6"/>
      <c r="C296" s="8"/>
      <c r="D296" s="7"/>
      <c r="L296" s="95"/>
      <c r="M296" s="7"/>
    </row>
    <row r="297" spans="1:13">
      <c r="A297" s="6"/>
      <c r="C297" s="8"/>
      <c r="D297" s="7"/>
      <c r="L297" s="95"/>
      <c r="M297" s="7"/>
    </row>
    <row r="298" spans="1:13">
      <c r="A298" s="6"/>
      <c r="C298" s="8"/>
      <c r="D298" s="7"/>
      <c r="L298" s="95"/>
      <c r="M298" s="7"/>
    </row>
    <row r="299" spans="1:13">
      <c r="A299" s="6"/>
      <c r="C299" s="8"/>
      <c r="D299" s="7"/>
      <c r="L299" s="95"/>
      <c r="M299" s="7"/>
    </row>
    <row r="300" spans="1:13">
      <c r="A300" s="6"/>
      <c r="C300" s="8"/>
      <c r="D300" s="7"/>
      <c r="L300" s="95"/>
      <c r="M300" s="7"/>
    </row>
    <row r="301" spans="1:13">
      <c r="A301" s="6"/>
      <c r="C301" s="8"/>
      <c r="D301" s="7"/>
      <c r="L301" s="95"/>
      <c r="M301" s="7"/>
    </row>
    <row r="302" spans="1:13">
      <c r="A302" s="6"/>
      <c r="C302" s="8"/>
      <c r="D302" s="7"/>
      <c r="L302" s="95"/>
      <c r="M302" s="7"/>
    </row>
    <row r="303" spans="1:13">
      <c r="A303" s="6"/>
      <c r="C303" s="8"/>
      <c r="D303" s="7"/>
      <c r="L303" s="95"/>
      <c r="M303" s="7"/>
    </row>
    <row r="304" spans="1:13">
      <c r="A304" s="6"/>
      <c r="C304" s="8"/>
      <c r="D304" s="7"/>
      <c r="L304" s="95"/>
      <c r="M304" s="7"/>
    </row>
    <row r="305" spans="1:13">
      <c r="A305" s="6"/>
      <c r="C305" s="8"/>
      <c r="D305" s="7"/>
      <c r="L305" s="95"/>
      <c r="M305" s="7"/>
    </row>
    <row r="306" spans="1:13">
      <c r="A306" s="6"/>
      <c r="C306" s="8"/>
      <c r="D306" s="7"/>
      <c r="L306" s="95"/>
      <c r="M306" s="7"/>
    </row>
    <row r="307" spans="1:13">
      <c r="A307" s="6"/>
      <c r="C307" s="8"/>
      <c r="D307" s="7"/>
      <c r="L307" s="95"/>
      <c r="M307" s="7"/>
    </row>
    <row r="308" spans="1:13">
      <c r="A308" s="6"/>
      <c r="C308" s="8"/>
      <c r="D308" s="7"/>
      <c r="L308" s="95"/>
      <c r="M308" s="7"/>
    </row>
    <row r="309" spans="1:13">
      <c r="A309" s="6"/>
      <c r="C309" s="8"/>
      <c r="D309" s="7"/>
      <c r="L309" s="95"/>
      <c r="M309" s="7"/>
    </row>
    <row r="310" spans="1:13">
      <c r="A310" s="6"/>
      <c r="C310" s="8"/>
      <c r="D310" s="7"/>
      <c r="L310" s="95"/>
      <c r="M310" s="7"/>
    </row>
    <row r="311" spans="1:13">
      <c r="A311" s="6"/>
      <c r="C311" s="8"/>
      <c r="D311" s="7"/>
      <c r="L311" s="95"/>
      <c r="M311" s="7"/>
    </row>
    <row r="312" spans="1:13">
      <c r="A312" s="6"/>
      <c r="C312" s="8"/>
      <c r="D312" s="7"/>
      <c r="L312" s="95"/>
      <c r="M312" s="7"/>
    </row>
    <row r="313" spans="1:13">
      <c r="A313" s="6"/>
      <c r="C313" s="8"/>
      <c r="D313" s="7"/>
      <c r="L313" s="95"/>
      <c r="M313" s="7"/>
    </row>
    <row r="314" spans="1:13">
      <c r="A314" s="6"/>
      <c r="C314" s="8"/>
      <c r="D314" s="7"/>
      <c r="L314" s="95"/>
      <c r="M314" s="7"/>
    </row>
    <row r="315" spans="1:13">
      <c r="A315" s="6"/>
      <c r="C315" s="8"/>
      <c r="D315" s="7"/>
      <c r="L315" s="95"/>
      <c r="M315" s="7"/>
    </row>
    <row r="316" spans="1:13">
      <c r="A316" s="6"/>
      <c r="C316" s="8"/>
      <c r="D316" s="7"/>
      <c r="L316" s="95"/>
      <c r="M316" s="7"/>
    </row>
    <row r="317" spans="1:13">
      <c r="A317" s="6"/>
      <c r="C317" s="8"/>
      <c r="D317" s="7"/>
      <c r="L317" s="95"/>
      <c r="M317" s="7"/>
    </row>
    <row r="318" spans="1:13">
      <c r="A318" s="6"/>
      <c r="C318" s="8"/>
      <c r="D318" s="7"/>
      <c r="L318" s="95"/>
      <c r="M318" s="7"/>
    </row>
    <row r="319" spans="1:13">
      <c r="A319" s="6"/>
      <c r="C319" s="8"/>
      <c r="D319" s="7"/>
      <c r="L319" s="95"/>
      <c r="M319" s="7"/>
    </row>
    <row r="320" spans="1:13">
      <c r="A320" s="6"/>
      <c r="C320" s="8"/>
      <c r="D320" s="7"/>
      <c r="L320" s="95"/>
      <c r="M320" s="7"/>
    </row>
    <row r="321" spans="1:13">
      <c r="A321" s="6"/>
      <c r="C321" s="8"/>
      <c r="D321" s="7"/>
      <c r="L321" s="95"/>
      <c r="M321" s="7"/>
    </row>
    <row r="322" spans="1:13">
      <c r="A322" s="6"/>
      <c r="C322" s="8"/>
      <c r="D322" s="7"/>
      <c r="L322" s="95"/>
      <c r="M322" s="7"/>
    </row>
    <row r="323" spans="1:13">
      <c r="A323" s="6"/>
      <c r="C323" s="8"/>
      <c r="D323" s="7"/>
      <c r="L323" s="95"/>
      <c r="M323" s="7"/>
    </row>
    <row r="324" spans="1:13">
      <c r="A324" s="6"/>
      <c r="C324" s="8"/>
      <c r="D324" s="7"/>
      <c r="L324" s="95"/>
      <c r="M324" s="7"/>
    </row>
    <row r="325" spans="1:13">
      <c r="A325" s="6"/>
      <c r="C325" s="8"/>
      <c r="D325" s="7"/>
      <c r="L325" s="95"/>
      <c r="M325" s="7"/>
    </row>
    <row r="326" spans="1:13">
      <c r="A326" s="6"/>
      <c r="C326" s="8"/>
      <c r="D326" s="7"/>
      <c r="L326" s="95"/>
      <c r="M326" s="7"/>
    </row>
    <row r="327" spans="1:13">
      <c r="A327" s="6"/>
      <c r="C327" s="8"/>
      <c r="D327" s="7"/>
      <c r="L327" s="95"/>
      <c r="M327" s="7"/>
    </row>
    <row r="328" spans="1:13">
      <c r="A328" s="6"/>
      <c r="C328" s="8"/>
      <c r="D328" s="7"/>
      <c r="L328" s="95"/>
      <c r="M328" s="7"/>
    </row>
    <row r="329" spans="1:13">
      <c r="A329" s="6"/>
      <c r="C329" s="8"/>
      <c r="D329" s="7"/>
      <c r="L329" s="95"/>
      <c r="M329" s="7"/>
    </row>
    <row r="330" spans="1:13">
      <c r="A330" s="6"/>
      <c r="C330" s="8"/>
      <c r="D330" s="7"/>
      <c r="L330" s="95"/>
      <c r="M330" s="7"/>
    </row>
    <row r="331" spans="1:13">
      <c r="A331" s="6"/>
      <c r="C331" s="8"/>
      <c r="D331" s="7"/>
      <c r="L331" s="95"/>
      <c r="M331" s="7"/>
    </row>
    <row r="332" spans="1:13">
      <c r="A332" s="6"/>
      <c r="C332" s="8"/>
      <c r="D332" s="7"/>
      <c r="L332" s="95"/>
      <c r="M332" s="7"/>
    </row>
    <row r="333" spans="1:13">
      <c r="A333" s="6"/>
      <c r="C333" s="8"/>
      <c r="D333" s="7"/>
      <c r="L333" s="95"/>
      <c r="M333" s="7"/>
    </row>
    <row r="334" spans="1:13">
      <c r="A334" s="6"/>
      <c r="C334" s="8"/>
      <c r="D334" s="7"/>
      <c r="L334" s="95"/>
      <c r="M334" s="7"/>
    </row>
    <row r="335" spans="1:13">
      <c r="A335" s="6"/>
      <c r="C335" s="8"/>
      <c r="D335" s="7"/>
      <c r="L335" s="95"/>
      <c r="M335" s="7"/>
    </row>
    <row r="336" spans="1:13">
      <c r="A336" s="6"/>
      <c r="C336" s="8"/>
      <c r="D336" s="7"/>
      <c r="L336" s="95"/>
      <c r="M336" s="7"/>
    </row>
    <row r="337" spans="1:13">
      <c r="A337" s="6"/>
      <c r="C337" s="8"/>
      <c r="D337" s="7"/>
      <c r="L337" s="95"/>
      <c r="M337" s="7"/>
    </row>
    <row r="338" spans="1:13">
      <c r="A338" s="6"/>
      <c r="C338" s="8"/>
      <c r="D338" s="7"/>
      <c r="L338" s="95"/>
      <c r="M338" s="7"/>
    </row>
    <row r="339" spans="1:13">
      <c r="A339" s="6"/>
      <c r="C339" s="8"/>
      <c r="D339" s="7"/>
      <c r="L339" s="95"/>
      <c r="M339" s="7"/>
    </row>
    <row r="340" spans="1:13">
      <c r="A340" s="6"/>
      <c r="C340" s="8"/>
      <c r="D340" s="7"/>
      <c r="L340" s="95"/>
      <c r="M340" s="7"/>
    </row>
    <row r="341" spans="1:13">
      <c r="A341" s="6"/>
      <c r="C341" s="8"/>
      <c r="D341" s="7"/>
      <c r="L341" s="95"/>
      <c r="M341" s="7"/>
    </row>
    <row r="342" spans="1:13">
      <c r="A342" s="6"/>
      <c r="C342" s="8"/>
      <c r="D342" s="7"/>
      <c r="L342" s="95"/>
      <c r="M342" s="7"/>
    </row>
    <row r="343" spans="1:13">
      <c r="A343" s="6"/>
      <c r="C343" s="8"/>
      <c r="D343" s="7"/>
      <c r="L343" s="95"/>
      <c r="M343" s="7"/>
    </row>
    <row r="344" spans="1:13">
      <c r="A344" s="6"/>
      <c r="C344" s="8"/>
      <c r="D344" s="7"/>
      <c r="L344" s="95"/>
      <c r="M344" s="7"/>
    </row>
    <row r="345" spans="1:13">
      <c r="A345" s="6"/>
      <c r="C345" s="8"/>
      <c r="D345" s="7"/>
      <c r="L345" s="95"/>
      <c r="M345" s="7"/>
    </row>
    <row r="346" spans="1:13">
      <c r="A346" s="6"/>
      <c r="C346" s="8"/>
      <c r="D346" s="7"/>
      <c r="L346" s="95"/>
      <c r="M346" s="7"/>
    </row>
    <row r="347" spans="1:13">
      <c r="A347" s="6"/>
      <c r="C347" s="8"/>
      <c r="D347" s="7"/>
      <c r="L347" s="95"/>
      <c r="M347" s="7"/>
    </row>
    <row r="348" spans="1:13">
      <c r="A348" s="6"/>
      <c r="C348" s="8"/>
      <c r="D348" s="7"/>
      <c r="L348" s="95"/>
      <c r="M348" s="7"/>
    </row>
    <row r="349" spans="1:13">
      <c r="A349" s="6"/>
      <c r="C349" s="8"/>
      <c r="D349" s="7"/>
      <c r="L349" s="95"/>
      <c r="M349" s="7"/>
    </row>
    <row r="350" spans="1:13">
      <c r="A350" s="6"/>
      <c r="C350" s="8"/>
      <c r="D350" s="7"/>
      <c r="L350" s="95"/>
      <c r="M350" s="7"/>
    </row>
    <row r="351" spans="1:13">
      <c r="A351" s="6"/>
      <c r="C351" s="8"/>
      <c r="D351" s="7"/>
      <c r="L351" s="95"/>
      <c r="M351" s="7"/>
    </row>
    <row r="352" spans="1:13">
      <c r="A352" s="6"/>
      <c r="C352" s="8"/>
      <c r="D352" s="7"/>
      <c r="L352" s="95"/>
      <c r="M352" s="7"/>
    </row>
    <row r="353" spans="1:13">
      <c r="A353" s="6"/>
      <c r="C353" s="8"/>
      <c r="D353" s="7"/>
      <c r="L353" s="95"/>
      <c r="M353" s="7"/>
    </row>
    <row r="354" spans="1:13">
      <c r="A354" s="6"/>
      <c r="C354" s="8"/>
      <c r="D354" s="7"/>
      <c r="L354" s="95"/>
      <c r="M354" s="7"/>
    </row>
    <row r="355" spans="1:13">
      <c r="A355" s="6"/>
      <c r="C355" s="8"/>
      <c r="D355" s="7"/>
      <c r="L355" s="95"/>
      <c r="M355" s="7"/>
    </row>
    <row r="356" spans="1:13">
      <c r="A356" s="6"/>
      <c r="C356" s="8"/>
      <c r="D356" s="7"/>
      <c r="L356" s="95"/>
      <c r="M356" s="7"/>
    </row>
    <row r="357" spans="1:13">
      <c r="A357" s="6"/>
      <c r="C357" s="8"/>
      <c r="D357" s="7"/>
      <c r="L357" s="95"/>
      <c r="M357" s="7"/>
    </row>
    <row r="358" spans="1:13">
      <c r="A358" s="6"/>
      <c r="C358" s="8"/>
      <c r="D358" s="7"/>
      <c r="L358" s="95"/>
      <c r="M358" s="7"/>
    </row>
    <row r="359" spans="1:13">
      <c r="A359" s="6"/>
      <c r="C359" s="8"/>
      <c r="D359" s="7"/>
      <c r="L359" s="95"/>
      <c r="M359" s="7"/>
    </row>
    <row r="360" spans="1:13">
      <c r="A360" s="6"/>
      <c r="C360" s="8"/>
      <c r="D360" s="7"/>
      <c r="L360" s="95"/>
      <c r="M360" s="7"/>
    </row>
    <row r="361" spans="1:13">
      <c r="A361" s="6"/>
      <c r="C361" s="8"/>
      <c r="D361" s="7"/>
      <c r="L361" s="95"/>
      <c r="M361" s="7"/>
    </row>
    <row r="362" spans="1:13">
      <c r="A362" s="6"/>
      <c r="C362" s="8"/>
      <c r="D362" s="7"/>
      <c r="L362" s="95"/>
      <c r="M362" s="7"/>
    </row>
    <row r="363" spans="1:13">
      <c r="A363" s="6"/>
      <c r="C363" s="8"/>
      <c r="D363" s="7"/>
      <c r="L363" s="95"/>
      <c r="M363" s="7"/>
    </row>
    <row r="364" spans="1:13">
      <c r="A364" s="6"/>
      <c r="C364" s="8"/>
      <c r="D364" s="7"/>
      <c r="L364" s="95"/>
      <c r="M364" s="7"/>
    </row>
    <row r="365" spans="1:13">
      <c r="A365" s="6"/>
      <c r="C365" s="8"/>
      <c r="D365" s="7"/>
      <c r="L365" s="95"/>
      <c r="M365" s="7"/>
    </row>
    <row r="366" spans="1:13">
      <c r="A366" s="6"/>
      <c r="C366" s="8"/>
      <c r="D366" s="7"/>
      <c r="L366" s="95"/>
      <c r="M366" s="7"/>
    </row>
    <row r="367" spans="1:13">
      <c r="A367" s="6"/>
      <c r="C367" s="8"/>
      <c r="D367" s="7"/>
      <c r="L367" s="95"/>
      <c r="M367" s="7"/>
    </row>
    <row r="368" spans="1:13">
      <c r="A368" s="6"/>
      <c r="C368" s="8"/>
      <c r="D368" s="7"/>
      <c r="L368" s="95"/>
      <c r="M368" s="7"/>
    </row>
    <row r="369" spans="1:13">
      <c r="A369" s="6"/>
      <c r="C369" s="8"/>
      <c r="D369" s="7"/>
      <c r="L369" s="95"/>
      <c r="M369" s="7"/>
    </row>
    <row r="370" spans="1:13">
      <c r="A370" s="6"/>
      <c r="C370" s="8"/>
      <c r="D370" s="7"/>
      <c r="L370" s="95"/>
      <c r="M370" s="7"/>
    </row>
    <row r="371" spans="1:13">
      <c r="A371" s="6"/>
      <c r="C371" s="8"/>
      <c r="D371" s="7"/>
      <c r="L371" s="95"/>
      <c r="M371" s="7"/>
    </row>
    <row r="372" spans="1:13">
      <c r="A372" s="6"/>
      <c r="C372" s="8"/>
      <c r="D372" s="7"/>
      <c r="L372" s="95"/>
      <c r="M372" s="7"/>
    </row>
    <row r="373" spans="1:13">
      <c r="A373" s="6"/>
      <c r="C373" s="8"/>
      <c r="D373" s="7"/>
      <c r="L373" s="95"/>
      <c r="M373" s="7"/>
    </row>
    <row r="374" spans="1:13">
      <c r="A374" s="6"/>
      <c r="C374" s="8"/>
      <c r="D374" s="7"/>
      <c r="L374" s="95"/>
      <c r="M374" s="7"/>
    </row>
    <row r="375" spans="1:13">
      <c r="A375" s="6"/>
      <c r="C375" s="8"/>
      <c r="D375" s="7"/>
      <c r="L375" s="95"/>
      <c r="M375" s="7"/>
    </row>
    <row r="376" spans="1:13">
      <c r="A376" s="6"/>
      <c r="C376" s="8"/>
      <c r="D376" s="7"/>
      <c r="L376" s="95"/>
      <c r="M376" s="7"/>
    </row>
    <row r="377" spans="1:13">
      <c r="A377" s="6"/>
      <c r="C377" s="8"/>
      <c r="D377" s="7"/>
      <c r="L377" s="95"/>
      <c r="M377" s="7"/>
    </row>
    <row r="378" spans="1:13">
      <c r="A378" s="6"/>
      <c r="C378" s="8"/>
      <c r="D378" s="7"/>
      <c r="L378" s="95"/>
      <c r="M378" s="7"/>
    </row>
    <row r="379" spans="1:13">
      <c r="A379" s="6"/>
      <c r="C379" s="8"/>
      <c r="D379" s="7"/>
      <c r="L379" s="95"/>
      <c r="M379" s="7"/>
    </row>
    <row r="380" spans="1:13">
      <c r="A380" s="6"/>
      <c r="C380" s="8"/>
      <c r="D380" s="7"/>
      <c r="L380" s="95"/>
      <c r="M380" s="7"/>
    </row>
    <row r="381" spans="1:13">
      <c r="A381" s="6"/>
      <c r="C381" s="8"/>
      <c r="D381" s="7"/>
      <c r="L381" s="95"/>
      <c r="M381" s="7"/>
    </row>
    <row r="382" spans="1:13">
      <c r="A382" s="6"/>
      <c r="C382" s="8"/>
      <c r="D382" s="7"/>
      <c r="L382" s="95"/>
      <c r="M382" s="7"/>
    </row>
    <row r="383" spans="1:13">
      <c r="A383" s="6"/>
      <c r="C383" s="8"/>
      <c r="D383" s="7"/>
      <c r="L383" s="95"/>
      <c r="M383" s="7"/>
    </row>
    <row r="384" spans="1:13">
      <c r="A384" s="6"/>
      <c r="C384" s="8"/>
      <c r="D384" s="7"/>
      <c r="L384" s="95"/>
      <c r="M384" s="7"/>
    </row>
    <row r="385" spans="1:13">
      <c r="A385" s="6"/>
      <c r="C385" s="8"/>
      <c r="D385" s="7"/>
      <c r="L385" s="95"/>
      <c r="M385" s="7"/>
    </row>
    <row r="386" spans="1:13">
      <c r="A386" s="6"/>
      <c r="C386" s="8"/>
      <c r="D386" s="7"/>
      <c r="L386" s="95"/>
      <c r="M386" s="7"/>
    </row>
    <row r="387" spans="1:13">
      <c r="A387" s="6"/>
      <c r="C387" s="8"/>
      <c r="D387" s="7"/>
      <c r="L387" s="95"/>
      <c r="M387" s="7"/>
    </row>
    <row r="388" spans="1:13">
      <c r="A388" s="6"/>
      <c r="C388" s="8"/>
      <c r="D388" s="7"/>
      <c r="L388" s="95"/>
      <c r="M388" s="7"/>
    </row>
    <row r="389" spans="1:13">
      <c r="A389" s="6"/>
      <c r="C389" s="8"/>
      <c r="D389" s="7"/>
      <c r="L389" s="95"/>
      <c r="M389" s="7"/>
    </row>
    <row r="390" spans="1:13">
      <c r="A390" s="6"/>
      <c r="C390" s="8"/>
      <c r="D390" s="7"/>
      <c r="L390" s="95"/>
      <c r="M390" s="7"/>
    </row>
    <row r="391" spans="1:13">
      <c r="A391" s="6"/>
      <c r="C391" s="8"/>
      <c r="D391" s="7"/>
      <c r="L391" s="95"/>
      <c r="M391" s="7"/>
    </row>
    <row r="392" spans="1:13">
      <c r="A392" s="6"/>
      <c r="C392" s="8"/>
      <c r="D392" s="7"/>
      <c r="L392" s="95"/>
      <c r="M392" s="7"/>
    </row>
    <row r="393" spans="1:13">
      <c r="A393" s="6"/>
      <c r="C393" s="8"/>
      <c r="D393" s="7"/>
      <c r="L393" s="95"/>
      <c r="M393" s="7"/>
    </row>
    <row r="394" spans="1:13">
      <c r="A394" s="6"/>
      <c r="C394" s="8"/>
      <c r="D394" s="7"/>
      <c r="L394" s="95"/>
      <c r="M394" s="7"/>
    </row>
    <row r="395" spans="1:13">
      <c r="A395" s="6"/>
      <c r="C395" s="8"/>
      <c r="D395" s="7"/>
      <c r="L395" s="95"/>
      <c r="M395" s="7"/>
    </row>
    <row r="396" spans="1:13">
      <c r="A396" s="6"/>
      <c r="C396" s="8"/>
      <c r="D396" s="7"/>
      <c r="L396" s="95"/>
      <c r="M396" s="7"/>
    </row>
    <row r="397" spans="1:13">
      <c r="A397" s="6"/>
      <c r="C397" s="8"/>
      <c r="D397" s="7"/>
      <c r="L397" s="95"/>
      <c r="M397" s="7"/>
    </row>
    <row r="398" spans="1:13">
      <c r="A398" s="6"/>
      <c r="C398" s="8"/>
      <c r="D398" s="7"/>
      <c r="L398" s="95"/>
      <c r="M398" s="7"/>
    </row>
    <row r="399" spans="1:13">
      <c r="A399" s="6"/>
      <c r="C399" s="8"/>
      <c r="D399" s="7"/>
      <c r="L399" s="95"/>
      <c r="M399" s="7"/>
    </row>
    <row r="400" spans="1:13">
      <c r="A400" s="6"/>
      <c r="C400" s="8"/>
      <c r="D400" s="7"/>
      <c r="L400" s="95"/>
      <c r="M400" s="7"/>
    </row>
    <row r="401" spans="1:13">
      <c r="A401" s="6"/>
      <c r="C401" s="8"/>
      <c r="D401" s="7"/>
      <c r="L401" s="95"/>
      <c r="M401" s="7"/>
    </row>
    <row r="402" spans="1:13">
      <c r="A402" s="6"/>
      <c r="C402" s="8"/>
      <c r="D402" s="7"/>
      <c r="L402" s="95"/>
      <c r="M402" s="7"/>
    </row>
    <row r="403" spans="1:13">
      <c r="A403" s="6"/>
      <c r="C403" s="8"/>
      <c r="D403" s="7"/>
      <c r="L403" s="95"/>
      <c r="M403" s="7"/>
    </row>
    <row r="404" spans="1:13">
      <c r="A404" s="6"/>
      <c r="C404" s="8"/>
      <c r="D404" s="7"/>
      <c r="L404" s="95"/>
      <c r="M404" s="7"/>
    </row>
    <row r="405" spans="1:13">
      <c r="A405" s="6"/>
      <c r="C405" s="8"/>
      <c r="D405" s="7"/>
      <c r="L405" s="95"/>
      <c r="M405" s="7"/>
    </row>
    <row r="406" spans="1:13">
      <c r="A406" s="6"/>
      <c r="C406" s="8"/>
      <c r="D406" s="7"/>
      <c r="L406" s="95"/>
      <c r="M406" s="7"/>
    </row>
    <row r="407" spans="1:13">
      <c r="A407" s="6"/>
      <c r="C407" s="8"/>
      <c r="D407" s="7"/>
      <c r="L407" s="95"/>
      <c r="M407" s="7"/>
    </row>
    <row r="408" spans="1:13">
      <c r="A408" s="6"/>
      <c r="C408" s="8"/>
      <c r="D408" s="7"/>
      <c r="L408" s="95"/>
      <c r="M408" s="7"/>
    </row>
    <row r="409" spans="1:13">
      <c r="A409" s="6"/>
      <c r="C409" s="8"/>
      <c r="D409" s="7"/>
      <c r="L409" s="95"/>
      <c r="M409" s="7"/>
    </row>
    <row r="410" spans="1:13">
      <c r="A410" s="6"/>
      <c r="C410" s="8"/>
      <c r="D410" s="7"/>
      <c r="L410" s="95"/>
      <c r="M410" s="7"/>
    </row>
    <row r="411" spans="1:13">
      <c r="A411" s="6"/>
      <c r="C411" s="8"/>
      <c r="D411" s="7"/>
      <c r="L411" s="95"/>
      <c r="M411" s="7"/>
    </row>
    <row r="412" spans="1:13">
      <c r="A412" s="6"/>
      <c r="C412" s="8"/>
      <c r="D412" s="7"/>
      <c r="L412" s="95"/>
      <c r="M412" s="7"/>
    </row>
    <row r="413" spans="1:13">
      <c r="A413" s="6"/>
      <c r="C413" s="8"/>
      <c r="D413" s="7"/>
      <c r="L413" s="95"/>
      <c r="M413" s="7"/>
    </row>
    <row r="414" spans="1:13">
      <c r="A414" s="6"/>
      <c r="C414" s="8"/>
      <c r="D414" s="7"/>
      <c r="L414" s="95"/>
      <c r="M414" s="7"/>
    </row>
    <row r="415" spans="1:13">
      <c r="A415" s="6"/>
      <c r="C415" s="8"/>
      <c r="D415" s="7"/>
      <c r="L415" s="95"/>
      <c r="M415" s="7"/>
    </row>
    <row r="416" spans="1:13">
      <c r="A416" s="6"/>
      <c r="C416" s="8"/>
      <c r="D416" s="7"/>
      <c r="L416" s="95"/>
      <c r="M416" s="7"/>
    </row>
    <row r="417" spans="1:13">
      <c r="A417" s="6"/>
      <c r="C417" s="8"/>
      <c r="D417" s="7"/>
      <c r="L417" s="95"/>
      <c r="M417" s="7"/>
    </row>
    <row r="418" spans="1:13">
      <c r="A418" s="6"/>
      <c r="C418" s="8"/>
      <c r="D418" s="7"/>
      <c r="L418" s="95"/>
      <c r="M418" s="7"/>
    </row>
    <row r="419" spans="1:13">
      <c r="A419" s="6"/>
      <c r="C419" s="8"/>
      <c r="D419" s="7"/>
      <c r="L419" s="95"/>
      <c r="M419" s="7"/>
    </row>
    <row r="420" spans="1:13">
      <c r="A420" s="6"/>
      <c r="C420" s="8"/>
      <c r="D420" s="7"/>
      <c r="L420" s="95"/>
      <c r="M420" s="7"/>
    </row>
    <row r="421" spans="1:13">
      <c r="A421" s="6"/>
      <c r="C421" s="8"/>
      <c r="D421" s="7"/>
      <c r="L421" s="95"/>
      <c r="M421" s="7"/>
    </row>
    <row r="422" spans="1:13">
      <c r="A422" s="6"/>
      <c r="C422" s="8"/>
      <c r="D422" s="7"/>
      <c r="L422" s="95"/>
      <c r="M422" s="7"/>
    </row>
    <row r="423" spans="1:13">
      <c r="A423" s="6"/>
      <c r="C423" s="8"/>
      <c r="D423" s="7"/>
      <c r="L423" s="95"/>
      <c r="M423" s="7"/>
    </row>
    <row r="424" spans="1:13">
      <c r="A424" s="6"/>
      <c r="C424" s="8"/>
      <c r="D424" s="7"/>
      <c r="L424" s="95"/>
      <c r="M424" s="7"/>
    </row>
    <row r="425" spans="1:13">
      <c r="A425" s="6"/>
      <c r="C425" s="8"/>
      <c r="D425" s="7"/>
      <c r="L425" s="95"/>
      <c r="M425" s="7"/>
    </row>
    <row r="426" spans="1:13">
      <c r="A426" s="6"/>
      <c r="C426" s="8"/>
      <c r="D426" s="7"/>
      <c r="L426" s="95"/>
      <c r="M426" s="7"/>
    </row>
    <row r="427" spans="1:13">
      <c r="A427" s="6"/>
      <c r="C427" s="8"/>
      <c r="D427" s="7"/>
      <c r="L427" s="95"/>
      <c r="M427" s="7"/>
    </row>
    <row r="428" spans="1:13">
      <c r="A428" s="6"/>
      <c r="C428" s="8"/>
      <c r="D428" s="7"/>
      <c r="L428" s="95"/>
      <c r="M428" s="7"/>
    </row>
    <row r="429" spans="1:13">
      <c r="A429" s="6"/>
      <c r="C429" s="8"/>
      <c r="D429" s="7"/>
      <c r="L429" s="95"/>
      <c r="M429" s="7"/>
    </row>
    <row r="430" spans="1:13">
      <c r="A430" s="6"/>
      <c r="C430" s="8"/>
      <c r="D430" s="7"/>
      <c r="L430" s="95"/>
      <c r="M430" s="7"/>
    </row>
    <row r="431" spans="1:13">
      <c r="A431" s="6"/>
      <c r="C431" s="8"/>
      <c r="D431" s="7"/>
      <c r="L431" s="95"/>
      <c r="M431" s="7"/>
    </row>
    <row r="432" spans="1:13">
      <c r="A432" s="6"/>
      <c r="C432" s="8"/>
      <c r="D432" s="7"/>
      <c r="L432" s="95"/>
      <c r="M432" s="7"/>
    </row>
    <row r="433" spans="1:13">
      <c r="A433" s="6"/>
      <c r="C433" s="8"/>
      <c r="D433" s="7"/>
      <c r="L433" s="95"/>
      <c r="M433" s="7"/>
    </row>
    <row r="434" spans="1:13">
      <c r="A434" s="6"/>
      <c r="C434" s="8"/>
      <c r="D434" s="7"/>
      <c r="L434" s="95"/>
      <c r="M434" s="7"/>
    </row>
    <row r="435" spans="1:13">
      <c r="A435" s="6"/>
      <c r="C435" s="8"/>
      <c r="D435" s="7"/>
      <c r="L435" s="95"/>
      <c r="M435" s="7"/>
    </row>
    <row r="436" spans="1:13">
      <c r="A436" s="6"/>
      <c r="C436" s="8"/>
      <c r="D436" s="7"/>
      <c r="L436" s="95"/>
      <c r="M436" s="7"/>
    </row>
    <row r="437" spans="1:13">
      <c r="A437" s="6"/>
      <c r="C437" s="8"/>
      <c r="D437" s="7"/>
      <c r="L437" s="95"/>
      <c r="M437" s="7"/>
    </row>
    <row r="438" spans="1:13">
      <c r="A438" s="6"/>
      <c r="C438" s="8"/>
      <c r="D438" s="7"/>
      <c r="L438" s="95"/>
      <c r="M438" s="7"/>
    </row>
    <row r="439" spans="1:13">
      <c r="A439" s="6"/>
      <c r="C439" s="8"/>
      <c r="D439" s="7"/>
      <c r="L439" s="95"/>
      <c r="M439" s="7"/>
    </row>
    <row r="440" spans="1:13">
      <c r="A440" s="6"/>
      <c r="C440" s="8"/>
      <c r="D440" s="7"/>
      <c r="L440" s="95"/>
      <c r="M440" s="7"/>
    </row>
    <row r="441" spans="1:13">
      <c r="A441" s="6"/>
      <c r="C441" s="8"/>
      <c r="D441" s="7"/>
      <c r="L441" s="95"/>
      <c r="M441" s="7"/>
    </row>
    <row r="442" spans="1:13">
      <c r="A442" s="6"/>
      <c r="C442" s="8"/>
      <c r="D442" s="7"/>
      <c r="L442" s="95"/>
      <c r="M442" s="7"/>
    </row>
    <row r="443" spans="1:13">
      <c r="A443" s="6"/>
      <c r="C443" s="8"/>
      <c r="D443" s="7"/>
      <c r="L443" s="95"/>
      <c r="M443" s="7"/>
    </row>
    <row r="444" spans="1:13">
      <c r="A444" s="6"/>
      <c r="C444" s="8"/>
      <c r="D444" s="7"/>
      <c r="L444" s="95"/>
      <c r="M444" s="7"/>
    </row>
    <row r="445" spans="1:13">
      <c r="A445" s="6"/>
      <c r="C445" s="8"/>
      <c r="D445" s="7"/>
      <c r="L445" s="95"/>
      <c r="M445" s="7"/>
    </row>
    <row r="446" spans="1:13">
      <c r="A446" s="6"/>
      <c r="C446" s="8"/>
      <c r="D446" s="7"/>
      <c r="L446" s="95"/>
      <c r="M446" s="7"/>
    </row>
    <row r="447" spans="1:13">
      <c r="A447" s="6"/>
      <c r="C447" s="8"/>
      <c r="D447" s="7"/>
      <c r="L447" s="95"/>
      <c r="M447" s="7"/>
    </row>
    <row r="448" spans="1:13">
      <c r="A448" s="6"/>
      <c r="C448" s="8"/>
      <c r="D448" s="7"/>
      <c r="L448" s="95"/>
      <c r="M448" s="7"/>
    </row>
    <row r="449" spans="1:13">
      <c r="A449" s="6"/>
      <c r="C449" s="8"/>
      <c r="D449" s="7"/>
      <c r="L449" s="95"/>
      <c r="M449" s="7"/>
    </row>
    <row r="450" spans="1:13">
      <c r="A450" s="6"/>
      <c r="C450" s="8"/>
      <c r="D450" s="7"/>
      <c r="L450" s="95"/>
      <c r="M450" s="7"/>
    </row>
    <row r="451" spans="1:13">
      <c r="A451" s="6"/>
      <c r="C451" s="8"/>
      <c r="D451" s="7"/>
      <c r="L451" s="95"/>
      <c r="M451" s="7"/>
    </row>
    <row r="452" spans="1:13">
      <c r="A452" s="6"/>
      <c r="C452" s="8"/>
      <c r="D452" s="7"/>
      <c r="L452" s="95"/>
      <c r="M452" s="7"/>
    </row>
    <row r="453" spans="1:13">
      <c r="A453" s="6"/>
      <c r="C453" s="8"/>
      <c r="D453" s="7"/>
      <c r="L453" s="95"/>
      <c r="M453" s="7"/>
    </row>
    <row r="454" spans="1:13">
      <c r="A454" s="6"/>
      <c r="C454" s="8"/>
      <c r="D454" s="7"/>
      <c r="L454" s="95"/>
      <c r="M454" s="7"/>
    </row>
    <row r="455" spans="1:13">
      <c r="A455" s="6"/>
      <c r="C455" s="8"/>
      <c r="D455" s="7"/>
      <c r="L455" s="95"/>
      <c r="M455" s="7"/>
    </row>
    <row r="456" spans="1:13">
      <c r="A456" s="6"/>
      <c r="C456" s="8"/>
      <c r="D456" s="7"/>
      <c r="L456" s="95"/>
      <c r="M456" s="7"/>
    </row>
    <row r="457" spans="1:13">
      <c r="A457" s="6"/>
      <c r="C457" s="8"/>
      <c r="D457" s="7"/>
      <c r="L457" s="95"/>
      <c r="M457" s="7"/>
    </row>
    <row r="458" spans="1:13">
      <c r="A458" s="6"/>
      <c r="C458" s="8"/>
      <c r="D458" s="7"/>
      <c r="L458" s="95"/>
      <c r="M458" s="7"/>
    </row>
    <row r="459" spans="1:13">
      <c r="A459" s="6"/>
      <c r="C459" s="8"/>
      <c r="D459" s="7"/>
      <c r="L459" s="95"/>
      <c r="M459" s="7"/>
    </row>
    <row r="460" spans="1:13">
      <c r="A460" s="6"/>
      <c r="C460" s="8"/>
      <c r="D460" s="7"/>
      <c r="L460" s="95"/>
      <c r="M460" s="7"/>
    </row>
    <row r="461" spans="1:13">
      <c r="A461" s="6"/>
      <c r="C461" s="8"/>
      <c r="D461" s="7"/>
      <c r="L461" s="95"/>
      <c r="M461" s="7"/>
    </row>
    <row r="462" spans="1:13">
      <c r="A462" s="6"/>
      <c r="C462" s="8"/>
      <c r="D462" s="7"/>
      <c r="L462" s="95"/>
      <c r="M462" s="7"/>
    </row>
    <row r="463" spans="1:13">
      <c r="A463" s="6"/>
      <c r="C463" s="8"/>
      <c r="D463" s="7"/>
      <c r="L463" s="95"/>
      <c r="M463" s="7"/>
    </row>
    <row r="464" spans="1:13">
      <c r="A464" s="6"/>
      <c r="C464" s="8"/>
      <c r="D464" s="7"/>
      <c r="L464" s="95"/>
      <c r="M464" s="7"/>
    </row>
    <row r="465" spans="1:13">
      <c r="A465" s="6"/>
      <c r="C465" s="8"/>
      <c r="D465" s="7"/>
      <c r="L465" s="95"/>
      <c r="M465" s="7"/>
    </row>
    <row r="466" spans="1:13">
      <c r="A466" s="6"/>
      <c r="C466" s="8"/>
      <c r="D466" s="7"/>
      <c r="L466" s="95"/>
      <c r="M466" s="7"/>
    </row>
    <row r="467" spans="1:13">
      <c r="A467" s="6"/>
      <c r="C467" s="8"/>
      <c r="D467" s="7"/>
      <c r="L467" s="95"/>
      <c r="M467" s="7"/>
    </row>
    <row r="468" spans="1:13">
      <c r="A468" s="6"/>
      <c r="C468" s="8"/>
      <c r="D468" s="7"/>
      <c r="L468" s="95"/>
      <c r="M468" s="7"/>
    </row>
    <row r="469" spans="1:13">
      <c r="A469" s="6"/>
      <c r="C469" s="8"/>
      <c r="D469" s="7"/>
      <c r="L469" s="95"/>
      <c r="M469" s="7"/>
    </row>
    <row r="470" spans="1:13">
      <c r="A470" s="6"/>
      <c r="C470" s="8"/>
      <c r="D470" s="7"/>
      <c r="L470" s="95"/>
      <c r="M470" s="7"/>
    </row>
    <row r="471" spans="1:13">
      <c r="A471" s="6"/>
      <c r="C471" s="8"/>
      <c r="D471" s="7"/>
      <c r="L471" s="95"/>
      <c r="M471" s="7"/>
    </row>
    <row r="472" spans="1:13">
      <c r="A472" s="6"/>
      <c r="C472" s="8"/>
      <c r="D472" s="7"/>
      <c r="L472" s="95"/>
      <c r="M472" s="7"/>
    </row>
    <row r="473" spans="1:13">
      <c r="A473" s="6"/>
      <c r="C473" s="8"/>
      <c r="D473" s="7"/>
      <c r="L473" s="95"/>
      <c r="M473" s="7"/>
    </row>
    <row r="474" spans="1:13">
      <c r="A474" s="6"/>
      <c r="C474" s="8"/>
      <c r="D474" s="7"/>
      <c r="L474" s="95"/>
      <c r="M474" s="7"/>
    </row>
    <row r="475" spans="1:13">
      <c r="A475" s="6"/>
      <c r="C475" s="8"/>
      <c r="D475" s="7"/>
      <c r="L475" s="95"/>
      <c r="M475" s="7"/>
    </row>
    <row r="476" spans="1:13">
      <c r="A476" s="6"/>
      <c r="C476" s="8"/>
      <c r="D476" s="7"/>
      <c r="L476" s="95"/>
      <c r="M476" s="7"/>
    </row>
    <row r="477" spans="1:13">
      <c r="A477" s="6"/>
      <c r="C477" s="8"/>
      <c r="D477" s="7"/>
      <c r="L477" s="95"/>
      <c r="M477" s="7"/>
    </row>
    <row r="478" spans="1:13">
      <c r="A478" s="6"/>
      <c r="C478" s="8"/>
      <c r="D478" s="7"/>
      <c r="L478" s="95"/>
      <c r="M478" s="7"/>
    </row>
    <row r="479" spans="1:13">
      <c r="A479" s="6"/>
      <c r="C479" s="8"/>
      <c r="D479" s="7"/>
      <c r="L479" s="95"/>
      <c r="M479" s="7"/>
    </row>
    <row r="480" spans="1:13">
      <c r="A480" s="6"/>
      <c r="C480" s="8"/>
      <c r="D480" s="7"/>
      <c r="L480" s="95"/>
      <c r="M480" s="7"/>
    </row>
    <row r="481" spans="1:13">
      <c r="A481" s="6"/>
      <c r="C481" s="8"/>
      <c r="D481" s="7"/>
      <c r="L481" s="95"/>
      <c r="M481" s="7"/>
    </row>
    <row r="482" spans="1:13">
      <c r="A482" s="6"/>
      <c r="C482" s="8"/>
      <c r="D482" s="7"/>
      <c r="L482" s="95"/>
      <c r="M482" s="7"/>
    </row>
    <row r="483" spans="1:13">
      <c r="A483" s="6"/>
      <c r="C483" s="8"/>
      <c r="D483" s="7"/>
      <c r="L483" s="95"/>
      <c r="M483" s="7"/>
    </row>
    <row r="484" spans="1:13">
      <c r="A484" s="6"/>
      <c r="C484" s="8"/>
      <c r="D484" s="7"/>
      <c r="L484" s="95"/>
      <c r="M484" s="7"/>
    </row>
    <row r="485" spans="1:13">
      <c r="A485" s="6"/>
      <c r="C485" s="8"/>
      <c r="D485" s="7"/>
      <c r="L485" s="95"/>
      <c r="M485" s="7"/>
    </row>
    <row r="486" spans="1:13">
      <c r="A486" s="6"/>
      <c r="C486" s="8"/>
      <c r="D486" s="7"/>
      <c r="L486" s="95"/>
      <c r="M486" s="7"/>
    </row>
    <row r="487" spans="1:13">
      <c r="A487" s="6"/>
      <c r="C487" s="8"/>
      <c r="D487" s="7"/>
      <c r="L487" s="95"/>
      <c r="M487" s="7"/>
    </row>
    <row r="488" spans="1:13">
      <c r="A488" s="6"/>
      <c r="C488" s="8"/>
      <c r="D488" s="7"/>
      <c r="L488" s="95"/>
      <c r="M488" s="7"/>
    </row>
    <row r="489" spans="1:13">
      <c r="A489" s="6"/>
      <c r="C489" s="8"/>
      <c r="D489" s="7"/>
      <c r="L489" s="95"/>
      <c r="M489" s="7"/>
    </row>
    <row r="490" spans="1:13">
      <c r="A490" s="6"/>
      <c r="C490" s="8"/>
      <c r="D490" s="7"/>
      <c r="L490" s="95"/>
      <c r="M490" s="7"/>
    </row>
    <row r="491" spans="1:13">
      <c r="A491" s="6"/>
      <c r="C491" s="8"/>
      <c r="D491" s="7"/>
      <c r="L491" s="95"/>
      <c r="M491" s="7"/>
    </row>
    <row r="492" spans="1:13">
      <c r="A492" s="6"/>
      <c r="C492" s="8"/>
      <c r="D492" s="7"/>
      <c r="L492" s="95"/>
      <c r="M492" s="7"/>
    </row>
    <row r="493" spans="1:13">
      <c r="A493" s="6"/>
      <c r="C493" s="8"/>
      <c r="D493" s="7"/>
      <c r="L493" s="95"/>
      <c r="M493" s="7"/>
    </row>
    <row r="494" spans="1:13">
      <c r="A494" s="6"/>
      <c r="C494" s="8"/>
      <c r="D494" s="7"/>
      <c r="L494" s="95"/>
      <c r="M494" s="7"/>
    </row>
    <row r="495" spans="1:13">
      <c r="A495" s="6"/>
      <c r="C495" s="8"/>
      <c r="D495" s="7"/>
      <c r="L495" s="95"/>
      <c r="M495" s="7"/>
    </row>
    <row r="496" spans="1:13">
      <c r="A496" s="6"/>
      <c r="C496" s="8"/>
      <c r="D496" s="7"/>
      <c r="L496" s="95"/>
      <c r="M496" s="7"/>
    </row>
    <row r="497" spans="1:13">
      <c r="A497" s="6"/>
      <c r="C497" s="8"/>
      <c r="D497" s="7"/>
      <c r="L497" s="95"/>
      <c r="M497" s="7"/>
    </row>
    <row r="498" spans="1:13">
      <c r="A498" s="6"/>
      <c r="C498" s="8"/>
      <c r="D498" s="7"/>
      <c r="L498" s="95"/>
      <c r="M498" s="7"/>
    </row>
    <row r="499" spans="1:13">
      <c r="A499" s="6"/>
      <c r="C499" s="8"/>
      <c r="D499" s="7"/>
      <c r="L499" s="95"/>
      <c r="M499" s="7"/>
    </row>
    <row r="500" spans="1:13">
      <c r="A500" s="6"/>
      <c r="C500" s="8"/>
      <c r="D500" s="7"/>
      <c r="L500" s="95"/>
      <c r="M500" s="7"/>
    </row>
    <row r="501" spans="1:13">
      <c r="A501" s="6"/>
      <c r="C501" s="8"/>
      <c r="D501" s="7"/>
      <c r="L501" s="95"/>
      <c r="M501" s="7"/>
    </row>
    <row r="502" spans="1:13">
      <c r="A502" s="6"/>
      <c r="C502" s="8"/>
      <c r="D502" s="7"/>
      <c r="L502" s="95"/>
      <c r="M502" s="7"/>
    </row>
    <row r="503" spans="1:13">
      <c r="A503" s="6"/>
      <c r="C503" s="8"/>
      <c r="D503" s="7"/>
      <c r="L503" s="95"/>
      <c r="M503" s="7"/>
    </row>
    <row r="504" spans="1:13">
      <c r="A504" s="6"/>
      <c r="C504" s="8"/>
      <c r="D504" s="7"/>
      <c r="L504" s="95"/>
      <c r="M504" s="7"/>
    </row>
    <row r="505" spans="1:13">
      <c r="A505" s="6"/>
      <c r="C505" s="8"/>
      <c r="D505" s="7"/>
      <c r="L505" s="95"/>
      <c r="M505" s="7"/>
    </row>
    <row r="506" spans="1:13">
      <c r="A506" s="6"/>
      <c r="C506" s="8"/>
      <c r="D506" s="7"/>
      <c r="L506" s="95"/>
      <c r="M506" s="7"/>
    </row>
    <row r="507" spans="1:13">
      <c r="A507" s="6"/>
      <c r="C507" s="8"/>
      <c r="D507" s="7"/>
      <c r="L507" s="95"/>
      <c r="M507" s="7"/>
    </row>
    <row r="508" spans="1:13">
      <c r="A508" s="6"/>
      <c r="C508" s="8"/>
      <c r="D508" s="7"/>
      <c r="L508" s="95"/>
      <c r="M508" s="7"/>
    </row>
    <row r="509" spans="1:13">
      <c r="A509" s="6"/>
      <c r="C509" s="8"/>
      <c r="D509" s="7"/>
      <c r="L509" s="95"/>
      <c r="M509" s="7"/>
    </row>
    <row r="510" spans="1:13">
      <c r="A510" s="6"/>
      <c r="C510" s="8"/>
      <c r="D510" s="7"/>
      <c r="L510" s="95"/>
      <c r="M510" s="7"/>
    </row>
    <row r="511" spans="1:13">
      <c r="A511" s="6"/>
      <c r="C511" s="8"/>
      <c r="D511" s="7"/>
      <c r="L511" s="95"/>
      <c r="M511" s="7"/>
    </row>
    <row r="512" spans="1:13">
      <c r="A512" s="6"/>
      <c r="C512" s="8"/>
      <c r="D512" s="7"/>
      <c r="L512" s="95"/>
      <c r="M512" s="7"/>
    </row>
    <row r="513" spans="1:13">
      <c r="A513" s="6"/>
      <c r="C513" s="8"/>
      <c r="D513" s="7"/>
      <c r="L513" s="95"/>
      <c r="M513" s="7"/>
    </row>
    <row r="514" spans="1:13">
      <c r="A514" s="6"/>
      <c r="C514" s="8"/>
      <c r="D514" s="7"/>
      <c r="L514" s="95"/>
      <c r="M514" s="7"/>
    </row>
    <row r="515" spans="1:13">
      <c r="A515" s="6"/>
      <c r="C515" s="8"/>
      <c r="D515" s="7"/>
      <c r="L515" s="95"/>
      <c r="M515" s="7"/>
    </row>
    <row r="516" spans="1:13">
      <c r="A516" s="6"/>
      <c r="C516" s="8"/>
      <c r="D516" s="7"/>
      <c r="L516" s="95"/>
      <c r="M516" s="7"/>
    </row>
    <row r="517" spans="1:13">
      <c r="A517" s="6"/>
      <c r="C517" s="8"/>
      <c r="D517" s="7"/>
      <c r="L517" s="95"/>
      <c r="M517" s="7"/>
    </row>
    <row r="518" spans="1:13">
      <c r="A518" s="6"/>
      <c r="C518" s="8"/>
      <c r="D518" s="7"/>
      <c r="L518" s="95"/>
      <c r="M518" s="7"/>
    </row>
    <row r="519" spans="1:13">
      <c r="A519" s="6"/>
      <c r="C519" s="8"/>
      <c r="D519" s="7"/>
      <c r="L519" s="95"/>
      <c r="M519" s="7"/>
    </row>
    <row r="520" spans="1:13">
      <c r="A520" s="6"/>
      <c r="C520" s="8"/>
      <c r="D520" s="7"/>
      <c r="L520" s="95"/>
      <c r="M520" s="7"/>
    </row>
    <row r="521" spans="1:13">
      <c r="A521" s="6"/>
      <c r="C521" s="8"/>
      <c r="D521" s="7"/>
      <c r="L521" s="95"/>
      <c r="M521" s="7"/>
    </row>
    <row r="522" spans="1:13">
      <c r="A522" s="6"/>
      <c r="C522" s="8"/>
      <c r="D522" s="7"/>
      <c r="L522" s="95"/>
      <c r="M522" s="7"/>
    </row>
    <row r="523" spans="1:13">
      <c r="A523" s="6"/>
      <c r="C523" s="8"/>
      <c r="D523" s="7"/>
      <c r="L523" s="95"/>
      <c r="M523" s="7"/>
    </row>
    <row r="524" spans="1:13">
      <c r="A524" s="6"/>
      <c r="C524" s="8"/>
      <c r="D524" s="7"/>
      <c r="L524" s="95"/>
      <c r="M524" s="7"/>
    </row>
    <row r="525" spans="1:13">
      <c r="A525" s="6"/>
      <c r="C525" s="8"/>
      <c r="D525" s="7"/>
      <c r="L525" s="95"/>
      <c r="M525" s="7"/>
    </row>
    <row r="526" spans="1:13">
      <c r="A526" s="6"/>
      <c r="C526" s="8"/>
      <c r="D526" s="7"/>
      <c r="L526" s="95"/>
      <c r="M526" s="7"/>
    </row>
    <row r="527" spans="1:13">
      <c r="A527" s="6"/>
      <c r="C527" s="8"/>
      <c r="D527" s="7"/>
      <c r="L527" s="95"/>
      <c r="M527" s="7"/>
    </row>
    <row r="528" spans="1:13">
      <c r="A528" s="6"/>
      <c r="C528" s="8"/>
      <c r="D528" s="7"/>
      <c r="L528" s="95"/>
      <c r="M528" s="7"/>
    </row>
    <row r="529" spans="1:13">
      <c r="A529" s="6"/>
      <c r="C529" s="8"/>
      <c r="D529" s="7"/>
      <c r="L529" s="95"/>
      <c r="M529" s="7"/>
    </row>
    <row r="530" spans="1:13">
      <c r="A530" s="6"/>
      <c r="C530" s="8"/>
      <c r="D530" s="7"/>
      <c r="L530" s="95"/>
      <c r="M530" s="7"/>
    </row>
    <row r="531" spans="1:13">
      <c r="A531" s="6"/>
      <c r="C531" s="8"/>
      <c r="D531" s="7"/>
      <c r="L531" s="95"/>
      <c r="M531" s="7"/>
    </row>
    <row r="532" spans="1:13">
      <c r="A532" s="6"/>
      <c r="C532" s="8"/>
      <c r="D532" s="7"/>
      <c r="L532" s="95"/>
      <c r="M532" s="7"/>
    </row>
    <row r="533" spans="1:13">
      <c r="A533" s="6"/>
      <c r="C533" s="8"/>
      <c r="D533" s="7"/>
      <c r="L533" s="95"/>
      <c r="M533" s="7"/>
    </row>
    <row r="534" spans="1:13">
      <c r="A534" s="6"/>
      <c r="C534" s="8"/>
      <c r="D534" s="7"/>
      <c r="L534" s="95"/>
      <c r="M534" s="7"/>
    </row>
    <row r="535" spans="1:13">
      <c r="A535" s="6"/>
      <c r="C535" s="8"/>
      <c r="D535" s="7"/>
      <c r="L535" s="95"/>
      <c r="M535" s="7"/>
    </row>
    <row r="536" spans="1:13">
      <c r="A536" s="6"/>
      <c r="C536" s="8"/>
      <c r="D536" s="7"/>
      <c r="L536" s="95"/>
      <c r="M536" s="7"/>
    </row>
    <row r="537" spans="1:13">
      <c r="A537" s="6"/>
      <c r="C537" s="8"/>
      <c r="D537" s="7"/>
      <c r="L537" s="95"/>
      <c r="M537" s="7"/>
    </row>
    <row r="538" spans="1:13">
      <c r="A538" s="6"/>
      <c r="C538" s="8"/>
      <c r="D538" s="7"/>
      <c r="L538" s="95"/>
      <c r="M538" s="7"/>
    </row>
    <row r="539" spans="1:13">
      <c r="A539" s="6"/>
      <c r="C539" s="8"/>
      <c r="D539" s="7"/>
      <c r="L539" s="95"/>
      <c r="M539" s="7"/>
    </row>
    <row r="540" spans="1:13">
      <c r="A540" s="6"/>
      <c r="C540" s="8"/>
      <c r="D540" s="7"/>
      <c r="L540" s="95"/>
      <c r="M540" s="7"/>
    </row>
    <row r="541" spans="1:13">
      <c r="A541" s="6"/>
      <c r="C541" s="8"/>
      <c r="D541" s="7"/>
      <c r="L541" s="95"/>
      <c r="M541" s="7"/>
    </row>
    <row r="542" spans="1:13">
      <c r="A542" s="6"/>
      <c r="C542" s="8"/>
      <c r="D542" s="7"/>
      <c r="L542" s="95"/>
      <c r="M542" s="7"/>
    </row>
    <row r="543" spans="1:13">
      <c r="A543" s="6"/>
      <c r="C543" s="8"/>
      <c r="D543" s="7"/>
      <c r="L543" s="95"/>
      <c r="M543" s="7"/>
    </row>
    <row r="544" spans="1:13">
      <c r="A544" s="6"/>
      <c r="C544" s="8"/>
      <c r="D544" s="7"/>
      <c r="L544" s="95"/>
      <c r="M544" s="7"/>
    </row>
    <row r="545" spans="1:13">
      <c r="A545" s="6"/>
      <c r="C545" s="8"/>
      <c r="D545" s="7"/>
      <c r="L545" s="95"/>
      <c r="M545" s="7"/>
    </row>
    <row r="546" spans="1:13">
      <c r="A546" s="6"/>
      <c r="C546" s="8"/>
      <c r="D546" s="7"/>
      <c r="L546" s="95"/>
      <c r="M546" s="7"/>
    </row>
    <row r="547" spans="1:13">
      <c r="A547" s="6"/>
      <c r="C547" s="8"/>
      <c r="D547" s="7"/>
      <c r="L547" s="95"/>
      <c r="M547" s="7"/>
    </row>
    <row r="548" spans="1:13">
      <c r="A548" s="6"/>
      <c r="C548" s="8"/>
      <c r="D548" s="7"/>
      <c r="L548" s="95"/>
      <c r="M548" s="7"/>
    </row>
    <row r="549" spans="1:13">
      <c r="A549" s="6"/>
      <c r="C549" s="8"/>
      <c r="D549" s="7"/>
      <c r="L549" s="95"/>
      <c r="M549" s="7"/>
    </row>
    <row r="550" spans="1:13">
      <c r="A550" s="6"/>
      <c r="C550" s="8"/>
      <c r="D550" s="7"/>
      <c r="L550" s="95"/>
      <c r="M550" s="7"/>
    </row>
    <row r="551" spans="1:13">
      <c r="A551" s="6"/>
      <c r="C551" s="8"/>
      <c r="D551" s="7"/>
      <c r="L551" s="95"/>
      <c r="M551" s="7"/>
    </row>
    <row r="552" spans="1:13">
      <c r="A552" s="6"/>
      <c r="C552" s="8"/>
      <c r="D552" s="7"/>
      <c r="L552" s="95"/>
      <c r="M552" s="7"/>
    </row>
    <row r="553" spans="1:13">
      <c r="A553" s="6"/>
      <c r="C553" s="8"/>
      <c r="D553" s="7"/>
      <c r="L553" s="95"/>
      <c r="M553" s="7"/>
    </row>
    <row r="554" spans="1:13">
      <c r="A554" s="6"/>
      <c r="C554" s="8"/>
      <c r="D554" s="7"/>
      <c r="L554" s="95"/>
      <c r="M554" s="7"/>
    </row>
    <row r="555" spans="1:13">
      <c r="A555" s="6"/>
      <c r="C555" s="8"/>
      <c r="D555" s="7"/>
      <c r="L555" s="95"/>
      <c r="M555" s="7"/>
    </row>
    <row r="556" spans="1:13">
      <c r="A556" s="6"/>
      <c r="C556" s="8"/>
      <c r="D556" s="7"/>
      <c r="L556" s="95"/>
      <c r="M556" s="7"/>
    </row>
    <row r="557" spans="1:13">
      <c r="A557" s="6"/>
      <c r="C557" s="8"/>
      <c r="D557" s="7"/>
      <c r="L557" s="95"/>
      <c r="M557" s="7"/>
    </row>
    <row r="558" spans="1:13">
      <c r="A558" s="6"/>
      <c r="C558" s="8"/>
      <c r="D558" s="7"/>
      <c r="L558" s="95"/>
      <c r="M558" s="7"/>
    </row>
    <row r="559" spans="1:13">
      <c r="A559" s="6"/>
      <c r="C559" s="8"/>
      <c r="D559" s="7"/>
      <c r="L559" s="95"/>
      <c r="M559" s="7"/>
    </row>
    <row r="560" spans="1:13">
      <c r="A560" s="6"/>
      <c r="C560" s="8"/>
      <c r="D560" s="7"/>
      <c r="L560" s="95"/>
      <c r="M560" s="7"/>
    </row>
    <row r="561" spans="1:13">
      <c r="A561" s="6"/>
      <c r="C561" s="8"/>
      <c r="D561" s="7"/>
      <c r="L561" s="95"/>
      <c r="M561" s="7"/>
    </row>
    <row r="562" spans="1:13">
      <c r="A562" s="6"/>
      <c r="C562" s="8"/>
      <c r="D562" s="7"/>
      <c r="L562" s="95"/>
      <c r="M562" s="7"/>
    </row>
    <row r="563" spans="1:13">
      <c r="A563" s="6"/>
      <c r="C563" s="8"/>
      <c r="D563" s="7"/>
      <c r="L563" s="95"/>
      <c r="M563" s="7"/>
    </row>
    <row r="564" spans="1:13">
      <c r="A564" s="6"/>
      <c r="C564" s="8"/>
      <c r="D564" s="7"/>
      <c r="L564" s="95"/>
      <c r="M564" s="7"/>
    </row>
    <row r="565" spans="1:13">
      <c r="A565" s="6"/>
      <c r="C565" s="8"/>
      <c r="D565" s="7"/>
      <c r="L565" s="95"/>
      <c r="M565" s="7"/>
    </row>
    <row r="566" spans="1:13">
      <c r="A566" s="6"/>
      <c r="C566" s="8"/>
      <c r="D566" s="7"/>
      <c r="L566" s="95"/>
      <c r="M566" s="7"/>
    </row>
    <row r="567" spans="1:13">
      <c r="A567" s="6"/>
      <c r="C567" s="8"/>
      <c r="D567" s="7"/>
      <c r="L567" s="95"/>
      <c r="M567" s="7"/>
    </row>
    <row r="568" spans="1:13">
      <c r="A568" s="6"/>
      <c r="C568" s="8"/>
      <c r="D568" s="7"/>
      <c r="L568" s="95"/>
      <c r="M568" s="7"/>
    </row>
    <row r="569" spans="1:13">
      <c r="A569" s="6"/>
      <c r="C569" s="8"/>
      <c r="D569" s="7"/>
      <c r="L569" s="95"/>
      <c r="M569" s="7"/>
    </row>
    <row r="570" spans="1:13">
      <c r="A570" s="6"/>
      <c r="C570" s="8"/>
      <c r="D570" s="7"/>
      <c r="L570" s="95"/>
      <c r="M570" s="7"/>
    </row>
    <row r="571" spans="1:13">
      <c r="A571" s="6"/>
      <c r="C571" s="8"/>
      <c r="D571" s="7"/>
      <c r="L571" s="95"/>
      <c r="M571" s="7"/>
    </row>
    <row r="572" spans="1:13">
      <c r="A572" s="6"/>
      <c r="C572" s="8"/>
      <c r="D572" s="7"/>
      <c r="L572" s="95"/>
      <c r="M572" s="7"/>
    </row>
    <row r="573" spans="1:13">
      <c r="A573" s="6"/>
      <c r="C573" s="8"/>
      <c r="D573" s="7"/>
      <c r="L573" s="95"/>
      <c r="M573" s="7"/>
    </row>
    <row r="574" spans="1:13">
      <c r="A574" s="6"/>
      <c r="C574" s="8"/>
      <c r="D574" s="7"/>
      <c r="L574" s="95"/>
      <c r="M574" s="7"/>
    </row>
    <row r="575" spans="1:13">
      <c r="A575" s="6"/>
      <c r="C575" s="8"/>
      <c r="D575" s="7"/>
      <c r="L575" s="95"/>
      <c r="M575" s="7"/>
    </row>
    <row r="576" spans="1:13">
      <c r="A576" s="6"/>
      <c r="C576" s="8"/>
      <c r="D576" s="7"/>
      <c r="L576" s="95"/>
      <c r="M576" s="7"/>
    </row>
    <row r="577" spans="1:13">
      <c r="A577" s="6"/>
      <c r="C577" s="8"/>
      <c r="D577" s="7"/>
      <c r="L577" s="95"/>
      <c r="M577" s="7"/>
    </row>
    <row r="578" spans="1:13">
      <c r="A578" s="6"/>
      <c r="C578" s="8"/>
      <c r="D578" s="7"/>
      <c r="L578" s="95"/>
      <c r="M578" s="7"/>
    </row>
    <row r="579" spans="1:13">
      <c r="A579" s="6"/>
      <c r="C579" s="8"/>
      <c r="D579" s="7"/>
      <c r="L579" s="95"/>
      <c r="M579" s="7"/>
    </row>
    <row r="580" spans="1:13">
      <c r="A580" s="6"/>
      <c r="C580" s="8"/>
      <c r="D580" s="7"/>
      <c r="L580" s="95"/>
      <c r="M580" s="7"/>
    </row>
    <row r="581" spans="1:13">
      <c r="A581" s="6"/>
      <c r="C581" s="8"/>
      <c r="D581" s="7"/>
      <c r="L581" s="95"/>
      <c r="M581" s="7"/>
    </row>
    <row r="582" spans="1:13">
      <c r="A582" s="6"/>
      <c r="C582" s="8"/>
      <c r="D582" s="7"/>
      <c r="L582" s="95"/>
      <c r="M582" s="7"/>
    </row>
    <row r="583" spans="1:13">
      <c r="A583" s="6"/>
      <c r="C583" s="8"/>
      <c r="D583" s="7"/>
      <c r="L583" s="95"/>
      <c r="M583" s="7"/>
    </row>
    <row r="584" spans="1:13">
      <c r="A584" s="6"/>
      <c r="C584" s="8"/>
      <c r="D584" s="7"/>
      <c r="L584" s="95"/>
      <c r="M584" s="7"/>
    </row>
    <row r="585" spans="1:13">
      <c r="A585" s="6"/>
      <c r="C585" s="8"/>
      <c r="D585" s="7"/>
      <c r="L585" s="95"/>
      <c r="M585" s="7"/>
    </row>
    <row r="586" spans="1:13">
      <c r="A586" s="6"/>
      <c r="C586" s="8"/>
      <c r="D586" s="7"/>
      <c r="L586" s="95"/>
      <c r="M586" s="7"/>
    </row>
    <row r="587" spans="1:13">
      <c r="A587" s="6"/>
      <c r="C587" s="8"/>
      <c r="D587" s="7"/>
      <c r="L587" s="95"/>
      <c r="M587" s="7"/>
    </row>
    <row r="588" spans="1:13">
      <c r="A588" s="6"/>
      <c r="C588" s="8"/>
      <c r="D588" s="7"/>
      <c r="L588" s="95"/>
      <c r="M588" s="7"/>
    </row>
    <row r="589" spans="1:13">
      <c r="A589" s="6"/>
      <c r="C589" s="8"/>
      <c r="D589" s="7"/>
      <c r="L589" s="95"/>
      <c r="M589" s="7"/>
    </row>
    <row r="590" spans="1:13">
      <c r="A590" s="6"/>
      <c r="C590" s="8"/>
      <c r="D590" s="7"/>
      <c r="L590" s="95"/>
      <c r="M590" s="7"/>
    </row>
    <row r="591" spans="1:13">
      <c r="A591" s="6"/>
      <c r="C591" s="8"/>
      <c r="D591" s="7"/>
      <c r="L591" s="95"/>
      <c r="M591" s="7"/>
    </row>
    <row r="592" spans="1:13">
      <c r="A592" s="6"/>
      <c r="C592" s="8"/>
      <c r="D592" s="7"/>
      <c r="L592" s="95"/>
      <c r="M592" s="7"/>
    </row>
    <row r="593" spans="1:13">
      <c r="A593" s="6"/>
      <c r="C593" s="8"/>
      <c r="D593" s="7"/>
      <c r="L593" s="95"/>
      <c r="M593" s="7"/>
    </row>
    <row r="594" spans="1:13">
      <c r="A594" s="6"/>
      <c r="C594" s="8"/>
      <c r="D594" s="7"/>
      <c r="L594" s="95"/>
      <c r="M594" s="7"/>
    </row>
    <row r="595" spans="1:13">
      <c r="A595" s="6"/>
      <c r="C595" s="8"/>
      <c r="D595" s="7"/>
      <c r="L595" s="95"/>
      <c r="M595" s="7"/>
    </row>
    <row r="596" spans="1:13">
      <c r="A596" s="6"/>
      <c r="C596" s="8"/>
      <c r="D596" s="7"/>
      <c r="L596" s="95"/>
      <c r="M596" s="7"/>
    </row>
    <row r="597" spans="1:13">
      <c r="A597" s="6"/>
      <c r="C597" s="8"/>
      <c r="D597" s="7"/>
      <c r="L597" s="95"/>
      <c r="M597" s="7"/>
    </row>
    <row r="598" spans="1:13">
      <c r="A598" s="6"/>
      <c r="C598" s="8"/>
      <c r="D598" s="7"/>
      <c r="L598" s="95"/>
      <c r="M598" s="7"/>
    </row>
    <row r="599" spans="1:13">
      <c r="A599" s="6"/>
      <c r="C599" s="8"/>
      <c r="D599" s="7"/>
      <c r="L599" s="95"/>
      <c r="M599" s="7"/>
    </row>
    <row r="600" spans="1:13">
      <c r="A600" s="6"/>
      <c r="C600" s="8"/>
      <c r="D600" s="7"/>
      <c r="L600" s="95"/>
      <c r="M600" s="7"/>
    </row>
    <row r="601" spans="1:13">
      <c r="A601" s="6"/>
      <c r="C601" s="8"/>
      <c r="D601" s="7"/>
      <c r="L601" s="95"/>
      <c r="M601" s="7"/>
    </row>
    <row r="602" spans="1:13">
      <c r="A602" s="6"/>
      <c r="C602" s="8"/>
      <c r="D602" s="7"/>
      <c r="L602" s="95"/>
      <c r="M602" s="7"/>
    </row>
    <row r="603" spans="1:13">
      <c r="A603" s="6"/>
      <c r="C603" s="8"/>
      <c r="D603" s="7"/>
      <c r="L603" s="95"/>
      <c r="M603" s="7"/>
    </row>
    <row r="604" spans="1:13">
      <c r="A604" s="6"/>
      <c r="C604" s="8"/>
      <c r="D604" s="7"/>
      <c r="L604" s="95"/>
      <c r="M604" s="7"/>
    </row>
    <row r="605" spans="1:13">
      <c r="A605" s="6"/>
      <c r="C605" s="8"/>
      <c r="D605" s="7"/>
      <c r="L605" s="95"/>
      <c r="M605" s="7"/>
    </row>
    <row r="606" spans="1:13">
      <c r="A606" s="6"/>
      <c r="C606" s="8"/>
      <c r="D606" s="7"/>
      <c r="L606" s="95"/>
      <c r="M606" s="7"/>
    </row>
    <row r="607" spans="1:13">
      <c r="A607" s="6"/>
      <c r="C607" s="8"/>
      <c r="D607" s="7"/>
      <c r="L607" s="95"/>
      <c r="M607" s="7"/>
    </row>
    <row r="608" spans="1:13">
      <c r="A608" s="6"/>
      <c r="C608" s="8"/>
      <c r="D608" s="7"/>
      <c r="L608" s="95"/>
      <c r="M608" s="7"/>
    </row>
    <row r="609" spans="1:13">
      <c r="A609" s="6"/>
      <c r="C609" s="8"/>
      <c r="D609" s="7"/>
      <c r="L609" s="95"/>
      <c r="M609" s="7"/>
    </row>
    <row r="610" spans="1:13">
      <c r="A610" s="6"/>
      <c r="C610" s="8"/>
      <c r="D610" s="7"/>
      <c r="L610" s="95"/>
      <c r="M610" s="7"/>
    </row>
    <row r="611" spans="1:13">
      <c r="A611" s="6"/>
      <c r="C611" s="8"/>
      <c r="D611" s="7"/>
      <c r="L611" s="95"/>
      <c r="M611" s="7"/>
    </row>
    <row r="612" spans="1:13">
      <c r="A612" s="6"/>
      <c r="C612" s="8"/>
      <c r="D612" s="7"/>
      <c r="L612" s="95"/>
      <c r="M612" s="7"/>
    </row>
    <row r="613" spans="1:13">
      <c r="A613" s="6"/>
      <c r="C613" s="8"/>
      <c r="D613" s="7"/>
      <c r="L613" s="95"/>
      <c r="M613" s="7"/>
    </row>
    <row r="614" spans="1:13">
      <c r="A614" s="6"/>
      <c r="C614" s="8"/>
      <c r="D614" s="7"/>
      <c r="L614" s="95"/>
      <c r="M614" s="7"/>
    </row>
    <row r="615" spans="1:13">
      <c r="A615" s="6"/>
      <c r="C615" s="8"/>
      <c r="D615" s="7"/>
      <c r="L615" s="95"/>
      <c r="M615" s="7"/>
    </row>
    <row r="616" spans="1:13">
      <c r="A616" s="6"/>
      <c r="C616" s="8"/>
      <c r="D616" s="7"/>
      <c r="L616" s="95"/>
      <c r="M616" s="7"/>
    </row>
    <row r="617" spans="1:13">
      <c r="A617" s="6"/>
      <c r="C617" s="8"/>
      <c r="D617" s="7"/>
      <c r="L617" s="95"/>
      <c r="M617" s="7"/>
    </row>
    <row r="618" spans="1:13">
      <c r="A618" s="6"/>
      <c r="C618" s="8"/>
      <c r="D618" s="7"/>
      <c r="L618" s="95"/>
      <c r="M618" s="7"/>
    </row>
    <row r="619" spans="1:13">
      <c r="A619" s="6"/>
      <c r="C619" s="8"/>
      <c r="D619" s="7"/>
      <c r="L619" s="95"/>
      <c r="M619" s="7"/>
    </row>
    <row r="620" spans="1:13">
      <c r="A620" s="6"/>
      <c r="C620" s="8"/>
      <c r="D620" s="7"/>
      <c r="L620" s="95"/>
      <c r="M620" s="7"/>
    </row>
    <row r="621" spans="1:13">
      <c r="A621" s="6"/>
      <c r="C621" s="8"/>
      <c r="D621" s="7"/>
      <c r="L621" s="95"/>
      <c r="M621" s="7"/>
    </row>
    <row r="622" spans="1:13">
      <c r="A622" s="6"/>
      <c r="C622" s="8"/>
      <c r="D622" s="7"/>
      <c r="L622" s="95"/>
      <c r="M622" s="7"/>
    </row>
    <row r="623" spans="1:13">
      <c r="A623" s="6"/>
      <c r="C623" s="8"/>
      <c r="D623" s="7"/>
      <c r="L623" s="95"/>
      <c r="M623" s="7"/>
    </row>
    <row r="624" spans="1:13">
      <c r="A624" s="6"/>
      <c r="C624" s="8"/>
      <c r="D624" s="7"/>
      <c r="L624" s="95"/>
      <c r="M624" s="7"/>
    </row>
    <row r="625" spans="1:13">
      <c r="A625" s="6"/>
      <c r="C625" s="8"/>
      <c r="D625" s="7"/>
      <c r="L625" s="95"/>
      <c r="M625" s="7"/>
    </row>
    <row r="626" spans="1:13">
      <c r="A626" s="6"/>
      <c r="C626" s="8"/>
      <c r="D626" s="7"/>
      <c r="L626" s="95"/>
      <c r="M626" s="7"/>
    </row>
    <row r="627" spans="1:13">
      <c r="A627" s="6"/>
      <c r="C627" s="8"/>
      <c r="D627" s="7"/>
      <c r="L627" s="95"/>
      <c r="M627" s="7"/>
    </row>
    <row r="628" spans="1:13">
      <c r="A628" s="6"/>
      <c r="C628" s="8"/>
      <c r="D628" s="7"/>
      <c r="L628" s="95"/>
      <c r="M628" s="7"/>
    </row>
    <row r="629" spans="1:13">
      <c r="A629" s="6"/>
      <c r="C629" s="8"/>
      <c r="D629" s="7"/>
      <c r="L629" s="95"/>
      <c r="M629" s="7"/>
    </row>
    <row r="630" spans="1:13">
      <c r="A630" s="6"/>
      <c r="C630" s="8"/>
      <c r="D630" s="7"/>
      <c r="L630" s="95"/>
      <c r="M630" s="7"/>
    </row>
    <row r="631" spans="1:13">
      <c r="A631" s="6"/>
      <c r="C631" s="8"/>
      <c r="D631" s="7"/>
      <c r="L631" s="95"/>
      <c r="M631" s="7"/>
    </row>
    <row r="632" spans="1:13">
      <c r="A632" s="6"/>
      <c r="C632" s="8"/>
      <c r="D632" s="7"/>
      <c r="L632" s="95"/>
      <c r="M632" s="7"/>
    </row>
    <row r="633" spans="1:13">
      <c r="A633" s="6"/>
      <c r="C633" s="8"/>
      <c r="D633" s="7"/>
      <c r="L633" s="95"/>
      <c r="M633" s="7"/>
    </row>
    <row r="634" spans="1:13">
      <c r="A634" s="6"/>
      <c r="C634" s="8"/>
      <c r="D634" s="7"/>
      <c r="L634" s="95"/>
      <c r="M634" s="7"/>
    </row>
    <row r="635" spans="1:13">
      <c r="A635" s="6"/>
      <c r="C635" s="8"/>
      <c r="D635" s="7"/>
      <c r="L635" s="95"/>
      <c r="M635" s="7"/>
    </row>
    <row r="636" spans="1:13">
      <c r="A636" s="6"/>
      <c r="C636" s="8"/>
      <c r="D636" s="7"/>
      <c r="L636" s="95"/>
      <c r="M636" s="7"/>
    </row>
    <row r="637" spans="1:13">
      <c r="A637" s="6"/>
      <c r="C637" s="8"/>
      <c r="D637" s="7"/>
      <c r="L637" s="95"/>
      <c r="M637" s="7"/>
    </row>
    <row r="638" spans="1:13">
      <c r="A638" s="6"/>
      <c r="C638" s="8"/>
      <c r="D638" s="7"/>
      <c r="L638" s="95"/>
      <c r="M638" s="7"/>
    </row>
    <row r="639" spans="1:13">
      <c r="A639" s="6"/>
      <c r="C639" s="8"/>
      <c r="D639" s="7"/>
      <c r="L639" s="95"/>
      <c r="M639" s="7"/>
    </row>
    <row r="640" spans="1:13">
      <c r="A640" s="6"/>
      <c r="C640" s="8"/>
      <c r="D640" s="7"/>
      <c r="L640" s="95"/>
      <c r="M640" s="7"/>
    </row>
    <row r="641" spans="1:13">
      <c r="A641" s="6"/>
      <c r="C641" s="8"/>
      <c r="D641" s="7"/>
      <c r="L641" s="95"/>
      <c r="M641" s="7"/>
    </row>
    <row r="642" spans="1:13">
      <c r="A642" s="6"/>
      <c r="C642" s="8"/>
      <c r="D642" s="7"/>
      <c r="L642" s="95"/>
      <c r="M642" s="7"/>
    </row>
    <row r="643" spans="1:13">
      <c r="A643" s="6"/>
      <c r="C643" s="8"/>
      <c r="D643" s="7"/>
      <c r="L643" s="95"/>
      <c r="M643" s="7"/>
    </row>
    <row r="644" spans="1:13">
      <c r="A644" s="6"/>
      <c r="C644" s="8"/>
      <c r="D644" s="7"/>
      <c r="L644" s="95"/>
      <c r="M644" s="7"/>
    </row>
    <row r="645" spans="1:13">
      <c r="A645" s="6"/>
      <c r="C645" s="8"/>
      <c r="D645" s="7"/>
      <c r="L645" s="95"/>
      <c r="M645" s="7"/>
    </row>
    <row r="646" spans="1:13">
      <c r="A646" s="6"/>
      <c r="C646" s="8"/>
      <c r="D646" s="7"/>
      <c r="L646" s="95"/>
      <c r="M646" s="7"/>
    </row>
    <row r="647" spans="1:13">
      <c r="A647" s="6"/>
      <c r="C647" s="8"/>
      <c r="D647" s="7"/>
      <c r="L647" s="95"/>
      <c r="M647" s="7"/>
    </row>
    <row r="648" spans="1:13">
      <c r="A648" s="6"/>
      <c r="C648" s="8"/>
      <c r="D648" s="7"/>
      <c r="L648" s="95"/>
      <c r="M648" s="7"/>
    </row>
    <row r="649" spans="1:13">
      <c r="A649" s="6"/>
      <c r="C649" s="8"/>
      <c r="D649" s="7"/>
      <c r="L649" s="95"/>
      <c r="M649" s="7"/>
    </row>
    <row r="650" spans="1:13">
      <c r="A650" s="6"/>
      <c r="C650" s="8"/>
      <c r="D650" s="7"/>
      <c r="L650" s="95"/>
      <c r="M650" s="7"/>
    </row>
    <row r="651" spans="1:13">
      <c r="A651" s="6"/>
      <c r="C651" s="8"/>
      <c r="D651" s="7"/>
      <c r="L651" s="95"/>
      <c r="M651" s="7"/>
    </row>
    <row r="652" spans="1:13">
      <c r="A652" s="6"/>
      <c r="C652" s="8"/>
      <c r="D652" s="7"/>
      <c r="L652" s="95"/>
      <c r="M652" s="7"/>
    </row>
    <row r="653" spans="1:13">
      <c r="A653" s="6"/>
      <c r="C653" s="8"/>
      <c r="D653" s="7"/>
      <c r="L653" s="95"/>
      <c r="M653" s="7"/>
    </row>
    <row r="654" spans="1:13">
      <c r="A654" s="6"/>
      <c r="C654" s="8"/>
      <c r="D654" s="7"/>
      <c r="L654" s="95"/>
      <c r="M654" s="7"/>
    </row>
    <row r="655" spans="1:13">
      <c r="A655" s="6"/>
      <c r="C655" s="8"/>
      <c r="D655" s="7"/>
      <c r="L655" s="95"/>
      <c r="M655" s="7"/>
    </row>
    <row r="656" spans="1:13">
      <c r="A656" s="6"/>
      <c r="C656" s="8"/>
      <c r="D656" s="7"/>
      <c r="L656" s="95"/>
      <c r="M656" s="7"/>
    </row>
    <row r="657" spans="1:13">
      <c r="A657" s="6"/>
      <c r="C657" s="8"/>
      <c r="D657" s="7"/>
      <c r="L657" s="95"/>
      <c r="M657" s="7"/>
    </row>
    <row r="658" spans="1:13">
      <c r="A658" s="6"/>
      <c r="C658" s="8"/>
      <c r="D658" s="7"/>
      <c r="L658" s="95"/>
      <c r="M658" s="7"/>
    </row>
    <row r="659" spans="1:13">
      <c r="A659" s="6"/>
      <c r="C659" s="8"/>
      <c r="D659" s="7"/>
      <c r="L659" s="95"/>
      <c r="M659" s="7"/>
    </row>
    <row r="660" spans="1:13">
      <c r="A660" s="6"/>
      <c r="C660" s="8"/>
      <c r="D660" s="7"/>
      <c r="L660" s="95"/>
      <c r="M660" s="7"/>
    </row>
    <row r="661" spans="1:13">
      <c r="A661" s="6"/>
      <c r="C661" s="8"/>
      <c r="D661" s="7"/>
      <c r="L661" s="95"/>
      <c r="M661" s="7"/>
    </row>
    <row r="662" spans="1:13">
      <c r="A662" s="6"/>
      <c r="C662" s="8"/>
      <c r="D662" s="7"/>
      <c r="L662" s="95"/>
      <c r="M662" s="7"/>
    </row>
    <row r="663" spans="1:13">
      <c r="A663" s="6"/>
      <c r="C663" s="8"/>
      <c r="D663" s="7"/>
      <c r="L663" s="95"/>
      <c r="M663" s="7"/>
    </row>
    <row r="664" spans="1:13">
      <c r="A664" s="6"/>
      <c r="C664" s="8"/>
      <c r="D664" s="7"/>
      <c r="L664" s="95"/>
      <c r="M664" s="7"/>
    </row>
    <row r="665" spans="1:13">
      <c r="A665" s="6"/>
      <c r="C665" s="8"/>
      <c r="D665" s="7"/>
      <c r="L665" s="95"/>
      <c r="M665" s="7"/>
    </row>
    <row r="666" spans="1:13">
      <c r="A666" s="6"/>
      <c r="C666" s="8"/>
      <c r="D666" s="7"/>
      <c r="L666" s="95"/>
      <c r="M666" s="7"/>
    </row>
    <row r="667" spans="1:13">
      <c r="A667" s="6"/>
      <c r="C667" s="8"/>
      <c r="D667" s="7"/>
      <c r="L667" s="95"/>
      <c r="M667" s="7"/>
    </row>
    <row r="668" spans="1:13">
      <c r="A668" s="6"/>
      <c r="C668" s="8"/>
      <c r="D668" s="7"/>
      <c r="L668" s="95"/>
      <c r="M668" s="7"/>
    </row>
    <row r="669" spans="1:13">
      <c r="A669" s="6"/>
      <c r="C669" s="8"/>
      <c r="D669" s="7"/>
      <c r="L669" s="95"/>
      <c r="M669" s="7"/>
    </row>
    <row r="670" spans="1:13">
      <c r="A670" s="6"/>
      <c r="C670" s="8"/>
      <c r="D670" s="7"/>
      <c r="L670" s="95"/>
      <c r="M670" s="7"/>
    </row>
    <row r="671" spans="1:13">
      <c r="A671" s="6"/>
      <c r="C671" s="8"/>
      <c r="D671" s="7"/>
      <c r="L671" s="95"/>
      <c r="M671" s="7"/>
    </row>
    <row r="672" spans="1:13">
      <c r="A672" s="6"/>
      <c r="C672" s="8"/>
      <c r="D672" s="7"/>
      <c r="L672" s="95"/>
      <c r="M672" s="7"/>
    </row>
    <row r="673" spans="1:13">
      <c r="A673" s="6"/>
      <c r="C673" s="8"/>
      <c r="D673" s="7"/>
      <c r="L673" s="95"/>
      <c r="M673" s="7"/>
    </row>
    <row r="674" spans="1:13">
      <c r="A674" s="6"/>
      <c r="C674" s="8"/>
      <c r="D674" s="7"/>
      <c r="L674" s="95"/>
      <c r="M674" s="7"/>
    </row>
    <row r="675" spans="1:13">
      <c r="A675" s="6"/>
      <c r="C675" s="8"/>
      <c r="D675" s="7"/>
      <c r="L675" s="95"/>
      <c r="M675" s="7"/>
    </row>
    <row r="676" spans="1:13">
      <c r="A676" s="6"/>
      <c r="C676" s="8"/>
      <c r="D676" s="7"/>
      <c r="L676" s="95"/>
      <c r="M676" s="7"/>
    </row>
    <row r="677" spans="1:13">
      <c r="A677" s="6"/>
      <c r="C677" s="8"/>
      <c r="D677" s="7"/>
      <c r="L677" s="95"/>
      <c r="M677" s="7"/>
    </row>
    <row r="678" spans="1:13">
      <c r="A678" s="6"/>
      <c r="C678" s="8"/>
      <c r="D678" s="7"/>
      <c r="L678" s="95"/>
      <c r="M678" s="7"/>
    </row>
    <row r="679" spans="1:13">
      <c r="A679" s="6"/>
      <c r="C679" s="8"/>
      <c r="D679" s="7"/>
      <c r="L679" s="95"/>
      <c r="M679" s="7"/>
    </row>
    <row r="680" spans="1:13">
      <c r="A680" s="6"/>
      <c r="C680" s="8"/>
      <c r="D680" s="7"/>
      <c r="L680" s="95"/>
      <c r="M680" s="7"/>
    </row>
    <row r="681" spans="1:13">
      <c r="A681" s="6"/>
      <c r="C681" s="8"/>
      <c r="D681" s="7"/>
      <c r="L681" s="95"/>
      <c r="M681" s="7"/>
    </row>
    <row r="682" spans="1:13">
      <c r="A682" s="6"/>
      <c r="C682" s="8"/>
      <c r="D682" s="7"/>
      <c r="L682" s="95"/>
      <c r="M682" s="7"/>
    </row>
    <row r="683" spans="1:13">
      <c r="A683" s="6"/>
      <c r="C683" s="8"/>
      <c r="D683" s="7"/>
      <c r="L683" s="95"/>
      <c r="M683" s="7"/>
    </row>
    <row r="684" spans="1:13">
      <c r="A684" s="6"/>
      <c r="C684" s="8"/>
      <c r="D684" s="7"/>
      <c r="L684" s="95"/>
      <c r="M684" s="7"/>
    </row>
    <row r="685" spans="1:13">
      <c r="A685" s="6"/>
      <c r="C685" s="8"/>
      <c r="D685" s="7"/>
      <c r="L685" s="95"/>
      <c r="M685" s="7"/>
    </row>
    <row r="686" spans="1:13">
      <c r="A686" s="6"/>
      <c r="C686" s="8"/>
      <c r="D686" s="7"/>
      <c r="L686" s="95"/>
      <c r="M686" s="7"/>
    </row>
    <row r="687" spans="1:13">
      <c r="A687" s="6"/>
      <c r="C687" s="8"/>
      <c r="D687" s="7"/>
      <c r="L687" s="95"/>
      <c r="M687" s="7"/>
    </row>
    <row r="688" spans="1:13">
      <c r="A688" s="6"/>
      <c r="C688" s="8"/>
      <c r="D688" s="7"/>
      <c r="L688" s="95"/>
      <c r="M688" s="7"/>
    </row>
    <row r="689" spans="1:13">
      <c r="A689" s="6"/>
      <c r="C689" s="8"/>
      <c r="D689" s="7"/>
      <c r="L689" s="95"/>
      <c r="M689" s="7"/>
    </row>
    <row r="690" spans="1:13">
      <c r="A690" s="6"/>
      <c r="C690" s="8"/>
      <c r="D690" s="7"/>
      <c r="L690" s="95"/>
      <c r="M690" s="7"/>
    </row>
    <row r="691" spans="1:13">
      <c r="A691" s="6"/>
      <c r="C691" s="8"/>
      <c r="D691" s="7"/>
      <c r="L691" s="95"/>
      <c r="M691" s="7"/>
    </row>
    <row r="692" spans="1:13">
      <c r="A692" s="6"/>
      <c r="C692" s="8"/>
      <c r="D692" s="7"/>
      <c r="L692" s="95"/>
      <c r="M692" s="7"/>
    </row>
    <row r="693" spans="1:13">
      <c r="A693" s="6"/>
      <c r="C693" s="8"/>
      <c r="D693" s="7"/>
      <c r="L693" s="95"/>
      <c r="M693" s="7"/>
    </row>
    <row r="694" spans="1:13">
      <c r="A694" s="6"/>
      <c r="C694" s="8"/>
      <c r="D694" s="7"/>
      <c r="L694" s="95"/>
      <c r="M694" s="7"/>
    </row>
    <row r="695" spans="1:13">
      <c r="A695" s="6"/>
      <c r="C695" s="8"/>
      <c r="D695" s="7"/>
      <c r="L695" s="95"/>
      <c r="M695" s="7"/>
    </row>
    <row r="696" spans="1:13">
      <c r="A696" s="6"/>
      <c r="C696" s="8"/>
      <c r="D696" s="7"/>
      <c r="L696" s="95"/>
      <c r="M696" s="7"/>
    </row>
    <row r="697" spans="1:13">
      <c r="A697" s="6"/>
      <c r="C697" s="8"/>
      <c r="D697" s="7"/>
      <c r="L697" s="95"/>
      <c r="M697" s="7"/>
    </row>
    <row r="698" spans="1:13">
      <c r="A698" s="6"/>
      <c r="C698" s="8"/>
      <c r="D698" s="7"/>
      <c r="L698" s="95"/>
      <c r="M698" s="7"/>
    </row>
    <row r="699" spans="1:13">
      <c r="A699" s="6"/>
      <c r="C699" s="8"/>
      <c r="D699" s="7"/>
      <c r="L699" s="95"/>
      <c r="M699" s="7"/>
    </row>
    <row r="700" spans="1:13">
      <c r="A700" s="6"/>
      <c r="C700" s="8"/>
      <c r="D700" s="7"/>
      <c r="L700" s="95"/>
      <c r="M700" s="7"/>
    </row>
    <row r="701" spans="1:13">
      <c r="A701" s="6"/>
      <c r="C701" s="8"/>
      <c r="D701" s="7"/>
      <c r="L701" s="95"/>
      <c r="M701" s="7"/>
    </row>
    <row r="702" spans="1:13">
      <c r="A702" s="6"/>
      <c r="C702" s="8"/>
      <c r="D702" s="7"/>
      <c r="L702" s="95"/>
      <c r="M702" s="7"/>
    </row>
    <row r="703" spans="1:13">
      <c r="A703" s="6"/>
      <c r="C703" s="8"/>
      <c r="D703" s="7"/>
      <c r="L703" s="95"/>
      <c r="M703" s="7"/>
    </row>
    <row r="704" spans="1:13">
      <c r="A704" s="6"/>
      <c r="C704" s="8"/>
      <c r="D704" s="7"/>
      <c r="L704" s="95"/>
      <c r="M704" s="7"/>
    </row>
    <row r="705" spans="1:13">
      <c r="A705" s="6"/>
      <c r="C705" s="8"/>
      <c r="D705" s="7"/>
      <c r="L705" s="95"/>
      <c r="M705" s="7"/>
    </row>
    <row r="706" spans="1:13">
      <c r="A706" s="6"/>
      <c r="C706" s="8"/>
      <c r="D706" s="7"/>
      <c r="L706" s="95"/>
      <c r="M706" s="7"/>
    </row>
    <row r="707" spans="1:13">
      <c r="A707" s="6"/>
      <c r="C707" s="8"/>
      <c r="D707" s="7"/>
      <c r="L707" s="95"/>
      <c r="M707" s="7"/>
    </row>
    <row r="708" spans="1:13">
      <c r="A708" s="6"/>
      <c r="C708" s="8"/>
      <c r="D708" s="7"/>
      <c r="L708" s="95"/>
      <c r="M708" s="7"/>
    </row>
    <row r="709" spans="1:13">
      <c r="A709" s="6"/>
      <c r="C709" s="8"/>
      <c r="D709" s="7"/>
      <c r="L709" s="95"/>
      <c r="M709" s="7"/>
    </row>
    <row r="710" spans="1:13">
      <c r="A710" s="6"/>
      <c r="C710" s="8"/>
      <c r="D710" s="7"/>
      <c r="L710" s="95"/>
      <c r="M710" s="7"/>
    </row>
    <row r="711" spans="1:13">
      <c r="A711" s="6"/>
      <c r="C711" s="8"/>
      <c r="D711" s="7"/>
      <c r="L711" s="95"/>
      <c r="M711" s="7"/>
    </row>
    <row r="712" spans="1:13">
      <c r="A712" s="6"/>
      <c r="C712" s="8"/>
      <c r="D712" s="7"/>
      <c r="L712" s="95"/>
      <c r="M712" s="7"/>
    </row>
    <row r="713" spans="1:13">
      <c r="A713" s="6"/>
      <c r="C713" s="8"/>
      <c r="D713" s="7"/>
      <c r="L713" s="95"/>
      <c r="M713" s="7"/>
    </row>
    <row r="714" spans="1:13">
      <c r="A714" s="6"/>
      <c r="C714" s="8"/>
      <c r="D714" s="7"/>
      <c r="L714" s="95"/>
      <c r="M714" s="7"/>
    </row>
    <row r="715" spans="1:13">
      <c r="A715" s="6"/>
      <c r="C715" s="8"/>
      <c r="D715" s="7"/>
      <c r="L715" s="95"/>
      <c r="M715" s="7"/>
    </row>
    <row r="716" spans="1:13">
      <c r="A716" s="6"/>
      <c r="C716" s="8"/>
      <c r="D716" s="7"/>
      <c r="L716" s="95"/>
      <c r="M716" s="7"/>
    </row>
    <row r="717" spans="1:13">
      <c r="A717" s="6"/>
      <c r="C717" s="8"/>
      <c r="D717" s="7"/>
      <c r="L717" s="95"/>
      <c r="M717" s="7"/>
    </row>
    <row r="718" spans="1:13">
      <c r="A718" s="6"/>
      <c r="C718" s="8"/>
      <c r="D718" s="7"/>
      <c r="L718" s="95"/>
      <c r="M718" s="7"/>
    </row>
    <row r="719" spans="1:13">
      <c r="A719" s="6"/>
      <c r="C719" s="8"/>
      <c r="D719" s="7"/>
      <c r="L719" s="95"/>
      <c r="M719" s="7"/>
    </row>
    <row r="720" spans="1:13">
      <c r="A720" s="6"/>
      <c r="C720" s="8"/>
      <c r="D720" s="7"/>
      <c r="L720" s="95"/>
      <c r="M720" s="7"/>
    </row>
    <row r="721" spans="1:13">
      <c r="A721" s="6"/>
      <c r="C721" s="8"/>
      <c r="D721" s="7"/>
      <c r="E721" s="96"/>
      <c r="L721" s="95"/>
      <c r="M721" s="7"/>
    </row>
    <row r="722" spans="1:13">
      <c r="A722" s="6"/>
      <c r="C722" s="8"/>
      <c r="D722" s="7"/>
      <c r="E722" s="96"/>
      <c r="L722" s="95"/>
      <c r="M722" s="7"/>
    </row>
  </sheetData>
  <conditionalFormatting sqref="D14">
    <cfRule type="cellIs" dxfId="2" priority="1" stopIfTrue="1" operator="equal">
      <formula>8223.307275</formula>
    </cfRule>
  </conditionalFormatting>
  <pageMargins left="0.11811023622047245" right="0.11811023622047245" top="0.11811023622047245" bottom="0.11811023622047245" header="0.11811023622047245" footer="0.11811023622047245"/>
  <pageSetup paperSize="9" scale="9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N736"/>
  <sheetViews>
    <sheetView showGridLines="0" zoomScale="70" zoomScaleNormal="70" workbookViewId="0">
      <selection activeCell="Q26" sqref="Q26"/>
    </sheetView>
  </sheetViews>
  <sheetFormatPr defaultRowHeight="14.35"/>
  <cols>
    <col min="1" max="1" width="8.9375" style="189"/>
    <col min="2" max="2" width="1.76171875" bestFit="1" customWidth="1"/>
    <col min="3" max="3" width="49.29296875" customWidth="1"/>
    <col min="6" max="6" width="11.29296875" customWidth="1"/>
    <col min="7" max="7" width="11.5859375" bestFit="1" customWidth="1"/>
    <col min="8" max="8" width="9.5859375" bestFit="1" customWidth="1"/>
    <col min="9" max="9" width="13" customWidth="1"/>
    <col min="11" max="11" width="13" customWidth="1"/>
    <col min="12" max="12" width="13" style="302" customWidth="1"/>
  </cols>
  <sheetData>
    <row r="1" spans="2:14" s="1" customFormat="1" ht="22.2" customHeight="1">
      <c r="B1" s="40"/>
      <c r="C1" s="43"/>
      <c r="D1" s="44"/>
      <c r="E1" s="44"/>
      <c r="F1" s="73"/>
      <c r="G1" s="73"/>
      <c r="H1" s="73"/>
      <c r="I1" s="73"/>
      <c r="J1" s="35" t="s">
        <v>43</v>
      </c>
      <c r="K1" s="72" t="e">
        <f>კრებითი!#REF!</f>
        <v>#REF!</v>
      </c>
      <c r="L1" s="328"/>
      <c r="M1" s="71"/>
    </row>
    <row r="2" spans="2:14" s="76" customFormat="1" ht="51.45" customHeight="1">
      <c r="B2" s="231" t="s">
        <v>0</v>
      </c>
      <c r="C2" s="232" t="s">
        <v>29</v>
      </c>
      <c r="D2" s="245" t="s">
        <v>48</v>
      </c>
      <c r="E2" s="233" t="s">
        <v>49</v>
      </c>
      <c r="F2" s="358" t="s">
        <v>24</v>
      </c>
      <c r="G2" s="359"/>
      <c r="H2" s="358" t="s">
        <v>23</v>
      </c>
      <c r="I2" s="359"/>
      <c r="J2" s="360" t="s">
        <v>33</v>
      </c>
      <c r="K2" s="361"/>
      <c r="L2" s="329" t="s">
        <v>17</v>
      </c>
      <c r="M2" s="74"/>
      <c r="N2" s="75"/>
    </row>
    <row r="3" spans="2:14" s="76" customFormat="1" ht="26.1" customHeight="1">
      <c r="B3" s="231"/>
      <c r="C3" s="235" t="s">
        <v>100</v>
      </c>
      <c r="D3" s="246"/>
      <c r="E3" s="236"/>
      <c r="F3" s="237" t="s">
        <v>50</v>
      </c>
      <c r="G3" s="237" t="s">
        <v>51</v>
      </c>
      <c r="H3" s="237" t="s">
        <v>50</v>
      </c>
      <c r="I3" s="237" t="s">
        <v>51</v>
      </c>
      <c r="J3" s="237" t="s">
        <v>50</v>
      </c>
      <c r="K3" s="237" t="s">
        <v>51</v>
      </c>
      <c r="L3" s="329"/>
      <c r="M3" s="74"/>
      <c r="N3" s="75"/>
    </row>
    <row r="4" spans="2:14" s="2" customFormat="1">
      <c r="B4" s="223">
        <v>1</v>
      </c>
      <c r="C4" s="238">
        <v>2</v>
      </c>
      <c r="D4" s="239">
        <v>3</v>
      </c>
      <c r="E4" s="238">
        <v>4</v>
      </c>
      <c r="F4" s="238">
        <v>5</v>
      </c>
      <c r="G4" s="238">
        <v>6</v>
      </c>
      <c r="H4" s="238">
        <v>7</v>
      </c>
      <c r="I4" s="238">
        <v>8</v>
      </c>
      <c r="J4" s="238">
        <v>9</v>
      </c>
      <c r="K4" s="238">
        <v>10</v>
      </c>
      <c r="L4" s="288">
        <v>11</v>
      </c>
      <c r="M4" s="77"/>
      <c r="N4" s="12"/>
    </row>
    <row r="5" spans="2:14" s="3" customFormat="1" ht="23.45" customHeight="1">
      <c r="B5" s="68">
        <v>1</v>
      </c>
      <c r="C5" s="15" t="s">
        <v>159</v>
      </c>
      <c r="D5" s="29" t="s">
        <v>8</v>
      </c>
      <c r="E5" s="78"/>
      <c r="F5" s="61"/>
      <c r="G5" s="79"/>
      <c r="H5" s="79"/>
      <c r="I5" s="79"/>
      <c r="J5" s="79"/>
      <c r="K5" s="79"/>
      <c r="L5" s="330"/>
      <c r="M5" s="81"/>
      <c r="N5" s="82"/>
    </row>
    <row r="6" spans="2:14" s="4" customFormat="1" ht="13">
      <c r="B6" s="83"/>
      <c r="C6" s="19" t="s">
        <v>96</v>
      </c>
      <c r="D6" s="30" t="s">
        <v>97</v>
      </c>
      <c r="E6" s="84">
        <v>6</v>
      </c>
      <c r="F6" s="50"/>
      <c r="G6" s="49">
        <f t="shared" ref="G6:G13" si="0">F6*E6</f>
        <v>0</v>
      </c>
      <c r="H6" s="49"/>
      <c r="I6" s="49">
        <f>H6*E6</f>
        <v>0</v>
      </c>
      <c r="J6" s="50"/>
      <c r="K6" s="49">
        <f>J6*E6</f>
        <v>0</v>
      </c>
      <c r="L6" s="330">
        <f t="shared" ref="L6:L13" si="1">K6+I6+G6</f>
        <v>0</v>
      </c>
      <c r="M6" s="85"/>
      <c r="N6" s="86"/>
    </row>
    <row r="7" spans="2:14" s="3" customFormat="1" ht="13">
      <c r="B7" s="68"/>
      <c r="C7" s="19" t="s">
        <v>98</v>
      </c>
      <c r="D7" s="30" t="s">
        <v>97</v>
      </c>
      <c r="E7" s="84">
        <v>6</v>
      </c>
      <c r="F7" s="49"/>
      <c r="G7" s="49">
        <f t="shared" si="0"/>
        <v>0</v>
      </c>
      <c r="H7" s="49"/>
      <c r="I7" s="49">
        <f>H7*E7</f>
        <v>0</v>
      </c>
      <c r="J7" s="49"/>
      <c r="K7" s="49">
        <f>J7*E7</f>
        <v>0</v>
      </c>
      <c r="L7" s="330">
        <f t="shared" si="1"/>
        <v>0</v>
      </c>
      <c r="M7" s="85"/>
      <c r="N7" s="87"/>
    </row>
    <row r="8" spans="2:14" s="3" customFormat="1" ht="13">
      <c r="B8" s="68"/>
      <c r="C8" s="19" t="s">
        <v>99</v>
      </c>
      <c r="D8" s="30" t="s">
        <v>97</v>
      </c>
      <c r="E8" s="84">
        <v>2</v>
      </c>
      <c r="F8" s="49"/>
      <c r="G8" s="49">
        <f t="shared" si="0"/>
        <v>0</v>
      </c>
      <c r="H8" s="49"/>
      <c r="I8" s="49"/>
      <c r="J8" s="49"/>
      <c r="K8" s="49"/>
      <c r="L8" s="330">
        <f t="shared" si="1"/>
        <v>0</v>
      </c>
      <c r="M8" s="85"/>
      <c r="N8" s="87"/>
    </row>
    <row r="9" spans="2:14" s="3" customFormat="1" ht="13">
      <c r="B9" s="68"/>
      <c r="C9" s="19" t="s">
        <v>160</v>
      </c>
      <c r="D9" s="30" t="s">
        <v>97</v>
      </c>
      <c r="E9" s="84">
        <v>1</v>
      </c>
      <c r="F9" s="49"/>
      <c r="G9" s="49">
        <f t="shared" si="0"/>
        <v>0</v>
      </c>
      <c r="H9" s="49"/>
      <c r="I9" s="49"/>
      <c r="J9" s="49"/>
      <c r="K9" s="49"/>
      <c r="L9" s="330">
        <f t="shared" si="1"/>
        <v>0</v>
      </c>
      <c r="M9" s="85"/>
      <c r="N9" s="87"/>
    </row>
    <row r="10" spans="2:14" s="3" customFormat="1" ht="13">
      <c r="B10" s="68"/>
      <c r="C10" s="19" t="s">
        <v>101</v>
      </c>
      <c r="D10" s="16" t="s">
        <v>97</v>
      </c>
      <c r="E10" s="211">
        <v>3</v>
      </c>
      <c r="F10" s="49"/>
      <c r="G10" s="49">
        <f t="shared" si="0"/>
        <v>0</v>
      </c>
      <c r="H10" s="49"/>
      <c r="I10" s="49">
        <f>H10*E10</f>
        <v>0</v>
      </c>
      <c r="J10" s="49"/>
      <c r="K10" s="49"/>
      <c r="L10" s="330">
        <f t="shared" si="1"/>
        <v>0</v>
      </c>
      <c r="M10" s="85"/>
      <c r="N10" s="87"/>
    </row>
    <row r="11" spans="2:14" s="3" customFormat="1" ht="13">
      <c r="B11" s="68"/>
      <c r="C11" s="19" t="s">
        <v>164</v>
      </c>
      <c r="D11" s="30" t="s">
        <v>28</v>
      </c>
      <c r="E11" s="84">
        <v>45</v>
      </c>
      <c r="F11" s="49"/>
      <c r="G11" s="49">
        <f t="shared" si="0"/>
        <v>0</v>
      </c>
      <c r="H11" s="112"/>
      <c r="I11" s="49">
        <f>H11*E11</f>
        <v>0</v>
      </c>
      <c r="J11" s="49"/>
      <c r="K11" s="49"/>
      <c r="L11" s="330">
        <f t="shared" si="1"/>
        <v>0</v>
      </c>
      <c r="M11" s="85"/>
      <c r="N11" s="87"/>
    </row>
    <row r="12" spans="2:14" s="3" customFormat="1" ht="13">
      <c r="B12" s="68"/>
      <c r="C12" s="19" t="s">
        <v>162</v>
      </c>
      <c r="D12" s="16" t="s">
        <v>36</v>
      </c>
      <c r="E12" s="84">
        <f>40*3.5</f>
        <v>140</v>
      </c>
      <c r="F12" s="49"/>
      <c r="G12" s="49">
        <f t="shared" si="0"/>
        <v>0</v>
      </c>
      <c r="H12" s="112"/>
      <c r="I12" s="49">
        <f>H12*E12</f>
        <v>0</v>
      </c>
      <c r="J12" s="49"/>
      <c r="K12" s="49"/>
      <c r="L12" s="330">
        <f t="shared" si="1"/>
        <v>0</v>
      </c>
      <c r="M12" s="85"/>
      <c r="N12" s="87"/>
    </row>
    <row r="13" spans="2:14" s="217" customFormat="1" ht="13">
      <c r="B13" s="212"/>
      <c r="C13" s="213" t="s">
        <v>163</v>
      </c>
      <c r="D13" s="16" t="s">
        <v>36</v>
      </c>
      <c r="E13" s="211">
        <f>E12</f>
        <v>140</v>
      </c>
      <c r="F13" s="214"/>
      <c r="G13" s="49">
        <f t="shared" si="0"/>
        <v>0</v>
      </c>
      <c r="H13" s="112"/>
      <c r="I13" s="49">
        <f>H13*E13</f>
        <v>0</v>
      </c>
      <c r="J13" s="214"/>
      <c r="K13" s="214"/>
      <c r="L13" s="330">
        <f t="shared" si="1"/>
        <v>0</v>
      </c>
      <c r="M13" s="215"/>
      <c r="N13" s="216"/>
    </row>
    <row r="14" spans="2:14" s="3" customFormat="1" ht="23.45" customHeight="1">
      <c r="B14" s="68">
        <v>1</v>
      </c>
      <c r="C14" s="192" t="s">
        <v>158</v>
      </c>
      <c r="D14" s="29" t="s">
        <v>8</v>
      </c>
      <c r="E14" s="78"/>
      <c r="F14" s="61"/>
      <c r="G14" s="199"/>
      <c r="H14" s="199"/>
      <c r="I14" s="199"/>
      <c r="J14" s="199"/>
      <c r="K14" s="199"/>
      <c r="L14" s="330"/>
      <c r="M14" s="81"/>
      <c r="N14" s="82"/>
    </row>
    <row r="15" spans="2:14" s="4" customFormat="1" ht="13">
      <c r="B15" s="83"/>
      <c r="C15" s="19" t="s">
        <v>96</v>
      </c>
      <c r="D15" s="30" t="s">
        <v>97</v>
      </c>
      <c r="E15" s="84">
        <v>2</v>
      </c>
      <c r="F15" s="50"/>
      <c r="G15" s="49">
        <f t="shared" ref="G15:G22" si="2">F15*E15</f>
        <v>0</v>
      </c>
      <c r="H15" s="49"/>
      <c r="I15" s="49">
        <f>H15*E15</f>
        <v>0</v>
      </c>
      <c r="J15" s="50"/>
      <c r="K15" s="49">
        <f>J15*E15</f>
        <v>0</v>
      </c>
      <c r="L15" s="330">
        <f t="shared" ref="L15:L22" si="3">K15+I15+G15</f>
        <v>0</v>
      </c>
      <c r="M15" s="85"/>
      <c r="N15" s="86"/>
    </row>
    <row r="16" spans="2:14" s="3" customFormat="1" ht="13">
      <c r="B16" s="68"/>
      <c r="C16" s="19" t="s">
        <v>98</v>
      </c>
      <c r="D16" s="30" t="s">
        <v>97</v>
      </c>
      <c r="E16" s="84">
        <v>2</v>
      </c>
      <c r="F16" s="49"/>
      <c r="G16" s="49">
        <f t="shared" si="2"/>
        <v>0</v>
      </c>
      <c r="H16" s="49"/>
      <c r="I16" s="49">
        <f>H16*E16</f>
        <v>0</v>
      </c>
      <c r="J16" s="49"/>
      <c r="K16" s="49">
        <f>J16*E16</f>
        <v>0</v>
      </c>
      <c r="L16" s="330">
        <f t="shared" si="3"/>
        <v>0</v>
      </c>
      <c r="M16" s="85"/>
      <c r="N16" s="87"/>
    </row>
    <row r="17" spans="1:14" s="3" customFormat="1" ht="13">
      <c r="B17" s="68"/>
      <c r="C17" s="19" t="s">
        <v>99</v>
      </c>
      <c r="D17" s="30" t="s">
        <v>97</v>
      </c>
      <c r="E17" s="84">
        <v>4</v>
      </c>
      <c r="F17" s="49"/>
      <c r="G17" s="49">
        <f t="shared" si="2"/>
        <v>0</v>
      </c>
      <c r="H17" s="49"/>
      <c r="I17" s="49"/>
      <c r="J17" s="49"/>
      <c r="K17" s="49"/>
      <c r="L17" s="330">
        <f t="shared" si="3"/>
        <v>0</v>
      </c>
      <c r="M17" s="85"/>
      <c r="N17" s="87"/>
    </row>
    <row r="18" spans="1:14" s="3" customFormat="1" ht="13">
      <c r="B18" s="68"/>
      <c r="C18" s="19" t="s">
        <v>160</v>
      </c>
      <c r="D18" s="30" t="s">
        <v>97</v>
      </c>
      <c r="E18" s="84">
        <v>1</v>
      </c>
      <c r="F18" s="49"/>
      <c r="G18" s="49">
        <f t="shared" si="2"/>
        <v>0</v>
      </c>
      <c r="H18" s="49"/>
      <c r="I18" s="49"/>
      <c r="J18" s="49"/>
      <c r="K18" s="49"/>
      <c r="L18" s="330">
        <f t="shared" si="3"/>
        <v>0</v>
      </c>
      <c r="M18" s="85"/>
      <c r="N18" s="87"/>
    </row>
    <row r="19" spans="1:14" s="3" customFormat="1" ht="13">
      <c r="B19" s="68"/>
      <c r="C19" s="19" t="s">
        <v>101</v>
      </c>
      <c r="D19" s="16" t="s">
        <v>97</v>
      </c>
      <c r="E19" s="84">
        <v>2</v>
      </c>
      <c r="F19" s="49"/>
      <c r="G19" s="49">
        <f t="shared" si="2"/>
        <v>0</v>
      </c>
      <c r="H19" s="49"/>
      <c r="I19" s="49">
        <f>H19*E19</f>
        <v>0</v>
      </c>
      <c r="J19" s="49"/>
      <c r="K19" s="49"/>
      <c r="L19" s="330">
        <f t="shared" si="3"/>
        <v>0</v>
      </c>
      <c r="M19" s="85"/>
      <c r="N19" s="87"/>
    </row>
    <row r="20" spans="1:14" s="3" customFormat="1" ht="13">
      <c r="B20" s="68"/>
      <c r="C20" s="19" t="s">
        <v>164</v>
      </c>
      <c r="D20" s="30" t="s">
        <v>28</v>
      </c>
      <c r="E20" s="84">
        <v>35</v>
      </c>
      <c r="F20" s="49"/>
      <c r="G20" s="49">
        <f t="shared" si="2"/>
        <v>0</v>
      </c>
      <c r="H20" s="112"/>
      <c r="I20" s="49">
        <f>H20*E20</f>
        <v>0</v>
      </c>
      <c r="J20" s="49"/>
      <c r="K20" s="49"/>
      <c r="L20" s="330">
        <f t="shared" si="3"/>
        <v>0</v>
      </c>
      <c r="M20" s="85"/>
      <c r="N20" s="87"/>
    </row>
    <row r="21" spans="1:14" s="3" customFormat="1" ht="13">
      <c r="B21" s="68"/>
      <c r="C21" s="19" t="s">
        <v>162</v>
      </c>
      <c r="D21" s="16" t="s">
        <v>36</v>
      </c>
      <c r="E21" s="84">
        <f>35*3.5</f>
        <v>122.5</v>
      </c>
      <c r="F21" s="49"/>
      <c r="G21" s="49">
        <f t="shared" si="2"/>
        <v>0</v>
      </c>
      <c r="H21" s="112"/>
      <c r="I21" s="49">
        <f>H21*E21</f>
        <v>0</v>
      </c>
      <c r="J21" s="49"/>
      <c r="K21" s="49"/>
      <c r="L21" s="330">
        <f t="shared" si="3"/>
        <v>0</v>
      </c>
      <c r="M21" s="85"/>
      <c r="N21" s="87"/>
    </row>
    <row r="22" spans="1:14" s="217" customFormat="1" ht="13">
      <c r="B22" s="212"/>
      <c r="C22" s="213" t="s">
        <v>163</v>
      </c>
      <c r="D22" s="16" t="s">
        <v>36</v>
      </c>
      <c r="E22" s="211">
        <f>E21</f>
        <v>122.5</v>
      </c>
      <c r="F22" s="214"/>
      <c r="G22" s="49">
        <f t="shared" si="2"/>
        <v>0</v>
      </c>
      <c r="H22" s="112"/>
      <c r="I22" s="49">
        <f>H22*E22</f>
        <v>0</v>
      </c>
      <c r="J22" s="214"/>
      <c r="K22" s="214"/>
      <c r="L22" s="330">
        <f t="shared" si="3"/>
        <v>0</v>
      </c>
      <c r="M22" s="215"/>
      <c r="N22" s="216"/>
    </row>
    <row r="23" spans="1:14" s="89" customFormat="1" ht="13">
      <c r="A23" s="200"/>
      <c r="B23" s="240"/>
      <c r="C23" s="241" t="s">
        <v>17</v>
      </c>
      <c r="D23" s="240"/>
      <c r="E23" s="242"/>
      <c r="F23" s="243"/>
      <c r="G23" s="244">
        <f>SUM(G5:G10)</f>
        <v>0</v>
      </c>
      <c r="H23" s="244"/>
      <c r="I23" s="244">
        <f>SUM(I5:I10)</f>
        <v>0</v>
      </c>
      <c r="J23" s="244"/>
      <c r="K23" s="244">
        <f>SUM(K5:K10)</f>
        <v>0</v>
      </c>
      <c r="L23" s="331">
        <f>SUM(L5:L10)</f>
        <v>0</v>
      </c>
      <c r="M23" s="88"/>
    </row>
    <row r="24" spans="1:14">
      <c r="B24" s="164"/>
      <c r="C24" s="51" t="s">
        <v>110</v>
      </c>
      <c r="D24" s="52">
        <v>0.01</v>
      </c>
      <c r="E24" s="53"/>
      <c r="F24" s="54"/>
      <c r="G24" s="55"/>
      <c r="H24" s="56"/>
      <c r="I24" s="56"/>
      <c r="J24" s="55"/>
      <c r="K24" s="55"/>
      <c r="L24" s="332">
        <f>G23*D24</f>
        <v>0</v>
      </c>
    </row>
    <row r="25" spans="1:14">
      <c r="B25" s="166"/>
      <c r="C25" s="58" t="s">
        <v>17</v>
      </c>
      <c r="D25" s="52"/>
      <c r="E25" s="58"/>
      <c r="F25" s="59"/>
      <c r="G25" s="60"/>
      <c r="H25" s="60"/>
      <c r="I25" s="60"/>
      <c r="J25" s="60"/>
      <c r="K25" s="60"/>
      <c r="L25" s="333">
        <f>L23+L24</f>
        <v>0</v>
      </c>
    </row>
    <row r="26" spans="1:14">
      <c r="B26" s="166"/>
      <c r="C26" s="63" t="s">
        <v>111</v>
      </c>
      <c r="D26" s="168">
        <v>0.01</v>
      </c>
      <c r="E26" s="63"/>
      <c r="F26" s="64"/>
      <c r="G26" s="65"/>
      <c r="H26" s="65"/>
      <c r="I26" s="65"/>
      <c r="J26" s="65"/>
      <c r="K26" s="65"/>
      <c r="L26" s="334">
        <f>L25*D26</f>
        <v>0</v>
      </c>
    </row>
    <row r="27" spans="1:14">
      <c r="B27" s="170"/>
      <c r="C27" s="68" t="s">
        <v>17</v>
      </c>
      <c r="D27" s="52"/>
      <c r="E27" s="68"/>
      <c r="F27" s="69"/>
      <c r="G27" s="70"/>
      <c r="H27" s="70"/>
      <c r="I27" s="70"/>
      <c r="J27" s="70"/>
      <c r="K27" s="70"/>
      <c r="L27" s="335">
        <f>L26+L25</f>
        <v>0</v>
      </c>
    </row>
    <row r="28" spans="1:14">
      <c r="B28" s="170"/>
      <c r="C28" s="63" t="s">
        <v>18</v>
      </c>
      <c r="D28" s="52">
        <v>0.03</v>
      </c>
      <c r="E28" s="63"/>
      <c r="F28" s="64"/>
      <c r="G28" s="65"/>
      <c r="H28" s="65"/>
      <c r="I28" s="65"/>
      <c r="J28" s="65"/>
      <c r="K28" s="65"/>
      <c r="L28" s="334">
        <f>L27*D28</f>
        <v>0</v>
      </c>
    </row>
    <row r="29" spans="1:14">
      <c r="B29" s="170"/>
      <c r="C29" s="68" t="s">
        <v>17</v>
      </c>
      <c r="D29" s="52"/>
      <c r="E29" s="68"/>
      <c r="F29" s="69"/>
      <c r="G29" s="70"/>
      <c r="H29" s="70"/>
      <c r="I29" s="70"/>
      <c r="J29" s="70"/>
      <c r="K29" s="70"/>
      <c r="L29" s="335">
        <f>L28+L27</f>
        <v>0</v>
      </c>
    </row>
    <row r="30" spans="1:14">
      <c r="B30" s="170"/>
      <c r="C30" s="63" t="s">
        <v>112</v>
      </c>
      <c r="D30" s="52">
        <v>0.03</v>
      </c>
      <c r="E30" s="63"/>
      <c r="F30" s="64"/>
      <c r="G30" s="65"/>
      <c r="H30" s="65"/>
      <c r="I30" s="65"/>
      <c r="J30" s="65"/>
      <c r="K30" s="65"/>
      <c r="L30" s="334">
        <f>L29*D30</f>
        <v>0</v>
      </c>
    </row>
    <row r="31" spans="1:14">
      <c r="B31" s="170"/>
      <c r="C31" s="68" t="s">
        <v>17</v>
      </c>
      <c r="D31" s="52"/>
      <c r="E31" s="68"/>
      <c r="F31" s="69"/>
      <c r="G31" s="70"/>
      <c r="H31" s="70"/>
      <c r="I31" s="70"/>
      <c r="J31" s="70"/>
      <c r="K31" s="70"/>
      <c r="L31" s="335">
        <f>L29+L30</f>
        <v>0</v>
      </c>
      <c r="N31" s="172"/>
    </row>
    <row r="32" spans="1:14">
      <c r="B32" s="6"/>
      <c r="D32" s="8"/>
      <c r="E32" s="7"/>
      <c r="M32" s="95"/>
      <c r="N32" s="7"/>
    </row>
    <row r="33" spans="2:14">
      <c r="B33" s="6"/>
      <c r="D33" s="8"/>
      <c r="E33" s="7"/>
      <c r="M33" s="95"/>
      <c r="N33" s="7"/>
    </row>
    <row r="34" spans="2:14">
      <c r="B34" s="6"/>
      <c r="D34" s="8"/>
      <c r="E34" s="7"/>
      <c r="M34" s="95"/>
      <c r="N34" s="7"/>
    </row>
    <row r="35" spans="2:14">
      <c r="B35" s="6"/>
      <c r="D35" s="8"/>
      <c r="E35" s="7"/>
      <c r="M35" s="95"/>
      <c r="N35" s="7"/>
    </row>
    <row r="36" spans="2:14">
      <c r="B36" s="6"/>
      <c r="D36" s="8"/>
      <c r="E36" s="7"/>
      <c r="M36" s="95"/>
      <c r="N36" s="7"/>
    </row>
    <row r="37" spans="2:14">
      <c r="B37" s="6"/>
      <c r="D37" s="8"/>
      <c r="E37" s="7"/>
      <c r="M37" s="95"/>
      <c r="N37" s="7"/>
    </row>
    <row r="38" spans="2:14">
      <c r="B38" s="6"/>
      <c r="D38" s="8"/>
      <c r="E38" s="7"/>
      <c r="M38" s="95"/>
      <c r="N38" s="7"/>
    </row>
    <row r="39" spans="2:14">
      <c r="B39" s="6"/>
      <c r="D39" s="8"/>
      <c r="E39" s="7"/>
      <c r="M39" s="95"/>
      <c r="N39" s="7"/>
    </row>
    <row r="40" spans="2:14">
      <c r="B40" s="6"/>
      <c r="D40" s="8"/>
      <c r="E40" s="7"/>
      <c r="M40" s="95"/>
      <c r="N40" s="7"/>
    </row>
    <row r="41" spans="2:14">
      <c r="B41" s="6"/>
      <c r="D41" s="8"/>
      <c r="E41" s="7"/>
      <c r="M41" s="95"/>
      <c r="N41" s="7"/>
    </row>
    <row r="42" spans="2:14">
      <c r="B42" s="6"/>
      <c r="D42" s="8"/>
      <c r="E42" s="7"/>
      <c r="M42" s="95"/>
      <c r="N42" s="7"/>
    </row>
    <row r="43" spans="2:14">
      <c r="B43" s="6"/>
      <c r="D43" s="8"/>
      <c r="E43" s="7"/>
      <c r="M43" s="95"/>
      <c r="N43" s="7"/>
    </row>
    <row r="44" spans="2:14">
      <c r="B44" s="6"/>
      <c r="D44" s="8"/>
      <c r="E44" s="7"/>
      <c r="M44" s="95"/>
      <c r="N44" s="7"/>
    </row>
    <row r="45" spans="2:14">
      <c r="B45" s="6"/>
      <c r="D45" s="8"/>
      <c r="E45" s="7"/>
      <c r="M45" s="95"/>
      <c r="N45" s="7"/>
    </row>
    <row r="46" spans="2:14">
      <c r="B46" s="6"/>
      <c r="D46" s="8"/>
      <c r="E46" s="7"/>
      <c r="M46" s="95"/>
      <c r="N46" s="7"/>
    </row>
    <row r="47" spans="2:14">
      <c r="B47" s="6"/>
      <c r="D47" s="8"/>
      <c r="E47" s="7"/>
      <c r="M47" s="95"/>
      <c r="N47" s="7"/>
    </row>
    <row r="48" spans="2:14">
      <c r="B48" s="6"/>
      <c r="D48" s="8"/>
      <c r="E48" s="7"/>
      <c r="M48" s="95"/>
      <c r="N48" s="7"/>
    </row>
    <row r="49" spans="2:14">
      <c r="B49" s="6"/>
      <c r="D49" s="8"/>
      <c r="E49" s="7"/>
      <c r="M49" s="95"/>
      <c r="N49" s="7"/>
    </row>
    <row r="50" spans="2:14">
      <c r="B50" s="6"/>
      <c r="D50" s="8"/>
      <c r="E50" s="7"/>
      <c r="M50" s="95"/>
      <c r="N50" s="7"/>
    </row>
    <row r="51" spans="2:14">
      <c r="B51" s="6"/>
      <c r="D51" s="8"/>
      <c r="E51" s="7"/>
      <c r="M51" s="95"/>
      <c r="N51" s="7"/>
    </row>
    <row r="52" spans="2:14">
      <c r="B52" s="6"/>
      <c r="D52" s="8"/>
      <c r="E52" s="7"/>
      <c r="M52" s="95"/>
      <c r="N52" s="7"/>
    </row>
    <row r="53" spans="2:14">
      <c r="B53" s="6"/>
      <c r="D53" s="8"/>
      <c r="E53" s="7"/>
      <c r="M53" s="95"/>
      <c r="N53" s="7"/>
    </row>
    <row r="54" spans="2:14">
      <c r="B54" s="6"/>
      <c r="D54" s="8"/>
      <c r="E54" s="7"/>
      <c r="M54" s="95"/>
      <c r="N54" s="7"/>
    </row>
    <row r="55" spans="2:14">
      <c r="B55" s="6"/>
      <c r="D55" s="8"/>
      <c r="E55" s="7"/>
      <c r="M55" s="95"/>
      <c r="N55" s="7"/>
    </row>
    <row r="56" spans="2:14">
      <c r="B56" s="6"/>
      <c r="D56" s="8"/>
      <c r="E56" s="7"/>
      <c r="M56" s="95"/>
      <c r="N56" s="7"/>
    </row>
    <row r="57" spans="2:14">
      <c r="B57" s="6"/>
      <c r="D57" s="8"/>
      <c r="E57" s="7"/>
      <c r="M57" s="95"/>
      <c r="N57" s="7"/>
    </row>
    <row r="58" spans="2:14">
      <c r="B58" s="6"/>
      <c r="D58" s="8"/>
      <c r="E58" s="7"/>
      <c r="M58" s="95"/>
      <c r="N58" s="7"/>
    </row>
    <row r="59" spans="2:14">
      <c r="B59" s="6"/>
      <c r="D59" s="8"/>
      <c r="E59" s="7"/>
      <c r="M59" s="95"/>
      <c r="N59" s="7"/>
    </row>
    <row r="60" spans="2:14">
      <c r="B60" s="6"/>
      <c r="D60" s="8"/>
      <c r="E60" s="7"/>
      <c r="M60" s="95"/>
      <c r="N60" s="7"/>
    </row>
    <row r="61" spans="2:14">
      <c r="B61" s="6"/>
      <c r="D61" s="8"/>
      <c r="E61" s="7"/>
      <c r="M61" s="95"/>
      <c r="N61" s="7"/>
    </row>
    <row r="62" spans="2:14">
      <c r="B62" s="6"/>
      <c r="D62" s="8"/>
      <c r="E62" s="7"/>
      <c r="M62" s="95"/>
      <c r="N62" s="7"/>
    </row>
    <row r="63" spans="2:14">
      <c r="B63" s="6"/>
      <c r="D63" s="8"/>
      <c r="E63" s="7"/>
      <c r="M63" s="95"/>
      <c r="N63" s="7"/>
    </row>
    <row r="64" spans="2:14">
      <c r="B64" s="6"/>
      <c r="D64" s="8"/>
      <c r="E64" s="7"/>
      <c r="M64" s="95"/>
      <c r="N64" s="7"/>
    </row>
    <row r="65" spans="2:14">
      <c r="B65" s="6"/>
      <c r="D65" s="8"/>
      <c r="E65" s="7"/>
      <c r="M65" s="95"/>
      <c r="N65" s="7"/>
    </row>
    <row r="66" spans="2:14">
      <c r="B66" s="6"/>
      <c r="D66" s="8"/>
      <c r="E66" s="7"/>
      <c r="M66" s="95"/>
      <c r="N66" s="7"/>
    </row>
    <row r="67" spans="2:14">
      <c r="B67" s="6"/>
      <c r="D67" s="8"/>
      <c r="E67" s="7"/>
      <c r="M67" s="95"/>
      <c r="N67" s="7"/>
    </row>
    <row r="68" spans="2:14">
      <c r="B68" s="6"/>
      <c r="D68" s="8"/>
      <c r="E68" s="7"/>
      <c r="M68" s="95"/>
      <c r="N68" s="7"/>
    </row>
    <row r="69" spans="2:14">
      <c r="B69" s="6"/>
      <c r="D69" s="8"/>
      <c r="E69" s="7"/>
      <c r="M69" s="95"/>
      <c r="N69" s="7"/>
    </row>
    <row r="70" spans="2:14">
      <c r="B70" s="6"/>
      <c r="D70" s="8"/>
      <c r="E70" s="7"/>
      <c r="M70" s="95"/>
      <c r="N70" s="7"/>
    </row>
    <row r="71" spans="2:14">
      <c r="B71" s="6"/>
      <c r="D71" s="8"/>
      <c r="E71" s="7"/>
      <c r="M71" s="95"/>
      <c r="N71" s="7"/>
    </row>
    <row r="72" spans="2:14">
      <c r="B72" s="6"/>
      <c r="D72" s="8"/>
      <c r="E72" s="7"/>
      <c r="M72" s="95"/>
      <c r="N72" s="7"/>
    </row>
    <row r="73" spans="2:14">
      <c r="B73" s="6"/>
      <c r="D73" s="8"/>
      <c r="E73" s="7"/>
      <c r="M73" s="95"/>
      <c r="N73" s="7"/>
    </row>
    <row r="74" spans="2:14">
      <c r="B74" s="6"/>
      <c r="D74" s="8"/>
      <c r="E74" s="7"/>
      <c r="M74" s="95"/>
      <c r="N74" s="7"/>
    </row>
    <row r="75" spans="2:14">
      <c r="B75" s="6"/>
      <c r="D75" s="8"/>
      <c r="E75" s="7"/>
      <c r="M75" s="95"/>
      <c r="N75" s="7"/>
    </row>
    <row r="76" spans="2:14">
      <c r="B76" s="6"/>
      <c r="D76" s="8"/>
      <c r="E76" s="7"/>
      <c r="M76" s="95"/>
      <c r="N76" s="7"/>
    </row>
    <row r="77" spans="2:14">
      <c r="B77" s="6"/>
      <c r="D77" s="8"/>
      <c r="E77" s="7"/>
      <c r="M77" s="95"/>
      <c r="N77" s="7"/>
    </row>
    <row r="78" spans="2:14">
      <c r="B78" s="6"/>
      <c r="D78" s="8"/>
      <c r="E78" s="7"/>
      <c r="M78" s="95"/>
      <c r="N78" s="7"/>
    </row>
    <row r="79" spans="2:14">
      <c r="B79" s="6"/>
      <c r="D79" s="8"/>
      <c r="E79" s="7"/>
      <c r="M79" s="95"/>
      <c r="N79" s="7"/>
    </row>
    <row r="80" spans="2:14">
      <c r="B80" s="6"/>
      <c r="D80" s="8"/>
      <c r="E80" s="7"/>
      <c r="M80" s="95"/>
      <c r="N80" s="7"/>
    </row>
    <row r="81" spans="2:14">
      <c r="B81" s="6"/>
      <c r="D81" s="8"/>
      <c r="E81" s="7"/>
      <c r="M81" s="95"/>
      <c r="N81" s="7"/>
    </row>
    <row r="82" spans="2:14">
      <c r="B82" s="6"/>
      <c r="D82" s="8"/>
      <c r="E82" s="7"/>
      <c r="M82" s="95"/>
      <c r="N82" s="7"/>
    </row>
    <row r="83" spans="2:14">
      <c r="B83" s="6"/>
      <c r="D83" s="8"/>
      <c r="E83" s="7"/>
      <c r="M83" s="95"/>
      <c r="N83" s="7"/>
    </row>
    <row r="84" spans="2:14">
      <c r="B84" s="6"/>
      <c r="D84" s="8"/>
      <c r="E84" s="7"/>
      <c r="M84" s="95"/>
      <c r="N84" s="7"/>
    </row>
    <row r="85" spans="2:14">
      <c r="B85" s="6"/>
      <c r="D85" s="8"/>
      <c r="E85" s="7"/>
      <c r="M85" s="95"/>
      <c r="N85" s="7"/>
    </row>
    <row r="86" spans="2:14">
      <c r="B86" s="6"/>
      <c r="D86" s="8"/>
      <c r="E86" s="7"/>
      <c r="M86" s="95"/>
      <c r="N86" s="7"/>
    </row>
    <row r="87" spans="2:14">
      <c r="B87" s="6"/>
      <c r="D87" s="8"/>
      <c r="E87" s="7"/>
      <c r="M87" s="95"/>
      <c r="N87" s="7"/>
    </row>
    <row r="88" spans="2:14">
      <c r="B88" s="6"/>
      <c r="D88" s="8"/>
      <c r="E88" s="7"/>
      <c r="M88" s="95"/>
      <c r="N88" s="7"/>
    </row>
    <row r="89" spans="2:14">
      <c r="B89" s="6"/>
      <c r="D89" s="8"/>
      <c r="E89" s="7"/>
      <c r="M89" s="95"/>
      <c r="N89" s="7"/>
    </row>
    <row r="90" spans="2:14">
      <c r="B90" s="6"/>
      <c r="D90" s="8"/>
      <c r="E90" s="7"/>
      <c r="M90" s="95"/>
      <c r="N90" s="7"/>
    </row>
    <row r="91" spans="2:14">
      <c r="B91" s="6"/>
      <c r="D91" s="8"/>
      <c r="E91" s="7"/>
      <c r="M91" s="95"/>
      <c r="N91" s="7"/>
    </row>
    <row r="92" spans="2:14">
      <c r="B92" s="6"/>
      <c r="D92" s="8"/>
      <c r="E92" s="7"/>
      <c r="M92" s="95"/>
      <c r="N92" s="7"/>
    </row>
    <row r="93" spans="2:14">
      <c r="B93" s="6"/>
      <c r="D93" s="8"/>
      <c r="E93" s="7"/>
      <c r="M93" s="95"/>
      <c r="N93" s="7"/>
    </row>
    <row r="94" spans="2:14">
      <c r="B94" s="6"/>
      <c r="D94" s="8"/>
      <c r="E94" s="7"/>
      <c r="M94" s="95"/>
      <c r="N94" s="7"/>
    </row>
    <row r="95" spans="2:14">
      <c r="B95" s="6"/>
      <c r="D95" s="8"/>
      <c r="E95" s="7"/>
      <c r="M95" s="95"/>
      <c r="N95" s="7"/>
    </row>
    <row r="96" spans="2:14">
      <c r="B96" s="6"/>
      <c r="D96" s="8"/>
      <c r="E96" s="7"/>
      <c r="M96" s="95"/>
      <c r="N96" s="7"/>
    </row>
    <row r="97" spans="2:14">
      <c r="B97" s="6"/>
      <c r="D97" s="8"/>
      <c r="E97" s="7"/>
      <c r="M97" s="95"/>
      <c r="N97" s="7"/>
    </row>
    <row r="98" spans="2:14">
      <c r="B98" s="6"/>
      <c r="D98" s="8"/>
      <c r="E98" s="7"/>
      <c r="M98" s="95"/>
      <c r="N98" s="7"/>
    </row>
    <row r="99" spans="2:14">
      <c r="B99" s="6"/>
      <c r="D99" s="8"/>
      <c r="E99" s="7"/>
      <c r="M99" s="95"/>
      <c r="N99" s="7"/>
    </row>
    <row r="100" spans="2:14">
      <c r="B100" s="6"/>
      <c r="D100" s="8"/>
      <c r="E100" s="7"/>
      <c r="M100" s="95"/>
      <c r="N100" s="7"/>
    </row>
    <row r="101" spans="2:14">
      <c r="B101" s="6"/>
      <c r="D101" s="8"/>
      <c r="E101" s="7"/>
      <c r="M101" s="95"/>
      <c r="N101" s="7"/>
    </row>
    <row r="102" spans="2:14">
      <c r="B102" s="6"/>
      <c r="D102" s="8"/>
      <c r="E102" s="7"/>
      <c r="M102" s="95"/>
      <c r="N102" s="7"/>
    </row>
    <row r="103" spans="2:14">
      <c r="B103" s="6"/>
      <c r="D103" s="8"/>
      <c r="E103" s="7"/>
      <c r="M103" s="95"/>
      <c r="N103" s="7"/>
    </row>
    <row r="104" spans="2:14">
      <c r="B104" s="6"/>
      <c r="D104" s="8"/>
      <c r="E104" s="7"/>
      <c r="M104" s="95"/>
      <c r="N104" s="7"/>
    </row>
    <row r="105" spans="2:14">
      <c r="B105" s="6"/>
      <c r="D105" s="8"/>
      <c r="E105" s="7"/>
      <c r="M105" s="95"/>
      <c r="N105" s="7"/>
    </row>
    <row r="106" spans="2:14">
      <c r="B106" s="6"/>
      <c r="D106" s="8"/>
      <c r="E106" s="7"/>
      <c r="M106" s="95"/>
      <c r="N106" s="7"/>
    </row>
    <row r="107" spans="2:14">
      <c r="B107" s="6"/>
      <c r="D107" s="8"/>
      <c r="E107" s="7"/>
      <c r="M107" s="95"/>
      <c r="N107" s="7"/>
    </row>
    <row r="108" spans="2:14">
      <c r="B108" s="6"/>
      <c r="D108" s="8"/>
      <c r="E108" s="7"/>
      <c r="M108" s="95"/>
      <c r="N108" s="7"/>
    </row>
    <row r="109" spans="2:14">
      <c r="B109" s="6"/>
      <c r="D109" s="8"/>
      <c r="E109" s="7"/>
      <c r="M109" s="95"/>
      <c r="N109" s="7"/>
    </row>
    <row r="110" spans="2:14">
      <c r="B110" s="6"/>
      <c r="D110" s="8"/>
      <c r="E110" s="7"/>
      <c r="M110" s="95"/>
      <c r="N110" s="7"/>
    </row>
    <row r="111" spans="2:14">
      <c r="B111" s="6"/>
      <c r="D111" s="8"/>
      <c r="E111" s="7"/>
      <c r="M111" s="95"/>
      <c r="N111" s="7"/>
    </row>
    <row r="112" spans="2:14">
      <c r="B112" s="6"/>
      <c r="D112" s="8"/>
      <c r="E112" s="7"/>
      <c r="M112" s="95"/>
      <c r="N112" s="7"/>
    </row>
    <row r="113" spans="2:14">
      <c r="B113" s="6"/>
      <c r="D113" s="8"/>
      <c r="E113" s="7"/>
      <c r="M113" s="95"/>
      <c r="N113" s="7"/>
    </row>
    <row r="114" spans="2:14">
      <c r="B114" s="6"/>
      <c r="D114" s="8"/>
      <c r="E114" s="7"/>
      <c r="M114" s="95"/>
      <c r="N114" s="7"/>
    </row>
    <row r="115" spans="2:14">
      <c r="B115" s="6"/>
      <c r="D115" s="8"/>
      <c r="E115" s="7"/>
      <c r="M115" s="95"/>
      <c r="N115" s="7"/>
    </row>
    <row r="116" spans="2:14">
      <c r="B116" s="6"/>
      <c r="D116" s="8"/>
      <c r="E116" s="7"/>
      <c r="M116" s="95"/>
      <c r="N116" s="7"/>
    </row>
    <row r="117" spans="2:14">
      <c r="B117" s="6"/>
      <c r="D117" s="8"/>
      <c r="E117" s="7"/>
      <c r="M117" s="95"/>
      <c r="N117" s="7"/>
    </row>
    <row r="118" spans="2:14">
      <c r="B118" s="6"/>
      <c r="D118" s="8"/>
      <c r="E118" s="7"/>
      <c r="M118" s="95"/>
      <c r="N118" s="7"/>
    </row>
    <row r="119" spans="2:14">
      <c r="B119" s="6"/>
      <c r="D119" s="8"/>
      <c r="E119" s="7"/>
      <c r="M119" s="95"/>
      <c r="N119" s="7"/>
    </row>
    <row r="120" spans="2:14">
      <c r="B120" s="6"/>
      <c r="D120" s="8"/>
      <c r="E120" s="7"/>
      <c r="M120" s="95"/>
      <c r="N120" s="7"/>
    </row>
    <row r="121" spans="2:14">
      <c r="B121" s="6"/>
      <c r="D121" s="8"/>
      <c r="E121" s="7"/>
      <c r="M121" s="95"/>
      <c r="N121" s="7"/>
    </row>
    <row r="122" spans="2:14">
      <c r="B122" s="6"/>
      <c r="D122" s="8"/>
      <c r="E122" s="7"/>
      <c r="M122" s="95"/>
      <c r="N122" s="7"/>
    </row>
    <row r="123" spans="2:14">
      <c r="B123" s="6"/>
      <c r="D123" s="8"/>
      <c r="E123" s="7"/>
      <c r="M123" s="95"/>
      <c r="N123" s="7"/>
    </row>
    <row r="124" spans="2:14">
      <c r="B124" s="6"/>
      <c r="D124" s="8"/>
      <c r="E124" s="7"/>
      <c r="M124" s="95"/>
      <c r="N124" s="7"/>
    </row>
    <row r="125" spans="2:14">
      <c r="B125" s="6"/>
      <c r="D125" s="8"/>
      <c r="E125" s="7"/>
      <c r="M125" s="95"/>
      <c r="N125" s="7"/>
    </row>
    <row r="126" spans="2:14">
      <c r="B126" s="6"/>
      <c r="D126" s="8"/>
      <c r="E126" s="7"/>
      <c r="M126" s="95"/>
      <c r="N126" s="7"/>
    </row>
    <row r="127" spans="2:14">
      <c r="B127" s="6"/>
      <c r="D127" s="8"/>
      <c r="E127" s="7"/>
      <c r="M127" s="95"/>
      <c r="N127" s="7"/>
    </row>
    <row r="128" spans="2:14">
      <c r="B128" s="6"/>
      <c r="D128" s="8"/>
      <c r="E128" s="7"/>
      <c r="M128" s="95"/>
      <c r="N128" s="7"/>
    </row>
    <row r="129" spans="2:14">
      <c r="B129" s="6"/>
      <c r="D129" s="8"/>
      <c r="E129" s="7"/>
      <c r="M129" s="95"/>
      <c r="N129" s="7"/>
    </row>
    <row r="130" spans="2:14">
      <c r="B130" s="6"/>
      <c r="D130" s="8"/>
      <c r="E130" s="7"/>
      <c r="M130" s="95"/>
      <c r="N130" s="7"/>
    </row>
    <row r="131" spans="2:14">
      <c r="B131" s="6"/>
      <c r="D131" s="8"/>
      <c r="E131" s="7"/>
      <c r="M131" s="95"/>
      <c r="N131" s="7"/>
    </row>
    <row r="132" spans="2:14">
      <c r="B132" s="6"/>
      <c r="D132" s="8"/>
      <c r="E132" s="7"/>
      <c r="M132" s="95"/>
      <c r="N132" s="7"/>
    </row>
    <row r="133" spans="2:14">
      <c r="B133" s="6"/>
      <c r="D133" s="8"/>
      <c r="E133" s="7"/>
      <c r="M133" s="95"/>
      <c r="N133" s="7"/>
    </row>
    <row r="134" spans="2:14">
      <c r="B134" s="6"/>
      <c r="D134" s="8"/>
      <c r="E134" s="7"/>
      <c r="M134" s="95"/>
      <c r="N134" s="7"/>
    </row>
    <row r="135" spans="2:14">
      <c r="B135" s="6"/>
      <c r="D135" s="8"/>
      <c r="E135" s="7"/>
      <c r="M135" s="95"/>
      <c r="N135" s="7"/>
    </row>
    <row r="136" spans="2:14">
      <c r="B136" s="6"/>
      <c r="D136" s="8"/>
      <c r="E136" s="7"/>
      <c r="M136" s="95"/>
      <c r="N136" s="7"/>
    </row>
    <row r="137" spans="2:14">
      <c r="B137" s="6"/>
      <c r="D137" s="8"/>
      <c r="E137" s="7"/>
      <c r="M137" s="95"/>
      <c r="N137" s="7"/>
    </row>
    <row r="138" spans="2:14">
      <c r="B138" s="6"/>
      <c r="D138" s="8"/>
      <c r="E138" s="7"/>
      <c r="M138" s="95"/>
      <c r="N138" s="7"/>
    </row>
    <row r="139" spans="2:14">
      <c r="B139" s="6"/>
      <c r="D139" s="8"/>
      <c r="E139" s="7"/>
      <c r="M139" s="95"/>
      <c r="N139" s="7"/>
    </row>
    <row r="140" spans="2:14">
      <c r="B140" s="6"/>
      <c r="D140" s="8"/>
      <c r="E140" s="7"/>
      <c r="M140" s="95"/>
      <c r="N140" s="7"/>
    </row>
    <row r="141" spans="2:14">
      <c r="B141" s="6"/>
      <c r="D141" s="8"/>
      <c r="E141" s="7"/>
      <c r="M141" s="95"/>
      <c r="N141" s="7"/>
    </row>
    <row r="142" spans="2:14">
      <c r="B142" s="6"/>
      <c r="D142" s="8"/>
      <c r="E142" s="7"/>
      <c r="M142" s="95"/>
      <c r="N142" s="7"/>
    </row>
    <row r="143" spans="2:14">
      <c r="B143" s="6"/>
      <c r="D143" s="8"/>
      <c r="E143" s="7"/>
      <c r="M143" s="95"/>
      <c r="N143" s="7"/>
    </row>
    <row r="144" spans="2:14">
      <c r="B144" s="6"/>
      <c r="D144" s="8"/>
      <c r="E144" s="7"/>
      <c r="M144" s="95"/>
      <c r="N144" s="7"/>
    </row>
    <row r="145" spans="2:14">
      <c r="B145" s="6"/>
      <c r="D145" s="8"/>
      <c r="E145" s="7"/>
      <c r="M145" s="95"/>
      <c r="N145" s="7"/>
    </row>
    <row r="146" spans="2:14">
      <c r="B146" s="6"/>
      <c r="D146" s="8"/>
      <c r="E146" s="7"/>
      <c r="M146" s="95"/>
      <c r="N146" s="7"/>
    </row>
    <row r="147" spans="2:14">
      <c r="B147" s="6"/>
      <c r="D147" s="8"/>
      <c r="E147" s="7"/>
      <c r="M147" s="95"/>
      <c r="N147" s="7"/>
    </row>
    <row r="148" spans="2:14">
      <c r="B148" s="6"/>
      <c r="D148" s="8"/>
      <c r="E148" s="7"/>
      <c r="M148" s="95"/>
      <c r="N148" s="7"/>
    </row>
    <row r="149" spans="2:14">
      <c r="B149" s="6"/>
      <c r="D149" s="8"/>
      <c r="E149" s="7"/>
      <c r="M149" s="95"/>
      <c r="N149" s="7"/>
    </row>
    <row r="150" spans="2:14">
      <c r="B150" s="6"/>
      <c r="D150" s="8"/>
      <c r="E150" s="7"/>
      <c r="M150" s="95"/>
      <c r="N150" s="7"/>
    </row>
    <row r="151" spans="2:14">
      <c r="B151" s="6"/>
      <c r="D151" s="8"/>
      <c r="E151" s="7"/>
      <c r="M151" s="95"/>
      <c r="N151" s="7"/>
    </row>
    <row r="152" spans="2:14">
      <c r="B152" s="6"/>
      <c r="D152" s="8"/>
      <c r="E152" s="7"/>
      <c r="M152" s="95"/>
      <c r="N152" s="7"/>
    </row>
    <row r="153" spans="2:14">
      <c r="B153" s="6"/>
      <c r="D153" s="8"/>
      <c r="E153" s="7"/>
      <c r="M153" s="95"/>
      <c r="N153" s="7"/>
    </row>
    <row r="154" spans="2:14">
      <c r="B154" s="6"/>
      <c r="D154" s="8"/>
      <c r="E154" s="7"/>
      <c r="M154" s="95"/>
      <c r="N154" s="7"/>
    </row>
    <row r="155" spans="2:14">
      <c r="B155" s="6"/>
      <c r="D155" s="8"/>
      <c r="E155" s="7"/>
      <c r="M155" s="95"/>
      <c r="N155" s="7"/>
    </row>
    <row r="156" spans="2:14">
      <c r="B156" s="6"/>
      <c r="D156" s="8"/>
      <c r="E156" s="7"/>
      <c r="M156" s="95"/>
      <c r="N156" s="7"/>
    </row>
    <row r="157" spans="2:14">
      <c r="B157" s="6"/>
      <c r="D157" s="8"/>
      <c r="E157" s="7"/>
      <c r="M157" s="95"/>
      <c r="N157" s="7"/>
    </row>
    <row r="158" spans="2:14">
      <c r="B158" s="6"/>
      <c r="D158" s="8"/>
      <c r="E158" s="7"/>
      <c r="M158" s="95"/>
      <c r="N158" s="7"/>
    </row>
    <row r="159" spans="2:14">
      <c r="B159" s="6"/>
      <c r="D159" s="8"/>
      <c r="E159" s="7"/>
      <c r="M159" s="95"/>
      <c r="N159" s="7"/>
    </row>
    <row r="160" spans="2:14">
      <c r="B160" s="6"/>
      <c r="D160" s="8"/>
      <c r="E160" s="7"/>
      <c r="M160" s="95"/>
      <c r="N160" s="7"/>
    </row>
    <row r="161" spans="2:14">
      <c r="B161" s="6"/>
      <c r="D161" s="8"/>
      <c r="E161" s="7"/>
      <c r="M161" s="95"/>
      <c r="N161" s="7"/>
    </row>
    <row r="162" spans="2:14">
      <c r="B162" s="6"/>
      <c r="D162" s="8"/>
      <c r="E162" s="7"/>
      <c r="M162" s="95"/>
      <c r="N162" s="7"/>
    </row>
    <row r="163" spans="2:14">
      <c r="B163" s="6"/>
      <c r="D163" s="8"/>
      <c r="E163" s="7"/>
      <c r="M163" s="95"/>
      <c r="N163" s="7"/>
    </row>
    <row r="164" spans="2:14">
      <c r="B164" s="6"/>
      <c r="D164" s="8"/>
      <c r="E164" s="7"/>
      <c r="M164" s="95"/>
      <c r="N164" s="7"/>
    </row>
    <row r="165" spans="2:14">
      <c r="B165" s="6"/>
      <c r="D165" s="8"/>
      <c r="E165" s="7"/>
      <c r="M165" s="95"/>
      <c r="N165" s="7"/>
    </row>
    <row r="166" spans="2:14">
      <c r="B166" s="6"/>
      <c r="D166" s="8"/>
      <c r="E166" s="7"/>
      <c r="M166" s="95"/>
      <c r="N166" s="7"/>
    </row>
    <row r="167" spans="2:14">
      <c r="B167" s="6"/>
      <c r="D167" s="8"/>
      <c r="E167" s="7"/>
      <c r="M167" s="95"/>
      <c r="N167" s="7"/>
    </row>
    <row r="168" spans="2:14">
      <c r="B168" s="6"/>
      <c r="D168" s="8"/>
      <c r="E168" s="7"/>
      <c r="M168" s="95"/>
      <c r="N168" s="7"/>
    </row>
    <row r="169" spans="2:14">
      <c r="B169" s="6"/>
      <c r="D169" s="8"/>
      <c r="E169" s="7"/>
      <c r="M169" s="95"/>
      <c r="N169" s="7"/>
    </row>
    <row r="170" spans="2:14">
      <c r="B170" s="6"/>
      <c r="D170" s="8"/>
      <c r="E170" s="7"/>
      <c r="M170" s="95"/>
      <c r="N170" s="7"/>
    </row>
    <row r="171" spans="2:14">
      <c r="B171" s="6"/>
      <c r="D171" s="8"/>
      <c r="E171" s="7"/>
      <c r="M171" s="95"/>
      <c r="N171" s="7"/>
    </row>
    <row r="172" spans="2:14">
      <c r="B172" s="6"/>
      <c r="D172" s="8"/>
      <c r="E172" s="7"/>
      <c r="M172" s="95"/>
      <c r="N172" s="7"/>
    </row>
    <row r="173" spans="2:14">
      <c r="B173" s="6"/>
      <c r="D173" s="8"/>
      <c r="E173" s="7"/>
      <c r="M173" s="95"/>
      <c r="N173" s="7"/>
    </row>
    <row r="174" spans="2:14">
      <c r="B174" s="6"/>
      <c r="D174" s="8"/>
      <c r="E174" s="7"/>
      <c r="M174" s="95"/>
      <c r="N174" s="7"/>
    </row>
    <row r="175" spans="2:14">
      <c r="B175" s="6"/>
      <c r="D175" s="8"/>
      <c r="E175" s="7"/>
      <c r="M175" s="95"/>
      <c r="N175" s="7"/>
    </row>
    <row r="176" spans="2:14">
      <c r="B176" s="6"/>
      <c r="D176" s="8"/>
      <c r="E176" s="7"/>
      <c r="M176" s="95"/>
      <c r="N176" s="7"/>
    </row>
    <row r="177" spans="2:14">
      <c r="B177" s="6"/>
      <c r="D177" s="8"/>
      <c r="E177" s="7"/>
      <c r="M177" s="95"/>
      <c r="N177" s="7"/>
    </row>
    <row r="178" spans="2:14">
      <c r="B178" s="6"/>
      <c r="D178" s="8"/>
      <c r="E178" s="7"/>
      <c r="M178" s="95"/>
      <c r="N178" s="7"/>
    </row>
    <row r="179" spans="2:14">
      <c r="B179" s="6"/>
      <c r="D179" s="8"/>
      <c r="E179" s="7"/>
      <c r="M179" s="95"/>
      <c r="N179" s="7"/>
    </row>
    <row r="180" spans="2:14">
      <c r="B180" s="6"/>
      <c r="D180" s="8"/>
      <c r="E180" s="7"/>
      <c r="M180" s="95"/>
      <c r="N180" s="7"/>
    </row>
    <row r="181" spans="2:14">
      <c r="B181" s="6"/>
      <c r="D181" s="8"/>
      <c r="E181" s="7"/>
      <c r="M181" s="95"/>
      <c r="N181" s="7"/>
    </row>
    <row r="182" spans="2:14">
      <c r="B182" s="6"/>
      <c r="D182" s="8"/>
      <c r="E182" s="7"/>
      <c r="M182" s="95"/>
      <c r="N182" s="7"/>
    </row>
    <row r="183" spans="2:14">
      <c r="B183" s="6"/>
      <c r="D183" s="8"/>
      <c r="E183" s="7"/>
      <c r="M183" s="95"/>
      <c r="N183" s="7"/>
    </row>
    <row r="184" spans="2:14">
      <c r="B184" s="6"/>
      <c r="D184" s="8"/>
      <c r="E184" s="7"/>
      <c r="M184" s="95"/>
      <c r="N184" s="7"/>
    </row>
    <row r="185" spans="2:14">
      <c r="B185" s="6"/>
      <c r="D185" s="8"/>
      <c r="E185" s="7"/>
      <c r="M185" s="95"/>
      <c r="N185" s="7"/>
    </row>
    <row r="186" spans="2:14">
      <c r="B186" s="6"/>
      <c r="D186" s="8"/>
      <c r="E186" s="7"/>
      <c r="M186" s="95"/>
      <c r="N186" s="7"/>
    </row>
    <row r="187" spans="2:14">
      <c r="B187" s="6"/>
      <c r="D187" s="8"/>
      <c r="E187" s="7"/>
      <c r="M187" s="95"/>
      <c r="N187" s="7"/>
    </row>
    <row r="188" spans="2:14">
      <c r="B188" s="6"/>
      <c r="D188" s="8"/>
      <c r="E188" s="7"/>
      <c r="M188" s="95"/>
      <c r="N188" s="7"/>
    </row>
    <row r="189" spans="2:14">
      <c r="B189" s="6"/>
      <c r="D189" s="8"/>
      <c r="E189" s="7"/>
      <c r="M189" s="95"/>
      <c r="N189" s="7"/>
    </row>
    <row r="190" spans="2:14">
      <c r="B190" s="6"/>
      <c r="D190" s="8"/>
      <c r="E190" s="7"/>
      <c r="M190" s="95"/>
      <c r="N190" s="7"/>
    </row>
    <row r="191" spans="2:14">
      <c r="B191" s="6"/>
      <c r="D191" s="8"/>
      <c r="E191" s="7"/>
      <c r="M191" s="95"/>
      <c r="N191" s="7"/>
    </row>
    <row r="192" spans="2:14">
      <c r="B192" s="6"/>
      <c r="D192" s="8"/>
      <c r="E192" s="7"/>
      <c r="M192" s="95"/>
      <c r="N192" s="7"/>
    </row>
    <row r="193" spans="2:14">
      <c r="B193" s="6"/>
      <c r="D193" s="8"/>
      <c r="E193" s="7"/>
      <c r="M193" s="95"/>
      <c r="N193" s="7"/>
    </row>
    <row r="194" spans="2:14">
      <c r="B194" s="6"/>
      <c r="D194" s="8"/>
      <c r="E194" s="7"/>
      <c r="M194" s="95"/>
      <c r="N194" s="7"/>
    </row>
    <row r="195" spans="2:14">
      <c r="B195" s="6"/>
      <c r="D195" s="8"/>
      <c r="E195" s="7"/>
      <c r="M195" s="95"/>
      <c r="N195" s="7"/>
    </row>
    <row r="196" spans="2:14">
      <c r="B196" s="6"/>
      <c r="D196" s="8"/>
      <c r="E196" s="7"/>
      <c r="M196" s="95"/>
      <c r="N196" s="7"/>
    </row>
    <row r="197" spans="2:14">
      <c r="B197" s="6"/>
      <c r="D197" s="8"/>
      <c r="E197" s="7"/>
      <c r="M197" s="95"/>
      <c r="N197" s="7"/>
    </row>
    <row r="198" spans="2:14">
      <c r="B198" s="6"/>
      <c r="D198" s="8"/>
      <c r="E198" s="7"/>
      <c r="M198" s="95"/>
      <c r="N198" s="7"/>
    </row>
    <row r="199" spans="2:14">
      <c r="B199" s="6"/>
      <c r="D199" s="8"/>
      <c r="E199" s="7"/>
      <c r="M199" s="95"/>
      <c r="N199" s="7"/>
    </row>
    <row r="200" spans="2:14">
      <c r="B200" s="6"/>
      <c r="D200" s="8"/>
      <c r="E200" s="7"/>
      <c r="M200" s="95"/>
      <c r="N200" s="7"/>
    </row>
    <row r="201" spans="2:14">
      <c r="B201" s="6"/>
      <c r="D201" s="8"/>
      <c r="E201" s="7"/>
      <c r="M201" s="95"/>
      <c r="N201" s="7"/>
    </row>
    <row r="202" spans="2:14">
      <c r="B202" s="6"/>
      <c r="D202" s="8"/>
      <c r="E202" s="7"/>
      <c r="M202" s="95"/>
      <c r="N202" s="7"/>
    </row>
    <row r="203" spans="2:14">
      <c r="B203" s="6"/>
      <c r="D203" s="8"/>
      <c r="E203" s="7"/>
      <c r="M203" s="95"/>
      <c r="N203" s="7"/>
    </row>
    <row r="204" spans="2:14">
      <c r="B204" s="6"/>
      <c r="D204" s="8"/>
      <c r="E204" s="7"/>
      <c r="M204" s="95"/>
      <c r="N204" s="7"/>
    </row>
    <row r="205" spans="2:14">
      <c r="B205" s="6"/>
      <c r="D205" s="8"/>
      <c r="E205" s="7"/>
      <c r="M205" s="95"/>
      <c r="N205" s="7"/>
    </row>
    <row r="206" spans="2:14">
      <c r="B206" s="6"/>
      <c r="D206" s="8"/>
      <c r="E206" s="7"/>
      <c r="M206" s="95"/>
      <c r="N206" s="7"/>
    </row>
    <row r="207" spans="2:14">
      <c r="B207" s="6"/>
      <c r="D207" s="8"/>
      <c r="E207" s="7"/>
      <c r="M207" s="95"/>
      <c r="N207" s="7"/>
    </row>
    <row r="208" spans="2:14">
      <c r="B208" s="6"/>
      <c r="D208" s="8"/>
      <c r="E208" s="7"/>
      <c r="M208" s="95"/>
      <c r="N208" s="7"/>
    </row>
    <row r="209" spans="2:14">
      <c r="B209" s="6"/>
      <c r="D209" s="8"/>
      <c r="E209" s="7"/>
      <c r="M209" s="95"/>
      <c r="N209" s="7"/>
    </row>
    <row r="210" spans="2:14">
      <c r="B210" s="6"/>
      <c r="D210" s="8"/>
      <c r="E210" s="7"/>
      <c r="M210" s="95"/>
      <c r="N210" s="7"/>
    </row>
    <row r="211" spans="2:14">
      <c r="B211" s="6"/>
      <c r="D211" s="8"/>
      <c r="E211" s="7"/>
      <c r="M211" s="95"/>
      <c r="N211" s="7"/>
    </row>
    <row r="212" spans="2:14">
      <c r="B212" s="6"/>
      <c r="D212" s="8"/>
      <c r="E212" s="7"/>
      <c r="M212" s="95"/>
      <c r="N212" s="7"/>
    </row>
    <row r="213" spans="2:14">
      <c r="B213" s="6"/>
      <c r="D213" s="8"/>
      <c r="E213" s="7"/>
      <c r="M213" s="95"/>
      <c r="N213" s="7"/>
    </row>
    <row r="214" spans="2:14">
      <c r="B214" s="6"/>
      <c r="D214" s="8"/>
      <c r="E214" s="7"/>
      <c r="M214" s="95"/>
      <c r="N214" s="7"/>
    </row>
    <row r="215" spans="2:14">
      <c r="B215" s="6"/>
      <c r="D215" s="8"/>
      <c r="E215" s="7"/>
      <c r="M215" s="95"/>
      <c r="N215" s="7"/>
    </row>
    <row r="216" spans="2:14">
      <c r="B216" s="6"/>
      <c r="D216" s="8"/>
      <c r="E216" s="7"/>
      <c r="M216" s="95"/>
      <c r="N216" s="7"/>
    </row>
    <row r="217" spans="2:14">
      <c r="B217" s="6"/>
      <c r="D217" s="8"/>
      <c r="E217" s="7"/>
      <c r="M217" s="95"/>
      <c r="N217" s="7"/>
    </row>
    <row r="218" spans="2:14">
      <c r="B218" s="6"/>
      <c r="D218" s="8"/>
      <c r="E218" s="7"/>
      <c r="M218" s="95"/>
      <c r="N218" s="7"/>
    </row>
    <row r="219" spans="2:14">
      <c r="B219" s="6"/>
      <c r="D219" s="8"/>
      <c r="E219" s="7"/>
      <c r="M219" s="95"/>
      <c r="N219" s="7"/>
    </row>
    <row r="220" spans="2:14">
      <c r="B220" s="6"/>
      <c r="D220" s="8"/>
      <c r="E220" s="7"/>
      <c r="M220" s="95"/>
      <c r="N220" s="7"/>
    </row>
    <row r="221" spans="2:14">
      <c r="B221" s="6"/>
      <c r="D221" s="8"/>
      <c r="E221" s="7"/>
      <c r="M221" s="95"/>
      <c r="N221" s="7"/>
    </row>
    <row r="222" spans="2:14">
      <c r="B222" s="6"/>
      <c r="D222" s="8"/>
      <c r="E222" s="7"/>
      <c r="M222" s="95"/>
      <c r="N222" s="7"/>
    </row>
    <row r="223" spans="2:14">
      <c r="B223" s="6"/>
      <c r="D223" s="8"/>
      <c r="E223" s="7"/>
      <c r="M223" s="95"/>
      <c r="N223" s="7"/>
    </row>
    <row r="224" spans="2:14">
      <c r="B224" s="6"/>
      <c r="D224" s="8"/>
      <c r="E224" s="7"/>
      <c r="M224" s="95"/>
      <c r="N224" s="7"/>
    </row>
    <row r="225" spans="2:14">
      <c r="B225" s="6"/>
      <c r="D225" s="8"/>
      <c r="E225" s="7"/>
      <c r="M225" s="95"/>
      <c r="N225" s="7"/>
    </row>
    <row r="226" spans="2:14">
      <c r="B226" s="6"/>
      <c r="D226" s="8"/>
      <c r="E226" s="7"/>
      <c r="M226" s="95"/>
      <c r="N226" s="7"/>
    </row>
    <row r="227" spans="2:14">
      <c r="B227" s="6"/>
      <c r="D227" s="8"/>
      <c r="E227" s="7"/>
      <c r="M227" s="95"/>
      <c r="N227" s="7"/>
    </row>
    <row r="228" spans="2:14">
      <c r="B228" s="6"/>
      <c r="D228" s="8"/>
      <c r="E228" s="7"/>
      <c r="M228" s="95"/>
      <c r="N228" s="7"/>
    </row>
    <row r="229" spans="2:14">
      <c r="B229" s="6"/>
      <c r="D229" s="8"/>
      <c r="E229" s="7"/>
      <c r="M229" s="95"/>
      <c r="N229" s="7"/>
    </row>
    <row r="230" spans="2:14">
      <c r="B230" s="6"/>
      <c r="D230" s="8"/>
      <c r="E230" s="7"/>
      <c r="M230" s="95"/>
      <c r="N230" s="7"/>
    </row>
    <row r="231" spans="2:14">
      <c r="B231" s="6"/>
      <c r="D231" s="8"/>
      <c r="E231" s="7"/>
      <c r="M231" s="95"/>
      <c r="N231" s="7"/>
    </row>
    <row r="232" spans="2:14">
      <c r="B232" s="6"/>
      <c r="D232" s="8"/>
      <c r="E232" s="7"/>
      <c r="M232" s="95"/>
      <c r="N232" s="7"/>
    </row>
    <row r="233" spans="2:14">
      <c r="B233" s="6"/>
      <c r="D233" s="8"/>
      <c r="E233" s="7"/>
      <c r="M233" s="95"/>
      <c r="N233" s="7"/>
    </row>
    <row r="234" spans="2:14">
      <c r="B234" s="6"/>
      <c r="D234" s="8"/>
      <c r="E234" s="7"/>
      <c r="M234" s="95"/>
      <c r="N234" s="7"/>
    </row>
    <row r="235" spans="2:14">
      <c r="B235" s="6"/>
      <c r="D235" s="8"/>
      <c r="E235" s="7"/>
      <c r="M235" s="95"/>
      <c r="N235" s="7"/>
    </row>
    <row r="236" spans="2:14">
      <c r="B236" s="6"/>
      <c r="D236" s="8"/>
      <c r="E236" s="7"/>
      <c r="M236" s="95"/>
      <c r="N236" s="7"/>
    </row>
    <row r="237" spans="2:14">
      <c r="B237" s="6"/>
      <c r="D237" s="8"/>
      <c r="E237" s="7"/>
      <c r="M237" s="95"/>
      <c r="N237" s="7"/>
    </row>
    <row r="238" spans="2:14">
      <c r="B238" s="6"/>
      <c r="D238" s="8"/>
      <c r="E238" s="7"/>
      <c r="M238" s="95"/>
      <c r="N238" s="7"/>
    </row>
    <row r="239" spans="2:14">
      <c r="B239" s="6"/>
      <c r="D239" s="8"/>
      <c r="E239" s="7"/>
      <c r="M239" s="95"/>
      <c r="N239" s="7"/>
    </row>
    <row r="240" spans="2:14">
      <c r="B240" s="6"/>
      <c r="D240" s="8"/>
      <c r="E240" s="7"/>
      <c r="M240" s="95"/>
      <c r="N240" s="7"/>
    </row>
    <row r="241" spans="2:14">
      <c r="B241" s="6"/>
      <c r="D241" s="8"/>
      <c r="E241" s="7"/>
      <c r="M241" s="95"/>
      <c r="N241" s="7"/>
    </row>
    <row r="242" spans="2:14">
      <c r="B242" s="6"/>
      <c r="D242" s="8"/>
      <c r="E242" s="7"/>
      <c r="M242" s="95"/>
      <c r="N242" s="7"/>
    </row>
    <row r="243" spans="2:14">
      <c r="B243" s="6"/>
      <c r="D243" s="8"/>
      <c r="E243" s="7"/>
      <c r="M243" s="95"/>
      <c r="N243" s="7"/>
    </row>
    <row r="244" spans="2:14">
      <c r="B244" s="6"/>
      <c r="D244" s="8"/>
      <c r="E244" s="7"/>
      <c r="M244" s="95"/>
      <c r="N244" s="7"/>
    </row>
    <row r="245" spans="2:14">
      <c r="B245" s="6"/>
      <c r="D245" s="8"/>
      <c r="E245" s="7"/>
      <c r="M245" s="95"/>
      <c r="N245" s="7"/>
    </row>
    <row r="246" spans="2:14">
      <c r="B246" s="6"/>
      <c r="D246" s="8"/>
      <c r="E246" s="7"/>
      <c r="M246" s="95"/>
      <c r="N246" s="7"/>
    </row>
    <row r="247" spans="2:14">
      <c r="B247" s="6"/>
      <c r="D247" s="8"/>
      <c r="E247" s="7"/>
      <c r="M247" s="95"/>
      <c r="N247" s="7"/>
    </row>
    <row r="248" spans="2:14">
      <c r="B248" s="6"/>
      <c r="D248" s="8"/>
      <c r="E248" s="7"/>
      <c r="M248" s="95"/>
      <c r="N248" s="7"/>
    </row>
    <row r="249" spans="2:14">
      <c r="B249" s="6"/>
      <c r="D249" s="8"/>
      <c r="E249" s="7"/>
      <c r="M249" s="95"/>
      <c r="N249" s="7"/>
    </row>
    <row r="250" spans="2:14">
      <c r="B250" s="6"/>
      <c r="D250" s="8"/>
      <c r="E250" s="7"/>
      <c r="M250" s="95"/>
      <c r="N250" s="7"/>
    </row>
    <row r="251" spans="2:14">
      <c r="B251" s="6"/>
      <c r="D251" s="8"/>
      <c r="E251" s="7"/>
      <c r="M251" s="95"/>
      <c r="N251" s="7"/>
    </row>
    <row r="252" spans="2:14">
      <c r="B252" s="6"/>
      <c r="D252" s="8"/>
      <c r="E252" s="7"/>
      <c r="M252" s="95"/>
      <c r="N252" s="7"/>
    </row>
    <row r="253" spans="2:14">
      <c r="B253" s="6"/>
      <c r="D253" s="8"/>
      <c r="E253" s="7"/>
      <c r="M253" s="95"/>
      <c r="N253" s="7"/>
    </row>
    <row r="254" spans="2:14">
      <c r="B254" s="6"/>
      <c r="D254" s="8"/>
      <c r="E254" s="7"/>
      <c r="M254" s="95"/>
      <c r="N254" s="7"/>
    </row>
    <row r="255" spans="2:14">
      <c r="B255" s="6"/>
      <c r="D255" s="8"/>
      <c r="E255" s="7"/>
      <c r="M255" s="95"/>
      <c r="N255" s="7"/>
    </row>
    <row r="256" spans="2:14">
      <c r="B256" s="6"/>
      <c r="D256" s="8"/>
      <c r="E256" s="7"/>
      <c r="M256" s="95"/>
      <c r="N256" s="7"/>
    </row>
    <row r="257" spans="2:14">
      <c r="B257" s="6"/>
      <c r="D257" s="8"/>
      <c r="E257" s="7"/>
      <c r="M257" s="95"/>
      <c r="N257" s="7"/>
    </row>
    <row r="258" spans="2:14">
      <c r="B258" s="6"/>
      <c r="D258" s="8"/>
      <c r="E258" s="7"/>
      <c r="M258" s="95"/>
      <c r="N258" s="7"/>
    </row>
    <row r="259" spans="2:14">
      <c r="B259" s="6"/>
      <c r="D259" s="8"/>
      <c r="E259" s="7"/>
      <c r="M259" s="95"/>
      <c r="N259" s="7"/>
    </row>
    <row r="260" spans="2:14">
      <c r="B260" s="6"/>
      <c r="D260" s="8"/>
      <c r="E260" s="7"/>
      <c r="M260" s="95"/>
      <c r="N260" s="7"/>
    </row>
    <row r="261" spans="2:14">
      <c r="B261" s="6"/>
      <c r="D261" s="8"/>
      <c r="E261" s="7"/>
      <c r="M261" s="95"/>
      <c r="N261" s="7"/>
    </row>
    <row r="262" spans="2:14">
      <c r="B262" s="6"/>
      <c r="D262" s="8"/>
      <c r="E262" s="7"/>
      <c r="M262" s="95"/>
      <c r="N262" s="7"/>
    </row>
    <row r="263" spans="2:14">
      <c r="B263" s="6"/>
      <c r="D263" s="8"/>
      <c r="E263" s="7"/>
      <c r="M263" s="95"/>
      <c r="N263" s="7"/>
    </row>
    <row r="264" spans="2:14">
      <c r="B264" s="6"/>
      <c r="D264" s="8"/>
      <c r="E264" s="7"/>
      <c r="M264" s="95"/>
      <c r="N264" s="7"/>
    </row>
    <row r="265" spans="2:14">
      <c r="B265" s="6"/>
      <c r="D265" s="8"/>
      <c r="E265" s="7"/>
      <c r="M265" s="95"/>
      <c r="N265" s="7"/>
    </row>
    <row r="266" spans="2:14">
      <c r="B266" s="6"/>
      <c r="D266" s="8"/>
      <c r="E266" s="7"/>
      <c r="M266" s="95"/>
      <c r="N266" s="7"/>
    </row>
    <row r="267" spans="2:14">
      <c r="B267" s="6"/>
      <c r="D267" s="8"/>
      <c r="E267" s="7"/>
      <c r="M267" s="95"/>
      <c r="N267" s="7"/>
    </row>
    <row r="268" spans="2:14">
      <c r="B268" s="6"/>
      <c r="D268" s="8"/>
      <c r="E268" s="7"/>
      <c r="M268" s="95"/>
      <c r="N268" s="7"/>
    </row>
    <row r="269" spans="2:14">
      <c r="B269" s="6"/>
      <c r="D269" s="8"/>
      <c r="E269" s="7"/>
      <c r="M269" s="95"/>
      <c r="N269" s="7"/>
    </row>
    <row r="270" spans="2:14">
      <c r="B270" s="6"/>
      <c r="D270" s="8"/>
      <c r="E270" s="7"/>
      <c r="M270" s="95"/>
      <c r="N270" s="7"/>
    </row>
    <row r="271" spans="2:14">
      <c r="B271" s="6"/>
      <c r="D271" s="8"/>
      <c r="E271" s="7"/>
      <c r="M271" s="95"/>
      <c r="N271" s="7"/>
    </row>
    <row r="272" spans="2:14">
      <c r="B272" s="6"/>
      <c r="D272" s="8"/>
      <c r="E272" s="7"/>
      <c r="M272" s="95"/>
      <c r="N272" s="7"/>
    </row>
    <row r="273" spans="2:14">
      <c r="B273" s="6"/>
      <c r="D273" s="8"/>
      <c r="E273" s="7"/>
      <c r="M273" s="95"/>
      <c r="N273" s="7"/>
    </row>
    <row r="274" spans="2:14">
      <c r="B274" s="6"/>
      <c r="D274" s="8"/>
      <c r="E274" s="7"/>
      <c r="M274" s="95"/>
      <c r="N274" s="7"/>
    </row>
    <row r="275" spans="2:14">
      <c r="B275" s="6"/>
      <c r="D275" s="8"/>
      <c r="E275" s="7"/>
      <c r="M275" s="95"/>
      <c r="N275" s="7"/>
    </row>
    <row r="276" spans="2:14">
      <c r="B276" s="6"/>
      <c r="D276" s="8"/>
      <c r="E276" s="7"/>
      <c r="M276" s="95"/>
      <c r="N276" s="7"/>
    </row>
    <row r="277" spans="2:14">
      <c r="B277" s="6"/>
      <c r="D277" s="8"/>
      <c r="E277" s="7"/>
      <c r="M277" s="95"/>
      <c r="N277" s="7"/>
    </row>
    <row r="278" spans="2:14">
      <c r="B278" s="6"/>
      <c r="D278" s="8"/>
      <c r="E278" s="7"/>
      <c r="M278" s="95"/>
      <c r="N278" s="7"/>
    </row>
    <row r="279" spans="2:14">
      <c r="B279" s="6"/>
      <c r="D279" s="8"/>
      <c r="E279" s="7"/>
      <c r="M279" s="95"/>
      <c r="N279" s="7"/>
    </row>
    <row r="280" spans="2:14">
      <c r="B280" s="6"/>
      <c r="D280" s="8"/>
      <c r="E280" s="7"/>
      <c r="M280" s="95"/>
      <c r="N280" s="7"/>
    </row>
    <row r="281" spans="2:14">
      <c r="B281" s="6"/>
      <c r="D281" s="8"/>
      <c r="E281" s="7"/>
      <c r="M281" s="95"/>
      <c r="N281" s="7"/>
    </row>
    <row r="282" spans="2:14">
      <c r="B282" s="6"/>
      <c r="D282" s="8"/>
      <c r="E282" s="7"/>
      <c r="M282" s="95"/>
      <c r="N282" s="7"/>
    </row>
    <row r="283" spans="2:14">
      <c r="B283" s="6"/>
      <c r="D283" s="8"/>
      <c r="E283" s="7"/>
      <c r="M283" s="95"/>
      <c r="N283" s="7"/>
    </row>
    <row r="284" spans="2:14">
      <c r="B284" s="6"/>
      <c r="D284" s="8"/>
      <c r="E284" s="7"/>
      <c r="M284" s="95"/>
      <c r="N284" s="7"/>
    </row>
    <row r="285" spans="2:14">
      <c r="B285" s="6"/>
      <c r="D285" s="8"/>
      <c r="E285" s="7"/>
      <c r="M285" s="95"/>
      <c r="N285" s="7"/>
    </row>
    <row r="286" spans="2:14">
      <c r="B286" s="6"/>
      <c r="D286" s="8"/>
      <c r="E286" s="7"/>
      <c r="M286" s="95"/>
      <c r="N286" s="7"/>
    </row>
    <row r="287" spans="2:14">
      <c r="B287" s="6"/>
      <c r="D287" s="8"/>
      <c r="E287" s="7"/>
      <c r="M287" s="95"/>
      <c r="N287" s="7"/>
    </row>
    <row r="288" spans="2:14">
      <c r="B288" s="6"/>
      <c r="D288" s="8"/>
      <c r="E288" s="7"/>
      <c r="M288" s="95"/>
      <c r="N288" s="7"/>
    </row>
    <row r="289" spans="2:14">
      <c r="B289" s="6"/>
      <c r="D289" s="8"/>
      <c r="E289" s="7"/>
      <c r="M289" s="95"/>
      <c r="N289" s="7"/>
    </row>
    <row r="290" spans="2:14">
      <c r="B290" s="6"/>
      <c r="D290" s="8"/>
      <c r="E290" s="7"/>
      <c r="M290" s="95"/>
      <c r="N290" s="7"/>
    </row>
    <row r="291" spans="2:14">
      <c r="B291" s="6"/>
      <c r="D291" s="8"/>
      <c r="E291" s="7"/>
      <c r="M291" s="95"/>
      <c r="N291" s="7"/>
    </row>
    <row r="292" spans="2:14">
      <c r="B292" s="6"/>
      <c r="D292" s="8"/>
      <c r="E292" s="7"/>
      <c r="M292" s="95"/>
      <c r="N292" s="7"/>
    </row>
    <row r="293" spans="2:14">
      <c r="B293" s="6"/>
      <c r="D293" s="8"/>
      <c r="E293" s="7"/>
      <c r="M293" s="95"/>
      <c r="N293" s="7"/>
    </row>
    <row r="294" spans="2:14">
      <c r="B294" s="6"/>
      <c r="D294" s="8"/>
      <c r="E294" s="7"/>
      <c r="M294" s="95"/>
      <c r="N294" s="7"/>
    </row>
    <row r="295" spans="2:14">
      <c r="B295" s="6"/>
      <c r="D295" s="8"/>
      <c r="E295" s="7"/>
      <c r="M295" s="95"/>
      <c r="N295" s="7"/>
    </row>
    <row r="296" spans="2:14">
      <c r="B296" s="6"/>
      <c r="D296" s="8"/>
      <c r="E296" s="7"/>
      <c r="M296" s="95"/>
      <c r="N296" s="7"/>
    </row>
    <row r="297" spans="2:14">
      <c r="B297" s="6"/>
      <c r="D297" s="8"/>
      <c r="E297" s="7"/>
      <c r="M297" s="95"/>
      <c r="N297" s="7"/>
    </row>
    <row r="298" spans="2:14">
      <c r="B298" s="6"/>
      <c r="D298" s="8"/>
      <c r="E298" s="7"/>
      <c r="M298" s="95"/>
      <c r="N298" s="7"/>
    </row>
    <row r="299" spans="2:14">
      <c r="B299" s="6"/>
      <c r="D299" s="8"/>
      <c r="E299" s="7"/>
      <c r="M299" s="95"/>
      <c r="N299" s="7"/>
    </row>
    <row r="300" spans="2:14">
      <c r="B300" s="6"/>
      <c r="D300" s="8"/>
      <c r="E300" s="7"/>
      <c r="M300" s="95"/>
      <c r="N300" s="7"/>
    </row>
    <row r="301" spans="2:14">
      <c r="B301" s="6"/>
      <c r="D301" s="8"/>
      <c r="E301" s="7"/>
      <c r="M301" s="95"/>
      <c r="N301" s="7"/>
    </row>
    <row r="302" spans="2:14">
      <c r="B302" s="6"/>
      <c r="D302" s="8"/>
      <c r="E302" s="7"/>
      <c r="M302" s="95"/>
      <c r="N302" s="7"/>
    </row>
    <row r="303" spans="2:14">
      <c r="B303" s="6"/>
      <c r="D303" s="8"/>
      <c r="E303" s="7"/>
      <c r="M303" s="95"/>
      <c r="N303" s="7"/>
    </row>
    <row r="304" spans="2:14">
      <c r="B304" s="6"/>
      <c r="D304" s="8"/>
      <c r="E304" s="7"/>
      <c r="M304" s="95"/>
      <c r="N304" s="7"/>
    </row>
    <row r="305" spans="2:14">
      <c r="B305" s="6"/>
      <c r="D305" s="8"/>
      <c r="E305" s="7"/>
      <c r="M305" s="95"/>
      <c r="N305" s="7"/>
    </row>
    <row r="306" spans="2:14">
      <c r="B306" s="6"/>
      <c r="D306" s="8"/>
      <c r="E306" s="7"/>
      <c r="M306" s="95"/>
      <c r="N306" s="7"/>
    </row>
    <row r="307" spans="2:14">
      <c r="B307" s="6"/>
      <c r="D307" s="8"/>
      <c r="E307" s="7"/>
      <c r="M307" s="95"/>
      <c r="N307" s="7"/>
    </row>
    <row r="308" spans="2:14">
      <c r="B308" s="6"/>
      <c r="D308" s="8"/>
      <c r="E308" s="7"/>
      <c r="M308" s="95"/>
      <c r="N308" s="7"/>
    </row>
    <row r="309" spans="2:14">
      <c r="B309" s="6"/>
      <c r="D309" s="8"/>
      <c r="E309" s="7"/>
      <c r="M309" s="95"/>
      <c r="N309" s="7"/>
    </row>
    <row r="310" spans="2:14">
      <c r="B310" s="6"/>
      <c r="D310" s="8"/>
      <c r="E310" s="7"/>
      <c r="M310" s="95"/>
      <c r="N310" s="7"/>
    </row>
    <row r="311" spans="2:14">
      <c r="B311" s="6"/>
      <c r="D311" s="8"/>
      <c r="E311" s="7"/>
      <c r="M311" s="95"/>
      <c r="N311" s="7"/>
    </row>
    <row r="312" spans="2:14">
      <c r="B312" s="6"/>
      <c r="D312" s="8"/>
      <c r="E312" s="7"/>
      <c r="M312" s="95"/>
      <c r="N312" s="7"/>
    </row>
    <row r="313" spans="2:14">
      <c r="B313" s="6"/>
      <c r="D313" s="8"/>
      <c r="E313" s="7"/>
      <c r="M313" s="95"/>
      <c r="N313" s="7"/>
    </row>
    <row r="314" spans="2:14">
      <c r="B314" s="6"/>
      <c r="D314" s="8"/>
      <c r="E314" s="7"/>
      <c r="M314" s="95"/>
      <c r="N314" s="7"/>
    </row>
    <row r="315" spans="2:14">
      <c r="B315" s="6"/>
      <c r="D315" s="8"/>
      <c r="E315" s="7"/>
      <c r="M315" s="95"/>
      <c r="N315" s="7"/>
    </row>
    <row r="316" spans="2:14">
      <c r="B316" s="6"/>
      <c r="D316" s="8"/>
      <c r="E316" s="7"/>
      <c r="M316" s="95"/>
      <c r="N316" s="7"/>
    </row>
    <row r="317" spans="2:14">
      <c r="B317" s="6"/>
      <c r="D317" s="8"/>
      <c r="E317" s="7"/>
      <c r="M317" s="95"/>
      <c r="N317" s="7"/>
    </row>
    <row r="318" spans="2:14">
      <c r="B318" s="6"/>
      <c r="D318" s="8"/>
      <c r="E318" s="7"/>
      <c r="M318" s="95"/>
      <c r="N318" s="7"/>
    </row>
    <row r="319" spans="2:14">
      <c r="B319" s="6"/>
      <c r="D319" s="8"/>
      <c r="E319" s="7"/>
      <c r="M319" s="95"/>
      <c r="N319" s="7"/>
    </row>
    <row r="320" spans="2:14">
      <c r="B320" s="6"/>
      <c r="D320" s="8"/>
      <c r="E320" s="7"/>
      <c r="M320" s="95"/>
      <c r="N320" s="7"/>
    </row>
    <row r="321" spans="2:14">
      <c r="B321" s="6"/>
      <c r="D321" s="8"/>
      <c r="E321" s="7"/>
      <c r="M321" s="95"/>
      <c r="N321" s="7"/>
    </row>
    <row r="322" spans="2:14">
      <c r="B322" s="6"/>
      <c r="D322" s="8"/>
      <c r="E322" s="7"/>
      <c r="M322" s="95"/>
      <c r="N322" s="7"/>
    </row>
    <row r="323" spans="2:14">
      <c r="B323" s="6"/>
      <c r="D323" s="8"/>
      <c r="E323" s="7"/>
      <c r="M323" s="95"/>
      <c r="N323" s="7"/>
    </row>
    <row r="324" spans="2:14">
      <c r="B324" s="6"/>
      <c r="D324" s="8"/>
      <c r="E324" s="7"/>
      <c r="M324" s="95"/>
      <c r="N324" s="7"/>
    </row>
    <row r="325" spans="2:14">
      <c r="B325" s="6"/>
      <c r="D325" s="8"/>
      <c r="E325" s="7"/>
      <c r="M325" s="95"/>
      <c r="N325" s="7"/>
    </row>
    <row r="326" spans="2:14">
      <c r="B326" s="6"/>
      <c r="D326" s="8"/>
      <c r="E326" s="7"/>
      <c r="M326" s="95"/>
      <c r="N326" s="7"/>
    </row>
    <row r="327" spans="2:14">
      <c r="B327" s="6"/>
      <c r="D327" s="8"/>
      <c r="E327" s="7"/>
      <c r="M327" s="95"/>
      <c r="N327" s="7"/>
    </row>
    <row r="328" spans="2:14">
      <c r="B328" s="6"/>
      <c r="D328" s="8"/>
      <c r="E328" s="7"/>
      <c r="M328" s="95"/>
      <c r="N328" s="7"/>
    </row>
    <row r="329" spans="2:14">
      <c r="B329" s="6"/>
      <c r="D329" s="8"/>
      <c r="E329" s="7"/>
      <c r="M329" s="95"/>
      <c r="N329" s="7"/>
    </row>
    <row r="330" spans="2:14">
      <c r="B330" s="6"/>
      <c r="D330" s="8"/>
      <c r="E330" s="7"/>
      <c r="M330" s="95"/>
      <c r="N330" s="7"/>
    </row>
    <row r="331" spans="2:14">
      <c r="B331" s="6"/>
      <c r="D331" s="8"/>
      <c r="E331" s="7"/>
      <c r="M331" s="95"/>
      <c r="N331" s="7"/>
    </row>
    <row r="332" spans="2:14">
      <c r="B332" s="6"/>
      <c r="D332" s="8"/>
      <c r="E332" s="7"/>
      <c r="M332" s="95"/>
      <c r="N332" s="7"/>
    </row>
    <row r="333" spans="2:14">
      <c r="B333" s="6"/>
      <c r="D333" s="8"/>
      <c r="E333" s="7"/>
      <c r="M333" s="95"/>
      <c r="N333" s="7"/>
    </row>
    <row r="334" spans="2:14">
      <c r="B334" s="6"/>
      <c r="D334" s="8"/>
      <c r="E334" s="7"/>
      <c r="M334" s="95"/>
      <c r="N334" s="7"/>
    </row>
    <row r="335" spans="2:14">
      <c r="B335" s="6"/>
      <c r="D335" s="8"/>
      <c r="E335" s="7"/>
      <c r="M335" s="95"/>
      <c r="N335" s="7"/>
    </row>
    <row r="336" spans="2:14">
      <c r="B336" s="6"/>
      <c r="D336" s="8"/>
      <c r="E336" s="7"/>
      <c r="M336" s="95"/>
      <c r="N336" s="7"/>
    </row>
    <row r="337" spans="2:14">
      <c r="B337" s="6"/>
      <c r="D337" s="8"/>
      <c r="E337" s="7"/>
      <c r="M337" s="95"/>
      <c r="N337" s="7"/>
    </row>
    <row r="338" spans="2:14">
      <c r="B338" s="6"/>
      <c r="D338" s="8"/>
      <c r="E338" s="7"/>
      <c r="M338" s="95"/>
      <c r="N338" s="7"/>
    </row>
    <row r="339" spans="2:14">
      <c r="B339" s="6"/>
      <c r="D339" s="8"/>
      <c r="E339" s="7"/>
      <c r="M339" s="95"/>
      <c r="N339" s="7"/>
    </row>
    <row r="340" spans="2:14">
      <c r="B340" s="6"/>
      <c r="D340" s="8"/>
      <c r="E340" s="7"/>
      <c r="M340" s="95"/>
      <c r="N340" s="7"/>
    </row>
    <row r="341" spans="2:14">
      <c r="B341" s="6"/>
      <c r="D341" s="8"/>
      <c r="E341" s="7"/>
      <c r="M341" s="95"/>
      <c r="N341" s="7"/>
    </row>
    <row r="342" spans="2:14">
      <c r="B342" s="6"/>
      <c r="D342" s="8"/>
      <c r="E342" s="7"/>
      <c r="M342" s="95"/>
      <c r="N342" s="7"/>
    </row>
    <row r="343" spans="2:14">
      <c r="B343" s="6"/>
      <c r="D343" s="8"/>
      <c r="E343" s="7"/>
      <c r="M343" s="95"/>
      <c r="N343" s="7"/>
    </row>
    <row r="344" spans="2:14">
      <c r="B344" s="6"/>
      <c r="D344" s="8"/>
      <c r="E344" s="7"/>
      <c r="M344" s="95"/>
      <c r="N344" s="7"/>
    </row>
    <row r="345" spans="2:14">
      <c r="B345" s="6"/>
      <c r="D345" s="8"/>
      <c r="E345" s="7"/>
      <c r="M345" s="95"/>
      <c r="N345" s="7"/>
    </row>
    <row r="346" spans="2:14">
      <c r="B346" s="6"/>
      <c r="D346" s="8"/>
      <c r="E346" s="7"/>
      <c r="M346" s="95"/>
      <c r="N346" s="7"/>
    </row>
    <row r="347" spans="2:14">
      <c r="B347" s="6"/>
      <c r="D347" s="8"/>
      <c r="E347" s="7"/>
      <c r="M347" s="95"/>
      <c r="N347" s="7"/>
    </row>
    <row r="348" spans="2:14">
      <c r="B348" s="6"/>
      <c r="D348" s="8"/>
      <c r="E348" s="7"/>
      <c r="M348" s="95"/>
      <c r="N348" s="7"/>
    </row>
    <row r="349" spans="2:14">
      <c r="B349" s="6"/>
      <c r="D349" s="8"/>
      <c r="E349" s="7"/>
      <c r="M349" s="95"/>
      <c r="N349" s="7"/>
    </row>
    <row r="350" spans="2:14">
      <c r="B350" s="6"/>
      <c r="D350" s="8"/>
      <c r="E350" s="7"/>
      <c r="M350" s="95"/>
      <c r="N350" s="7"/>
    </row>
    <row r="351" spans="2:14">
      <c r="B351" s="6"/>
      <c r="D351" s="8"/>
      <c r="E351" s="7"/>
      <c r="M351" s="95"/>
      <c r="N351" s="7"/>
    </row>
    <row r="352" spans="2:14">
      <c r="B352" s="6"/>
      <c r="D352" s="8"/>
      <c r="E352" s="7"/>
      <c r="M352" s="95"/>
      <c r="N352" s="7"/>
    </row>
    <row r="353" spans="2:14">
      <c r="B353" s="6"/>
      <c r="D353" s="8"/>
      <c r="E353" s="7"/>
      <c r="M353" s="95"/>
      <c r="N353" s="7"/>
    </row>
    <row r="354" spans="2:14">
      <c r="B354" s="6"/>
      <c r="D354" s="8"/>
      <c r="E354" s="7"/>
      <c r="M354" s="95"/>
      <c r="N354" s="7"/>
    </row>
    <row r="355" spans="2:14">
      <c r="B355" s="6"/>
      <c r="D355" s="8"/>
      <c r="E355" s="7"/>
      <c r="M355" s="95"/>
      <c r="N355" s="7"/>
    </row>
    <row r="356" spans="2:14">
      <c r="B356" s="6"/>
      <c r="D356" s="8"/>
      <c r="E356" s="7"/>
      <c r="M356" s="95"/>
      <c r="N356" s="7"/>
    </row>
    <row r="357" spans="2:14">
      <c r="B357" s="6"/>
      <c r="D357" s="8"/>
      <c r="E357" s="7"/>
      <c r="M357" s="95"/>
      <c r="N357" s="7"/>
    </row>
    <row r="358" spans="2:14">
      <c r="B358" s="6"/>
      <c r="D358" s="8"/>
      <c r="E358" s="7"/>
      <c r="M358" s="95"/>
      <c r="N358" s="7"/>
    </row>
    <row r="359" spans="2:14">
      <c r="B359" s="6"/>
      <c r="D359" s="8"/>
      <c r="E359" s="7"/>
      <c r="M359" s="95"/>
      <c r="N359" s="7"/>
    </row>
    <row r="360" spans="2:14">
      <c r="B360" s="6"/>
      <c r="D360" s="8"/>
      <c r="E360" s="7"/>
      <c r="M360" s="95"/>
      <c r="N360" s="7"/>
    </row>
    <row r="361" spans="2:14">
      <c r="B361" s="6"/>
      <c r="D361" s="8"/>
      <c r="E361" s="7"/>
      <c r="M361" s="95"/>
      <c r="N361" s="7"/>
    </row>
    <row r="362" spans="2:14">
      <c r="B362" s="6"/>
      <c r="D362" s="8"/>
      <c r="E362" s="7"/>
      <c r="M362" s="95"/>
      <c r="N362" s="7"/>
    </row>
    <row r="363" spans="2:14">
      <c r="B363" s="6"/>
      <c r="D363" s="8"/>
      <c r="E363" s="7"/>
      <c r="M363" s="95"/>
      <c r="N363" s="7"/>
    </row>
    <row r="364" spans="2:14">
      <c r="B364" s="6"/>
      <c r="D364" s="8"/>
      <c r="E364" s="7"/>
      <c r="M364" s="95"/>
      <c r="N364" s="7"/>
    </row>
    <row r="365" spans="2:14">
      <c r="B365" s="6"/>
      <c r="D365" s="8"/>
      <c r="E365" s="7"/>
      <c r="M365" s="95"/>
      <c r="N365" s="7"/>
    </row>
    <row r="366" spans="2:14">
      <c r="B366" s="6"/>
      <c r="D366" s="8"/>
      <c r="E366" s="7"/>
      <c r="M366" s="95"/>
      <c r="N366" s="7"/>
    </row>
    <row r="367" spans="2:14">
      <c r="B367" s="6"/>
      <c r="D367" s="8"/>
      <c r="E367" s="7"/>
      <c r="M367" s="95"/>
      <c r="N367" s="7"/>
    </row>
    <row r="368" spans="2:14">
      <c r="B368" s="6"/>
      <c r="D368" s="8"/>
      <c r="E368" s="7"/>
      <c r="M368" s="95"/>
      <c r="N368" s="7"/>
    </row>
    <row r="369" spans="2:14">
      <c r="B369" s="6"/>
      <c r="D369" s="8"/>
      <c r="E369" s="7"/>
      <c r="M369" s="95"/>
      <c r="N369" s="7"/>
    </row>
    <row r="370" spans="2:14">
      <c r="B370" s="6"/>
      <c r="D370" s="8"/>
      <c r="E370" s="7"/>
      <c r="M370" s="95"/>
      <c r="N370" s="7"/>
    </row>
    <row r="371" spans="2:14">
      <c r="B371" s="6"/>
      <c r="D371" s="8"/>
      <c r="E371" s="7"/>
      <c r="M371" s="95"/>
      <c r="N371" s="7"/>
    </row>
    <row r="372" spans="2:14">
      <c r="B372" s="6"/>
      <c r="D372" s="8"/>
      <c r="E372" s="7"/>
      <c r="M372" s="95"/>
      <c r="N372" s="7"/>
    </row>
    <row r="373" spans="2:14">
      <c r="B373" s="6"/>
      <c r="D373" s="8"/>
      <c r="E373" s="7"/>
      <c r="M373" s="95"/>
      <c r="N373" s="7"/>
    </row>
    <row r="374" spans="2:14">
      <c r="B374" s="6"/>
      <c r="D374" s="8"/>
      <c r="E374" s="7"/>
      <c r="M374" s="95"/>
      <c r="N374" s="7"/>
    </row>
    <row r="375" spans="2:14">
      <c r="B375" s="6"/>
      <c r="D375" s="8"/>
      <c r="E375" s="7"/>
      <c r="M375" s="95"/>
      <c r="N375" s="7"/>
    </row>
    <row r="376" spans="2:14">
      <c r="B376" s="6"/>
      <c r="D376" s="8"/>
      <c r="E376" s="7"/>
      <c r="M376" s="95"/>
      <c r="N376" s="7"/>
    </row>
    <row r="377" spans="2:14">
      <c r="B377" s="6"/>
      <c r="D377" s="8"/>
      <c r="E377" s="7"/>
      <c r="M377" s="95"/>
      <c r="N377" s="7"/>
    </row>
    <row r="378" spans="2:14">
      <c r="B378" s="6"/>
      <c r="D378" s="8"/>
      <c r="E378" s="7"/>
      <c r="M378" s="95"/>
      <c r="N378" s="7"/>
    </row>
    <row r="379" spans="2:14">
      <c r="B379" s="6"/>
      <c r="D379" s="8"/>
      <c r="E379" s="7"/>
      <c r="M379" s="95"/>
      <c r="N379" s="7"/>
    </row>
    <row r="380" spans="2:14">
      <c r="B380" s="6"/>
      <c r="D380" s="8"/>
      <c r="E380" s="7"/>
      <c r="M380" s="95"/>
      <c r="N380" s="7"/>
    </row>
    <row r="381" spans="2:14">
      <c r="B381" s="6"/>
      <c r="D381" s="8"/>
      <c r="E381" s="7"/>
      <c r="M381" s="95"/>
      <c r="N381" s="7"/>
    </row>
    <row r="382" spans="2:14">
      <c r="B382" s="6"/>
      <c r="D382" s="8"/>
      <c r="E382" s="7"/>
      <c r="M382" s="95"/>
      <c r="N382" s="7"/>
    </row>
    <row r="383" spans="2:14">
      <c r="B383" s="6"/>
      <c r="D383" s="8"/>
      <c r="E383" s="7"/>
      <c r="M383" s="95"/>
      <c r="N383" s="7"/>
    </row>
    <row r="384" spans="2:14">
      <c r="B384" s="6"/>
      <c r="D384" s="8"/>
      <c r="E384" s="7"/>
      <c r="M384" s="95"/>
      <c r="N384" s="7"/>
    </row>
    <row r="385" spans="2:14">
      <c r="B385" s="6"/>
      <c r="D385" s="8"/>
      <c r="E385" s="7"/>
      <c r="M385" s="95"/>
      <c r="N385" s="7"/>
    </row>
    <row r="386" spans="2:14">
      <c r="B386" s="6"/>
      <c r="D386" s="8"/>
      <c r="E386" s="7"/>
      <c r="M386" s="95"/>
      <c r="N386" s="7"/>
    </row>
    <row r="387" spans="2:14">
      <c r="B387" s="6"/>
      <c r="D387" s="8"/>
      <c r="E387" s="7"/>
      <c r="M387" s="95"/>
      <c r="N387" s="7"/>
    </row>
    <row r="388" spans="2:14">
      <c r="B388" s="6"/>
      <c r="D388" s="8"/>
      <c r="E388" s="7"/>
      <c r="M388" s="95"/>
      <c r="N388" s="7"/>
    </row>
    <row r="389" spans="2:14">
      <c r="B389" s="6"/>
      <c r="D389" s="8"/>
      <c r="E389" s="7"/>
      <c r="M389" s="95"/>
      <c r="N389" s="7"/>
    </row>
    <row r="390" spans="2:14">
      <c r="B390" s="6"/>
      <c r="D390" s="8"/>
      <c r="E390" s="7"/>
      <c r="M390" s="95"/>
      <c r="N390" s="7"/>
    </row>
    <row r="391" spans="2:14">
      <c r="B391" s="6"/>
      <c r="D391" s="8"/>
      <c r="E391" s="7"/>
      <c r="M391" s="95"/>
      <c r="N391" s="7"/>
    </row>
    <row r="392" spans="2:14">
      <c r="B392" s="6"/>
      <c r="D392" s="8"/>
      <c r="E392" s="7"/>
      <c r="M392" s="95"/>
      <c r="N392" s="7"/>
    </row>
    <row r="393" spans="2:14">
      <c r="B393" s="6"/>
      <c r="D393" s="8"/>
      <c r="E393" s="7"/>
      <c r="M393" s="95"/>
      <c r="N393" s="7"/>
    </row>
    <row r="394" spans="2:14">
      <c r="B394" s="6"/>
      <c r="D394" s="8"/>
      <c r="E394" s="7"/>
      <c r="M394" s="95"/>
      <c r="N394" s="7"/>
    </row>
    <row r="395" spans="2:14">
      <c r="B395" s="6"/>
      <c r="D395" s="8"/>
      <c r="E395" s="7"/>
      <c r="M395" s="95"/>
      <c r="N395" s="7"/>
    </row>
    <row r="396" spans="2:14">
      <c r="B396" s="6"/>
      <c r="D396" s="8"/>
      <c r="E396" s="7"/>
      <c r="M396" s="95"/>
      <c r="N396" s="7"/>
    </row>
    <row r="397" spans="2:14">
      <c r="B397" s="6"/>
      <c r="D397" s="8"/>
      <c r="E397" s="7"/>
      <c r="M397" s="95"/>
      <c r="N397" s="7"/>
    </row>
    <row r="398" spans="2:14">
      <c r="B398" s="6"/>
      <c r="D398" s="8"/>
      <c r="E398" s="7"/>
      <c r="M398" s="95"/>
      <c r="N398" s="7"/>
    </row>
    <row r="399" spans="2:14">
      <c r="B399" s="6"/>
      <c r="D399" s="8"/>
      <c r="E399" s="7"/>
      <c r="M399" s="95"/>
      <c r="N399" s="7"/>
    </row>
    <row r="400" spans="2:14">
      <c r="B400" s="6"/>
      <c r="D400" s="8"/>
      <c r="E400" s="7"/>
      <c r="M400" s="95"/>
      <c r="N400" s="7"/>
    </row>
    <row r="401" spans="2:14">
      <c r="B401" s="6"/>
      <c r="D401" s="8"/>
      <c r="E401" s="7"/>
      <c r="M401" s="95"/>
      <c r="N401" s="7"/>
    </row>
    <row r="402" spans="2:14">
      <c r="B402" s="6"/>
      <c r="D402" s="8"/>
      <c r="E402" s="7"/>
      <c r="M402" s="95"/>
      <c r="N402" s="7"/>
    </row>
    <row r="403" spans="2:14">
      <c r="B403" s="6"/>
      <c r="D403" s="8"/>
      <c r="E403" s="7"/>
      <c r="M403" s="95"/>
      <c r="N403" s="7"/>
    </row>
    <row r="404" spans="2:14">
      <c r="B404" s="6"/>
      <c r="D404" s="8"/>
      <c r="E404" s="7"/>
      <c r="M404" s="95"/>
      <c r="N404" s="7"/>
    </row>
    <row r="405" spans="2:14">
      <c r="B405" s="6"/>
      <c r="D405" s="8"/>
      <c r="E405" s="7"/>
      <c r="M405" s="95"/>
      <c r="N405" s="7"/>
    </row>
    <row r="406" spans="2:14">
      <c r="B406" s="6"/>
      <c r="D406" s="8"/>
      <c r="E406" s="7"/>
      <c r="M406" s="95"/>
      <c r="N406" s="7"/>
    </row>
    <row r="407" spans="2:14">
      <c r="B407" s="6"/>
      <c r="D407" s="8"/>
      <c r="E407" s="7"/>
      <c r="M407" s="95"/>
      <c r="N407" s="7"/>
    </row>
    <row r="408" spans="2:14">
      <c r="B408" s="6"/>
      <c r="D408" s="8"/>
      <c r="E408" s="7"/>
      <c r="M408" s="95"/>
      <c r="N408" s="7"/>
    </row>
    <row r="409" spans="2:14">
      <c r="B409" s="6"/>
      <c r="D409" s="8"/>
      <c r="E409" s="7"/>
      <c r="M409" s="95"/>
      <c r="N409" s="7"/>
    </row>
    <row r="410" spans="2:14">
      <c r="B410" s="6"/>
      <c r="D410" s="8"/>
      <c r="E410" s="7"/>
      <c r="M410" s="95"/>
      <c r="N410" s="7"/>
    </row>
    <row r="411" spans="2:14">
      <c r="B411" s="6"/>
      <c r="D411" s="8"/>
      <c r="E411" s="7"/>
      <c r="M411" s="95"/>
      <c r="N411" s="7"/>
    </row>
    <row r="412" spans="2:14">
      <c r="B412" s="6"/>
      <c r="D412" s="8"/>
      <c r="E412" s="7"/>
      <c r="M412" s="95"/>
      <c r="N412" s="7"/>
    </row>
    <row r="413" spans="2:14">
      <c r="B413" s="6"/>
      <c r="D413" s="8"/>
      <c r="E413" s="7"/>
      <c r="M413" s="95"/>
      <c r="N413" s="7"/>
    </row>
    <row r="414" spans="2:14">
      <c r="B414" s="6"/>
      <c r="D414" s="8"/>
      <c r="E414" s="7"/>
      <c r="M414" s="95"/>
      <c r="N414" s="7"/>
    </row>
    <row r="415" spans="2:14">
      <c r="B415" s="6"/>
      <c r="D415" s="8"/>
      <c r="E415" s="7"/>
      <c r="M415" s="95"/>
      <c r="N415" s="7"/>
    </row>
    <row r="416" spans="2:14">
      <c r="B416" s="6"/>
      <c r="D416" s="8"/>
      <c r="E416" s="7"/>
      <c r="M416" s="95"/>
      <c r="N416" s="7"/>
    </row>
    <row r="417" spans="2:14">
      <c r="B417" s="6"/>
      <c r="D417" s="8"/>
      <c r="E417" s="7"/>
      <c r="M417" s="95"/>
      <c r="N417" s="7"/>
    </row>
    <row r="418" spans="2:14">
      <c r="B418" s="6"/>
      <c r="D418" s="8"/>
      <c r="E418" s="7"/>
      <c r="M418" s="95"/>
      <c r="N418" s="7"/>
    </row>
    <row r="419" spans="2:14">
      <c r="B419" s="6"/>
      <c r="D419" s="8"/>
      <c r="E419" s="7"/>
      <c r="M419" s="95"/>
      <c r="N419" s="7"/>
    </row>
    <row r="420" spans="2:14">
      <c r="B420" s="6"/>
      <c r="D420" s="8"/>
      <c r="E420" s="7"/>
      <c r="M420" s="95"/>
      <c r="N420" s="7"/>
    </row>
    <row r="421" spans="2:14">
      <c r="B421" s="6"/>
      <c r="D421" s="8"/>
      <c r="E421" s="7"/>
      <c r="M421" s="95"/>
      <c r="N421" s="7"/>
    </row>
    <row r="422" spans="2:14">
      <c r="B422" s="6"/>
      <c r="D422" s="8"/>
      <c r="E422" s="7"/>
      <c r="M422" s="95"/>
      <c r="N422" s="7"/>
    </row>
    <row r="423" spans="2:14">
      <c r="B423" s="6"/>
      <c r="D423" s="8"/>
      <c r="E423" s="7"/>
      <c r="M423" s="95"/>
      <c r="N423" s="7"/>
    </row>
    <row r="424" spans="2:14">
      <c r="B424" s="6"/>
      <c r="D424" s="8"/>
      <c r="E424" s="7"/>
      <c r="M424" s="95"/>
      <c r="N424" s="7"/>
    </row>
    <row r="425" spans="2:14">
      <c r="B425" s="6"/>
      <c r="D425" s="8"/>
      <c r="E425" s="7"/>
      <c r="M425" s="95"/>
      <c r="N425" s="7"/>
    </row>
    <row r="426" spans="2:14">
      <c r="B426" s="6"/>
      <c r="D426" s="8"/>
      <c r="E426" s="7"/>
      <c r="M426" s="95"/>
      <c r="N426" s="7"/>
    </row>
    <row r="427" spans="2:14">
      <c r="B427" s="6"/>
      <c r="D427" s="8"/>
      <c r="E427" s="7"/>
      <c r="M427" s="95"/>
      <c r="N427" s="7"/>
    </row>
    <row r="428" spans="2:14">
      <c r="B428" s="6"/>
      <c r="D428" s="8"/>
      <c r="E428" s="7"/>
      <c r="M428" s="95"/>
      <c r="N428" s="7"/>
    </row>
    <row r="429" spans="2:14">
      <c r="B429" s="6"/>
      <c r="D429" s="8"/>
      <c r="E429" s="7"/>
      <c r="M429" s="95"/>
      <c r="N429" s="7"/>
    </row>
    <row r="430" spans="2:14">
      <c r="B430" s="6"/>
      <c r="D430" s="8"/>
      <c r="E430" s="7"/>
      <c r="M430" s="95"/>
      <c r="N430" s="7"/>
    </row>
    <row r="431" spans="2:14">
      <c r="B431" s="6"/>
      <c r="D431" s="8"/>
      <c r="E431" s="7"/>
      <c r="M431" s="95"/>
      <c r="N431" s="7"/>
    </row>
    <row r="432" spans="2:14">
      <c r="B432" s="6"/>
      <c r="D432" s="8"/>
      <c r="E432" s="7"/>
      <c r="M432" s="95"/>
      <c r="N432" s="7"/>
    </row>
    <row r="433" spans="2:14">
      <c r="B433" s="6"/>
      <c r="D433" s="8"/>
      <c r="E433" s="7"/>
      <c r="M433" s="95"/>
      <c r="N433" s="7"/>
    </row>
    <row r="434" spans="2:14">
      <c r="B434" s="6"/>
      <c r="D434" s="8"/>
      <c r="E434" s="7"/>
      <c r="M434" s="95"/>
      <c r="N434" s="7"/>
    </row>
    <row r="435" spans="2:14">
      <c r="B435" s="6"/>
      <c r="D435" s="8"/>
      <c r="E435" s="7"/>
      <c r="M435" s="95"/>
      <c r="N435" s="7"/>
    </row>
    <row r="436" spans="2:14">
      <c r="B436" s="6"/>
      <c r="D436" s="8"/>
      <c r="E436" s="7"/>
      <c r="M436" s="95"/>
      <c r="N436" s="7"/>
    </row>
    <row r="437" spans="2:14">
      <c r="B437" s="6"/>
      <c r="D437" s="8"/>
      <c r="E437" s="7"/>
      <c r="M437" s="95"/>
      <c r="N437" s="7"/>
    </row>
    <row r="438" spans="2:14">
      <c r="B438" s="6"/>
      <c r="D438" s="8"/>
      <c r="E438" s="7"/>
      <c r="M438" s="95"/>
      <c r="N438" s="7"/>
    </row>
    <row r="439" spans="2:14">
      <c r="B439" s="6"/>
      <c r="D439" s="8"/>
      <c r="E439" s="7"/>
      <c r="M439" s="95"/>
      <c r="N439" s="7"/>
    </row>
    <row r="440" spans="2:14">
      <c r="B440" s="6"/>
      <c r="D440" s="8"/>
      <c r="E440" s="7"/>
      <c r="M440" s="95"/>
      <c r="N440" s="7"/>
    </row>
    <row r="441" spans="2:14">
      <c r="B441" s="6"/>
      <c r="D441" s="8"/>
      <c r="E441" s="7"/>
      <c r="M441" s="95"/>
      <c r="N441" s="7"/>
    </row>
    <row r="442" spans="2:14">
      <c r="B442" s="6"/>
      <c r="D442" s="8"/>
      <c r="E442" s="7"/>
      <c r="M442" s="95"/>
      <c r="N442" s="7"/>
    </row>
    <row r="443" spans="2:14">
      <c r="B443" s="6"/>
      <c r="D443" s="8"/>
      <c r="E443" s="7"/>
      <c r="M443" s="95"/>
      <c r="N443" s="7"/>
    </row>
    <row r="444" spans="2:14">
      <c r="B444" s="6"/>
      <c r="D444" s="8"/>
      <c r="E444" s="7"/>
      <c r="M444" s="95"/>
      <c r="N444" s="7"/>
    </row>
    <row r="445" spans="2:14">
      <c r="B445" s="6"/>
      <c r="D445" s="8"/>
      <c r="E445" s="7"/>
      <c r="M445" s="95"/>
      <c r="N445" s="7"/>
    </row>
    <row r="446" spans="2:14">
      <c r="B446" s="6"/>
      <c r="D446" s="8"/>
      <c r="E446" s="7"/>
      <c r="M446" s="95"/>
      <c r="N446" s="7"/>
    </row>
    <row r="447" spans="2:14">
      <c r="B447" s="6"/>
      <c r="D447" s="8"/>
      <c r="E447" s="7"/>
      <c r="M447" s="95"/>
      <c r="N447" s="7"/>
    </row>
    <row r="448" spans="2:14">
      <c r="B448" s="6"/>
      <c r="D448" s="8"/>
      <c r="E448" s="7"/>
      <c r="M448" s="95"/>
      <c r="N448" s="7"/>
    </row>
    <row r="449" spans="2:14">
      <c r="B449" s="6"/>
      <c r="D449" s="8"/>
      <c r="E449" s="7"/>
      <c r="M449" s="95"/>
      <c r="N449" s="7"/>
    </row>
    <row r="450" spans="2:14">
      <c r="B450" s="6"/>
      <c r="D450" s="8"/>
      <c r="E450" s="7"/>
      <c r="M450" s="95"/>
      <c r="N450" s="7"/>
    </row>
    <row r="451" spans="2:14">
      <c r="B451" s="6"/>
      <c r="D451" s="8"/>
      <c r="E451" s="7"/>
      <c r="M451" s="95"/>
      <c r="N451" s="7"/>
    </row>
    <row r="452" spans="2:14">
      <c r="B452" s="6"/>
      <c r="D452" s="8"/>
      <c r="E452" s="7"/>
      <c r="M452" s="95"/>
      <c r="N452" s="7"/>
    </row>
    <row r="453" spans="2:14">
      <c r="B453" s="6"/>
      <c r="D453" s="8"/>
      <c r="E453" s="7"/>
      <c r="M453" s="95"/>
      <c r="N453" s="7"/>
    </row>
    <row r="454" spans="2:14">
      <c r="B454" s="6"/>
      <c r="D454" s="8"/>
      <c r="E454" s="7"/>
      <c r="M454" s="95"/>
      <c r="N454" s="7"/>
    </row>
    <row r="455" spans="2:14">
      <c r="B455" s="6"/>
      <c r="D455" s="8"/>
      <c r="E455" s="7"/>
      <c r="M455" s="95"/>
      <c r="N455" s="7"/>
    </row>
    <row r="456" spans="2:14">
      <c r="B456" s="6"/>
      <c r="D456" s="8"/>
      <c r="E456" s="7"/>
      <c r="M456" s="95"/>
      <c r="N456" s="7"/>
    </row>
    <row r="457" spans="2:14">
      <c r="B457" s="6"/>
      <c r="D457" s="8"/>
      <c r="E457" s="7"/>
      <c r="M457" s="95"/>
      <c r="N457" s="7"/>
    </row>
    <row r="458" spans="2:14">
      <c r="B458" s="6"/>
      <c r="D458" s="8"/>
      <c r="E458" s="7"/>
      <c r="M458" s="95"/>
      <c r="N458" s="7"/>
    </row>
    <row r="459" spans="2:14">
      <c r="B459" s="6"/>
      <c r="D459" s="8"/>
      <c r="E459" s="7"/>
      <c r="M459" s="95"/>
      <c r="N459" s="7"/>
    </row>
    <row r="460" spans="2:14">
      <c r="B460" s="6"/>
      <c r="D460" s="8"/>
      <c r="E460" s="7"/>
      <c r="M460" s="95"/>
      <c r="N460" s="7"/>
    </row>
    <row r="461" spans="2:14">
      <c r="B461" s="6"/>
      <c r="D461" s="8"/>
      <c r="E461" s="7"/>
      <c r="M461" s="95"/>
      <c r="N461" s="7"/>
    </row>
    <row r="462" spans="2:14">
      <c r="B462" s="6"/>
      <c r="D462" s="8"/>
      <c r="E462" s="7"/>
      <c r="M462" s="95"/>
      <c r="N462" s="7"/>
    </row>
    <row r="463" spans="2:14">
      <c r="B463" s="6"/>
      <c r="D463" s="8"/>
      <c r="E463" s="7"/>
      <c r="M463" s="95"/>
      <c r="N463" s="7"/>
    </row>
    <row r="464" spans="2:14">
      <c r="B464" s="6"/>
      <c r="D464" s="8"/>
      <c r="E464" s="7"/>
      <c r="M464" s="95"/>
      <c r="N464" s="7"/>
    </row>
    <row r="465" spans="2:14">
      <c r="B465" s="6"/>
      <c r="D465" s="8"/>
      <c r="E465" s="7"/>
      <c r="M465" s="95"/>
      <c r="N465" s="7"/>
    </row>
    <row r="466" spans="2:14">
      <c r="B466" s="6"/>
      <c r="D466" s="8"/>
      <c r="E466" s="7"/>
      <c r="M466" s="95"/>
      <c r="N466" s="7"/>
    </row>
    <row r="467" spans="2:14">
      <c r="B467" s="6"/>
      <c r="D467" s="8"/>
      <c r="E467" s="7"/>
      <c r="M467" s="95"/>
      <c r="N467" s="7"/>
    </row>
    <row r="468" spans="2:14">
      <c r="B468" s="6"/>
      <c r="D468" s="8"/>
      <c r="E468" s="7"/>
      <c r="M468" s="95"/>
      <c r="N468" s="7"/>
    </row>
    <row r="469" spans="2:14">
      <c r="B469" s="6"/>
      <c r="D469" s="8"/>
      <c r="E469" s="7"/>
      <c r="M469" s="95"/>
      <c r="N469" s="7"/>
    </row>
    <row r="470" spans="2:14">
      <c r="B470" s="6"/>
      <c r="D470" s="8"/>
      <c r="E470" s="7"/>
      <c r="M470" s="95"/>
      <c r="N470" s="7"/>
    </row>
    <row r="471" spans="2:14">
      <c r="B471" s="6"/>
      <c r="D471" s="8"/>
      <c r="E471" s="7"/>
      <c r="M471" s="95"/>
      <c r="N471" s="7"/>
    </row>
    <row r="472" spans="2:14">
      <c r="B472" s="6"/>
      <c r="D472" s="8"/>
      <c r="E472" s="7"/>
      <c r="M472" s="95"/>
      <c r="N472" s="7"/>
    </row>
    <row r="473" spans="2:14">
      <c r="B473" s="6"/>
      <c r="D473" s="8"/>
      <c r="E473" s="7"/>
      <c r="M473" s="95"/>
      <c r="N473" s="7"/>
    </row>
    <row r="474" spans="2:14">
      <c r="B474" s="6"/>
      <c r="D474" s="8"/>
      <c r="E474" s="7"/>
      <c r="M474" s="95"/>
      <c r="N474" s="7"/>
    </row>
    <row r="475" spans="2:14">
      <c r="B475" s="6"/>
      <c r="D475" s="8"/>
      <c r="E475" s="7"/>
      <c r="M475" s="95"/>
      <c r="N475" s="7"/>
    </row>
    <row r="476" spans="2:14">
      <c r="B476" s="6"/>
      <c r="D476" s="8"/>
      <c r="E476" s="7"/>
      <c r="M476" s="95"/>
      <c r="N476" s="7"/>
    </row>
    <row r="477" spans="2:14">
      <c r="B477" s="6"/>
      <c r="D477" s="8"/>
      <c r="E477" s="7"/>
      <c r="M477" s="95"/>
      <c r="N477" s="7"/>
    </row>
    <row r="478" spans="2:14">
      <c r="B478" s="6"/>
      <c r="D478" s="8"/>
      <c r="E478" s="7"/>
      <c r="M478" s="95"/>
      <c r="N478" s="7"/>
    </row>
    <row r="479" spans="2:14">
      <c r="B479" s="6"/>
      <c r="D479" s="8"/>
      <c r="E479" s="7"/>
      <c r="M479" s="95"/>
      <c r="N479" s="7"/>
    </row>
    <row r="480" spans="2:14">
      <c r="B480" s="6"/>
      <c r="D480" s="8"/>
      <c r="E480" s="7"/>
      <c r="M480" s="95"/>
      <c r="N480" s="7"/>
    </row>
    <row r="481" spans="2:14">
      <c r="B481" s="6"/>
      <c r="D481" s="8"/>
      <c r="E481" s="7"/>
      <c r="M481" s="95"/>
      <c r="N481" s="7"/>
    </row>
    <row r="482" spans="2:14">
      <c r="B482" s="6"/>
      <c r="D482" s="8"/>
      <c r="E482" s="7"/>
      <c r="M482" s="95"/>
      <c r="N482" s="7"/>
    </row>
    <row r="483" spans="2:14">
      <c r="B483" s="6"/>
      <c r="D483" s="8"/>
      <c r="E483" s="7"/>
      <c r="M483" s="95"/>
      <c r="N483" s="7"/>
    </row>
    <row r="484" spans="2:14">
      <c r="B484" s="6"/>
      <c r="D484" s="8"/>
      <c r="E484" s="7"/>
      <c r="M484" s="95"/>
      <c r="N484" s="7"/>
    </row>
    <row r="485" spans="2:14">
      <c r="B485" s="6"/>
      <c r="D485" s="8"/>
      <c r="E485" s="7"/>
      <c r="M485" s="95"/>
      <c r="N485" s="7"/>
    </row>
    <row r="486" spans="2:14">
      <c r="B486" s="6"/>
      <c r="D486" s="8"/>
      <c r="E486" s="7"/>
      <c r="M486" s="95"/>
      <c r="N486" s="7"/>
    </row>
    <row r="487" spans="2:14">
      <c r="B487" s="6"/>
      <c r="D487" s="8"/>
      <c r="E487" s="7"/>
      <c r="M487" s="95"/>
      <c r="N487" s="7"/>
    </row>
    <row r="488" spans="2:14">
      <c r="B488" s="6"/>
      <c r="D488" s="8"/>
      <c r="E488" s="7"/>
      <c r="M488" s="95"/>
      <c r="N488" s="7"/>
    </row>
    <row r="489" spans="2:14">
      <c r="B489" s="6"/>
      <c r="D489" s="8"/>
      <c r="E489" s="7"/>
      <c r="M489" s="95"/>
      <c r="N489" s="7"/>
    </row>
    <row r="490" spans="2:14">
      <c r="B490" s="6"/>
      <c r="D490" s="8"/>
      <c r="E490" s="7"/>
      <c r="M490" s="95"/>
      <c r="N490" s="7"/>
    </row>
    <row r="491" spans="2:14">
      <c r="B491" s="6"/>
      <c r="D491" s="8"/>
      <c r="E491" s="7"/>
      <c r="M491" s="95"/>
      <c r="N491" s="7"/>
    </row>
    <row r="492" spans="2:14">
      <c r="B492" s="6"/>
      <c r="D492" s="8"/>
      <c r="E492" s="7"/>
      <c r="M492" s="95"/>
      <c r="N492" s="7"/>
    </row>
    <row r="493" spans="2:14">
      <c r="B493" s="6"/>
      <c r="D493" s="8"/>
      <c r="E493" s="7"/>
      <c r="M493" s="95"/>
      <c r="N493" s="7"/>
    </row>
    <row r="494" spans="2:14">
      <c r="B494" s="6"/>
      <c r="D494" s="8"/>
      <c r="E494" s="7"/>
      <c r="M494" s="95"/>
      <c r="N494" s="7"/>
    </row>
    <row r="495" spans="2:14">
      <c r="B495" s="6"/>
      <c r="D495" s="8"/>
      <c r="E495" s="7"/>
      <c r="M495" s="95"/>
      <c r="N495" s="7"/>
    </row>
    <row r="496" spans="2:14">
      <c r="B496" s="6"/>
      <c r="D496" s="8"/>
      <c r="E496" s="7"/>
      <c r="M496" s="95"/>
      <c r="N496" s="7"/>
    </row>
    <row r="497" spans="2:14">
      <c r="B497" s="6"/>
      <c r="D497" s="8"/>
      <c r="E497" s="7"/>
      <c r="M497" s="95"/>
      <c r="N497" s="7"/>
    </row>
    <row r="498" spans="2:14">
      <c r="B498" s="6"/>
      <c r="D498" s="8"/>
      <c r="E498" s="7"/>
      <c r="M498" s="95"/>
      <c r="N498" s="7"/>
    </row>
    <row r="499" spans="2:14">
      <c r="B499" s="6"/>
      <c r="D499" s="8"/>
      <c r="E499" s="7"/>
      <c r="M499" s="95"/>
      <c r="N499" s="7"/>
    </row>
    <row r="500" spans="2:14">
      <c r="B500" s="6"/>
      <c r="D500" s="8"/>
      <c r="E500" s="7"/>
      <c r="M500" s="95"/>
      <c r="N500" s="7"/>
    </row>
    <row r="501" spans="2:14">
      <c r="B501" s="6"/>
      <c r="D501" s="8"/>
      <c r="E501" s="7"/>
      <c r="M501" s="95"/>
      <c r="N501" s="7"/>
    </row>
    <row r="502" spans="2:14">
      <c r="B502" s="6"/>
      <c r="D502" s="8"/>
      <c r="E502" s="7"/>
      <c r="M502" s="95"/>
      <c r="N502" s="7"/>
    </row>
    <row r="503" spans="2:14">
      <c r="B503" s="6"/>
      <c r="D503" s="8"/>
      <c r="E503" s="7"/>
      <c r="M503" s="95"/>
      <c r="N503" s="7"/>
    </row>
    <row r="504" spans="2:14">
      <c r="B504" s="6"/>
      <c r="D504" s="8"/>
      <c r="E504" s="7"/>
      <c r="M504" s="95"/>
      <c r="N504" s="7"/>
    </row>
    <row r="505" spans="2:14">
      <c r="B505" s="6"/>
      <c r="D505" s="8"/>
      <c r="E505" s="7"/>
      <c r="M505" s="95"/>
      <c r="N505" s="7"/>
    </row>
    <row r="506" spans="2:14">
      <c r="B506" s="6"/>
      <c r="D506" s="8"/>
      <c r="E506" s="7"/>
      <c r="M506" s="95"/>
      <c r="N506" s="7"/>
    </row>
    <row r="507" spans="2:14">
      <c r="B507" s="6"/>
      <c r="D507" s="8"/>
      <c r="E507" s="7"/>
      <c r="M507" s="95"/>
      <c r="N507" s="7"/>
    </row>
    <row r="508" spans="2:14">
      <c r="B508" s="6"/>
      <c r="D508" s="8"/>
      <c r="E508" s="7"/>
      <c r="M508" s="95"/>
      <c r="N508" s="7"/>
    </row>
    <row r="509" spans="2:14">
      <c r="B509" s="6"/>
      <c r="D509" s="8"/>
      <c r="E509" s="7"/>
      <c r="M509" s="95"/>
      <c r="N509" s="7"/>
    </row>
    <row r="510" spans="2:14">
      <c r="B510" s="6"/>
      <c r="D510" s="8"/>
      <c r="E510" s="7"/>
      <c r="M510" s="95"/>
      <c r="N510" s="7"/>
    </row>
    <row r="511" spans="2:14">
      <c r="B511" s="6"/>
      <c r="D511" s="8"/>
      <c r="E511" s="7"/>
      <c r="M511" s="95"/>
      <c r="N511" s="7"/>
    </row>
    <row r="512" spans="2:14">
      <c r="B512" s="6"/>
      <c r="D512" s="8"/>
      <c r="E512" s="7"/>
      <c r="M512" s="95"/>
      <c r="N512" s="7"/>
    </row>
    <row r="513" spans="2:14">
      <c r="B513" s="6"/>
      <c r="D513" s="8"/>
      <c r="E513" s="7"/>
      <c r="M513" s="95"/>
      <c r="N513" s="7"/>
    </row>
    <row r="514" spans="2:14">
      <c r="B514" s="6"/>
      <c r="D514" s="8"/>
      <c r="E514" s="7"/>
      <c r="M514" s="95"/>
      <c r="N514" s="7"/>
    </row>
    <row r="515" spans="2:14">
      <c r="B515" s="6"/>
      <c r="D515" s="8"/>
      <c r="E515" s="7"/>
      <c r="M515" s="95"/>
      <c r="N515" s="7"/>
    </row>
    <row r="516" spans="2:14">
      <c r="B516" s="6"/>
      <c r="D516" s="8"/>
      <c r="E516" s="7"/>
      <c r="M516" s="95"/>
      <c r="N516" s="7"/>
    </row>
    <row r="517" spans="2:14">
      <c r="B517" s="6"/>
      <c r="D517" s="8"/>
      <c r="E517" s="7"/>
      <c r="M517" s="95"/>
      <c r="N517" s="7"/>
    </row>
    <row r="518" spans="2:14">
      <c r="B518" s="6"/>
      <c r="D518" s="8"/>
      <c r="E518" s="7"/>
      <c r="M518" s="95"/>
      <c r="N518" s="7"/>
    </row>
    <row r="519" spans="2:14">
      <c r="B519" s="6"/>
      <c r="D519" s="8"/>
      <c r="E519" s="7"/>
      <c r="M519" s="95"/>
      <c r="N519" s="7"/>
    </row>
    <row r="520" spans="2:14">
      <c r="B520" s="6"/>
      <c r="D520" s="8"/>
      <c r="E520" s="7"/>
      <c r="M520" s="95"/>
      <c r="N520" s="7"/>
    </row>
    <row r="521" spans="2:14">
      <c r="B521" s="6"/>
      <c r="D521" s="8"/>
      <c r="E521" s="7"/>
      <c r="M521" s="95"/>
      <c r="N521" s="7"/>
    </row>
    <row r="522" spans="2:14">
      <c r="B522" s="6"/>
      <c r="D522" s="8"/>
      <c r="E522" s="7"/>
      <c r="M522" s="95"/>
      <c r="N522" s="7"/>
    </row>
    <row r="523" spans="2:14">
      <c r="B523" s="6"/>
      <c r="D523" s="8"/>
      <c r="E523" s="7"/>
      <c r="M523" s="95"/>
      <c r="N523" s="7"/>
    </row>
    <row r="524" spans="2:14">
      <c r="B524" s="6"/>
      <c r="D524" s="8"/>
      <c r="E524" s="7"/>
      <c r="M524" s="95"/>
      <c r="N524" s="7"/>
    </row>
    <row r="525" spans="2:14">
      <c r="B525" s="6"/>
      <c r="D525" s="8"/>
      <c r="E525" s="7"/>
      <c r="M525" s="95"/>
      <c r="N525" s="7"/>
    </row>
    <row r="526" spans="2:14">
      <c r="B526" s="6"/>
      <c r="D526" s="8"/>
      <c r="E526" s="7"/>
      <c r="M526" s="95"/>
      <c r="N526" s="7"/>
    </row>
    <row r="527" spans="2:14">
      <c r="B527" s="6"/>
      <c r="D527" s="8"/>
      <c r="E527" s="7"/>
      <c r="M527" s="95"/>
      <c r="N527" s="7"/>
    </row>
    <row r="528" spans="2:14">
      <c r="B528" s="6"/>
      <c r="D528" s="8"/>
      <c r="E528" s="7"/>
      <c r="M528" s="95"/>
      <c r="N528" s="7"/>
    </row>
    <row r="529" spans="2:14">
      <c r="B529" s="6"/>
      <c r="D529" s="8"/>
      <c r="E529" s="7"/>
      <c r="M529" s="95"/>
      <c r="N529" s="7"/>
    </row>
    <row r="530" spans="2:14">
      <c r="B530" s="6"/>
      <c r="D530" s="8"/>
      <c r="E530" s="7"/>
      <c r="M530" s="95"/>
      <c r="N530" s="7"/>
    </row>
    <row r="531" spans="2:14">
      <c r="B531" s="6"/>
      <c r="D531" s="8"/>
      <c r="E531" s="7"/>
      <c r="M531" s="95"/>
      <c r="N531" s="7"/>
    </row>
    <row r="532" spans="2:14">
      <c r="B532" s="6"/>
      <c r="D532" s="8"/>
      <c r="E532" s="7"/>
      <c r="M532" s="95"/>
      <c r="N532" s="7"/>
    </row>
    <row r="533" spans="2:14">
      <c r="B533" s="6"/>
      <c r="D533" s="8"/>
      <c r="E533" s="7"/>
      <c r="M533" s="95"/>
      <c r="N533" s="7"/>
    </row>
    <row r="534" spans="2:14">
      <c r="B534" s="6"/>
      <c r="D534" s="8"/>
      <c r="E534" s="7"/>
      <c r="M534" s="95"/>
      <c r="N534" s="7"/>
    </row>
    <row r="535" spans="2:14">
      <c r="B535" s="6"/>
      <c r="D535" s="8"/>
      <c r="E535" s="7"/>
      <c r="M535" s="95"/>
      <c r="N535" s="7"/>
    </row>
    <row r="536" spans="2:14">
      <c r="B536" s="6"/>
      <c r="D536" s="8"/>
      <c r="E536" s="7"/>
      <c r="M536" s="95"/>
      <c r="N536" s="7"/>
    </row>
    <row r="537" spans="2:14">
      <c r="B537" s="6"/>
      <c r="D537" s="8"/>
      <c r="E537" s="7"/>
      <c r="M537" s="95"/>
      <c r="N537" s="7"/>
    </row>
    <row r="538" spans="2:14">
      <c r="B538" s="6"/>
      <c r="D538" s="8"/>
      <c r="E538" s="7"/>
      <c r="M538" s="95"/>
      <c r="N538" s="7"/>
    </row>
    <row r="539" spans="2:14">
      <c r="B539" s="6"/>
      <c r="D539" s="8"/>
      <c r="E539" s="7"/>
      <c r="M539" s="95"/>
      <c r="N539" s="7"/>
    </row>
    <row r="540" spans="2:14">
      <c r="B540" s="6"/>
      <c r="D540" s="8"/>
      <c r="E540" s="7"/>
      <c r="M540" s="95"/>
      <c r="N540" s="7"/>
    </row>
    <row r="541" spans="2:14">
      <c r="B541" s="6"/>
      <c r="D541" s="8"/>
      <c r="E541" s="7"/>
      <c r="M541" s="95"/>
      <c r="N541" s="7"/>
    </row>
    <row r="542" spans="2:14">
      <c r="B542" s="6"/>
      <c r="D542" s="8"/>
      <c r="E542" s="7"/>
      <c r="M542" s="95"/>
      <c r="N542" s="7"/>
    </row>
    <row r="543" spans="2:14">
      <c r="B543" s="6"/>
      <c r="D543" s="8"/>
      <c r="E543" s="7"/>
      <c r="M543" s="95"/>
      <c r="N543" s="7"/>
    </row>
    <row r="544" spans="2:14">
      <c r="B544" s="6"/>
      <c r="D544" s="8"/>
      <c r="E544" s="7"/>
      <c r="M544" s="95"/>
      <c r="N544" s="7"/>
    </row>
    <row r="545" spans="2:14">
      <c r="B545" s="6"/>
      <c r="D545" s="8"/>
      <c r="E545" s="7"/>
      <c r="M545" s="95"/>
      <c r="N545" s="7"/>
    </row>
    <row r="546" spans="2:14">
      <c r="B546" s="6"/>
      <c r="D546" s="8"/>
      <c r="E546" s="7"/>
      <c r="M546" s="95"/>
      <c r="N546" s="7"/>
    </row>
    <row r="547" spans="2:14">
      <c r="B547" s="6"/>
      <c r="D547" s="8"/>
      <c r="E547" s="7"/>
      <c r="M547" s="95"/>
      <c r="N547" s="7"/>
    </row>
    <row r="548" spans="2:14">
      <c r="B548" s="6"/>
      <c r="D548" s="8"/>
      <c r="E548" s="7"/>
      <c r="M548" s="95"/>
      <c r="N548" s="7"/>
    </row>
    <row r="549" spans="2:14">
      <c r="B549" s="6"/>
      <c r="D549" s="8"/>
      <c r="E549" s="7"/>
      <c r="M549" s="95"/>
      <c r="N549" s="7"/>
    </row>
    <row r="550" spans="2:14">
      <c r="B550" s="6"/>
      <c r="D550" s="8"/>
      <c r="E550" s="7"/>
      <c r="M550" s="95"/>
      <c r="N550" s="7"/>
    </row>
    <row r="551" spans="2:14">
      <c r="B551" s="6"/>
      <c r="D551" s="8"/>
      <c r="E551" s="7"/>
      <c r="M551" s="95"/>
      <c r="N551" s="7"/>
    </row>
    <row r="552" spans="2:14">
      <c r="B552" s="6"/>
      <c r="D552" s="8"/>
      <c r="E552" s="7"/>
      <c r="M552" s="95"/>
      <c r="N552" s="7"/>
    </row>
    <row r="553" spans="2:14">
      <c r="B553" s="6"/>
      <c r="D553" s="8"/>
      <c r="E553" s="7"/>
      <c r="M553" s="95"/>
      <c r="N553" s="7"/>
    </row>
    <row r="554" spans="2:14">
      <c r="B554" s="6"/>
      <c r="D554" s="8"/>
      <c r="E554" s="7"/>
      <c r="M554" s="95"/>
      <c r="N554" s="7"/>
    </row>
    <row r="555" spans="2:14">
      <c r="B555" s="6"/>
      <c r="D555" s="8"/>
      <c r="E555" s="7"/>
      <c r="M555" s="95"/>
      <c r="N555" s="7"/>
    </row>
    <row r="556" spans="2:14">
      <c r="B556" s="6"/>
      <c r="D556" s="8"/>
      <c r="E556" s="7"/>
      <c r="M556" s="95"/>
      <c r="N556" s="7"/>
    </row>
    <row r="557" spans="2:14">
      <c r="B557" s="6"/>
      <c r="D557" s="8"/>
      <c r="E557" s="7"/>
      <c r="M557" s="95"/>
      <c r="N557" s="7"/>
    </row>
    <row r="558" spans="2:14">
      <c r="B558" s="6"/>
      <c r="D558" s="8"/>
      <c r="E558" s="7"/>
      <c r="M558" s="95"/>
      <c r="N558" s="7"/>
    </row>
    <row r="559" spans="2:14">
      <c r="B559" s="6"/>
      <c r="D559" s="8"/>
      <c r="E559" s="7"/>
      <c r="M559" s="95"/>
      <c r="N559" s="7"/>
    </row>
    <row r="560" spans="2:14">
      <c r="B560" s="6"/>
      <c r="D560" s="8"/>
      <c r="E560" s="7"/>
      <c r="M560" s="95"/>
      <c r="N560" s="7"/>
    </row>
    <row r="561" spans="2:14">
      <c r="B561" s="6"/>
      <c r="D561" s="8"/>
      <c r="E561" s="7"/>
      <c r="M561" s="95"/>
      <c r="N561" s="7"/>
    </row>
    <row r="562" spans="2:14">
      <c r="B562" s="6"/>
      <c r="D562" s="8"/>
      <c r="E562" s="7"/>
      <c r="M562" s="95"/>
      <c r="N562" s="7"/>
    </row>
    <row r="563" spans="2:14">
      <c r="B563" s="6"/>
      <c r="D563" s="8"/>
      <c r="E563" s="7"/>
      <c r="M563" s="95"/>
      <c r="N563" s="7"/>
    </row>
    <row r="564" spans="2:14">
      <c r="B564" s="6"/>
      <c r="D564" s="8"/>
      <c r="E564" s="7"/>
      <c r="M564" s="95"/>
      <c r="N564" s="7"/>
    </row>
    <row r="565" spans="2:14">
      <c r="B565" s="6"/>
      <c r="D565" s="8"/>
      <c r="E565" s="7"/>
      <c r="M565" s="95"/>
      <c r="N565" s="7"/>
    </row>
    <row r="566" spans="2:14">
      <c r="B566" s="6"/>
      <c r="D566" s="8"/>
      <c r="E566" s="7"/>
      <c r="M566" s="95"/>
      <c r="N566" s="7"/>
    </row>
    <row r="567" spans="2:14">
      <c r="B567" s="6"/>
      <c r="D567" s="8"/>
      <c r="E567" s="7"/>
      <c r="M567" s="95"/>
      <c r="N567" s="7"/>
    </row>
    <row r="568" spans="2:14">
      <c r="B568" s="6"/>
      <c r="D568" s="8"/>
      <c r="E568" s="7"/>
      <c r="M568" s="95"/>
      <c r="N568" s="7"/>
    </row>
    <row r="569" spans="2:14">
      <c r="B569" s="6"/>
      <c r="D569" s="8"/>
      <c r="E569" s="7"/>
      <c r="M569" s="95"/>
      <c r="N569" s="7"/>
    </row>
    <row r="570" spans="2:14">
      <c r="B570" s="6"/>
      <c r="D570" s="8"/>
      <c r="E570" s="7"/>
      <c r="M570" s="95"/>
      <c r="N570" s="7"/>
    </row>
    <row r="571" spans="2:14">
      <c r="B571" s="6"/>
      <c r="D571" s="8"/>
      <c r="E571" s="7"/>
      <c r="M571" s="95"/>
      <c r="N571" s="7"/>
    </row>
    <row r="572" spans="2:14">
      <c r="B572" s="6"/>
      <c r="D572" s="8"/>
      <c r="E572" s="7"/>
      <c r="M572" s="95"/>
      <c r="N572" s="7"/>
    </row>
    <row r="573" spans="2:14">
      <c r="B573" s="6"/>
      <c r="D573" s="8"/>
      <c r="E573" s="7"/>
      <c r="M573" s="95"/>
      <c r="N573" s="7"/>
    </row>
    <row r="574" spans="2:14">
      <c r="B574" s="6"/>
      <c r="D574" s="8"/>
      <c r="E574" s="7"/>
      <c r="M574" s="95"/>
      <c r="N574" s="7"/>
    </row>
    <row r="575" spans="2:14">
      <c r="B575" s="6"/>
      <c r="D575" s="8"/>
      <c r="E575" s="7"/>
      <c r="M575" s="95"/>
      <c r="N575" s="7"/>
    </row>
    <row r="576" spans="2:14">
      <c r="B576" s="6"/>
      <c r="D576" s="8"/>
      <c r="E576" s="7"/>
      <c r="M576" s="95"/>
      <c r="N576" s="7"/>
    </row>
    <row r="577" spans="2:14">
      <c r="B577" s="6"/>
      <c r="D577" s="8"/>
      <c r="E577" s="7"/>
      <c r="M577" s="95"/>
      <c r="N577" s="7"/>
    </row>
    <row r="578" spans="2:14">
      <c r="B578" s="6"/>
      <c r="D578" s="8"/>
      <c r="E578" s="7"/>
      <c r="M578" s="95"/>
      <c r="N578" s="7"/>
    </row>
    <row r="579" spans="2:14">
      <c r="B579" s="6"/>
      <c r="D579" s="8"/>
      <c r="E579" s="7"/>
      <c r="M579" s="95"/>
      <c r="N579" s="7"/>
    </row>
    <row r="580" spans="2:14">
      <c r="B580" s="6"/>
      <c r="D580" s="8"/>
      <c r="E580" s="7"/>
      <c r="M580" s="95"/>
      <c r="N580" s="7"/>
    </row>
    <row r="581" spans="2:14">
      <c r="B581" s="6"/>
      <c r="D581" s="8"/>
      <c r="E581" s="7"/>
      <c r="M581" s="95"/>
      <c r="N581" s="7"/>
    </row>
    <row r="582" spans="2:14">
      <c r="B582" s="6"/>
      <c r="D582" s="8"/>
      <c r="E582" s="7"/>
      <c r="M582" s="95"/>
      <c r="N582" s="7"/>
    </row>
    <row r="583" spans="2:14">
      <c r="B583" s="6"/>
      <c r="D583" s="8"/>
      <c r="E583" s="7"/>
      <c r="M583" s="95"/>
      <c r="N583" s="7"/>
    </row>
    <row r="584" spans="2:14">
      <c r="B584" s="6"/>
      <c r="D584" s="8"/>
      <c r="E584" s="7"/>
      <c r="M584" s="95"/>
      <c r="N584" s="7"/>
    </row>
    <row r="585" spans="2:14">
      <c r="B585" s="6"/>
      <c r="D585" s="8"/>
      <c r="E585" s="7"/>
      <c r="M585" s="95"/>
      <c r="N585" s="7"/>
    </row>
    <row r="586" spans="2:14">
      <c r="B586" s="6"/>
      <c r="D586" s="8"/>
      <c r="E586" s="7"/>
      <c r="M586" s="95"/>
      <c r="N586" s="7"/>
    </row>
    <row r="587" spans="2:14">
      <c r="B587" s="6"/>
      <c r="D587" s="8"/>
      <c r="E587" s="7"/>
      <c r="M587" s="95"/>
      <c r="N587" s="7"/>
    </row>
    <row r="588" spans="2:14">
      <c r="B588" s="6"/>
      <c r="D588" s="8"/>
      <c r="E588" s="7"/>
      <c r="M588" s="95"/>
      <c r="N588" s="7"/>
    </row>
    <row r="589" spans="2:14">
      <c r="B589" s="6"/>
      <c r="D589" s="8"/>
      <c r="E589" s="7"/>
      <c r="M589" s="95"/>
      <c r="N589" s="7"/>
    </row>
    <row r="590" spans="2:14">
      <c r="B590" s="6"/>
      <c r="D590" s="8"/>
      <c r="E590" s="7"/>
      <c r="M590" s="95"/>
      <c r="N590" s="7"/>
    </row>
    <row r="591" spans="2:14">
      <c r="B591" s="6"/>
      <c r="D591" s="8"/>
      <c r="E591" s="7"/>
      <c r="M591" s="95"/>
      <c r="N591" s="7"/>
    </row>
    <row r="592" spans="2:14">
      <c r="B592" s="6"/>
      <c r="D592" s="8"/>
      <c r="E592" s="7"/>
      <c r="M592" s="95"/>
      <c r="N592" s="7"/>
    </row>
    <row r="593" spans="2:14">
      <c r="B593" s="6"/>
      <c r="D593" s="8"/>
      <c r="E593" s="7"/>
      <c r="M593" s="95"/>
      <c r="N593" s="7"/>
    </row>
    <row r="594" spans="2:14">
      <c r="B594" s="6"/>
      <c r="D594" s="8"/>
      <c r="E594" s="7"/>
      <c r="M594" s="95"/>
      <c r="N594" s="7"/>
    </row>
    <row r="595" spans="2:14">
      <c r="B595" s="6"/>
      <c r="D595" s="8"/>
      <c r="E595" s="7"/>
      <c r="M595" s="95"/>
      <c r="N595" s="7"/>
    </row>
    <row r="596" spans="2:14">
      <c r="B596" s="6"/>
      <c r="D596" s="8"/>
      <c r="E596" s="7"/>
      <c r="M596" s="95"/>
      <c r="N596" s="7"/>
    </row>
    <row r="597" spans="2:14">
      <c r="B597" s="6"/>
      <c r="D597" s="8"/>
      <c r="E597" s="7"/>
      <c r="M597" s="95"/>
      <c r="N597" s="7"/>
    </row>
    <row r="598" spans="2:14">
      <c r="B598" s="6"/>
      <c r="D598" s="8"/>
      <c r="E598" s="7"/>
      <c r="M598" s="95"/>
      <c r="N598" s="7"/>
    </row>
    <row r="599" spans="2:14">
      <c r="B599" s="6"/>
      <c r="D599" s="8"/>
      <c r="E599" s="7"/>
      <c r="M599" s="95"/>
      <c r="N599" s="7"/>
    </row>
    <row r="600" spans="2:14">
      <c r="B600" s="6"/>
      <c r="D600" s="8"/>
      <c r="E600" s="7"/>
      <c r="M600" s="95"/>
      <c r="N600" s="7"/>
    </row>
    <row r="601" spans="2:14">
      <c r="B601" s="6"/>
      <c r="D601" s="8"/>
      <c r="E601" s="7"/>
      <c r="M601" s="95"/>
      <c r="N601" s="7"/>
    </row>
    <row r="602" spans="2:14">
      <c r="B602" s="6"/>
      <c r="D602" s="8"/>
      <c r="E602" s="7"/>
      <c r="M602" s="95"/>
      <c r="N602" s="7"/>
    </row>
    <row r="603" spans="2:14">
      <c r="B603" s="6"/>
      <c r="D603" s="8"/>
      <c r="E603" s="7"/>
      <c r="M603" s="95"/>
      <c r="N603" s="7"/>
    </row>
    <row r="604" spans="2:14">
      <c r="B604" s="6"/>
      <c r="D604" s="8"/>
      <c r="E604" s="7"/>
      <c r="M604" s="95"/>
      <c r="N604" s="7"/>
    </row>
    <row r="605" spans="2:14">
      <c r="B605" s="6"/>
      <c r="D605" s="8"/>
      <c r="E605" s="7"/>
      <c r="M605" s="95"/>
      <c r="N605" s="7"/>
    </row>
    <row r="606" spans="2:14">
      <c r="B606" s="6"/>
      <c r="D606" s="8"/>
      <c r="E606" s="7"/>
      <c r="M606" s="95"/>
      <c r="N606" s="7"/>
    </row>
    <row r="607" spans="2:14">
      <c r="B607" s="6"/>
      <c r="D607" s="8"/>
      <c r="E607" s="7"/>
      <c r="M607" s="95"/>
      <c r="N607" s="7"/>
    </row>
    <row r="608" spans="2:14">
      <c r="B608" s="6"/>
      <c r="D608" s="8"/>
      <c r="E608" s="7"/>
      <c r="M608" s="95"/>
      <c r="N608" s="7"/>
    </row>
    <row r="609" spans="2:14">
      <c r="B609" s="6"/>
      <c r="D609" s="8"/>
      <c r="E609" s="7"/>
      <c r="M609" s="95"/>
      <c r="N609" s="7"/>
    </row>
    <row r="610" spans="2:14">
      <c r="B610" s="6"/>
      <c r="D610" s="8"/>
      <c r="E610" s="7"/>
      <c r="M610" s="95"/>
      <c r="N610" s="7"/>
    </row>
    <row r="611" spans="2:14">
      <c r="B611" s="6"/>
      <c r="D611" s="8"/>
      <c r="E611" s="7"/>
      <c r="M611" s="95"/>
      <c r="N611" s="7"/>
    </row>
    <row r="612" spans="2:14">
      <c r="B612" s="6"/>
      <c r="D612" s="8"/>
      <c r="E612" s="7"/>
      <c r="M612" s="95"/>
      <c r="N612" s="7"/>
    </row>
    <row r="613" spans="2:14">
      <c r="B613" s="6"/>
      <c r="D613" s="8"/>
      <c r="E613" s="7"/>
      <c r="M613" s="95"/>
      <c r="N613" s="7"/>
    </row>
    <row r="614" spans="2:14">
      <c r="B614" s="6"/>
      <c r="D614" s="8"/>
      <c r="E614" s="7"/>
      <c r="M614" s="95"/>
      <c r="N614" s="7"/>
    </row>
    <row r="615" spans="2:14">
      <c r="B615" s="6"/>
      <c r="D615" s="8"/>
      <c r="E615" s="7"/>
      <c r="M615" s="95"/>
      <c r="N615" s="7"/>
    </row>
    <row r="616" spans="2:14">
      <c r="B616" s="6"/>
      <c r="D616" s="8"/>
      <c r="E616" s="7"/>
      <c r="M616" s="95"/>
      <c r="N616" s="7"/>
    </row>
    <row r="617" spans="2:14">
      <c r="B617" s="6"/>
      <c r="D617" s="8"/>
      <c r="E617" s="7"/>
      <c r="M617" s="95"/>
      <c r="N617" s="7"/>
    </row>
    <row r="618" spans="2:14">
      <c r="B618" s="6"/>
      <c r="D618" s="8"/>
      <c r="E618" s="7"/>
      <c r="M618" s="95"/>
      <c r="N618" s="7"/>
    </row>
    <row r="619" spans="2:14">
      <c r="B619" s="6"/>
      <c r="D619" s="8"/>
      <c r="E619" s="7"/>
      <c r="M619" s="95"/>
      <c r="N619" s="7"/>
    </row>
    <row r="620" spans="2:14">
      <c r="B620" s="6"/>
      <c r="D620" s="8"/>
      <c r="E620" s="7"/>
      <c r="M620" s="95"/>
      <c r="N620" s="7"/>
    </row>
    <row r="621" spans="2:14">
      <c r="B621" s="6"/>
      <c r="D621" s="8"/>
      <c r="E621" s="7"/>
      <c r="M621" s="95"/>
      <c r="N621" s="7"/>
    </row>
    <row r="622" spans="2:14">
      <c r="B622" s="6"/>
      <c r="D622" s="8"/>
      <c r="E622" s="7"/>
      <c r="M622" s="95"/>
      <c r="N622" s="7"/>
    </row>
    <row r="623" spans="2:14">
      <c r="B623" s="6"/>
      <c r="D623" s="8"/>
      <c r="E623" s="7"/>
      <c r="M623" s="95"/>
      <c r="N623" s="7"/>
    </row>
    <row r="624" spans="2:14">
      <c r="B624" s="6"/>
      <c r="D624" s="8"/>
      <c r="E624" s="7"/>
      <c r="M624" s="95"/>
      <c r="N624" s="7"/>
    </row>
    <row r="625" spans="2:14">
      <c r="B625" s="6"/>
      <c r="D625" s="8"/>
      <c r="E625" s="7"/>
      <c r="M625" s="95"/>
      <c r="N625" s="7"/>
    </row>
    <row r="626" spans="2:14">
      <c r="B626" s="6"/>
      <c r="D626" s="8"/>
      <c r="E626" s="7"/>
      <c r="M626" s="95"/>
      <c r="N626" s="7"/>
    </row>
    <row r="627" spans="2:14">
      <c r="B627" s="6"/>
      <c r="D627" s="8"/>
      <c r="E627" s="7"/>
      <c r="M627" s="95"/>
      <c r="N627" s="7"/>
    </row>
    <row r="628" spans="2:14">
      <c r="B628" s="6"/>
      <c r="D628" s="8"/>
      <c r="E628" s="7"/>
      <c r="M628" s="95"/>
      <c r="N628" s="7"/>
    </row>
    <row r="629" spans="2:14">
      <c r="B629" s="6"/>
      <c r="D629" s="8"/>
      <c r="E629" s="7"/>
      <c r="M629" s="95"/>
      <c r="N629" s="7"/>
    </row>
    <row r="630" spans="2:14">
      <c r="B630" s="6"/>
      <c r="D630" s="8"/>
      <c r="E630" s="7"/>
      <c r="M630" s="95"/>
      <c r="N630" s="7"/>
    </row>
    <row r="631" spans="2:14">
      <c r="B631" s="6"/>
      <c r="D631" s="8"/>
      <c r="E631" s="7"/>
      <c r="M631" s="95"/>
      <c r="N631" s="7"/>
    </row>
    <row r="632" spans="2:14">
      <c r="B632" s="6"/>
      <c r="D632" s="8"/>
      <c r="E632" s="7"/>
      <c r="M632" s="95"/>
      <c r="N632" s="7"/>
    </row>
    <row r="633" spans="2:14">
      <c r="B633" s="6"/>
      <c r="D633" s="8"/>
      <c r="E633" s="7"/>
      <c r="M633" s="95"/>
      <c r="N633" s="7"/>
    </row>
    <row r="634" spans="2:14">
      <c r="B634" s="6"/>
      <c r="D634" s="8"/>
      <c r="E634" s="7"/>
      <c r="M634" s="95"/>
      <c r="N634" s="7"/>
    </row>
    <row r="635" spans="2:14">
      <c r="B635" s="6"/>
      <c r="D635" s="8"/>
      <c r="E635" s="7"/>
      <c r="M635" s="95"/>
      <c r="N635" s="7"/>
    </row>
    <row r="636" spans="2:14">
      <c r="B636" s="6"/>
      <c r="D636" s="8"/>
      <c r="E636" s="7"/>
      <c r="M636" s="95"/>
      <c r="N636" s="7"/>
    </row>
    <row r="637" spans="2:14">
      <c r="B637" s="6"/>
      <c r="D637" s="8"/>
      <c r="E637" s="7"/>
      <c r="M637" s="95"/>
      <c r="N637" s="7"/>
    </row>
    <row r="638" spans="2:14">
      <c r="B638" s="6"/>
      <c r="D638" s="8"/>
      <c r="E638" s="7"/>
      <c r="M638" s="95"/>
      <c r="N638" s="7"/>
    </row>
    <row r="639" spans="2:14">
      <c r="B639" s="6"/>
      <c r="D639" s="8"/>
      <c r="E639" s="7"/>
      <c r="M639" s="95"/>
      <c r="N639" s="7"/>
    </row>
    <row r="640" spans="2:14">
      <c r="B640" s="6"/>
      <c r="D640" s="8"/>
      <c r="E640" s="7"/>
      <c r="M640" s="95"/>
      <c r="N640" s="7"/>
    </row>
    <row r="641" spans="2:14">
      <c r="B641" s="6"/>
      <c r="D641" s="8"/>
      <c r="E641" s="7"/>
      <c r="M641" s="95"/>
      <c r="N641" s="7"/>
    </row>
    <row r="642" spans="2:14">
      <c r="B642" s="6"/>
      <c r="D642" s="8"/>
      <c r="E642" s="7"/>
      <c r="M642" s="95"/>
      <c r="N642" s="7"/>
    </row>
    <row r="643" spans="2:14">
      <c r="B643" s="6"/>
      <c r="D643" s="8"/>
      <c r="E643" s="7"/>
      <c r="M643" s="95"/>
      <c r="N643" s="7"/>
    </row>
    <row r="644" spans="2:14">
      <c r="B644" s="6"/>
      <c r="D644" s="8"/>
      <c r="E644" s="7"/>
      <c r="M644" s="95"/>
      <c r="N644" s="7"/>
    </row>
    <row r="645" spans="2:14">
      <c r="B645" s="6"/>
      <c r="D645" s="8"/>
      <c r="E645" s="7"/>
      <c r="M645" s="95"/>
      <c r="N645" s="7"/>
    </row>
    <row r="646" spans="2:14">
      <c r="B646" s="6"/>
      <c r="D646" s="8"/>
      <c r="E646" s="7"/>
      <c r="M646" s="95"/>
      <c r="N646" s="7"/>
    </row>
    <row r="647" spans="2:14">
      <c r="B647" s="6"/>
      <c r="D647" s="8"/>
      <c r="E647" s="7"/>
      <c r="M647" s="95"/>
      <c r="N647" s="7"/>
    </row>
    <row r="648" spans="2:14">
      <c r="B648" s="6"/>
      <c r="D648" s="8"/>
      <c r="E648" s="7"/>
      <c r="M648" s="95"/>
      <c r="N648" s="7"/>
    </row>
    <row r="649" spans="2:14">
      <c r="B649" s="6"/>
      <c r="D649" s="8"/>
      <c r="E649" s="7"/>
      <c r="M649" s="95"/>
      <c r="N649" s="7"/>
    </row>
    <row r="650" spans="2:14">
      <c r="B650" s="6"/>
      <c r="D650" s="8"/>
      <c r="E650" s="7"/>
      <c r="M650" s="95"/>
      <c r="N650" s="7"/>
    </row>
    <row r="651" spans="2:14">
      <c r="B651" s="6"/>
      <c r="D651" s="8"/>
      <c r="E651" s="7"/>
      <c r="M651" s="95"/>
      <c r="N651" s="7"/>
    </row>
    <row r="652" spans="2:14">
      <c r="B652" s="6"/>
      <c r="D652" s="8"/>
      <c r="E652" s="7"/>
      <c r="M652" s="95"/>
      <c r="N652" s="7"/>
    </row>
    <row r="653" spans="2:14">
      <c r="B653" s="6"/>
      <c r="D653" s="8"/>
      <c r="E653" s="7"/>
      <c r="M653" s="95"/>
      <c r="N653" s="7"/>
    </row>
    <row r="654" spans="2:14">
      <c r="B654" s="6"/>
      <c r="D654" s="8"/>
      <c r="E654" s="7"/>
      <c r="M654" s="95"/>
      <c r="N654" s="7"/>
    </row>
    <row r="655" spans="2:14">
      <c r="B655" s="6"/>
      <c r="D655" s="8"/>
      <c r="E655" s="7"/>
      <c r="M655" s="95"/>
      <c r="N655" s="7"/>
    </row>
    <row r="656" spans="2:14">
      <c r="B656" s="6"/>
      <c r="D656" s="8"/>
      <c r="E656" s="7"/>
      <c r="M656" s="95"/>
      <c r="N656" s="7"/>
    </row>
    <row r="657" spans="2:14">
      <c r="B657" s="6"/>
      <c r="D657" s="8"/>
      <c r="E657" s="7"/>
      <c r="M657" s="95"/>
      <c r="N657" s="7"/>
    </row>
    <row r="658" spans="2:14">
      <c r="B658" s="6"/>
      <c r="D658" s="8"/>
      <c r="E658" s="7"/>
      <c r="M658" s="95"/>
      <c r="N658" s="7"/>
    </row>
    <row r="659" spans="2:14">
      <c r="B659" s="6"/>
      <c r="D659" s="8"/>
      <c r="E659" s="7"/>
      <c r="M659" s="95"/>
      <c r="N659" s="7"/>
    </row>
    <row r="660" spans="2:14">
      <c r="B660" s="6"/>
      <c r="D660" s="8"/>
      <c r="E660" s="7"/>
      <c r="M660" s="95"/>
      <c r="N660" s="7"/>
    </row>
    <row r="661" spans="2:14">
      <c r="B661" s="6"/>
      <c r="D661" s="8"/>
      <c r="E661" s="7"/>
      <c r="M661" s="95"/>
      <c r="N661" s="7"/>
    </row>
    <row r="662" spans="2:14">
      <c r="B662" s="6"/>
      <c r="D662" s="8"/>
      <c r="E662" s="7"/>
      <c r="M662" s="95"/>
      <c r="N662" s="7"/>
    </row>
    <row r="663" spans="2:14">
      <c r="B663" s="6"/>
      <c r="D663" s="8"/>
      <c r="E663" s="7"/>
      <c r="M663" s="95"/>
      <c r="N663" s="7"/>
    </row>
    <row r="664" spans="2:14">
      <c r="B664" s="6"/>
      <c r="D664" s="8"/>
      <c r="E664" s="7"/>
      <c r="M664" s="95"/>
      <c r="N664" s="7"/>
    </row>
    <row r="665" spans="2:14">
      <c r="B665" s="6"/>
      <c r="D665" s="8"/>
      <c r="E665" s="7"/>
      <c r="M665" s="95"/>
      <c r="N665" s="7"/>
    </row>
    <row r="666" spans="2:14">
      <c r="B666" s="6"/>
      <c r="D666" s="8"/>
      <c r="E666" s="7"/>
      <c r="M666" s="95"/>
      <c r="N666" s="7"/>
    </row>
    <row r="667" spans="2:14">
      <c r="B667" s="6"/>
      <c r="D667" s="8"/>
      <c r="E667" s="7"/>
      <c r="M667" s="95"/>
      <c r="N667" s="7"/>
    </row>
    <row r="668" spans="2:14">
      <c r="B668" s="6"/>
      <c r="D668" s="8"/>
      <c r="E668" s="7"/>
      <c r="M668" s="95"/>
      <c r="N668" s="7"/>
    </row>
    <row r="669" spans="2:14">
      <c r="B669" s="6"/>
      <c r="D669" s="8"/>
      <c r="E669" s="7"/>
      <c r="M669" s="95"/>
      <c r="N669" s="7"/>
    </row>
    <row r="670" spans="2:14">
      <c r="B670" s="6"/>
      <c r="D670" s="8"/>
      <c r="E670" s="7"/>
      <c r="M670" s="95"/>
      <c r="N670" s="7"/>
    </row>
    <row r="671" spans="2:14">
      <c r="B671" s="6"/>
      <c r="D671" s="8"/>
      <c r="E671" s="7"/>
      <c r="M671" s="95"/>
      <c r="N671" s="7"/>
    </row>
    <row r="672" spans="2:14">
      <c r="B672" s="6"/>
      <c r="D672" s="8"/>
      <c r="E672" s="7"/>
      <c r="M672" s="95"/>
      <c r="N672" s="7"/>
    </row>
    <row r="673" spans="2:14">
      <c r="B673" s="6"/>
      <c r="D673" s="8"/>
      <c r="E673" s="7"/>
      <c r="M673" s="95"/>
      <c r="N673" s="7"/>
    </row>
    <row r="674" spans="2:14">
      <c r="B674" s="6"/>
      <c r="D674" s="8"/>
      <c r="E674" s="7"/>
      <c r="M674" s="95"/>
      <c r="N674" s="7"/>
    </row>
    <row r="675" spans="2:14">
      <c r="B675" s="6"/>
      <c r="D675" s="8"/>
      <c r="E675" s="7"/>
      <c r="M675" s="95"/>
      <c r="N675" s="7"/>
    </row>
    <row r="676" spans="2:14">
      <c r="B676" s="6"/>
      <c r="D676" s="8"/>
      <c r="E676" s="7"/>
      <c r="M676" s="95"/>
      <c r="N676" s="7"/>
    </row>
    <row r="677" spans="2:14">
      <c r="B677" s="6"/>
      <c r="D677" s="8"/>
      <c r="E677" s="7"/>
      <c r="M677" s="95"/>
      <c r="N677" s="7"/>
    </row>
    <row r="678" spans="2:14">
      <c r="B678" s="6"/>
      <c r="D678" s="8"/>
      <c r="E678" s="7"/>
      <c r="M678" s="95"/>
      <c r="N678" s="7"/>
    </row>
    <row r="679" spans="2:14">
      <c r="B679" s="6"/>
      <c r="D679" s="8"/>
      <c r="E679" s="7"/>
      <c r="M679" s="95"/>
      <c r="N679" s="7"/>
    </row>
    <row r="680" spans="2:14">
      <c r="B680" s="6"/>
      <c r="D680" s="8"/>
      <c r="E680" s="7"/>
      <c r="M680" s="95"/>
      <c r="N680" s="7"/>
    </row>
    <row r="681" spans="2:14">
      <c r="B681" s="6"/>
      <c r="D681" s="8"/>
      <c r="E681" s="7"/>
      <c r="M681" s="95"/>
      <c r="N681" s="7"/>
    </row>
    <row r="682" spans="2:14">
      <c r="B682" s="6"/>
      <c r="D682" s="8"/>
      <c r="E682" s="7"/>
      <c r="M682" s="95"/>
      <c r="N682" s="7"/>
    </row>
    <row r="683" spans="2:14">
      <c r="B683" s="6"/>
      <c r="D683" s="8"/>
      <c r="E683" s="7"/>
      <c r="M683" s="95"/>
      <c r="N683" s="7"/>
    </row>
    <row r="684" spans="2:14">
      <c r="B684" s="6"/>
      <c r="D684" s="8"/>
      <c r="E684" s="7"/>
      <c r="M684" s="95"/>
      <c r="N684" s="7"/>
    </row>
    <row r="685" spans="2:14">
      <c r="B685" s="6"/>
      <c r="D685" s="8"/>
      <c r="E685" s="7"/>
      <c r="M685" s="95"/>
      <c r="N685" s="7"/>
    </row>
    <row r="686" spans="2:14">
      <c r="B686" s="6"/>
      <c r="D686" s="8"/>
      <c r="E686" s="7"/>
      <c r="M686" s="95"/>
      <c r="N686" s="7"/>
    </row>
    <row r="687" spans="2:14">
      <c r="B687" s="6"/>
      <c r="D687" s="8"/>
      <c r="E687" s="7"/>
      <c r="M687" s="95"/>
      <c r="N687" s="7"/>
    </row>
    <row r="688" spans="2:14">
      <c r="B688" s="6"/>
      <c r="D688" s="8"/>
      <c r="E688" s="7"/>
      <c r="M688" s="95"/>
      <c r="N688" s="7"/>
    </row>
    <row r="689" spans="2:14">
      <c r="B689" s="6"/>
      <c r="D689" s="8"/>
      <c r="E689" s="7"/>
      <c r="M689" s="95"/>
      <c r="N689" s="7"/>
    </row>
    <row r="690" spans="2:14">
      <c r="B690" s="6"/>
      <c r="D690" s="8"/>
      <c r="E690" s="7"/>
      <c r="M690" s="95"/>
      <c r="N690" s="7"/>
    </row>
    <row r="691" spans="2:14">
      <c r="B691" s="6"/>
      <c r="D691" s="8"/>
      <c r="E691" s="7"/>
      <c r="M691" s="95"/>
      <c r="N691" s="7"/>
    </row>
    <row r="692" spans="2:14">
      <c r="B692" s="6"/>
      <c r="D692" s="8"/>
      <c r="E692" s="7"/>
      <c r="M692" s="95"/>
      <c r="N692" s="7"/>
    </row>
    <row r="693" spans="2:14">
      <c r="B693" s="6"/>
      <c r="D693" s="8"/>
      <c r="E693" s="7"/>
      <c r="M693" s="95"/>
      <c r="N693" s="7"/>
    </row>
    <row r="694" spans="2:14">
      <c r="B694" s="6"/>
      <c r="D694" s="8"/>
      <c r="E694" s="7"/>
      <c r="M694" s="95"/>
      <c r="N694" s="7"/>
    </row>
    <row r="695" spans="2:14">
      <c r="B695" s="6"/>
      <c r="D695" s="8"/>
      <c r="E695" s="7"/>
      <c r="M695" s="95"/>
      <c r="N695" s="7"/>
    </row>
    <row r="696" spans="2:14">
      <c r="B696" s="6"/>
      <c r="D696" s="8"/>
      <c r="E696" s="7"/>
      <c r="M696" s="95"/>
      <c r="N696" s="7"/>
    </row>
    <row r="697" spans="2:14">
      <c r="B697" s="6"/>
      <c r="D697" s="8"/>
      <c r="E697" s="7"/>
      <c r="M697" s="95"/>
      <c r="N697" s="7"/>
    </row>
    <row r="698" spans="2:14">
      <c r="B698" s="6"/>
      <c r="D698" s="8"/>
      <c r="E698" s="7"/>
      <c r="M698" s="95"/>
      <c r="N698" s="7"/>
    </row>
    <row r="699" spans="2:14">
      <c r="B699" s="6"/>
      <c r="D699" s="8"/>
      <c r="E699" s="7"/>
      <c r="M699" s="95"/>
      <c r="N699" s="7"/>
    </row>
    <row r="700" spans="2:14">
      <c r="B700" s="6"/>
      <c r="D700" s="8"/>
      <c r="E700" s="7"/>
      <c r="M700" s="95"/>
      <c r="N700" s="7"/>
    </row>
    <row r="701" spans="2:14">
      <c r="B701" s="6"/>
      <c r="D701" s="8"/>
      <c r="E701" s="7"/>
      <c r="M701" s="95"/>
      <c r="N701" s="7"/>
    </row>
    <row r="702" spans="2:14">
      <c r="B702" s="6"/>
      <c r="D702" s="8"/>
      <c r="E702" s="7"/>
      <c r="M702" s="95"/>
      <c r="N702" s="7"/>
    </row>
    <row r="703" spans="2:14">
      <c r="B703" s="6"/>
      <c r="D703" s="8"/>
      <c r="E703" s="7"/>
      <c r="M703" s="95"/>
      <c r="N703" s="7"/>
    </row>
    <row r="704" spans="2:14">
      <c r="B704" s="6"/>
      <c r="D704" s="8"/>
      <c r="E704" s="7"/>
      <c r="M704" s="95"/>
      <c r="N704" s="7"/>
    </row>
    <row r="705" spans="2:14">
      <c r="B705" s="6"/>
      <c r="D705" s="8"/>
      <c r="E705" s="7"/>
      <c r="M705" s="95"/>
      <c r="N705" s="7"/>
    </row>
    <row r="706" spans="2:14">
      <c r="B706" s="6"/>
      <c r="D706" s="8"/>
      <c r="E706" s="7"/>
      <c r="M706" s="95"/>
      <c r="N706" s="7"/>
    </row>
    <row r="707" spans="2:14">
      <c r="B707" s="6"/>
      <c r="D707" s="8"/>
      <c r="E707" s="7"/>
      <c r="M707" s="95"/>
      <c r="N707" s="7"/>
    </row>
    <row r="708" spans="2:14">
      <c r="B708" s="6"/>
      <c r="D708" s="8"/>
      <c r="E708" s="7"/>
      <c r="M708" s="95"/>
      <c r="N708" s="7"/>
    </row>
    <row r="709" spans="2:14">
      <c r="B709" s="6"/>
      <c r="D709" s="8"/>
      <c r="E709" s="7"/>
      <c r="M709" s="95"/>
      <c r="N709" s="7"/>
    </row>
    <row r="710" spans="2:14">
      <c r="B710" s="6"/>
      <c r="D710" s="8"/>
      <c r="E710" s="7"/>
      <c r="M710" s="95"/>
      <c r="N710" s="7"/>
    </row>
    <row r="711" spans="2:14">
      <c r="B711" s="6"/>
      <c r="D711" s="8"/>
      <c r="E711" s="7"/>
      <c r="M711" s="95"/>
      <c r="N711" s="7"/>
    </row>
    <row r="712" spans="2:14">
      <c r="B712" s="6"/>
      <c r="D712" s="8"/>
      <c r="E712" s="7"/>
      <c r="M712" s="95"/>
      <c r="N712" s="7"/>
    </row>
    <row r="713" spans="2:14">
      <c r="B713" s="6"/>
      <c r="D713" s="8"/>
      <c r="E713" s="7"/>
      <c r="M713" s="95"/>
      <c r="N713" s="7"/>
    </row>
    <row r="714" spans="2:14">
      <c r="B714" s="6"/>
      <c r="D714" s="8"/>
      <c r="E714" s="7"/>
      <c r="M714" s="95"/>
      <c r="N714" s="7"/>
    </row>
    <row r="715" spans="2:14">
      <c r="B715" s="6"/>
      <c r="D715" s="8"/>
      <c r="E715" s="7"/>
      <c r="M715" s="95"/>
      <c r="N715" s="7"/>
    </row>
    <row r="716" spans="2:14">
      <c r="B716" s="6"/>
      <c r="D716" s="8"/>
      <c r="E716" s="7"/>
      <c r="M716" s="95"/>
      <c r="N716" s="7"/>
    </row>
    <row r="717" spans="2:14">
      <c r="B717" s="6"/>
      <c r="D717" s="8"/>
      <c r="E717" s="7"/>
      <c r="M717" s="95"/>
      <c r="N717" s="7"/>
    </row>
    <row r="718" spans="2:14">
      <c r="B718" s="6"/>
      <c r="D718" s="8"/>
      <c r="E718" s="7"/>
      <c r="M718" s="95"/>
      <c r="N718" s="7"/>
    </row>
    <row r="719" spans="2:14">
      <c r="B719" s="6"/>
      <c r="D719" s="8"/>
      <c r="E719" s="7"/>
      <c r="M719" s="95"/>
      <c r="N719" s="7"/>
    </row>
    <row r="720" spans="2:14">
      <c r="B720" s="6"/>
      <c r="D720" s="8"/>
      <c r="E720" s="7"/>
      <c r="M720" s="95"/>
      <c r="N720" s="7"/>
    </row>
    <row r="721" spans="2:14">
      <c r="B721" s="6"/>
      <c r="D721" s="8"/>
      <c r="E721" s="7"/>
      <c r="M721" s="95"/>
      <c r="N721" s="7"/>
    </row>
    <row r="722" spans="2:14">
      <c r="B722" s="6"/>
      <c r="D722" s="8"/>
      <c r="E722" s="7"/>
      <c r="M722" s="95"/>
      <c r="N722" s="7"/>
    </row>
    <row r="723" spans="2:14">
      <c r="B723" s="6"/>
      <c r="D723" s="8"/>
      <c r="E723" s="7"/>
      <c r="M723" s="95"/>
      <c r="N723" s="7"/>
    </row>
    <row r="724" spans="2:14">
      <c r="B724" s="6"/>
      <c r="D724" s="8"/>
      <c r="E724" s="7"/>
      <c r="M724" s="95"/>
      <c r="N724" s="7"/>
    </row>
    <row r="725" spans="2:14">
      <c r="B725" s="6"/>
      <c r="D725" s="8"/>
      <c r="E725" s="7"/>
      <c r="M725" s="95"/>
      <c r="N725" s="7"/>
    </row>
    <row r="726" spans="2:14">
      <c r="B726" s="6"/>
      <c r="D726" s="8"/>
      <c r="E726" s="7"/>
      <c r="M726" s="95"/>
      <c r="N726" s="7"/>
    </row>
    <row r="727" spans="2:14">
      <c r="B727" s="6"/>
      <c r="D727" s="8"/>
      <c r="E727" s="7"/>
      <c r="M727" s="95"/>
      <c r="N727" s="7"/>
    </row>
    <row r="728" spans="2:14">
      <c r="B728" s="6"/>
      <c r="D728" s="8"/>
      <c r="E728" s="7"/>
      <c r="M728" s="95"/>
      <c r="N728" s="7"/>
    </row>
    <row r="729" spans="2:14">
      <c r="B729" s="6"/>
      <c r="D729" s="8"/>
      <c r="E729" s="7"/>
      <c r="M729" s="95"/>
      <c r="N729" s="7"/>
    </row>
    <row r="730" spans="2:14">
      <c r="B730" s="6"/>
      <c r="D730" s="8"/>
      <c r="E730" s="7"/>
      <c r="M730" s="95"/>
      <c r="N730" s="7"/>
    </row>
    <row r="731" spans="2:14">
      <c r="B731" s="6"/>
      <c r="D731" s="8"/>
      <c r="E731" s="7"/>
      <c r="M731" s="95"/>
      <c r="N731" s="7"/>
    </row>
    <row r="732" spans="2:14">
      <c r="B732" s="6"/>
      <c r="D732" s="8"/>
      <c r="E732" s="7"/>
      <c r="M732" s="95"/>
      <c r="N732" s="7"/>
    </row>
    <row r="733" spans="2:14">
      <c r="B733" s="6"/>
      <c r="D733" s="8"/>
      <c r="E733" s="7"/>
      <c r="M733" s="95"/>
      <c r="N733" s="7"/>
    </row>
    <row r="734" spans="2:14">
      <c r="B734" s="6"/>
      <c r="D734" s="8"/>
      <c r="E734" s="7"/>
      <c r="M734" s="95"/>
      <c r="N734" s="7"/>
    </row>
    <row r="735" spans="2:14">
      <c r="B735" s="6"/>
      <c r="D735" s="8"/>
      <c r="E735" s="7"/>
      <c r="F735" s="96"/>
      <c r="M735" s="95"/>
      <c r="N735" s="7"/>
    </row>
    <row r="736" spans="2:14">
      <c r="B736" s="6"/>
      <c r="D736" s="8"/>
      <c r="E736" s="7"/>
      <c r="F736" s="96"/>
      <c r="M736" s="95"/>
      <c r="N736" s="7"/>
    </row>
  </sheetData>
  <mergeCells count="3">
    <mergeCell ref="F2:G2"/>
    <mergeCell ref="H2:I2"/>
    <mergeCell ref="J2:K2"/>
  </mergeCells>
  <conditionalFormatting sqref="E25">
    <cfRule type="cellIs" dxfId="1" priority="1" stopIfTrue="1" operator="equal">
      <formula>8223.307275</formula>
    </cfRule>
  </conditionalFormatting>
  <pageMargins left="0.11811023622047245" right="0.11811023622047245" top="0.11811023622047245" bottom="0.11811023622047245" header="0.11811023622047245" footer="0.11811023622047245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კრებითი</vt:lpstr>
      <vt:lpstr>მოსამზ</vt:lpstr>
      <vt:lpstr>გრუნტი-ინერტულ.</vt:lpstr>
      <vt:lpstr>მონ. კედელი</vt:lpstr>
      <vt:lpstr>კონსტრუქციული</vt:lpstr>
      <vt:lpstr>პრეკასტები</vt:lpstr>
      <vt:lpstr>ექსტერიერი</vt:lpstr>
      <vt:lpstr>მისადგომები და შიდა გზა</vt:lpstr>
      <vt:lpstr>დოკის.შელტერი.კარები</vt:lpstr>
      <vt:lpstr>ღობე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Tamar Imerlishvili</cp:lastModifiedBy>
  <dcterms:created xsi:type="dcterms:W3CDTF">2015-06-05T18:17:20Z</dcterms:created>
  <dcterms:modified xsi:type="dcterms:W3CDTF">2025-11-24T12:37:40Z</dcterms:modified>
</cp:coreProperties>
</file>