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Projects\Tenders\2025\ცენტრალური  საწყობი\Tenders.ge\"/>
    </mc:Choice>
  </mc:AlternateContent>
  <xr:revisionPtr revIDLastSave="0" documentId="13_ncr:1_{644B4643-9787-45FA-A6B5-383EA1D56E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1-1 კრებსითი ხარჯთ." sheetId="7" r:id="rId1"/>
  </sheets>
  <definedNames>
    <definedName name="_xlnm._FilterDatabase" localSheetId="0" hidden="1">'N1-1 კრებსითი ხარჯთ.'!$A$9:$I$55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A11" i="7"/>
  <c r="A12" i="7" s="1"/>
  <c r="F11" i="7"/>
  <c r="F12" i="7"/>
  <c r="F13" i="7"/>
  <c r="F14" i="7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41" i="7" l="1"/>
  <c r="F42" i="7"/>
  <c r="F43" i="7"/>
  <c r="F49" i="7"/>
  <c r="F50" i="7"/>
  <c r="F38" i="7"/>
  <c r="F39" i="7"/>
  <c r="F40" i="7"/>
  <c r="F44" i="7"/>
  <c r="F45" i="7"/>
  <c r="F46" i="7"/>
  <c r="F47" i="7"/>
  <c r="F48" i="7"/>
  <c r="F51" i="7" l="1"/>
  <c r="F52" i="7"/>
  <c r="F53" i="7" s="1"/>
  <c r="F54" i="7" l="1"/>
  <c r="F55" i="7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</calcChain>
</file>

<file path=xl/sharedStrings.xml><?xml version="1.0" encoding="utf-8"?>
<sst xmlns="http://schemas.openxmlformats.org/spreadsheetml/2006/main" count="101" uniqueCount="64">
  <si>
    <t>სამშენებლო სამუშაოები</t>
  </si>
  <si>
    <t>ჯამი</t>
  </si>
  <si>
    <t>სულ ხარჯთაღიცხვით</t>
  </si>
  <si>
    <t>N</t>
  </si>
  <si>
    <t xml:space="preserve">სამუშაოს დასახელება </t>
  </si>
  <si>
    <t>განზ. ერთ.</t>
  </si>
  <si>
    <r>
      <t>მ</t>
    </r>
    <r>
      <rPr>
        <vertAlign val="superscript"/>
        <sz val="12"/>
        <rFont val="Sylfaen"/>
        <family val="1"/>
      </rPr>
      <t>3</t>
    </r>
  </si>
  <si>
    <t>ტ</t>
  </si>
  <si>
    <t>მ3</t>
  </si>
  <si>
    <t>მ2</t>
  </si>
  <si>
    <t>სულ პირდაპირი ხარჯები</t>
  </si>
  <si>
    <t>შედგენილია საბაზისო ნორმებით, მიმდინარე ფასებში 2025 წლის IV კვარტლის დონეზე</t>
  </si>
  <si>
    <r>
      <t>III კატ. გრუნტის დამუშავება ექსკავატორით ჩამჩის მოცულობით 0.5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 xml:space="preserve">  ა/მ დატვირთვით</t>
    </r>
  </si>
  <si>
    <t>III კატ. გრუნტის დამუშავება ხელით, ავტოთვითმცლელზე დატვირთვით</t>
  </si>
  <si>
    <r>
      <t>III კატ. გვერდზე დაყრილი ხელით დამუშავებული გრუნტის დატვირთვა ექსკავატორით ერთციცხვიანი 0,5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  <charset val="204"/>
      </rPr>
      <t xml:space="preserve">  ავ/თვითმცლელზე</t>
    </r>
  </si>
  <si>
    <r>
      <t>მ</t>
    </r>
    <r>
      <rPr>
        <vertAlign val="superscript"/>
        <sz val="12"/>
        <rFont val="Sylfaen"/>
        <family val="1"/>
      </rPr>
      <t>2</t>
    </r>
  </si>
  <si>
    <t>ლითონის ელემენტების  დაგრუნტვა ანტიკოროზიული გრუნტით  "პრაიმერი"</t>
  </si>
  <si>
    <t>ლითონის ელემენტების  შეღებვა ანტიკოროზიული ბოთლის ფერი ზეთოვანი საღებავით 2 ფენად</t>
  </si>
  <si>
    <t>მ</t>
  </si>
  <si>
    <t xml:space="preserve">დაფერილი ფოლადის ფურცლის სისქით 0.5 მმ; წყალგამყვანი ღარის  Ø175მმ მოწყობა  სამაგრებით - ანკერი 80მმ) </t>
  </si>
  <si>
    <t xml:space="preserve">დაფერილი ფოლადის ფურცლის სისქით 0.5 მმ; მილის (100 მმ)) (წყალგამყვანი ძაბრით -2 ცალი; მუხლი 6 ცალი და სამაგრებით - ანკერი 80მმ-6 ცალი) შეძენა და მოწყობა </t>
  </si>
  <si>
    <t>ბეტონის მომზადების მოწყობა B-7.5 მარკის სულფატომედეგი ბეტონით, რკბ. წერტილოვაბი წს-1 საძირკვლის   ქვეშ</t>
  </si>
  <si>
    <t xml:space="preserve">რკბ. წერტილოვაბი წს-1 საძირკვლის                                     მოწყობა, სულფატომედეგი ბეტონის მარკა  B-20 (M-250) </t>
  </si>
  <si>
    <t xml:space="preserve">მონოლითური ცოკოლის (კოჭები)                                            მოწყობა, ბეტონის მარკა  B-20 (M-250) </t>
  </si>
  <si>
    <r>
      <t>რკბ. იატაკის ფილის მოწყობა, ბეტონის მარკა B-</t>
    </r>
    <r>
      <rPr>
        <sz val="12"/>
        <rFont val="Sylfaen"/>
        <family val="1"/>
      </rPr>
      <t xml:space="preserve">20  (M-250) </t>
    </r>
  </si>
  <si>
    <t>წერტილოვან საძირკველში წს-1 ანკერების  ანკ-1   მოწყობა                                                                       (48 ცალი)</t>
  </si>
  <si>
    <t>წერტილოვან საძირკველში წს-2 ანკერების  ანკ-2   მოწყობა                                                                       (24 ცალი)</t>
  </si>
  <si>
    <t>ფოლადის ფერმის  ფფ-1 (4 ცალი) მოწყობა   იხ. პროექტი</t>
  </si>
  <si>
    <t>ფოლადის ფერმის  ფფ-1 (4 ცალი) კვანძების  მოწყობა   იხ. პროექტი</t>
  </si>
  <si>
    <t>ფოლადის დგარის ფდ-1                                                      (8 ცალი) ფოლადის  სამონტაჟო ფოლადის ფურცლის მოწყობა     იხ. პროექტი</t>
  </si>
  <si>
    <t>სახურავის ტორეცის რიგელის მოწყობა ფოლადის  ორტესებრი ძელით  (№18) (IPE-180)                                                            იხ. პროექტი</t>
  </si>
  <si>
    <t>სახურავის გრძივების მოწყობა ფოლადის  შველერებით  180X50X4 იხ. პროექტი</t>
  </si>
  <si>
    <t>ვერტიკალური კავშირების  ვკ-1                            (2 ცალი) მოწყობა იხ. პროექტი</t>
  </si>
  <si>
    <t>ვერტიკალური კავშირების  ვკ-1                                                 (2 ცალი)  საკვანძო ფოლადის ფურცლის მოწყობა   იხ. პროექტი</t>
  </si>
  <si>
    <t>ვერტიკალური კავშირების  ვკ-2                           (4 ცალი) მოწყობა იხ. პროექტი</t>
  </si>
  <si>
    <t>ჰორიზონტალური  კავშირების მოწყობა  ფერმისა და ტორეცის ქვედა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</si>
  <si>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ქვედა  სარტყელში  საკვანძო ფოლადის ფურცლის მოწყობა   იხ. პროექტი</t>
  </si>
  <si>
    <t>ჰორიზონტალური  კავშირების მოწყობა  ფერმისა და ტორეცის ზედა  სარტყელში. (ფოლადის კვადრატული მილი 100X3)                         იხ. პროექტი</t>
  </si>
  <si>
    <t>ჰორიზონტალური  კავშირების ფერმისა და ტორეცის ზედა  სარტყელში  საკვანძო ფოლადის ფურცლის მოწყობა   იხ. პროექტი</t>
  </si>
  <si>
    <t>კედლების მოსაწყობად გრძივების მოწყობა  (ფოლადის შველერებით 180X50X4)   იხ. პროექტი</t>
  </si>
  <si>
    <t>კედლების მოსაწყობად გრძივების  საკვანძო ფოლადის ფურცლის, კუთხოვანის და კვადრატული მილის მოწყობა.   იხ. პროექტი</t>
  </si>
  <si>
    <t>ალაყაფის კარების მოჩარჩოება, მოწყობა  (ფოლადის კვადრატული მილი 100X4, კუთხოვანა 70X6, ფოლადის ფურცელი 6 მმ; 10 მმ; ანკერი M16-150)  იხ. პროექტი</t>
  </si>
  <si>
    <t>გრუნტის გატანა ავტოთვითმცლელებით                                                            გატანა 25 კმ</t>
  </si>
  <si>
    <t xml:space="preserve">რკბ. წერტილოვაბი წს-2 საძირკვლის   მოწყობა, სულფატომედეგი ბეტონის მარკა                                          B-20 (M-250) </t>
  </si>
  <si>
    <t>რკბ. იატაკის ფილის ქვეშ ქვიშა-ხრეშის (ფრაქცია 0-80 მმ) ბალიშის მოწყობა  დატკეპვნით</t>
  </si>
  <si>
    <t>ფოლადის დგარის ფდ-1 ორტესებტი ძელი  (HEA-300) მოწყობა  L=50.4მ    (8 ცალი)</t>
  </si>
  <si>
    <t>ფოლადის დგარის ფდ-2 ორტესებტი ძელი ) (HEA-300) მოწყობა  L=30.1მ (4 ცალი)</t>
  </si>
  <si>
    <t>ფოლადის დგარის ფდ-2  ორტესებტი ძელი  (HEA-300)                                                    (4 ცალი)  სამონტაჟო ფოლადის ფურცლის მოწყობა     იხ. პროექტი</t>
  </si>
  <si>
    <t>ფოლადის დგარის ფდ-3 ორტესებტი ძელი (IPE-220) მოწყობა  L=32.3 მ (4 ცალი)</t>
  </si>
  <si>
    <t>ფოლადის დგარის ფდ-3 ორტესებტი ძელი (IPE-220)                                                    (4 ცალი)  სამონტაჟო ფოლადის ფურცლის მოწყობა   იხ. პროექტი</t>
  </si>
  <si>
    <t>ფოლადის დგარის ფდ-4 ორტესებტი ძელი  (IPE-220) მოწყობა  L=17.3 მ (2 ცალი)</t>
  </si>
  <si>
    <t>ფოლადის დგარის ფდ-4 ორტესებტი ძელი  (IPE-220)                                                    (2 ცალი)  სამონტაჟო ფოლადის ფურცლის მოწყობა   იხ. პროექტი</t>
  </si>
  <si>
    <t>გადახურვის მოწყობა სენდვიჩ-პანელებით  50 მმ  (თეთრი ფერის)</t>
  </si>
  <si>
    <t>სახურავის გადახურვის კეხზე  თუნუქის ფურცლის L=24.0 მ</t>
  </si>
  <si>
    <t>რაოდენობა</t>
  </si>
  <si>
    <t xml:space="preserve">  სულ                                 (ლარი)</t>
  </si>
  <si>
    <t>შენიშვნა</t>
  </si>
  <si>
    <t xml:space="preserve">გაუთვალისწინებელი ხარჯები </t>
  </si>
  <si>
    <t xml:space="preserve">დ.ღ.გ.   </t>
  </si>
  <si>
    <t>კრებსითი ხარჯთაღრიცხვა N1-1</t>
  </si>
  <si>
    <t>ცენტრალური საწყობის ტერიტორიაზე ახალი საწყობის მშენებლობა.  კოდი IC25-1164057                                                                                                                          (სამონტაჟო სამუშაოები)</t>
  </si>
  <si>
    <t>კედლების მოწყობა სენდვიჩ-პანელებით  სისქით 50 მმ   (თეთრი ფერის)</t>
  </si>
  <si>
    <t>კონტრაქტორი</t>
  </si>
  <si>
    <t>ერთ.ფასი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</si>
</sst>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_-* #,##0.00_р_._-;\-* #,##0.00_р_._-;_-* &quot;-&quot;??_р_._-;_-@_-"/>
    <numFmt numFmtId="166" formatCode="0.0"/>
    <numFmt numFmtId="167" formatCode="0.0000"/>
    <numFmt numFmtId="168" formatCode="0.00000"/>
  </numFmts>
  <fonts count="1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1"/>
      <name val="Sylfaen"/>
      <family val="1"/>
      <charset val="204"/>
    </font>
    <font>
      <b/>
      <sz val="12"/>
      <name val="Sylfaen"/>
      <family val="1"/>
    </font>
    <font>
      <sz val="10"/>
      <name val="Arial"/>
      <family val="2"/>
      <charset val="204"/>
    </font>
    <font>
      <sz val="12"/>
      <name val="Sylfaen"/>
      <family val="1"/>
    </font>
    <font>
      <vertAlign val="superscript"/>
      <sz val="12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Calibri Light"/>
      <family val="2"/>
    </font>
    <font>
      <sz val="11"/>
      <name val="Sylfaen"/>
      <family val="1"/>
    </font>
    <font>
      <b/>
      <sz val="11"/>
      <color theme="1"/>
      <name val="AcadNusx"/>
    </font>
    <font>
      <b/>
      <sz val="10"/>
      <color theme="1"/>
      <name val="AcadNusx"/>
    </font>
    <font>
      <sz val="12"/>
      <name val="AcadNusx"/>
    </font>
    <font>
      <sz val="11"/>
      <color theme="1"/>
      <name val="AcadNusx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9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/>
  </cellStyleXfs>
  <cellXfs count="128">
    <xf numFmtId="0" fontId="0" fillId="0" borderId="0" xfId="0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7" fillId="2" borderId="5" xfId="1" applyNumberFormat="1" applyFont="1" applyFill="1" applyBorder="1" applyAlignment="1" applyProtection="1">
      <alignment horizontal="center" vertical="center"/>
      <protection locked="0"/>
    </xf>
    <xf numFmtId="2" fontId="2" fillId="2" borderId="0" xfId="1" applyNumberFormat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7" fontId="2" fillId="2" borderId="15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8" fontId="2" fillId="2" borderId="15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166" fontId="7" fillId="2" borderId="1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2" fontId="7" fillId="2" borderId="16" xfId="1" applyNumberFormat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2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2" fillId="2" borderId="9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center" vertical="center"/>
    </xf>
    <xf numFmtId="0" fontId="7" fillId="2" borderId="0" xfId="1" applyFont="1" applyFill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center" vertical="center"/>
    </xf>
    <xf numFmtId="164" fontId="7" fillId="2" borderId="0" xfId="8" applyNumberFormat="1" applyFont="1" applyFill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" fontId="7" fillId="2" borderId="14" xfId="9" applyNumberFormat="1" applyFont="1" applyFill="1" applyBorder="1" applyAlignment="1">
      <alignment horizontal="center" vertical="center"/>
    </xf>
    <xf numFmtId="0" fontId="7" fillId="2" borderId="15" xfId="9" applyFont="1" applyFill="1" applyBorder="1" applyAlignment="1">
      <alignment horizontal="center" vertical="center"/>
    </xf>
    <xf numFmtId="2" fontId="7" fillId="2" borderId="15" xfId="9" applyNumberFormat="1" applyFont="1" applyFill="1" applyBorder="1" applyAlignment="1">
      <alignment horizontal="center" vertical="center"/>
    </xf>
    <xf numFmtId="2" fontId="7" fillId="2" borderId="5" xfId="9" applyNumberFormat="1" applyFont="1" applyFill="1" applyBorder="1" applyAlignment="1">
      <alignment horizontal="center" vertical="center"/>
    </xf>
    <xf numFmtId="0" fontId="7" fillId="2" borderId="0" xfId="9" applyFont="1" applyFill="1" applyAlignment="1">
      <alignment vertical="center"/>
    </xf>
    <xf numFmtId="2" fontId="7" fillId="2" borderId="0" xfId="9" applyNumberFormat="1" applyFont="1" applyFill="1" applyAlignment="1">
      <alignment horizontal="left" vertical="center"/>
    </xf>
    <xf numFmtId="166" fontId="7" fillId="2" borderId="15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left" vertical="center"/>
    </xf>
    <xf numFmtId="2" fontId="2" fillId="2" borderId="0" xfId="1" applyNumberFormat="1" applyFont="1" applyFill="1" applyAlignment="1">
      <alignment horizontal="left" vertical="center"/>
    </xf>
    <xf numFmtId="1" fontId="2" fillId="2" borderId="14" xfId="8" applyNumberFormat="1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 wrapText="1"/>
    </xf>
    <xf numFmtId="0" fontId="2" fillId="2" borderId="15" xfId="8" applyFont="1" applyFill="1" applyBorder="1" applyAlignment="1">
      <alignment horizontal="center" vertical="center"/>
    </xf>
    <xf numFmtId="2" fontId="2" fillId="2" borderId="5" xfId="8" applyNumberFormat="1" applyFont="1" applyFill="1" applyBorder="1" applyAlignment="1">
      <alignment horizontal="center" vertical="center"/>
    </xf>
    <xf numFmtId="2" fontId="2" fillId="2" borderId="16" xfId="8" applyNumberFormat="1" applyFont="1" applyFill="1" applyBorder="1" applyAlignment="1">
      <alignment horizontal="left" vertical="center"/>
    </xf>
    <xf numFmtId="0" fontId="2" fillId="2" borderId="0" xfId="8" applyFont="1" applyFill="1" applyAlignment="1">
      <alignment vertical="center"/>
    </xf>
    <xf numFmtId="1" fontId="2" fillId="2" borderId="14" xfId="8" applyNumberFormat="1" applyFont="1" applyFill="1" applyBorder="1" applyAlignment="1">
      <alignment horizontal="center" vertical="center"/>
    </xf>
    <xf numFmtId="0" fontId="2" fillId="2" borderId="15" xfId="8" applyFont="1" applyFill="1" applyBorder="1" applyAlignment="1">
      <alignment vertical="center" wrapText="1"/>
    </xf>
    <xf numFmtId="0" fontId="7" fillId="2" borderId="15" xfId="8" applyFont="1" applyFill="1" applyBorder="1" applyAlignment="1">
      <alignment vertical="center" wrapText="1"/>
    </xf>
    <xf numFmtId="2" fontId="7" fillId="2" borderId="5" xfId="8" applyNumberFormat="1" applyFont="1" applyFill="1" applyBorder="1" applyAlignment="1" applyProtection="1">
      <alignment horizontal="center" vertical="center"/>
      <protection locked="0"/>
    </xf>
    <xf numFmtId="2" fontId="12" fillId="2" borderId="0" xfId="8" applyNumberFormat="1" applyFont="1" applyFill="1" applyAlignment="1">
      <alignment horizontal="left" vertical="center"/>
    </xf>
    <xf numFmtId="164" fontId="2" fillId="2" borderId="15" xfId="8" applyNumberFormat="1" applyFont="1" applyFill="1" applyBorder="1" applyAlignment="1">
      <alignment horizontal="center" vertical="center"/>
    </xf>
    <xf numFmtId="2" fontId="2" fillId="2" borderId="0" xfId="8" applyNumberFormat="1" applyFont="1" applyFill="1" applyAlignment="1">
      <alignment horizontal="left" vertical="center"/>
    </xf>
    <xf numFmtId="1" fontId="16" fillId="2" borderId="14" xfId="10" applyNumberFormat="1" applyFont="1" applyFill="1" applyBorder="1" applyAlignment="1">
      <alignment horizontal="center" vertical="center"/>
    </xf>
    <xf numFmtId="166" fontId="2" fillId="2" borderId="5" xfId="12" applyNumberFormat="1" applyFont="1" applyFill="1" applyBorder="1" applyAlignment="1">
      <alignment horizontal="center" vertical="center"/>
    </xf>
    <xf numFmtId="2" fontId="17" fillId="2" borderId="0" xfId="12" applyNumberFormat="1" applyFont="1" applyFill="1" applyAlignment="1">
      <alignment horizontal="left" vertical="center"/>
    </xf>
    <xf numFmtId="0" fontId="14" fillId="0" borderId="0" xfId="12" applyFont="1" applyAlignment="1">
      <alignment horizontal="center" vertical="center"/>
    </xf>
    <xf numFmtId="0" fontId="15" fillId="0" borderId="0" xfId="12" applyFont="1" applyAlignment="1">
      <alignment horizontal="center"/>
    </xf>
    <xf numFmtId="0" fontId="2" fillId="2" borderId="15" xfId="12" applyFont="1" applyFill="1" applyBorder="1" applyAlignment="1">
      <alignment horizontal="center" vertical="center"/>
    </xf>
    <xf numFmtId="2" fontId="2" fillId="2" borderId="15" xfId="12" applyNumberFormat="1" applyFont="1" applyFill="1" applyBorder="1" applyAlignment="1">
      <alignment horizontal="center" vertical="center"/>
    </xf>
    <xf numFmtId="1" fontId="7" fillId="2" borderId="14" xfId="8" applyNumberFormat="1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2" fontId="2" fillId="2" borderId="5" xfId="12" applyNumberFormat="1" applyFont="1" applyFill="1" applyBorder="1" applyAlignment="1">
      <alignment horizontal="center" vertical="center"/>
    </xf>
    <xf numFmtId="0" fontId="13" fillId="0" borderId="0" xfId="8" applyFont="1" applyAlignment="1">
      <alignment vertical="center"/>
    </xf>
    <xf numFmtId="0" fontId="7" fillId="2" borderId="0" xfId="8" applyFont="1" applyFill="1" applyAlignment="1">
      <alignment vertical="center"/>
    </xf>
    <xf numFmtId="43" fontId="5" fillId="2" borderId="10" xfId="5" applyFont="1" applyFill="1" applyBorder="1" applyAlignment="1" applyProtection="1">
      <alignment horizontal="center" vertical="center"/>
    </xf>
    <xf numFmtId="43" fontId="7" fillId="2" borderId="10" xfId="5" applyFont="1" applyFill="1" applyBorder="1" applyAlignment="1">
      <alignment horizontal="center" vertical="center"/>
    </xf>
    <xf numFmtId="43" fontId="5" fillId="2" borderId="10" xfId="5" applyFont="1" applyFill="1" applyBorder="1" applyAlignment="1">
      <alignment horizontal="center" vertical="center"/>
    </xf>
    <xf numFmtId="2" fontId="7" fillId="2" borderId="0" xfId="1" applyNumberFormat="1" applyFont="1" applyFill="1" applyAlignment="1">
      <alignment horizontal="left" vertical="center"/>
    </xf>
    <xf numFmtId="2" fontId="7" fillId="2" borderId="16" xfId="1" applyNumberFormat="1" applyFont="1" applyFill="1" applyBorder="1" applyAlignment="1">
      <alignment horizontal="left" vertical="center"/>
    </xf>
    <xf numFmtId="2" fontId="2" fillId="2" borderId="16" xfId="1" applyNumberFormat="1" applyFont="1" applyFill="1" applyBorder="1" applyAlignment="1">
      <alignment horizontal="left" vertical="center"/>
    </xf>
    <xf numFmtId="43" fontId="5" fillId="2" borderId="0" xfId="5" applyFont="1" applyFill="1" applyAlignment="1">
      <alignment horizontal="left" vertical="center"/>
    </xf>
    <xf numFmtId="2" fontId="7" fillId="2" borderId="0" xfId="8" applyNumberFormat="1" applyFont="1" applyFill="1" applyAlignment="1">
      <alignment horizontal="center" vertical="center"/>
    </xf>
    <xf numFmtId="43" fontId="5" fillId="2" borderId="0" xfId="5" applyFont="1" applyFill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1" fontId="2" fillId="2" borderId="18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7" fillId="2" borderId="15" xfId="1" applyFont="1" applyFill="1" applyBorder="1" applyAlignment="1" applyProtection="1">
      <alignment vertical="center" wrapText="1"/>
      <protection locked="0"/>
    </xf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2" fillId="2" borderId="15" xfId="8" applyFont="1" applyFill="1" applyBorder="1" applyAlignment="1">
      <alignment horizontal="left" vertical="center" wrapText="1"/>
    </xf>
    <xf numFmtId="166" fontId="2" fillId="2" borderId="15" xfId="7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2" borderId="15" xfId="12" applyFont="1" applyFill="1" applyBorder="1" applyAlignment="1">
      <alignment horizontal="left" vertical="center" wrapText="1"/>
    </xf>
    <xf numFmtId="166" fontId="7" fillId="2" borderId="15" xfId="7" applyNumberFormat="1" applyFont="1" applyFill="1" applyBorder="1" applyAlignment="1">
      <alignment horizontal="center" vertical="center"/>
    </xf>
    <xf numFmtId="49" fontId="5" fillId="2" borderId="9" xfId="8" applyNumberFormat="1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left" vertical="center" wrapText="1"/>
    </xf>
    <xf numFmtId="9" fontId="7" fillId="2" borderId="10" xfId="8" applyNumberFormat="1" applyFont="1" applyFill="1" applyBorder="1" applyAlignment="1">
      <alignment horizontal="center" vertical="center"/>
    </xf>
    <xf numFmtId="2" fontId="5" fillId="2" borderId="10" xfId="8" applyNumberFormat="1" applyFont="1" applyFill="1" applyBorder="1" applyAlignment="1">
      <alignment horizontal="center" vertical="center"/>
    </xf>
    <xf numFmtId="0" fontId="5" fillId="2" borderId="10" xfId="8" applyFont="1" applyFill="1" applyBorder="1" applyAlignment="1">
      <alignment horizontal="center" vertical="center"/>
    </xf>
    <xf numFmtId="43" fontId="7" fillId="2" borderId="17" xfId="5" applyFont="1" applyFill="1" applyBorder="1" applyAlignment="1" applyProtection="1">
      <alignment horizontal="center" vertical="center"/>
    </xf>
    <xf numFmtId="2" fontId="7" fillId="2" borderId="0" xfId="8" applyNumberFormat="1" applyFont="1" applyFill="1" applyAlignment="1">
      <alignment horizontal="left" vertical="center"/>
    </xf>
    <xf numFmtId="0" fontId="7" fillId="0" borderId="0" xfId="8" applyFont="1" applyAlignment="1">
      <alignment vertical="center"/>
    </xf>
    <xf numFmtId="2" fontId="7" fillId="2" borderId="0" xfId="1" applyNumberFormat="1" applyFont="1" applyFill="1" applyAlignment="1">
      <alignment horizontal="center" vertical="center"/>
    </xf>
    <xf numFmtId="0" fontId="3" fillId="2" borderId="10" xfId="1" applyFont="1" applyFill="1" applyBorder="1" applyAlignment="1">
      <alignment horizontal="left" vertical="center" wrapText="1"/>
    </xf>
    <xf numFmtId="43" fontId="5" fillId="2" borderId="11" xfId="5" applyFont="1" applyFill="1" applyBorder="1" applyAlignment="1" applyProtection="1">
      <alignment horizontal="center" vertical="center"/>
    </xf>
    <xf numFmtId="2" fontId="7" fillId="0" borderId="0" xfId="8" applyNumberFormat="1" applyFont="1" applyAlignment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3" fillId="2" borderId="10" xfId="4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2" borderId="17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2" fontId="4" fillId="2" borderId="21" xfId="1" applyNumberFormat="1" applyFont="1" applyFill="1" applyBorder="1" applyAlignment="1">
      <alignment horizontal="center" vertical="center" wrapText="1"/>
    </xf>
    <xf numFmtId="1" fontId="2" fillId="2" borderId="22" xfId="1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43" fontId="5" fillId="2" borderId="18" xfId="5" applyFont="1" applyFill="1" applyBorder="1" applyAlignment="1" applyProtection="1">
      <alignment horizontal="center" vertical="center"/>
    </xf>
    <xf numFmtId="43" fontId="7" fillId="2" borderId="21" xfId="5" applyFont="1" applyFill="1" applyBorder="1" applyAlignment="1">
      <alignment horizontal="center" vertical="center"/>
    </xf>
    <xf numFmtId="43" fontId="5" fillId="2" borderId="18" xfId="5" applyFont="1" applyFill="1" applyBorder="1" applyAlignment="1">
      <alignment horizontal="center" vertical="center"/>
    </xf>
    <xf numFmtId="2" fontId="18" fillId="3" borderId="20" xfId="1" applyNumberFormat="1" applyFont="1" applyFill="1" applyBorder="1" applyAlignment="1">
      <alignment horizontal="center" vertical="center" wrapText="1"/>
    </xf>
    <xf numFmtId="2" fontId="18" fillId="3" borderId="24" xfId="1" applyNumberFormat="1" applyFont="1" applyFill="1" applyBorder="1" applyAlignment="1">
      <alignment horizontal="center" vertical="center" wrapText="1"/>
    </xf>
    <xf numFmtId="43" fontId="2" fillId="2" borderId="15" xfId="5" applyFont="1" applyFill="1" applyBorder="1" applyAlignment="1">
      <alignment horizontal="center" vertical="center"/>
    </xf>
  </cellXfs>
  <cellStyles count="15">
    <cellStyle name="Comma" xfId="5" builtinId="3"/>
    <cellStyle name="Comma 10" xfId="11" xr:uid="{32F67E22-FC2F-4473-A142-E678B497B2BB}"/>
    <cellStyle name="Comma 11" xfId="13" xr:uid="{CFDEBB71-BFCA-4C1F-83E5-1B6AFF9081FC}"/>
    <cellStyle name="Comma 2" xfId="2" xr:uid="{7DA3287B-0CD1-4EA4-8E85-5A005F41329F}"/>
    <cellStyle name="Comma 2 2" xfId="7" xr:uid="{8E459797-B4FB-4ED1-BECB-6B99596010B2}"/>
    <cellStyle name="Comma 3" xfId="3" xr:uid="{7AD9F3DF-6474-4909-A045-D8269C724B68}"/>
    <cellStyle name="Normal" xfId="0" builtinId="0"/>
    <cellStyle name="Normal 12" xfId="12" xr:uid="{F84B23E5-B06D-429D-BB7B-8EB17EC9A31C}"/>
    <cellStyle name="Normal 2" xfId="1" xr:uid="{D9C92670-02F7-48FD-B368-134F54392C06}"/>
    <cellStyle name="Normal 2 2 2" xfId="14" xr:uid="{AD5F5E2C-7AEA-4CE4-B2C3-36C231F9E76F}"/>
    <cellStyle name="Normal 2 9" xfId="8" xr:uid="{1181BAFD-C2CD-472A-9B64-CA8A64090322}"/>
    <cellStyle name="Normal 4" xfId="6" xr:uid="{F4BF7F63-EA3F-4DDA-854A-A0F1D47F5073}"/>
    <cellStyle name="Normal 5" xfId="9" xr:uid="{B52FD09F-E3F2-43B3-915C-B23C7FD7276F}"/>
    <cellStyle name="Normal_gare wyalsadfenigagarini_SAN2008=IIkv" xfId="10" xr:uid="{DB7C1F66-5692-4AB8-9569-0AB22BE271DE}"/>
    <cellStyle name="Обычный_Лист1" xfId="4" xr:uid="{7AEC2AE8-340E-4788-827C-0381523A3575}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93C8-F6B2-41B3-868B-34833B62FFA4}">
  <sheetPr>
    <tabColor rgb="FFFFFF00"/>
  </sheetPr>
  <dimension ref="A1:AA55"/>
  <sheetViews>
    <sheetView tabSelected="1" workbookViewId="0">
      <selection activeCell="M10" sqref="M10"/>
    </sheetView>
  </sheetViews>
  <sheetFormatPr defaultColWidth="9.109375" defaultRowHeight="16.2"/>
  <cols>
    <col min="1" max="1" width="7.109375" style="3" customWidth="1"/>
    <col min="2" max="2" width="47.5546875" style="3" customWidth="1"/>
    <col min="3" max="3" width="8.5546875" style="3" customWidth="1"/>
    <col min="4" max="4" width="12.5546875" style="3" bestFit="1" customWidth="1"/>
    <col min="5" max="5" width="14" style="3" customWidth="1"/>
    <col min="6" max="8" width="15.33203125" style="3" customWidth="1"/>
    <col min="9" max="9" width="20.33203125" style="3" customWidth="1"/>
    <col min="10" max="10" width="15.109375" style="74" customWidth="1"/>
    <col min="11" max="11" width="9.109375" style="3"/>
    <col min="12" max="12" width="14.88671875" style="3" customWidth="1"/>
    <col min="13" max="13" width="11.5546875" style="3" bestFit="1" customWidth="1"/>
    <col min="14" max="16384" width="9.109375" style="3"/>
  </cols>
  <sheetData>
    <row r="1" spans="1:19" ht="49.5" customHeight="1">
      <c r="A1" s="108" t="s">
        <v>60</v>
      </c>
      <c r="B1" s="108"/>
      <c r="C1" s="108"/>
      <c r="D1" s="108"/>
      <c r="E1" s="108"/>
      <c r="F1" s="108"/>
      <c r="G1" s="108"/>
      <c r="H1" s="108"/>
      <c r="I1" s="108"/>
    </row>
    <row r="2" spans="1:19" ht="21.75" customHeight="1">
      <c r="A2" s="115" t="s">
        <v>59</v>
      </c>
      <c r="B2" s="115"/>
      <c r="C2" s="115"/>
      <c r="D2" s="115"/>
      <c r="E2" s="115"/>
      <c r="F2" s="115"/>
      <c r="G2" s="115"/>
      <c r="H2" s="115"/>
      <c r="I2" s="115"/>
    </row>
    <row r="3" spans="1:19" ht="10.5" customHeight="1">
      <c r="A3" s="2"/>
      <c r="B3" s="2"/>
      <c r="C3" s="2"/>
      <c r="D3" s="2"/>
      <c r="E3" s="2"/>
      <c r="F3" s="2"/>
      <c r="G3" s="2"/>
      <c r="H3" s="2"/>
      <c r="I3" s="2"/>
    </row>
    <row r="4" spans="1:19">
      <c r="A4" s="115" t="s">
        <v>0</v>
      </c>
      <c r="B4" s="115"/>
      <c r="C4" s="115"/>
      <c r="D4" s="115"/>
      <c r="E4" s="115"/>
      <c r="F4" s="115"/>
      <c r="G4" s="115"/>
      <c r="H4" s="115"/>
      <c r="I4" s="115"/>
    </row>
    <row r="5" spans="1:19" ht="12.75" customHeight="1">
      <c r="A5" s="2"/>
      <c r="B5" s="2"/>
      <c r="C5" s="2"/>
      <c r="D5" s="2"/>
      <c r="E5" s="2"/>
      <c r="F5" s="2"/>
      <c r="G5" s="2"/>
      <c r="H5" s="2"/>
      <c r="I5" s="2"/>
    </row>
    <row r="6" spans="1:19" ht="34.5" customHeight="1" thickBot="1">
      <c r="A6" s="4"/>
      <c r="B6" s="116" t="s">
        <v>11</v>
      </c>
      <c r="C6" s="116"/>
      <c r="D6" s="116"/>
      <c r="E6" s="116"/>
      <c r="F6" s="116"/>
      <c r="G6" s="116"/>
      <c r="H6" s="116"/>
      <c r="I6" s="116"/>
    </row>
    <row r="7" spans="1:19" ht="18" customHeight="1">
      <c r="A7" s="117" t="s">
        <v>3</v>
      </c>
      <c r="B7" s="109" t="s">
        <v>4</v>
      </c>
      <c r="C7" s="109" t="s">
        <v>5</v>
      </c>
      <c r="D7" s="109" t="s">
        <v>54</v>
      </c>
      <c r="E7" s="109" t="s">
        <v>63</v>
      </c>
      <c r="F7" s="111" t="s">
        <v>55</v>
      </c>
      <c r="G7" s="125" t="s">
        <v>62</v>
      </c>
      <c r="H7" s="126"/>
      <c r="I7" s="113" t="s">
        <v>56</v>
      </c>
    </row>
    <row r="8" spans="1:19" ht="39.75" customHeight="1" thickBot="1">
      <c r="A8" s="118"/>
      <c r="B8" s="110"/>
      <c r="C8" s="110"/>
      <c r="D8" s="110"/>
      <c r="E8" s="110"/>
      <c r="F8" s="112"/>
      <c r="G8" s="119" t="s">
        <v>63</v>
      </c>
      <c r="H8" s="119" t="s">
        <v>55</v>
      </c>
      <c r="I8" s="114"/>
    </row>
    <row r="9" spans="1:19" ht="16.8" thickBot="1">
      <c r="A9" s="24">
        <v>1</v>
      </c>
      <c r="B9" s="25">
        <v>2</v>
      </c>
      <c r="C9" s="25">
        <v>3</v>
      </c>
      <c r="D9" s="25">
        <v>4</v>
      </c>
      <c r="E9" s="80">
        <v>5</v>
      </c>
      <c r="F9" s="81">
        <v>6</v>
      </c>
      <c r="G9" s="120">
        <v>7</v>
      </c>
      <c r="H9" s="120">
        <v>8</v>
      </c>
      <c r="I9" s="82">
        <v>9</v>
      </c>
      <c r="J9" s="75"/>
    </row>
    <row r="10" spans="1:19" s="1" customFormat="1" ht="72.75" customHeight="1">
      <c r="A10" s="6">
        <v>1</v>
      </c>
      <c r="B10" s="83" t="s">
        <v>12</v>
      </c>
      <c r="C10" s="7" t="s">
        <v>6</v>
      </c>
      <c r="D10" s="17">
        <v>202.5</v>
      </c>
      <c r="E10" s="8">
        <v>3.7234840094480011</v>
      </c>
      <c r="F10" s="127">
        <f>D10*E10</f>
        <v>754.00551191322018</v>
      </c>
      <c r="G10" s="121"/>
      <c r="H10" s="121"/>
      <c r="I10" s="9"/>
      <c r="J10" s="45"/>
      <c r="K10" s="28"/>
      <c r="L10" s="78"/>
      <c r="M10" s="11"/>
    </row>
    <row r="11" spans="1:19" s="1" customFormat="1" ht="61.5" customHeight="1">
      <c r="A11" s="6">
        <f>A10+1</f>
        <v>2</v>
      </c>
      <c r="B11" s="83" t="s">
        <v>13</v>
      </c>
      <c r="C11" s="7" t="s">
        <v>6</v>
      </c>
      <c r="D11" s="84">
        <v>22.5</v>
      </c>
      <c r="E11" s="8">
        <v>32.304881024000004</v>
      </c>
      <c r="F11" s="127">
        <f>D11*E11</f>
        <v>726.85982304000004</v>
      </c>
      <c r="G11" s="121"/>
      <c r="H11" s="121"/>
      <c r="I11" s="9"/>
      <c r="J11" s="45"/>
      <c r="K11" s="28"/>
      <c r="L11" s="78"/>
      <c r="M11" s="10"/>
    </row>
    <row r="12" spans="1:19" s="30" customFormat="1" ht="99.75" customHeight="1">
      <c r="A12" s="26">
        <f>A11+1</f>
        <v>3</v>
      </c>
      <c r="B12" s="85" t="s">
        <v>14</v>
      </c>
      <c r="C12" s="7" t="s">
        <v>6</v>
      </c>
      <c r="D12" s="86">
        <v>22.5</v>
      </c>
      <c r="E12" s="8">
        <v>3.722954598632001</v>
      </c>
      <c r="F12" s="127">
        <f t="shared" ref="F12:F38" si="0">D12*E12</f>
        <v>83.766478469220019</v>
      </c>
      <c r="G12" s="121"/>
      <c r="H12" s="121"/>
      <c r="I12" s="9"/>
      <c r="J12" s="19"/>
      <c r="K12" s="28"/>
      <c r="L12" s="78"/>
      <c r="M12" s="29"/>
      <c r="N12" s="29"/>
      <c r="O12" s="29"/>
      <c r="P12" s="29"/>
      <c r="Q12" s="29"/>
      <c r="R12" s="29"/>
      <c r="S12" s="29"/>
    </row>
    <row r="13" spans="1:19" s="1" customFormat="1" ht="54.75" customHeight="1">
      <c r="A13" s="6">
        <v>4</v>
      </c>
      <c r="B13" s="83" t="s">
        <v>42</v>
      </c>
      <c r="C13" s="7" t="s">
        <v>7</v>
      </c>
      <c r="D13" s="16">
        <v>405</v>
      </c>
      <c r="E13" s="8">
        <v>14.680922889599998</v>
      </c>
      <c r="F13" s="127">
        <f t="shared" si="0"/>
        <v>5945.7737702879995</v>
      </c>
      <c r="G13" s="121"/>
      <c r="H13" s="121"/>
      <c r="I13" s="9"/>
      <c r="J13" s="45"/>
      <c r="K13" s="28"/>
      <c r="L13" s="78"/>
    </row>
    <row r="14" spans="1:19" ht="72.75" customHeight="1">
      <c r="A14" s="5">
        <v>5</v>
      </c>
      <c r="B14" s="87" t="s">
        <v>21</v>
      </c>
      <c r="C14" s="15" t="s">
        <v>8</v>
      </c>
      <c r="D14" s="16">
        <v>0.78</v>
      </c>
      <c r="E14" s="8">
        <v>26.475952025600005</v>
      </c>
      <c r="F14" s="127">
        <f t="shared" si="0"/>
        <v>20.651242579968006</v>
      </c>
      <c r="G14" s="121"/>
      <c r="H14" s="121"/>
      <c r="I14" s="9"/>
      <c r="K14" s="28"/>
      <c r="L14" s="78"/>
    </row>
    <row r="15" spans="1:19" s="51" customFormat="1" ht="49.5" customHeight="1">
      <c r="A15" s="52">
        <f t="shared" ref="A15:A50" si="1">A14+1</f>
        <v>6</v>
      </c>
      <c r="B15" s="88" t="s">
        <v>25</v>
      </c>
      <c r="C15" s="48" t="s">
        <v>7</v>
      </c>
      <c r="D15" s="57">
        <v>0.35600999999999999</v>
      </c>
      <c r="E15" s="8">
        <v>1667.6078622719997</v>
      </c>
      <c r="F15" s="127">
        <f t="shared" si="0"/>
        <v>593.68507504745457</v>
      </c>
      <c r="G15" s="121"/>
      <c r="H15" s="121"/>
      <c r="I15" s="49"/>
      <c r="J15" s="58"/>
      <c r="K15" s="28"/>
      <c r="L15" s="78"/>
    </row>
    <row r="16" spans="1:19" s="38" customFormat="1" ht="71.25" customHeight="1">
      <c r="A16" s="34">
        <f t="shared" si="1"/>
        <v>7</v>
      </c>
      <c r="B16" s="85" t="s">
        <v>22</v>
      </c>
      <c r="C16" s="35" t="s">
        <v>6</v>
      </c>
      <c r="D16" s="36">
        <v>7.68</v>
      </c>
      <c r="E16" s="8">
        <v>88.194383678720001</v>
      </c>
      <c r="F16" s="127">
        <f t="shared" si="0"/>
        <v>677.33286665256958</v>
      </c>
      <c r="G16" s="121"/>
      <c r="H16" s="121"/>
      <c r="I16" s="37"/>
      <c r="J16" s="39"/>
      <c r="K16" s="28"/>
      <c r="L16" s="78"/>
      <c r="M16" s="32"/>
      <c r="N16" s="33"/>
    </row>
    <row r="17" spans="1:14" s="51" customFormat="1" ht="63" customHeight="1">
      <c r="A17" s="52">
        <f t="shared" si="1"/>
        <v>8</v>
      </c>
      <c r="B17" s="88" t="s">
        <v>26</v>
      </c>
      <c r="C17" s="48" t="s">
        <v>7</v>
      </c>
      <c r="D17" s="57">
        <v>5.4030000000000002E-2</v>
      </c>
      <c r="E17" s="8">
        <v>1667.6078622719999</v>
      </c>
      <c r="F17" s="127">
        <f t="shared" si="0"/>
        <v>90.100852798556161</v>
      </c>
      <c r="G17" s="121"/>
      <c r="H17" s="121"/>
      <c r="I17" s="49"/>
      <c r="J17" s="58"/>
      <c r="K17" s="28"/>
      <c r="L17" s="78"/>
    </row>
    <row r="18" spans="1:14" s="38" customFormat="1" ht="77.25" customHeight="1">
      <c r="A18" s="34">
        <f t="shared" si="1"/>
        <v>9</v>
      </c>
      <c r="B18" s="85" t="s">
        <v>43</v>
      </c>
      <c r="C18" s="35" t="s">
        <v>6</v>
      </c>
      <c r="D18" s="36">
        <v>2.4500000000000002</v>
      </c>
      <c r="E18" s="8">
        <v>88.194383678719987</v>
      </c>
      <c r="F18" s="127">
        <f t="shared" si="0"/>
        <v>216.07624001286399</v>
      </c>
      <c r="G18" s="121"/>
      <c r="H18" s="121"/>
      <c r="I18" s="37"/>
      <c r="J18" s="39"/>
      <c r="K18" s="28"/>
      <c r="L18" s="78"/>
      <c r="M18" s="32"/>
      <c r="N18" s="33"/>
    </row>
    <row r="19" spans="1:14" s="51" customFormat="1" ht="62.4" customHeight="1">
      <c r="A19" s="46">
        <f t="shared" si="1"/>
        <v>10</v>
      </c>
      <c r="B19" s="53" t="s">
        <v>44</v>
      </c>
      <c r="C19" s="47" t="s">
        <v>6</v>
      </c>
      <c r="D19" s="89">
        <v>175</v>
      </c>
      <c r="E19" s="8">
        <v>54.537413849599993</v>
      </c>
      <c r="F19" s="127">
        <f t="shared" si="0"/>
        <v>9544.0474236799982</v>
      </c>
      <c r="G19" s="121"/>
      <c r="H19" s="121"/>
      <c r="I19" s="49"/>
      <c r="J19" s="50"/>
      <c r="K19" s="28"/>
      <c r="L19" s="78"/>
    </row>
    <row r="20" spans="1:14" s="38" customFormat="1" ht="53.4" customHeight="1">
      <c r="A20" s="34">
        <f t="shared" si="1"/>
        <v>11</v>
      </c>
      <c r="B20" s="85" t="s">
        <v>23</v>
      </c>
      <c r="C20" s="35" t="s">
        <v>6</v>
      </c>
      <c r="D20" s="36">
        <v>11.38</v>
      </c>
      <c r="E20" s="8">
        <v>82.238355188352003</v>
      </c>
      <c r="F20" s="127">
        <f t="shared" si="0"/>
        <v>935.87248204344587</v>
      </c>
      <c r="G20" s="121"/>
      <c r="H20" s="121"/>
      <c r="I20" s="37"/>
      <c r="J20" s="39"/>
      <c r="K20" s="28"/>
      <c r="L20" s="78"/>
      <c r="M20" s="32"/>
      <c r="N20" s="33"/>
    </row>
    <row r="21" spans="1:14" s="1" customFormat="1" ht="49.5" customHeight="1">
      <c r="A21" s="26">
        <f t="shared" si="1"/>
        <v>12</v>
      </c>
      <c r="B21" s="90" t="s">
        <v>24</v>
      </c>
      <c r="C21" s="7" t="s">
        <v>6</v>
      </c>
      <c r="D21" s="8">
        <v>74.72</v>
      </c>
      <c r="E21" s="8">
        <v>31.807338390784</v>
      </c>
      <c r="F21" s="127">
        <f t="shared" si="0"/>
        <v>2376.6443245593805</v>
      </c>
      <c r="G21" s="121"/>
      <c r="H21" s="121"/>
      <c r="I21" s="18"/>
      <c r="J21" s="76"/>
      <c r="K21" s="28"/>
      <c r="L21" s="78"/>
    </row>
    <row r="22" spans="1:14" s="1" customFormat="1" ht="45" customHeight="1">
      <c r="A22" s="26">
        <f t="shared" si="1"/>
        <v>13</v>
      </c>
      <c r="B22" s="90" t="s">
        <v>27</v>
      </c>
      <c r="C22" s="7" t="s">
        <v>7</v>
      </c>
      <c r="D22" s="13">
        <v>3.1317999999999997</v>
      </c>
      <c r="E22" s="8">
        <v>365.15676111551994</v>
      </c>
      <c r="F22" s="127">
        <f t="shared" si="0"/>
        <v>1143.5979444615853</v>
      </c>
      <c r="G22" s="121"/>
      <c r="H22" s="121"/>
      <c r="I22" s="18"/>
      <c r="J22" s="76"/>
      <c r="K22" s="28"/>
      <c r="L22" s="78"/>
    </row>
    <row r="23" spans="1:14" s="1" customFormat="1" ht="45" customHeight="1">
      <c r="A23" s="26">
        <f t="shared" si="1"/>
        <v>14</v>
      </c>
      <c r="B23" s="90" t="s">
        <v>28</v>
      </c>
      <c r="C23" s="7" t="s">
        <v>7</v>
      </c>
      <c r="D23" s="13">
        <v>0.43286999999999992</v>
      </c>
      <c r="E23" s="8">
        <v>951.75172208511992</v>
      </c>
      <c r="F23" s="127">
        <f t="shared" si="0"/>
        <v>411.98476793898578</v>
      </c>
      <c r="G23" s="121"/>
      <c r="H23" s="121"/>
      <c r="I23" s="18"/>
      <c r="J23" s="76"/>
      <c r="K23" s="28"/>
      <c r="L23" s="78"/>
    </row>
    <row r="24" spans="1:14" s="1" customFormat="1" ht="50.1" customHeight="1">
      <c r="A24" s="26">
        <f t="shared" si="1"/>
        <v>15</v>
      </c>
      <c r="B24" s="90" t="s">
        <v>45</v>
      </c>
      <c r="C24" s="7" t="s">
        <v>7</v>
      </c>
      <c r="D24" s="13">
        <v>3.2054399999999998</v>
      </c>
      <c r="E24" s="8">
        <v>241.74495676319995</v>
      </c>
      <c r="F24" s="127">
        <f t="shared" si="0"/>
        <v>774.89895420703158</v>
      </c>
      <c r="G24" s="121"/>
      <c r="H24" s="121"/>
      <c r="I24" s="18"/>
      <c r="J24" s="76"/>
      <c r="K24" s="28"/>
      <c r="L24" s="78"/>
    </row>
    <row r="25" spans="1:14" s="1" customFormat="1" ht="83.4" customHeight="1">
      <c r="A25" s="26">
        <f t="shared" si="1"/>
        <v>16</v>
      </c>
      <c r="B25" s="90" t="s">
        <v>29</v>
      </c>
      <c r="C25" s="7" t="s">
        <v>7</v>
      </c>
      <c r="D25" s="13">
        <v>0.86656</v>
      </c>
      <c r="E25" s="8">
        <v>951.75172208512004</v>
      </c>
      <c r="F25" s="127">
        <f t="shared" si="0"/>
        <v>824.74997229008159</v>
      </c>
      <c r="G25" s="121"/>
      <c r="H25" s="121"/>
      <c r="I25" s="18"/>
      <c r="J25" s="76"/>
      <c r="K25" s="28"/>
      <c r="L25" s="78"/>
    </row>
    <row r="26" spans="1:14" s="1" customFormat="1" ht="63.6" customHeight="1">
      <c r="A26" s="26">
        <f t="shared" si="1"/>
        <v>17</v>
      </c>
      <c r="B26" s="90" t="s">
        <v>46</v>
      </c>
      <c r="C26" s="7" t="s">
        <v>7</v>
      </c>
      <c r="D26" s="14">
        <v>1.9143600000000001</v>
      </c>
      <c r="E26" s="8">
        <v>540.34168103520005</v>
      </c>
      <c r="F26" s="127">
        <f t="shared" si="0"/>
        <v>1034.4085005065456</v>
      </c>
      <c r="G26" s="121"/>
      <c r="H26" s="121"/>
      <c r="I26" s="18"/>
      <c r="J26" s="76"/>
      <c r="K26" s="28"/>
      <c r="L26" s="78"/>
    </row>
    <row r="27" spans="1:14" s="1" customFormat="1" ht="87.9" customHeight="1">
      <c r="A27" s="26">
        <f t="shared" si="1"/>
        <v>18</v>
      </c>
      <c r="B27" s="90" t="s">
        <v>47</v>
      </c>
      <c r="C27" s="7" t="s">
        <v>7</v>
      </c>
      <c r="D27" s="13">
        <v>0.39032</v>
      </c>
      <c r="E27" s="8">
        <v>951.75172208511992</v>
      </c>
      <c r="F27" s="127">
        <f t="shared" si="0"/>
        <v>371.487732164264</v>
      </c>
      <c r="G27" s="121"/>
      <c r="H27" s="121"/>
      <c r="I27" s="18"/>
      <c r="J27" s="76"/>
      <c r="K27" s="28"/>
      <c r="L27" s="78"/>
    </row>
    <row r="28" spans="1:14" s="1" customFormat="1" ht="63.6" customHeight="1">
      <c r="A28" s="26">
        <f t="shared" si="1"/>
        <v>19</v>
      </c>
      <c r="B28" s="90" t="s">
        <v>48</v>
      </c>
      <c r="C28" s="7" t="s">
        <v>7</v>
      </c>
      <c r="D28" s="12">
        <v>0.84948999999999986</v>
      </c>
      <c r="E28" s="8">
        <v>540.34168103520005</v>
      </c>
      <c r="F28" s="127">
        <f t="shared" si="0"/>
        <v>459.014854622592</v>
      </c>
      <c r="G28" s="121"/>
      <c r="H28" s="121"/>
      <c r="I28" s="18"/>
      <c r="J28" s="76"/>
      <c r="K28" s="28"/>
      <c r="L28" s="78"/>
    </row>
    <row r="29" spans="1:14" s="1" customFormat="1" ht="87.9" customHeight="1">
      <c r="A29" s="26">
        <f t="shared" si="1"/>
        <v>20</v>
      </c>
      <c r="B29" s="90" t="s">
        <v>49</v>
      </c>
      <c r="C29" s="7" t="s">
        <v>7</v>
      </c>
      <c r="D29" s="13">
        <v>0.15109999999999998</v>
      </c>
      <c r="E29" s="8">
        <v>951.75172208511981</v>
      </c>
      <c r="F29" s="127">
        <f t="shared" si="0"/>
        <v>143.80968520706159</v>
      </c>
      <c r="G29" s="121"/>
      <c r="H29" s="121"/>
      <c r="I29" s="18"/>
      <c r="J29" s="76"/>
      <c r="K29" s="28"/>
      <c r="L29" s="78"/>
    </row>
    <row r="30" spans="1:14" s="1" customFormat="1" ht="63.6" customHeight="1">
      <c r="A30" s="26">
        <f t="shared" si="1"/>
        <v>21</v>
      </c>
      <c r="B30" s="90" t="s">
        <v>50</v>
      </c>
      <c r="C30" s="7" t="s">
        <v>7</v>
      </c>
      <c r="D30" s="13">
        <v>0.45499000000000001</v>
      </c>
      <c r="E30" s="8">
        <v>540.34168103519994</v>
      </c>
      <c r="F30" s="127">
        <f t="shared" si="0"/>
        <v>245.85006145420562</v>
      </c>
      <c r="G30" s="121"/>
      <c r="H30" s="121"/>
      <c r="I30" s="18"/>
      <c r="J30" s="76"/>
      <c r="K30" s="28"/>
      <c r="L30" s="78"/>
    </row>
    <row r="31" spans="1:14" s="1" customFormat="1" ht="79.5" customHeight="1">
      <c r="A31" s="26">
        <f t="shared" si="1"/>
        <v>22</v>
      </c>
      <c r="B31" s="90" t="s">
        <v>51</v>
      </c>
      <c r="C31" s="7" t="s">
        <v>7</v>
      </c>
      <c r="D31" s="13">
        <v>8.8260000000000005E-2</v>
      </c>
      <c r="E31" s="8">
        <v>951.75172208512015</v>
      </c>
      <c r="F31" s="127">
        <f t="shared" si="0"/>
        <v>84.001606991232705</v>
      </c>
      <c r="G31" s="121"/>
      <c r="H31" s="121"/>
      <c r="I31" s="18"/>
      <c r="J31" s="76"/>
      <c r="K31" s="28"/>
      <c r="L31" s="78"/>
    </row>
    <row r="32" spans="1:14" s="1" customFormat="1" ht="56.1" customHeight="1">
      <c r="A32" s="26">
        <f t="shared" si="1"/>
        <v>23</v>
      </c>
      <c r="B32" s="90" t="s">
        <v>31</v>
      </c>
      <c r="C32" s="7" t="s">
        <v>7</v>
      </c>
      <c r="D32" s="12">
        <v>2.3094999999999999</v>
      </c>
      <c r="E32" s="8">
        <v>316.69397657567998</v>
      </c>
      <c r="F32" s="127">
        <f t="shared" si="0"/>
        <v>731.40473890153294</v>
      </c>
      <c r="G32" s="121"/>
      <c r="H32" s="121"/>
      <c r="I32" s="18"/>
      <c r="J32" s="76"/>
      <c r="K32" s="28"/>
      <c r="L32" s="78"/>
    </row>
    <row r="33" spans="1:27" s="1" customFormat="1" ht="70.5" customHeight="1">
      <c r="A33" s="26">
        <f t="shared" si="1"/>
        <v>24</v>
      </c>
      <c r="B33" s="90" t="s">
        <v>30</v>
      </c>
      <c r="C33" s="7" t="s">
        <v>7</v>
      </c>
      <c r="D33" s="14">
        <v>0.69328000000000001</v>
      </c>
      <c r="E33" s="8">
        <v>352.62412609248003</v>
      </c>
      <c r="F33" s="127">
        <f t="shared" si="0"/>
        <v>244.46725413739455</v>
      </c>
      <c r="G33" s="121"/>
      <c r="H33" s="121"/>
      <c r="I33" s="18"/>
      <c r="J33" s="76"/>
      <c r="K33" s="28"/>
      <c r="L33" s="78"/>
    </row>
    <row r="34" spans="1:27" s="1" customFormat="1" ht="47.1" customHeight="1">
      <c r="A34" s="26">
        <f t="shared" si="1"/>
        <v>25</v>
      </c>
      <c r="B34" s="90" t="s">
        <v>32</v>
      </c>
      <c r="C34" s="7" t="s">
        <v>7</v>
      </c>
      <c r="D34" s="13">
        <v>0.18171999999999996</v>
      </c>
      <c r="E34" s="8">
        <v>455.53801626431999</v>
      </c>
      <c r="F34" s="127">
        <f t="shared" si="0"/>
        <v>82.780368315552209</v>
      </c>
      <c r="G34" s="121"/>
      <c r="H34" s="121"/>
      <c r="I34" s="18"/>
      <c r="J34" s="76"/>
      <c r="K34" s="28"/>
      <c r="L34" s="78"/>
    </row>
    <row r="35" spans="1:27" s="1" customFormat="1" ht="69" customHeight="1">
      <c r="A35" s="26">
        <f t="shared" si="1"/>
        <v>26</v>
      </c>
      <c r="B35" s="90" t="s">
        <v>33</v>
      </c>
      <c r="C35" s="7" t="s">
        <v>7</v>
      </c>
      <c r="D35" s="13">
        <v>2.2280000000000001E-2</v>
      </c>
      <c r="E35" s="8">
        <v>951.75172208511981</v>
      </c>
      <c r="F35" s="127">
        <f t="shared" si="0"/>
        <v>21.205028368056471</v>
      </c>
      <c r="G35" s="121"/>
      <c r="H35" s="121"/>
      <c r="I35" s="18"/>
      <c r="J35" s="76"/>
      <c r="K35" s="28"/>
      <c r="L35" s="78"/>
    </row>
    <row r="36" spans="1:27" s="1" customFormat="1" ht="47.1" customHeight="1">
      <c r="A36" s="26">
        <f t="shared" si="1"/>
        <v>27</v>
      </c>
      <c r="B36" s="90" t="s">
        <v>34</v>
      </c>
      <c r="C36" s="7" t="s">
        <v>7</v>
      </c>
      <c r="D36" s="14">
        <v>0.17584</v>
      </c>
      <c r="E36" s="8">
        <v>455.53801626431999</v>
      </c>
      <c r="F36" s="127">
        <f t="shared" si="0"/>
        <v>80.101804779918027</v>
      </c>
      <c r="G36" s="121"/>
      <c r="H36" s="121"/>
      <c r="I36" s="18"/>
      <c r="J36" s="76"/>
      <c r="K36" s="28"/>
      <c r="L36" s="78"/>
    </row>
    <row r="37" spans="1:27" s="1" customFormat="1" ht="81.900000000000006" customHeight="1">
      <c r="A37" s="26">
        <f t="shared" si="1"/>
        <v>28</v>
      </c>
      <c r="B37" s="90" t="s">
        <v>35</v>
      </c>
      <c r="C37" s="7" t="s">
        <v>7</v>
      </c>
      <c r="D37" s="14">
        <v>2.0552799999999998</v>
      </c>
      <c r="E37" s="8">
        <v>455.53801626431999</v>
      </c>
      <c r="F37" s="127">
        <f t="shared" si="0"/>
        <v>936.25817406773149</v>
      </c>
      <c r="G37" s="121"/>
      <c r="H37" s="121"/>
      <c r="I37" s="18"/>
      <c r="J37" s="76"/>
      <c r="K37" s="28"/>
      <c r="L37" s="78"/>
    </row>
    <row r="38" spans="1:27" s="1" customFormat="1" ht="69" customHeight="1">
      <c r="A38" s="26">
        <f t="shared" si="1"/>
        <v>29</v>
      </c>
      <c r="B38" s="90" t="s">
        <v>36</v>
      </c>
      <c r="C38" s="7" t="s">
        <v>7</v>
      </c>
      <c r="D38" s="13">
        <v>0.32401999999999992</v>
      </c>
      <c r="E38" s="8">
        <v>951.75172208512004</v>
      </c>
      <c r="F38" s="127">
        <f t="shared" si="0"/>
        <v>308.38659299002052</v>
      </c>
      <c r="G38" s="121"/>
      <c r="H38" s="121"/>
      <c r="I38" s="18"/>
      <c r="J38" s="76"/>
      <c r="K38" s="28"/>
      <c r="L38" s="78"/>
    </row>
    <row r="39" spans="1:27" s="1" customFormat="1" ht="92.25" customHeight="1">
      <c r="A39" s="26">
        <f t="shared" si="1"/>
        <v>30</v>
      </c>
      <c r="B39" s="90" t="s">
        <v>37</v>
      </c>
      <c r="C39" s="7" t="s">
        <v>7</v>
      </c>
      <c r="D39" s="14">
        <v>1.22099</v>
      </c>
      <c r="E39" s="8">
        <v>455.53801626431994</v>
      </c>
      <c r="F39" s="127">
        <f t="shared" ref="F39:F50" si="2">D39*E39</f>
        <v>556.20736247857201</v>
      </c>
      <c r="G39" s="121"/>
      <c r="H39" s="121"/>
      <c r="I39" s="18"/>
      <c r="J39" s="76"/>
      <c r="K39" s="28"/>
      <c r="L39" s="78"/>
    </row>
    <row r="40" spans="1:27" s="1" customFormat="1" ht="69" customHeight="1">
      <c r="A40" s="26">
        <f t="shared" si="1"/>
        <v>31</v>
      </c>
      <c r="B40" s="90" t="s">
        <v>38</v>
      </c>
      <c r="C40" s="7" t="s">
        <v>7</v>
      </c>
      <c r="D40" s="13">
        <v>0.32401999999999992</v>
      </c>
      <c r="E40" s="8">
        <v>951.75172208512004</v>
      </c>
      <c r="F40" s="127">
        <f t="shared" si="2"/>
        <v>308.38659299002052</v>
      </c>
      <c r="G40" s="121"/>
      <c r="H40" s="121"/>
      <c r="I40" s="18"/>
      <c r="J40" s="76"/>
      <c r="K40" s="28"/>
      <c r="L40" s="78"/>
    </row>
    <row r="41" spans="1:27" s="1" customFormat="1" ht="70.5" customHeight="1">
      <c r="A41" s="26">
        <f t="shared" si="1"/>
        <v>32</v>
      </c>
      <c r="B41" s="90" t="s">
        <v>39</v>
      </c>
      <c r="C41" s="7" t="s">
        <v>7</v>
      </c>
      <c r="D41" s="14">
        <v>1.7722</v>
      </c>
      <c r="E41" s="8">
        <v>451.29422796541024</v>
      </c>
      <c r="F41" s="127">
        <f t="shared" si="2"/>
        <v>799.78363080029999</v>
      </c>
      <c r="G41" s="121"/>
      <c r="H41" s="121"/>
      <c r="I41" s="18"/>
      <c r="J41" s="76"/>
      <c r="K41" s="28"/>
      <c r="L41" s="78"/>
    </row>
    <row r="42" spans="1:27" s="1" customFormat="1" ht="69" customHeight="1">
      <c r="A42" s="26">
        <f t="shared" si="1"/>
        <v>33</v>
      </c>
      <c r="B42" s="90" t="s">
        <v>40</v>
      </c>
      <c r="C42" s="7" t="s">
        <v>7</v>
      </c>
      <c r="D42" s="13">
        <v>0.53595999999999999</v>
      </c>
      <c r="E42" s="8">
        <v>951.75172208512004</v>
      </c>
      <c r="F42" s="127">
        <f t="shared" si="2"/>
        <v>510.10085296874092</v>
      </c>
      <c r="G42" s="121"/>
      <c r="H42" s="121"/>
      <c r="I42" s="18"/>
      <c r="J42" s="76"/>
      <c r="K42" s="28"/>
      <c r="L42" s="78"/>
    </row>
    <row r="43" spans="1:27" s="1" customFormat="1" ht="102.9" customHeight="1">
      <c r="A43" s="26">
        <f t="shared" si="1"/>
        <v>34</v>
      </c>
      <c r="B43" s="90" t="s">
        <v>41</v>
      </c>
      <c r="C43" s="7" t="s">
        <v>7</v>
      </c>
      <c r="D43" s="14">
        <v>0.17455999999999999</v>
      </c>
      <c r="E43" s="8">
        <v>1363.7391435656186</v>
      </c>
      <c r="F43" s="127">
        <f t="shared" si="2"/>
        <v>238.05430490081437</v>
      </c>
      <c r="G43" s="121"/>
      <c r="H43" s="121"/>
      <c r="I43" s="18"/>
      <c r="J43" s="76"/>
      <c r="K43" s="28"/>
      <c r="L43" s="78"/>
    </row>
    <row r="44" spans="1:27" s="51" customFormat="1" ht="55.5" customHeight="1">
      <c r="A44" s="52">
        <f t="shared" si="1"/>
        <v>35</v>
      </c>
      <c r="B44" s="53" t="s">
        <v>16</v>
      </c>
      <c r="C44" s="48" t="s">
        <v>15</v>
      </c>
      <c r="D44" s="89">
        <v>240</v>
      </c>
      <c r="E44" s="8">
        <v>0.369859936</v>
      </c>
      <c r="F44" s="127">
        <f t="shared" si="2"/>
        <v>88.766384639999998</v>
      </c>
      <c r="G44" s="121"/>
      <c r="H44" s="121"/>
      <c r="I44" s="55"/>
      <c r="J44" s="56"/>
      <c r="K44" s="28"/>
      <c r="L44" s="78"/>
    </row>
    <row r="45" spans="1:27" s="51" customFormat="1" ht="55.5" customHeight="1">
      <c r="A45" s="52">
        <f t="shared" si="1"/>
        <v>36</v>
      </c>
      <c r="B45" s="53" t="s">
        <v>17</v>
      </c>
      <c r="C45" s="48" t="s">
        <v>15</v>
      </c>
      <c r="D45" s="89">
        <v>240</v>
      </c>
      <c r="E45" s="8">
        <v>5.2316903499519993</v>
      </c>
      <c r="F45" s="127">
        <f t="shared" si="2"/>
        <v>1255.6056839884798</v>
      </c>
      <c r="G45" s="121"/>
      <c r="H45" s="121"/>
      <c r="I45" s="55"/>
      <c r="J45" s="56"/>
      <c r="K45" s="28"/>
      <c r="L45" s="78"/>
    </row>
    <row r="46" spans="1:27" s="43" customFormat="1" ht="57" customHeight="1">
      <c r="A46" s="41">
        <f t="shared" si="1"/>
        <v>37</v>
      </c>
      <c r="B46" s="91" t="s">
        <v>61</v>
      </c>
      <c r="C46" s="31" t="s">
        <v>9</v>
      </c>
      <c r="D46" s="27">
        <v>588</v>
      </c>
      <c r="E46" s="8">
        <v>30.384009854035199</v>
      </c>
      <c r="F46" s="127">
        <f t="shared" si="2"/>
        <v>17865.797794172697</v>
      </c>
      <c r="G46" s="121"/>
      <c r="H46" s="121"/>
      <c r="I46" s="42"/>
      <c r="J46" s="44"/>
      <c r="K46" s="28"/>
      <c r="L46" s="78"/>
    </row>
    <row r="47" spans="1:27" s="43" customFormat="1" ht="38.25" customHeight="1">
      <c r="A47" s="41">
        <f t="shared" si="1"/>
        <v>38</v>
      </c>
      <c r="B47" s="91" t="s">
        <v>52</v>
      </c>
      <c r="C47" s="31" t="s">
        <v>9</v>
      </c>
      <c r="D47" s="40">
        <v>450</v>
      </c>
      <c r="E47" s="8">
        <v>7.1742429079833592</v>
      </c>
      <c r="F47" s="127">
        <f t="shared" si="2"/>
        <v>3228.4093085925115</v>
      </c>
      <c r="G47" s="121"/>
      <c r="H47" s="121"/>
      <c r="I47" s="42"/>
      <c r="J47" s="44"/>
      <c r="K47" s="28"/>
      <c r="L47" s="78"/>
    </row>
    <row r="48" spans="1:27" s="63" customFormat="1" ht="42" customHeight="1">
      <c r="A48" s="59">
        <f t="shared" si="1"/>
        <v>39</v>
      </c>
      <c r="B48" s="92" t="s">
        <v>53</v>
      </c>
      <c r="C48" s="64" t="s">
        <v>15</v>
      </c>
      <c r="D48" s="65">
        <v>9.6000000000000014</v>
      </c>
      <c r="E48" s="8">
        <v>36.294523240448008</v>
      </c>
      <c r="F48" s="127">
        <f t="shared" si="2"/>
        <v>348.42742310830096</v>
      </c>
      <c r="G48" s="121"/>
      <c r="H48" s="121"/>
      <c r="I48" s="60"/>
      <c r="J48" s="61"/>
      <c r="K48" s="28"/>
      <c r="L48" s="78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s="70" customFormat="1" ht="78.75" customHeight="1">
      <c r="A49" s="66">
        <f t="shared" si="1"/>
        <v>40</v>
      </c>
      <c r="B49" s="54" t="s">
        <v>19</v>
      </c>
      <c r="C49" s="67" t="s">
        <v>18</v>
      </c>
      <c r="D49" s="93">
        <v>48</v>
      </c>
      <c r="E49" s="8">
        <v>12.190390244736001</v>
      </c>
      <c r="F49" s="127">
        <f t="shared" si="2"/>
        <v>585.13873174732805</v>
      </c>
      <c r="G49" s="121"/>
      <c r="H49" s="121"/>
      <c r="I49" s="68"/>
      <c r="J49" s="61"/>
      <c r="K49" s="28"/>
      <c r="L49" s="78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</row>
    <row r="50" spans="1:27" s="70" customFormat="1" ht="109.5" customHeight="1" thickBot="1">
      <c r="A50" s="66">
        <f t="shared" si="1"/>
        <v>41</v>
      </c>
      <c r="B50" s="54" t="s">
        <v>20</v>
      </c>
      <c r="C50" s="67" t="s">
        <v>18</v>
      </c>
      <c r="D50" s="93">
        <v>48</v>
      </c>
      <c r="E50" s="8">
        <v>4.2547339112960003</v>
      </c>
      <c r="F50" s="127">
        <f t="shared" si="2"/>
        <v>204.22722774220802</v>
      </c>
      <c r="G50" s="121"/>
      <c r="H50" s="121"/>
      <c r="I50" s="68"/>
      <c r="J50" s="61"/>
      <c r="K50" s="28"/>
      <c r="L50" s="78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</row>
    <row r="51" spans="1:27" ht="34.5" customHeight="1" thickBot="1">
      <c r="A51" s="20"/>
      <c r="B51" s="21" t="s">
        <v>10</v>
      </c>
      <c r="C51" s="22"/>
      <c r="D51" s="23"/>
      <c r="E51" s="22"/>
      <c r="F51" s="71">
        <f>SUM(F10:F50)</f>
        <v>55852.129430618457</v>
      </c>
      <c r="G51" s="122"/>
      <c r="H51" s="122"/>
      <c r="I51" s="104"/>
      <c r="J51" s="77"/>
      <c r="L51" s="79"/>
    </row>
    <row r="52" spans="1:27" s="101" customFormat="1" ht="30.75" customHeight="1" thickBot="1">
      <c r="A52" s="94"/>
      <c r="B52" s="95" t="s">
        <v>57</v>
      </c>
      <c r="C52" s="96">
        <v>0.03</v>
      </c>
      <c r="D52" s="97"/>
      <c r="E52" s="98"/>
      <c r="F52" s="72">
        <f>F51*C52</f>
        <v>1675.5638829185536</v>
      </c>
      <c r="G52" s="123"/>
      <c r="H52" s="123"/>
      <c r="I52" s="99"/>
      <c r="J52" s="100"/>
      <c r="L52" s="102"/>
    </row>
    <row r="53" spans="1:27" s="101" customFormat="1" ht="30.75" customHeight="1" thickBot="1">
      <c r="A53" s="94"/>
      <c r="B53" s="103" t="s">
        <v>1</v>
      </c>
      <c r="C53" s="98"/>
      <c r="D53" s="97"/>
      <c r="E53" s="98"/>
      <c r="F53" s="73">
        <f>SUM(F51:F52)</f>
        <v>57527.693313537013</v>
      </c>
      <c r="G53" s="124"/>
      <c r="H53" s="124"/>
      <c r="I53" s="104"/>
      <c r="J53" s="100"/>
      <c r="L53" s="105"/>
    </row>
    <row r="54" spans="1:27" s="101" customFormat="1" ht="24.75" customHeight="1" thickBot="1">
      <c r="A54" s="94"/>
      <c r="B54" s="106" t="s">
        <v>58</v>
      </c>
      <c r="C54" s="96">
        <v>0.18</v>
      </c>
      <c r="D54" s="97"/>
      <c r="E54" s="98"/>
      <c r="F54" s="72">
        <f>F53*C54</f>
        <v>10354.984796436662</v>
      </c>
      <c r="G54" s="123"/>
      <c r="H54" s="123"/>
      <c r="I54" s="99"/>
      <c r="J54" s="100"/>
      <c r="L54" s="105"/>
    </row>
    <row r="55" spans="1:27" s="101" customFormat="1" ht="23.25" customHeight="1" thickBot="1">
      <c r="A55" s="94"/>
      <c r="B55" s="107" t="s">
        <v>2</v>
      </c>
      <c r="C55" s="98"/>
      <c r="D55" s="97"/>
      <c r="E55" s="98"/>
      <c r="F55" s="73">
        <f>SUM(F53:F54)</f>
        <v>67882.678109973669</v>
      </c>
      <c r="G55" s="124"/>
      <c r="H55" s="124"/>
      <c r="I55" s="104"/>
      <c r="J55" s="100"/>
      <c r="L55" s="105"/>
    </row>
  </sheetData>
  <autoFilter ref="A9:I55" xr:uid="{6ED293C8-F6B2-41B3-868B-34833B62FFA4}"/>
  <mergeCells count="12">
    <mergeCell ref="A1:I1"/>
    <mergeCell ref="E7:E8"/>
    <mergeCell ref="F7:F8"/>
    <mergeCell ref="I7:I8"/>
    <mergeCell ref="A2:I2"/>
    <mergeCell ref="A4:I4"/>
    <mergeCell ref="B6:I6"/>
    <mergeCell ref="A7:A8"/>
    <mergeCell ref="B7:B8"/>
    <mergeCell ref="C7:C8"/>
    <mergeCell ref="D7:D8"/>
    <mergeCell ref="G7:H7"/>
  </mergeCells>
  <conditionalFormatting sqref="B44:D50 B12">
    <cfRule type="cellIs" dxfId="1" priority="3" stopIfTrue="1" operator="equal">
      <formula>0</formula>
    </cfRule>
  </conditionalFormatting>
  <conditionalFormatting sqref="D44:D50">
    <cfRule type="cellIs" dxfId="0" priority="1" stopIfTrue="1" operator="equal">
      <formula>8223.307275</formula>
    </cfRule>
  </conditionalFormatting>
  <pageMargins left="0.7" right="0.7" top="0.75" bottom="0.75" header="0.3" footer="0.3"/>
  <ignoredErrors>
    <ignoredError sqref="F53:F54" formula="1"/>
    <ignoredError sqref="A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N1-1 კრებსითი ხარჯთ.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Londareishvili</dc:creator>
  <cp:lastModifiedBy>Mariam Silagadze</cp:lastModifiedBy>
  <dcterms:created xsi:type="dcterms:W3CDTF">2015-06-05T18:17:20Z</dcterms:created>
  <dcterms:modified xsi:type="dcterms:W3CDTF">2025-12-17T12:27:40Z</dcterms:modified>
</cp:coreProperties>
</file>