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Projects\Tenders\2025\ცენტრალური  საწყობი\Tenders.ge\"/>
    </mc:Choice>
  </mc:AlternateContent>
  <xr:revisionPtr revIDLastSave="0" documentId="13_ncr:1_{E3EE1FCC-59A3-4F86-BECB-99CCE6D514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1-1 კრებსითი ხარჯთ." sheetId="7" r:id="rId1"/>
  </sheets>
  <definedNames>
    <definedName name="_xlnm._FilterDatabase" localSheetId="0" hidden="1">'N1-1 კრებსითი ხარჯთ.'!$A$9:$I$108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" l="1"/>
  <c r="F19" i="7"/>
  <c r="F20" i="7"/>
  <c r="F21" i="7"/>
  <c r="F22" i="7"/>
  <c r="F23" i="7"/>
  <c r="F24" i="7"/>
  <c r="F25" i="7"/>
  <c r="F26" i="7"/>
  <c r="F27" i="7"/>
  <c r="F28" i="7"/>
  <c r="F29" i="7"/>
  <c r="F30" i="7"/>
  <c r="F32" i="7"/>
  <c r="F57" i="7"/>
  <c r="F59" i="7"/>
  <c r="F60" i="7"/>
  <c r="F61" i="7"/>
  <c r="F62" i="7"/>
  <c r="F77" i="7"/>
  <c r="F79" i="7"/>
  <c r="F80" i="7"/>
  <c r="F81" i="7"/>
  <c r="F82" i="7"/>
  <c r="F83" i="7"/>
  <c r="F84" i="7"/>
  <c r="F85" i="7"/>
  <c r="F86" i="7"/>
  <c r="F87" i="7"/>
  <c r="F97" i="7"/>
  <c r="F99" i="7"/>
  <c r="F100" i="7"/>
  <c r="F101" i="7"/>
  <c r="F102" i="7"/>
  <c r="F103" i="7"/>
  <c r="F104" i="7"/>
  <c r="F105" i="7"/>
  <c r="F106" i="7"/>
  <c r="F107" i="7"/>
  <c r="F10" i="7"/>
  <c r="F11" i="7"/>
  <c r="F12" i="7"/>
  <c r="F13" i="7"/>
  <c r="F14" i="7"/>
  <c r="F15" i="7"/>
  <c r="F16" i="7"/>
  <c r="F18" i="7"/>
  <c r="F31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8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8" i="7"/>
  <c r="F88" i="7"/>
  <c r="F89" i="7"/>
  <c r="F90" i="7"/>
  <c r="F91" i="7"/>
  <c r="F92" i="7"/>
  <c r="F93" i="7"/>
  <c r="F94" i="7"/>
  <c r="F95" i="7"/>
  <c r="F96" i="7"/>
  <c r="F98" i="7"/>
  <c r="F108" i="7" l="1"/>
  <c r="F109" i="7" l="1"/>
  <c r="F110" i="7" s="1"/>
  <c r="F111" i="7" l="1"/>
  <c r="F112" i="7" s="1"/>
  <c r="A32" i="7" l="1"/>
  <c r="A33" i="7" s="1"/>
  <c r="A37" i="7" s="1"/>
  <c r="A40" i="7" s="1"/>
  <c r="A42" i="7" s="1"/>
  <c r="A44" i="7" s="1"/>
  <c r="A46" i="7" s="1"/>
  <c r="A48" i="7" s="1"/>
  <c r="A50" i="7" s="1"/>
  <c r="A52" i="7" s="1"/>
  <c r="A54" i="7" s="1"/>
  <c r="A56" i="7" s="1"/>
  <c r="A58" i="7" s="1"/>
  <c r="A60" i="7" s="1"/>
  <c r="A64" i="7" s="1"/>
  <c r="A66" i="7" s="1"/>
  <c r="A68" i="7" s="1"/>
  <c r="A70" i="7" s="1"/>
  <c r="A72" i="7" s="1"/>
  <c r="A74" i="7" s="1"/>
  <c r="A76" i="7" s="1"/>
  <c r="A78" i="7" s="1"/>
  <c r="A80" i="7" s="1"/>
  <c r="A82" i="7" s="1"/>
  <c r="A86" i="7" s="1"/>
  <c r="A90" i="7" s="1"/>
  <c r="A91" i="7" s="1"/>
  <c r="A92" i="7" s="1"/>
  <c r="A94" i="7" s="1"/>
  <c r="A96" i="7" s="1"/>
  <c r="A100" i="7" s="1"/>
  <c r="A103" i="7" s="1"/>
  <c r="A16" i="7"/>
  <c r="A19" i="7" s="1"/>
  <c r="A24" i="7" s="1"/>
  <c r="A27" i="7" s="1"/>
  <c r="A11" i="7"/>
  <c r="A12" i="7" s="1"/>
</calcChain>
</file>

<file path=xl/sharedStrings.xml><?xml version="1.0" encoding="utf-8"?>
<sst xmlns="http://schemas.openxmlformats.org/spreadsheetml/2006/main" count="270" uniqueCount="169">
  <si>
    <t>სამშენებლო სამუშაოები</t>
  </si>
  <si>
    <t>ჯამი</t>
  </si>
  <si>
    <t>სულ ხარჯთაღიცხვით</t>
  </si>
  <si>
    <t>N</t>
  </si>
  <si>
    <t xml:space="preserve">სამუშაოს დასახელება </t>
  </si>
  <si>
    <t>განზ. ერთ.</t>
  </si>
  <si>
    <t>ერთ.ფასი</t>
  </si>
  <si>
    <r>
      <t>მ</t>
    </r>
    <r>
      <rPr>
        <vertAlign val="superscript"/>
        <sz val="12"/>
        <rFont val="Sylfaen"/>
        <family val="1"/>
      </rPr>
      <t>3</t>
    </r>
  </si>
  <si>
    <t>ტ</t>
  </si>
  <si>
    <t>მ3</t>
  </si>
  <si>
    <t>მ2</t>
  </si>
  <si>
    <t>კგ</t>
  </si>
  <si>
    <t>ც</t>
  </si>
  <si>
    <t>სულ პირდაპირი ხარჯები</t>
  </si>
  <si>
    <t>შედგენილია საბაზისო ნორმებით, მიმდინარე ფასებში 2025 წლის IV კვარტლის დონეზე</t>
  </si>
  <si>
    <r>
      <t>III კატ. გრუნტის დამუშავება ექსკავატორით ჩამჩის მოცულობით 0.5 მ</t>
    </r>
    <r>
      <rPr>
        <vertAlign val="superscript"/>
        <sz val="12"/>
        <rFont val="Sylfaen"/>
        <family val="1"/>
      </rPr>
      <t>3</t>
    </r>
    <r>
      <rPr>
        <sz val="12"/>
        <rFont val="Sylfaen"/>
        <family val="1"/>
      </rPr>
      <t xml:space="preserve">  ა/მ დატვირთვით</t>
    </r>
  </si>
  <si>
    <t>III კატ. გრუნტის დამუშავება ხელით, ავტოთვითმცლელზე დატვირთვით</t>
  </si>
  <si>
    <r>
      <t>III კატ. გვერდზე დაყრილი ხელით დამუშავებული გრუნტის დატვირთვა ექსკავატორით ერთციცხვიანი 0,5 მ</t>
    </r>
    <r>
      <rPr>
        <vertAlign val="superscript"/>
        <sz val="12"/>
        <rFont val="Sylfaen"/>
        <family val="1"/>
      </rPr>
      <t>3</t>
    </r>
    <r>
      <rPr>
        <sz val="12"/>
        <rFont val="Sylfaen"/>
        <family val="1"/>
        <charset val="204"/>
      </rPr>
      <t xml:space="preserve">  ავ/თვითმცლელზე</t>
    </r>
  </si>
  <si>
    <t>7.2</t>
  </si>
  <si>
    <t>არმატურა  В500В  10 მმ</t>
  </si>
  <si>
    <t>7.3</t>
  </si>
  <si>
    <r>
      <t>მ</t>
    </r>
    <r>
      <rPr>
        <vertAlign val="superscript"/>
        <sz val="12"/>
        <rFont val="Sylfaen"/>
        <family val="1"/>
      </rPr>
      <t>2</t>
    </r>
  </si>
  <si>
    <t>ლითონის ელემენტების  დაგრუნტვა ანტიკოროზიული გრუნტით  "პრაიმერი"</t>
  </si>
  <si>
    <t>ლითონის ელემენტების  შეღებვა ანტიკოროზიული ბოთლის ფერი ზეთოვანი საღებავით 2 ფენად</t>
  </si>
  <si>
    <t>მ</t>
  </si>
  <si>
    <t>მოთუთიებული თუნუქის ფურცლის (δ=0.5მმ)</t>
  </si>
  <si>
    <t>ფურცლის სამაგრი ზოლოვანი 40*4  (L=1250მმ)  (250 ცალი)</t>
  </si>
  <si>
    <t>სამაგრი თვითმხრახნი ჭანჭიკი  Ф10L=300მმ.</t>
  </si>
  <si>
    <t xml:space="preserve">დაფერილი ფოლადის ფურცლის სისქით 0.5 მმ; წყალგამყვანი ღარის  Ø175მმ მოწყობა  სამაგრებით - ანკერი 80მმ) </t>
  </si>
  <si>
    <t>0,5მმ სისქის  დაფერილი                                  ფოლადის ფურცელის ღარი Ø175მმ</t>
  </si>
  <si>
    <t>ფოლადის ანკერი 80მმ</t>
  </si>
  <si>
    <t xml:space="preserve">დაფერილი ფოლადის ფურცლის სისქით 0.5 მმ; მილის (100 მმ)) (წყალგამყვანი ძაბრით -2 ცალი; მუხლი 6 ცალი და სამაგრებით - ანკერი 80მმ-6 ცალი) შეძენა და მოწყობა </t>
  </si>
  <si>
    <t>0,5მმ სისქის ფერადი ფოლადის ფურცელის ვერტიკალური  მილი 100 მმ</t>
  </si>
  <si>
    <t>დაფერილი  ფოლადის მუხლი  მილებისთვის</t>
  </si>
  <si>
    <t>დაფერილი ფოლადის ძაბრი მილებისთვის</t>
  </si>
  <si>
    <t>სულფატომედეგი ბეტონი, მარკით B-7.5</t>
  </si>
  <si>
    <t>ბეტონის მომზადების მოწყობა B-7.5 მარკის სულფატომედეგი ბეტონით, რკბ. წერტილოვაბი წს-1 საძირკვლის   ქვეშ</t>
  </si>
  <si>
    <t xml:space="preserve">რკბ. წერტილოვაბი წს-1 საძირკვლის                                     მოწყობა, სულფატომედეგი ბეტონის მარკა  B-20 (M-250) </t>
  </si>
  <si>
    <t>სულფატომედეგი ბეტონი  B-20                                                      (M-250)</t>
  </si>
  <si>
    <t>არმატურა  В500В  16 მმ</t>
  </si>
  <si>
    <t>არმატურა    В240c   8 მმ</t>
  </si>
  <si>
    <t>არმატურა  В500В  12 მმ</t>
  </si>
  <si>
    <t xml:space="preserve">ბეტონი   B-20 (M-250) </t>
  </si>
  <si>
    <t xml:space="preserve">მონოლითური ცოკოლის (კოჭები)                                            მოწყობა, ბეტონის მარკა  B-20 (M-250) </t>
  </si>
  <si>
    <r>
      <t>რკბ. იატაკის ფილის მოწყობა, ბეტონის მარკა B-</t>
    </r>
    <r>
      <rPr>
        <sz val="12"/>
        <rFont val="Sylfaen"/>
        <family val="1"/>
      </rPr>
      <t xml:space="preserve">20  (M-250) </t>
    </r>
  </si>
  <si>
    <t xml:space="preserve">ბეტონი B-20  (M-250) </t>
  </si>
  <si>
    <t>ქანჩი და საყელური   M27</t>
  </si>
  <si>
    <t>კგ.</t>
  </si>
  <si>
    <t xml:space="preserve">ანკერი M27-1490      (345.45 კგ)                                                    </t>
  </si>
  <si>
    <t>წერტილოვან საძირკველში წს-1 ანკერების  ანკ-1   მოწყობა                                                                       (48 ცალი)</t>
  </si>
  <si>
    <t>წერტილოვან საძირკველში წს-2 ანკერების  ანკ-2   მოწყობა                                                                       (24 ცალი)</t>
  </si>
  <si>
    <t xml:space="preserve">ანკერი M20-875     (51.87 კგ)                                                    </t>
  </si>
  <si>
    <t>ქანჩი და საყელური   M20</t>
  </si>
  <si>
    <t>ფოლადის ფერმის  ფფ-1 (4 ცალი) მოწყობა   იხ. პროექტი</t>
  </si>
  <si>
    <t xml:space="preserve">ფოლადის კვადრატული მილი                     120X4 მმ (8 ცალი); 120X80X4 მმ (4 ცალი); 100X4 მმ  (24 ცალი); 80X4 მმ                                                                         (28 ცალი); </t>
  </si>
  <si>
    <t xml:space="preserve">ფოლადის ფურცელი                                                16 მმ (8 ცალი); 12 მმ (8 ცალი);                                                                     10 მმ (16 ცალი);  8 მმ (11 ცალი);                                                            6 მმ (12 ცალი);  </t>
  </si>
  <si>
    <t>ფოლადის ფერმის  ფფ-1 (4 ცალი) კვანძების  მოწყობა   იხ. პროექტი</t>
  </si>
  <si>
    <t xml:space="preserve">ფოლადის ფურცელი                                                16 მმ (8 ცალი); 30 მმ (16 ცალი);                                                                     20 მმ (8ცალი);  10 მმ (16 ცალი);                                                            8 მმ (24 ცალი);  </t>
  </si>
  <si>
    <t xml:space="preserve">ფოლადის ფურცელი                                                 30 მმ (8 ცალი);  20 მმ (4 ცალი);        10 მმ (8  ცალი);   12 მმ (4  ცალი);             8 მმ (4  ცალი);  </t>
  </si>
  <si>
    <t>ფოლადის დგარის ფდ-1                                                      (8 ცალი) ფოლადის  სამონტაჟო ფოლადის ფურცლის მოწყობა     იხ. პროექტი</t>
  </si>
  <si>
    <t xml:space="preserve">ფოლადის ფურცელი                                                  20 მმ (4 ცალი);   10 მმ (8  ცალი);                                                          12 მმ (4  ცალი);  8 მმ (8  ცალი);  </t>
  </si>
  <si>
    <t xml:space="preserve">ფოლადის ფურცელი                                                  20 მმ (2 ცალი);   10 მმ (4 ცალი);                                                          12 მმ (2  ცალი);  8 მმ (4 ცალი);  </t>
  </si>
  <si>
    <t>შველერი 180X50X4   L=5395 მმ;                                                          5785 მმ</t>
  </si>
  <si>
    <t xml:space="preserve">გრძივების სამაგრები  კუთხოვანა 100X7 </t>
  </si>
  <si>
    <t>ჭანჭიკები ქანჩითა და საყელურით M12-50</t>
  </si>
  <si>
    <t xml:space="preserve">ფოლადის  ორტესებრი ძელი                                                                                       (№18) (IPE-180) </t>
  </si>
  <si>
    <t>სახურავის ტორეცის რიგელის მოწყობა ფოლადის  ორტესებრი ძელით  (№18) (IPE-180)                                                            იხ. პროექტი</t>
  </si>
  <si>
    <t>სახურავის გრძივების მოწყობა ფოლადის  შველერებით  180X50X4 იხ. პროექტი</t>
  </si>
  <si>
    <t>ფოლადის კვადრატული მილი                                                  80X3</t>
  </si>
  <si>
    <t>ვერტიკალური კავშირების  ვკ-1                            (2 ცალი) მოწყობა იხ. პროექტი</t>
  </si>
  <si>
    <t>ვერტიკალური კავშირების  ვკ-1                                                 (2 ცალი)  საკვანძო ფოლადის ფურცლის მოწყობა   იხ. პროექტი</t>
  </si>
  <si>
    <t xml:space="preserve">ფოლადის ფურცელი                                                    6 მმ (24 ცალი);  </t>
  </si>
  <si>
    <t>ვერტიკალური კავშირების  ვკ-2                           (4 ცალი) მოწყობა იხ. პროექტი</t>
  </si>
  <si>
    <t>ფოლადის კვადრატული მილი                                                  80X3  L=1554 მმ   16 (ცალი)</t>
  </si>
  <si>
    <t>ჰორიზონტალური  კავშირების მოწყობა  ფერმისა და ტორეცის ქვედა  სარტყელში. (ფოლადის კვადრატული მილი 100X3)                         იხ. პროექტი</t>
  </si>
  <si>
    <t>ჰორიზონტალური  კავშირების ფერმისა და ტორეცის ქვედა  სარტყელში  საკვანძო ფოლადის ფურცლის მოწყობა   იხ. პროექტი</t>
  </si>
  <si>
    <t xml:space="preserve">ფოლადის კვადრატული მილი                                                  100X3  L=6665 მმ - 8 ც;  L=5390 მმ-12ც;   L=6487 მმ - 8ც;                                                                                L=5113 მმ - 10ც; </t>
  </si>
  <si>
    <t xml:space="preserve">ფოლადის ფურცელი                                                    6 მმ </t>
  </si>
  <si>
    <t>ჰორიზონტალური  კავშირების მოწყობა  ფერმისა და ტორეცის ზედა  სარტყელში. (ფოლადის კვადრატული მილი 100X3)                         იხ. პროექტი</t>
  </si>
  <si>
    <t>ჰორიზონტალური  კავშირების ფერმისა და ტორეცის ზედა  სარტყელში  საკვანძო ფოლადის ფურცლის მოწყობა   იხ. პროექტი</t>
  </si>
  <si>
    <t xml:space="preserve">ფოლადის კვადრატული მილი                                                  100X3  L=5390 მმ-6ც; L=6487 მმ - 8ც;                                                                                L=5113 მმ - 10ც; </t>
  </si>
  <si>
    <t>კედლების მოსაწყობად გრძივების მოწყობა  (ფოლადის შველერებით 180X50X4)   იხ. პროექტი</t>
  </si>
  <si>
    <t xml:space="preserve">ფოლადის შველერებით 180X50X4                                                  L=5400 მმ-12ც; L=5290 მმ - 4ც;                                                                                L=5280მმ - 4ც; L=4500მმ - 8ც;                                            </t>
  </si>
  <si>
    <t>კედლების მოსაწყობად გრძივების  საკვანძო ფოლადის ფურცლის, კუთხოვანის და კვადრატული მილის მოწყობა.   იხ. პროექტი</t>
  </si>
  <si>
    <t xml:space="preserve">ფოლადის კვადრატული მილი                                                              100X4            </t>
  </si>
  <si>
    <t xml:space="preserve">ფოლადის კუთხოვანა                                                           70X6            </t>
  </si>
  <si>
    <t xml:space="preserve">ფოლადის ფურცელი                                                    6 მმ; 8 მმ </t>
  </si>
  <si>
    <t xml:space="preserve">ფოლადის კვადრატული მილი 100X4  3490 მმ-2ც; L=4370 მმ - 1ც;                                                                                L=550 მმ - 2ც;                                           </t>
  </si>
  <si>
    <t>ალაყაფის კარების მოჩარჩოება, მოწყობა  (ფოლადის კვადრატული მილი 100X4, კუთხოვანა 70X6, ფოლადის ფურცელი 6 მმ; 10 მმ; ანკერი M16-150)  იხ. პროექტი</t>
  </si>
  <si>
    <t xml:space="preserve">ფოლადის ფურცელი                                                    6 მმ; 10 მმ </t>
  </si>
  <si>
    <t>გრუნტის გატანა ავტოთვითმცლელებით                                                            გატანა 25 კმ</t>
  </si>
  <si>
    <t xml:space="preserve">რკბ. წერტილოვაბი წს-2 საძირკვლის   მოწყობა, სულფატომედეგი ბეტონის მარკა                                          B-20 (M-250) </t>
  </si>
  <si>
    <t>რკბ. იატაკის ფილის ქვეშ ქვიშა-ხრეშის (ფრაქცია 0-80 მმ) ბალიშის მოწყობა  დატკეპვნით</t>
  </si>
  <si>
    <t>ორტესებტი ძელი  (HEA-300)                                                   L=50.4მ  (8 ცალი)</t>
  </si>
  <si>
    <t>ფოლადის დგარის ფდ-1 ორტესებტი ძელი  (HEA-300) მოწყობა  L=50.4მ    (8 ცალი)</t>
  </si>
  <si>
    <t>ფოლადის დგარის ფდ-2 ორტესებტი ძელი ) (HEA-300) მოწყობა  L=30.1მ (4 ცალი)</t>
  </si>
  <si>
    <t>ორტესებტი ძელი   (HEA-300)                                                  L=30.1მ  (4 ცალი)</t>
  </si>
  <si>
    <t>ფოლადის დგარის ფდ-2  ორტესებტი ძელი  (HEA-300)                                                    (4 ცალი)  სამონტაჟო ფოლადის ფურცლის მოწყობა     იხ. პროექტი</t>
  </si>
  <si>
    <t>ფოლადის დგარის ფდ-3 ორტესებტი ძელი (IPE-220) მოწყობა  L=32.3 მ (4 ცალი)</t>
  </si>
  <si>
    <t>ორტესებტი ძელი    (IPE-220)                                    L=32.3მ  (4 ცალი)</t>
  </si>
  <si>
    <t>ფოლადის დგარის ფდ-3 ორტესებტი ძელი (IPE-220)                                                    (4 ცალი)  სამონტაჟო ფოლადის ფურცლის მოწყობა   იხ. პროექტი</t>
  </si>
  <si>
    <t>ფოლადის დგარის ფდ-4 ორტესებტი ძელი  (IPE-220) მოწყობა  L=17.3 მ (2 ცალი)</t>
  </si>
  <si>
    <t>ორტესებტი ძელი   (IPE-220)                                     L=17.3 მ  (2 ცალი)</t>
  </si>
  <si>
    <t>ფოლადის დგარის ფდ-4 ორტესებტი ძელი  (IPE-220)                                                    (2 ცალი)  სამონტაჟო ფოლადის ფურცლის მოწყობა   იხ. პროექტი</t>
  </si>
  <si>
    <t>კედლების მოწყობა სენდვიჩ-პანელებით  სისქით 50 მმ                                         (თეთრი ფერის)</t>
  </si>
  <si>
    <t>გადახურვის მოწყობა სენდვიჩ-პანელებით  50 მმ  (თეთრი ფერის)</t>
  </si>
  <si>
    <t>სენდვიჩ პანელები 50 მმ                                                             (გადახურვის)  (თეთრი ფერის)</t>
  </si>
  <si>
    <t>სენდვიჩ პანელები (კედლების) სისქით 50 მმ  (თეთრი ფერის)</t>
  </si>
  <si>
    <t>6.1</t>
  </si>
  <si>
    <t>6.2</t>
  </si>
  <si>
    <t>8.1</t>
  </si>
  <si>
    <t>8.2</t>
  </si>
  <si>
    <t>9.1</t>
  </si>
  <si>
    <t>9.2</t>
  </si>
  <si>
    <t>9.3</t>
  </si>
  <si>
    <t>9.4</t>
  </si>
  <si>
    <t>11.1</t>
  </si>
  <si>
    <t>11.2</t>
  </si>
  <si>
    <t>11.3</t>
  </si>
  <si>
    <t>12.1</t>
  </si>
  <si>
    <t>12.2</t>
  </si>
  <si>
    <t>13.1</t>
  </si>
  <si>
    <t>14.1</t>
  </si>
  <si>
    <t>15.1</t>
  </si>
  <si>
    <t>16.1</t>
  </si>
  <si>
    <t>17.1</t>
  </si>
  <si>
    <t>19.1</t>
  </si>
  <si>
    <t>18.1</t>
  </si>
  <si>
    <t>20.1</t>
  </si>
  <si>
    <t>21.1</t>
  </si>
  <si>
    <t>22.1</t>
  </si>
  <si>
    <t>23.1</t>
  </si>
  <si>
    <t>23.2</t>
  </si>
  <si>
    <t>23.3</t>
  </si>
  <si>
    <t>25.1</t>
  </si>
  <si>
    <t>26.1</t>
  </si>
  <si>
    <t>27.1</t>
  </si>
  <si>
    <t>28.1</t>
  </si>
  <si>
    <t>29.1</t>
  </si>
  <si>
    <t>30.1</t>
  </si>
  <si>
    <t>31.1</t>
  </si>
  <si>
    <t>32.1</t>
  </si>
  <si>
    <t>33.1</t>
  </si>
  <si>
    <t>33.2</t>
  </si>
  <si>
    <t>33.3</t>
  </si>
  <si>
    <t>34.1</t>
  </si>
  <si>
    <t>34.2</t>
  </si>
  <si>
    <t>34.3</t>
  </si>
  <si>
    <t>37.1</t>
  </si>
  <si>
    <t>38.1</t>
  </si>
  <si>
    <t>39.1</t>
  </si>
  <si>
    <t>39.2</t>
  </si>
  <si>
    <t>39.3</t>
  </si>
  <si>
    <t>40.1</t>
  </si>
  <si>
    <t>40.2</t>
  </si>
  <si>
    <t>41.1</t>
  </si>
  <si>
    <t>41.2</t>
  </si>
  <si>
    <t>41.3</t>
  </si>
  <si>
    <t>41.4</t>
  </si>
  <si>
    <t>სახურავის გადახურვის კეხზე  თუნუქის ფურცლის L=24.0 მ</t>
  </si>
  <si>
    <t>რაოდენობა</t>
  </si>
  <si>
    <t>ერთეუ.ფასი</t>
  </si>
  <si>
    <t xml:space="preserve">  სულ                                 (ლარი)</t>
  </si>
  <si>
    <t>შენიშვნა</t>
  </si>
  <si>
    <t xml:space="preserve">გაუთვალისწინებელი ხარჯები </t>
  </si>
  <si>
    <t xml:space="preserve">დ.ღ.გ.   </t>
  </si>
  <si>
    <t>კრებსითი ხარჯთაღრიცხვა N1-1</t>
  </si>
  <si>
    <t>ცენტრალური საწყობის ტერიტორიაზე ახალი საწყობის მშენებლობა.  კოდი IC25-1164057</t>
  </si>
  <si>
    <t>კონტრაქტორი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</si>
</sst>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"/>
    <numFmt numFmtId="165" formatCode="_-* #,##0.00_р_._-;\-* #,##0.00_р_._-;_-* &quot;-&quot;??_р_._-;_-@_-"/>
    <numFmt numFmtId="166" formatCode="0.0"/>
    <numFmt numFmtId="167" formatCode="0.0000"/>
    <numFmt numFmtId="168" formatCode="0.00000"/>
  </numFmts>
  <fonts count="22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1"/>
      <name val="Sylfaen"/>
      <family val="1"/>
      <charset val="204"/>
    </font>
    <font>
      <b/>
      <sz val="12"/>
      <name val="Sylfaen"/>
      <family val="1"/>
    </font>
    <font>
      <sz val="10"/>
      <name val="Arial"/>
      <family val="2"/>
      <charset val="204"/>
    </font>
    <font>
      <sz val="12"/>
      <name val="Sylfaen"/>
      <family val="1"/>
    </font>
    <font>
      <vertAlign val="superscript"/>
      <sz val="12"/>
      <name val="Sylfaen"/>
      <family val="1"/>
    </font>
    <font>
      <sz val="11"/>
      <name val="AcadNusx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Calibri Light"/>
      <family val="2"/>
    </font>
    <font>
      <sz val="11"/>
      <name val="Sylfaen"/>
      <family val="1"/>
    </font>
    <font>
      <b/>
      <sz val="11"/>
      <color theme="1"/>
      <name val="AcadNusx"/>
    </font>
    <font>
      <b/>
      <sz val="10"/>
      <color theme="1"/>
      <name val="AcadNusx"/>
    </font>
    <font>
      <sz val="12"/>
      <name val="AcadNusx"/>
    </font>
    <font>
      <sz val="11"/>
      <color theme="1"/>
      <name val="AcadNusx"/>
    </font>
    <font>
      <sz val="11"/>
      <color theme="1"/>
      <name val="Sylfaen"/>
      <family val="1"/>
    </font>
    <font>
      <b/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0" fillId="0" borderId="0" applyFont="0" applyFill="0" applyBorder="0" applyAlignment="0" applyProtection="0"/>
    <xf numFmtId="0" fontId="1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0" fillId="0" borderId="0"/>
  </cellStyleXfs>
  <cellXfs count="150">
    <xf numFmtId="0" fontId="0" fillId="0" borderId="0" xfId="0"/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2" fontId="2" fillId="2" borderId="15" xfId="1" applyNumberFormat="1" applyFont="1" applyFill="1" applyBorder="1" applyAlignment="1">
      <alignment horizontal="center" vertical="center"/>
    </xf>
    <xf numFmtId="2" fontId="7" fillId="2" borderId="5" xfId="1" applyNumberFormat="1" applyFont="1" applyFill="1" applyBorder="1" applyAlignment="1" applyProtection="1">
      <alignment horizontal="center" vertical="center"/>
      <protection locked="0"/>
    </xf>
    <xf numFmtId="2" fontId="2" fillId="2" borderId="0" xfId="1" applyNumberFormat="1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0" fontId="2" fillId="2" borderId="15" xfId="1" applyFont="1" applyFill="1" applyBorder="1" applyAlignment="1">
      <alignment vertical="center" wrapText="1"/>
    </xf>
    <xf numFmtId="167" fontId="2" fillId="2" borderId="15" xfId="1" applyNumberFormat="1" applyFont="1" applyFill="1" applyBorder="1" applyAlignment="1">
      <alignment horizontal="center" vertical="center"/>
    </xf>
    <xf numFmtId="166" fontId="2" fillId="2" borderId="15" xfId="1" applyNumberFormat="1" applyFont="1" applyFill="1" applyBorder="1" applyAlignment="1">
      <alignment horizontal="center" vertical="center"/>
    </xf>
    <xf numFmtId="164" fontId="2" fillId="2" borderId="15" xfId="1" applyNumberFormat="1" applyFont="1" applyFill="1" applyBorder="1" applyAlignment="1">
      <alignment horizontal="center" vertical="center"/>
    </xf>
    <xf numFmtId="168" fontId="2" fillId="2" borderId="15" xfId="1" applyNumberFormat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2" fontId="7" fillId="2" borderId="15" xfId="1" applyNumberFormat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vertical="center" wrapText="1"/>
    </xf>
    <xf numFmtId="166" fontId="7" fillId="2" borderId="15" xfId="1" applyNumberFormat="1" applyFont="1" applyFill="1" applyBorder="1" applyAlignment="1">
      <alignment horizontal="center" vertical="center"/>
    </xf>
    <xf numFmtId="2" fontId="2" fillId="2" borderId="5" xfId="1" applyNumberFormat="1" applyFont="1" applyFill="1" applyBorder="1" applyAlignment="1">
      <alignment horizontal="center" vertical="center"/>
    </xf>
    <xf numFmtId="2" fontId="7" fillId="2" borderId="16" xfId="1" applyNumberFormat="1" applyFont="1" applyFill="1" applyBorder="1" applyAlignment="1" applyProtection="1">
      <alignment horizontal="left" vertical="center"/>
      <protection locked="0"/>
    </xf>
    <xf numFmtId="0" fontId="7" fillId="2" borderId="9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vertical="center" wrapText="1"/>
      <protection locked="0"/>
    </xf>
    <xf numFmtId="0" fontId="7" fillId="2" borderId="10" xfId="1" applyFont="1" applyFill="1" applyBorder="1" applyAlignment="1" applyProtection="1">
      <alignment horizontal="center" vertical="center"/>
      <protection locked="0"/>
    </xf>
    <xf numFmtId="2" fontId="7" fillId="2" borderId="10" xfId="1" applyNumberFormat="1" applyFont="1" applyFill="1" applyBorder="1" applyAlignment="1" applyProtection="1">
      <alignment horizontal="center" vertical="center"/>
      <protection locked="0"/>
    </xf>
    <xf numFmtId="49" fontId="2" fillId="2" borderId="9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1" fontId="2" fillId="2" borderId="14" xfId="1" applyNumberFormat="1" applyFont="1" applyFill="1" applyBorder="1" applyAlignment="1">
      <alignment horizontal="center" vertical="center"/>
    </xf>
    <xf numFmtId="2" fontId="7" fillId="2" borderId="15" xfId="0" applyNumberFormat="1" applyFont="1" applyFill="1" applyBorder="1" applyAlignment="1">
      <alignment horizontal="center" vertical="center"/>
    </xf>
    <xf numFmtId="164" fontId="7" fillId="2" borderId="0" xfId="8" applyNumberFormat="1" applyFont="1" applyFill="1" applyAlignment="1">
      <alignment horizontal="center" vertical="center"/>
    </xf>
    <xf numFmtId="0" fontId="7" fillId="2" borderId="0" xfId="1" applyFont="1" applyFill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2" fillId="2" borderId="15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164" fontId="7" fillId="2" borderId="0" xfId="8" applyNumberFormat="1" applyFont="1" applyFill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0" fontId="2" fillId="2" borderId="15" xfId="0" applyFont="1" applyFill="1" applyBorder="1" applyAlignment="1">
      <alignment vertical="center" wrapText="1"/>
    </xf>
    <xf numFmtId="1" fontId="7" fillId="2" borderId="14" xfId="9" applyNumberFormat="1" applyFont="1" applyFill="1" applyBorder="1" applyAlignment="1">
      <alignment horizontal="center" vertical="center"/>
    </xf>
    <xf numFmtId="0" fontId="7" fillId="2" borderId="15" xfId="9" applyFont="1" applyFill="1" applyBorder="1" applyAlignment="1">
      <alignment horizontal="center" vertical="center"/>
    </xf>
    <xf numFmtId="2" fontId="7" fillId="2" borderId="15" xfId="9" applyNumberFormat="1" applyFont="1" applyFill="1" applyBorder="1" applyAlignment="1">
      <alignment horizontal="center" vertical="center"/>
    </xf>
    <xf numFmtId="2" fontId="7" fillId="2" borderId="5" xfId="9" applyNumberFormat="1" applyFont="1" applyFill="1" applyBorder="1" applyAlignment="1">
      <alignment horizontal="center" vertical="center"/>
    </xf>
    <xf numFmtId="0" fontId="7" fillId="2" borderId="0" xfId="9" applyFont="1" applyFill="1" applyAlignment="1">
      <alignment vertical="center"/>
    </xf>
    <xf numFmtId="2" fontId="7" fillId="2" borderId="0" xfId="9" applyNumberFormat="1" applyFont="1" applyFill="1" applyAlignment="1">
      <alignment horizontal="left" vertical="center"/>
    </xf>
    <xf numFmtId="166" fontId="7" fillId="2" borderId="15" xfId="0" applyNumberFormat="1" applyFont="1" applyFill="1" applyBorder="1" applyAlignment="1">
      <alignment horizontal="center" vertical="center"/>
    </xf>
    <xf numFmtId="1" fontId="7" fillId="2" borderId="14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2" fontId="7" fillId="2" borderId="0" xfId="0" applyNumberFormat="1" applyFont="1" applyFill="1" applyAlignment="1">
      <alignment horizontal="left" vertical="center"/>
    </xf>
    <xf numFmtId="49" fontId="7" fillId="2" borderId="14" xfId="9" applyNumberFormat="1" applyFont="1" applyFill="1" applyBorder="1" applyAlignment="1">
      <alignment horizontal="center" vertical="center"/>
    </xf>
    <xf numFmtId="49" fontId="2" fillId="2" borderId="14" xfId="1" applyNumberFormat="1" applyFont="1" applyFill="1" applyBorder="1" applyAlignment="1">
      <alignment horizontal="center" vertical="center"/>
    </xf>
    <xf numFmtId="2" fontId="2" fillId="2" borderId="0" xfId="1" applyNumberFormat="1" applyFont="1" applyFill="1" applyAlignment="1">
      <alignment horizontal="left" vertical="center"/>
    </xf>
    <xf numFmtId="1" fontId="2" fillId="2" borderId="14" xfId="8" applyNumberFormat="1" applyFont="1" applyFill="1" applyBorder="1" applyAlignment="1">
      <alignment horizontal="center" vertical="center" wrapText="1"/>
    </xf>
    <xf numFmtId="0" fontId="2" fillId="2" borderId="15" xfId="8" applyFont="1" applyFill="1" applyBorder="1" applyAlignment="1">
      <alignment horizontal="center" vertical="center" wrapText="1"/>
    </xf>
    <xf numFmtId="0" fontId="2" fillId="2" borderId="15" xfId="8" applyFont="1" applyFill="1" applyBorder="1" applyAlignment="1">
      <alignment horizontal="center" vertical="center"/>
    </xf>
    <xf numFmtId="2" fontId="2" fillId="2" borderId="15" xfId="8" applyNumberFormat="1" applyFont="1" applyFill="1" applyBorder="1" applyAlignment="1">
      <alignment horizontal="center" vertical="center"/>
    </xf>
    <xf numFmtId="2" fontId="2" fillId="2" borderId="5" xfId="8" applyNumberFormat="1" applyFont="1" applyFill="1" applyBorder="1" applyAlignment="1">
      <alignment horizontal="center" vertical="center"/>
    </xf>
    <xf numFmtId="2" fontId="2" fillId="2" borderId="16" xfId="8" applyNumberFormat="1" applyFont="1" applyFill="1" applyBorder="1" applyAlignment="1">
      <alignment horizontal="left" vertical="center"/>
    </xf>
    <xf numFmtId="0" fontId="2" fillId="2" borderId="0" xfId="8" applyFont="1" applyFill="1" applyAlignment="1">
      <alignment vertical="center"/>
    </xf>
    <xf numFmtId="1" fontId="2" fillId="2" borderId="14" xfId="8" applyNumberFormat="1" applyFont="1" applyFill="1" applyBorder="1" applyAlignment="1">
      <alignment horizontal="center" vertical="center"/>
    </xf>
    <xf numFmtId="0" fontId="2" fillId="2" borderId="15" xfId="8" applyFont="1" applyFill="1" applyBorder="1" applyAlignment="1">
      <alignment vertical="center" wrapText="1"/>
    </xf>
    <xf numFmtId="166" fontId="2" fillId="2" borderId="15" xfId="8" applyNumberFormat="1" applyFont="1" applyFill="1" applyBorder="1" applyAlignment="1">
      <alignment horizontal="center" vertical="center"/>
    </xf>
    <xf numFmtId="0" fontId="7" fillId="2" borderId="15" xfId="8" applyFont="1" applyFill="1" applyBorder="1" applyAlignment="1">
      <alignment vertical="center" wrapText="1"/>
    </xf>
    <xf numFmtId="166" fontId="7" fillId="2" borderId="15" xfId="8" applyNumberFormat="1" applyFont="1" applyFill="1" applyBorder="1" applyAlignment="1">
      <alignment horizontal="center" vertical="center"/>
    </xf>
    <xf numFmtId="2" fontId="7" fillId="2" borderId="5" xfId="8" applyNumberFormat="1" applyFont="1" applyFill="1" applyBorder="1" applyAlignment="1" applyProtection="1">
      <alignment horizontal="center" vertical="center"/>
      <protection locked="0"/>
    </xf>
    <xf numFmtId="2" fontId="14" fillId="2" borderId="0" xfId="8" applyNumberFormat="1" applyFont="1" applyFill="1" applyAlignment="1">
      <alignment horizontal="left" vertical="center"/>
    </xf>
    <xf numFmtId="164" fontId="2" fillId="2" borderId="15" xfId="8" applyNumberFormat="1" applyFont="1" applyFill="1" applyBorder="1" applyAlignment="1">
      <alignment horizontal="center" vertical="center"/>
    </xf>
    <xf numFmtId="2" fontId="2" fillId="2" borderId="0" xfId="8" applyNumberFormat="1" applyFont="1" applyFill="1" applyAlignment="1">
      <alignment horizontal="left" vertical="center"/>
    </xf>
    <xf numFmtId="49" fontId="2" fillId="2" borderId="14" xfId="8" applyNumberFormat="1" applyFont="1" applyFill="1" applyBorder="1" applyAlignment="1">
      <alignment horizontal="center" vertical="center"/>
    </xf>
    <xf numFmtId="1" fontId="18" fillId="2" borderId="14" xfId="10" applyNumberFormat="1" applyFont="1" applyFill="1" applyBorder="1" applyAlignment="1">
      <alignment horizontal="center" vertical="center"/>
    </xf>
    <xf numFmtId="166" fontId="2" fillId="2" borderId="5" xfId="12" applyNumberFormat="1" applyFont="1" applyFill="1" applyBorder="1" applyAlignment="1">
      <alignment horizontal="center" vertical="center"/>
    </xf>
    <xf numFmtId="2" fontId="19" fillId="2" borderId="0" xfId="12" applyNumberFormat="1" applyFont="1" applyFill="1" applyAlignment="1">
      <alignment horizontal="left" vertical="center"/>
    </xf>
    <xf numFmtId="0" fontId="16" fillId="0" borderId="0" xfId="12" applyFont="1" applyAlignment="1">
      <alignment horizontal="center" vertical="center"/>
    </xf>
    <xf numFmtId="0" fontId="17" fillId="0" borderId="0" xfId="12" applyFont="1" applyAlignment="1">
      <alignment horizontal="center"/>
    </xf>
    <xf numFmtId="0" fontId="2" fillId="2" borderId="15" xfId="12" applyFont="1" applyFill="1" applyBorder="1" applyAlignment="1">
      <alignment vertical="center" wrapText="1"/>
    </xf>
    <xf numFmtId="0" fontId="2" fillId="2" borderId="15" xfId="12" applyFont="1" applyFill="1" applyBorder="1" applyAlignment="1">
      <alignment horizontal="center" vertical="center"/>
    </xf>
    <xf numFmtId="2" fontId="2" fillId="2" borderId="15" xfId="12" applyNumberFormat="1" applyFont="1" applyFill="1" applyBorder="1" applyAlignment="1">
      <alignment horizontal="center" vertical="center"/>
    </xf>
    <xf numFmtId="1" fontId="7" fillId="2" borderId="14" xfId="8" applyNumberFormat="1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/>
    </xf>
    <xf numFmtId="2" fontId="2" fillId="2" borderId="5" xfId="12" applyNumberFormat="1" applyFont="1" applyFill="1" applyBorder="1" applyAlignment="1">
      <alignment horizontal="center" vertical="center"/>
    </xf>
    <xf numFmtId="0" fontId="15" fillId="0" borderId="0" xfId="8" applyFont="1" applyAlignment="1">
      <alignment vertical="center"/>
    </xf>
    <xf numFmtId="0" fontId="7" fillId="2" borderId="0" xfId="8" applyFont="1" applyFill="1" applyAlignment="1">
      <alignment vertical="center"/>
    </xf>
    <xf numFmtId="43" fontId="5" fillId="2" borderId="10" xfId="5" applyFont="1" applyFill="1" applyBorder="1" applyAlignment="1" applyProtection="1">
      <alignment horizontal="center" vertical="center"/>
    </xf>
    <xf numFmtId="43" fontId="7" fillId="2" borderId="10" xfId="5" applyFont="1" applyFill="1" applyBorder="1" applyAlignment="1">
      <alignment horizontal="center" vertical="center"/>
    </xf>
    <xf numFmtId="43" fontId="5" fillId="2" borderId="10" xfId="5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49" fontId="18" fillId="2" borderId="14" xfId="10" applyNumberFormat="1" applyFont="1" applyFill="1" applyBorder="1" applyAlignment="1">
      <alignment horizontal="center" vertical="center"/>
    </xf>
    <xf numFmtId="49" fontId="7" fillId="2" borderId="14" xfId="8" applyNumberFormat="1" applyFont="1" applyFill="1" applyBorder="1" applyAlignment="1">
      <alignment horizontal="center" vertical="center"/>
    </xf>
    <xf numFmtId="2" fontId="7" fillId="2" borderId="0" xfId="1" applyNumberFormat="1" applyFont="1" applyFill="1" applyAlignment="1">
      <alignment horizontal="left" vertical="center"/>
    </xf>
    <xf numFmtId="2" fontId="7" fillId="2" borderId="16" xfId="1" applyNumberFormat="1" applyFont="1" applyFill="1" applyBorder="1" applyAlignment="1">
      <alignment horizontal="left" vertical="center"/>
    </xf>
    <xf numFmtId="2" fontId="2" fillId="2" borderId="16" xfId="1" applyNumberFormat="1" applyFont="1" applyFill="1" applyBorder="1" applyAlignment="1">
      <alignment horizontal="left" vertical="center"/>
    </xf>
    <xf numFmtId="43" fontId="5" fillId="2" borderId="0" xfId="5" applyFont="1" applyFill="1" applyAlignment="1">
      <alignment horizontal="left" vertical="center"/>
    </xf>
    <xf numFmtId="2" fontId="7" fillId="2" borderId="0" xfId="8" applyNumberFormat="1" applyFont="1" applyFill="1" applyAlignment="1">
      <alignment horizontal="center" vertical="center"/>
    </xf>
    <xf numFmtId="43" fontId="5" fillId="2" borderId="0" xfId="5" applyFont="1" applyFill="1" applyAlignment="1">
      <alignment vertical="center"/>
    </xf>
    <xf numFmtId="0" fontId="2" fillId="2" borderId="10" xfId="1" applyFont="1" applyFill="1" applyBorder="1" applyAlignment="1">
      <alignment horizontal="center" vertical="center"/>
    </xf>
    <xf numFmtId="1" fontId="2" fillId="2" borderId="20" xfId="1" applyNumberFormat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7" fillId="2" borderId="15" xfId="1" applyFont="1" applyFill="1" applyBorder="1" applyAlignment="1" applyProtection="1">
      <alignment vertical="center" wrapText="1"/>
      <protection locked="0"/>
    </xf>
    <xf numFmtId="166" fontId="7" fillId="2" borderId="15" xfId="1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left" vertical="center" wrapText="1"/>
    </xf>
    <xf numFmtId="2" fontId="7" fillId="2" borderId="15" xfId="0" applyNumberFormat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left" vertical="center" wrapText="1"/>
    </xf>
    <xf numFmtId="0" fontId="2" fillId="2" borderId="15" xfId="8" applyFont="1" applyFill="1" applyBorder="1" applyAlignment="1">
      <alignment horizontal="left" vertical="center" wrapText="1"/>
    </xf>
    <xf numFmtId="166" fontId="2" fillId="2" borderId="15" xfId="7" applyNumberFormat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2" fillId="2" borderId="15" xfId="12" applyFont="1" applyFill="1" applyBorder="1" applyAlignment="1">
      <alignment horizontal="left" vertical="center" wrapText="1"/>
    </xf>
    <xf numFmtId="2" fontId="13" fillId="2" borderId="15" xfId="12" applyNumberFormat="1" applyFont="1" applyFill="1" applyBorder="1" applyAlignment="1">
      <alignment horizontal="center" vertical="center"/>
    </xf>
    <xf numFmtId="0" fontId="20" fillId="2" borderId="15" xfId="12" applyFont="1" applyFill="1" applyBorder="1" applyAlignment="1">
      <alignment horizontal="left" vertical="center" wrapText="1"/>
    </xf>
    <xf numFmtId="168" fontId="2" fillId="2" borderId="15" xfId="12" applyNumberFormat="1" applyFont="1" applyFill="1" applyBorder="1" applyAlignment="1">
      <alignment horizontal="center" vertical="center"/>
    </xf>
    <xf numFmtId="0" fontId="9" fillId="2" borderId="15" xfId="12" applyFont="1" applyFill="1" applyBorder="1" applyAlignment="1">
      <alignment horizontal="center" vertical="center"/>
    </xf>
    <xf numFmtId="166" fontId="13" fillId="2" borderId="15" xfId="12" applyNumberFormat="1" applyFont="1" applyFill="1" applyBorder="1" applyAlignment="1">
      <alignment horizontal="center" vertical="center"/>
    </xf>
    <xf numFmtId="166" fontId="7" fillId="2" borderId="15" xfId="7" applyNumberFormat="1" applyFont="1" applyFill="1" applyBorder="1" applyAlignment="1">
      <alignment horizontal="center" vertical="center"/>
    </xf>
    <xf numFmtId="49" fontId="5" fillId="2" borderId="9" xfId="8" applyNumberFormat="1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left" vertical="center" wrapText="1"/>
    </xf>
    <xf numFmtId="9" fontId="7" fillId="2" borderId="10" xfId="8" applyNumberFormat="1" applyFont="1" applyFill="1" applyBorder="1" applyAlignment="1">
      <alignment horizontal="center" vertical="center"/>
    </xf>
    <xf numFmtId="2" fontId="5" fillId="2" borderId="10" xfId="8" applyNumberFormat="1" applyFont="1" applyFill="1" applyBorder="1" applyAlignment="1">
      <alignment horizontal="center" vertical="center"/>
    </xf>
    <xf numFmtId="0" fontId="5" fillId="2" borderId="10" xfId="8" applyFont="1" applyFill="1" applyBorder="1" applyAlignment="1">
      <alignment horizontal="center" vertical="center"/>
    </xf>
    <xf numFmtId="43" fontId="7" fillId="2" borderId="18" xfId="5" applyFont="1" applyFill="1" applyBorder="1" applyAlignment="1" applyProtection="1">
      <alignment horizontal="center" vertical="center"/>
    </xf>
    <xf numFmtId="2" fontId="7" fillId="2" borderId="0" xfId="8" applyNumberFormat="1" applyFont="1" applyFill="1" applyAlignment="1">
      <alignment horizontal="left" vertical="center"/>
    </xf>
    <xf numFmtId="0" fontId="7" fillId="0" borderId="0" xfId="8" applyFont="1" applyAlignment="1">
      <alignment vertical="center"/>
    </xf>
    <xf numFmtId="2" fontId="7" fillId="2" borderId="0" xfId="1" applyNumberFormat="1" applyFont="1" applyFill="1" applyAlignment="1">
      <alignment horizontal="center" vertical="center"/>
    </xf>
    <xf numFmtId="0" fontId="3" fillId="2" borderId="10" xfId="1" applyFont="1" applyFill="1" applyBorder="1" applyAlignment="1">
      <alignment horizontal="left" vertical="center" wrapText="1"/>
    </xf>
    <xf numFmtId="43" fontId="5" fillId="2" borderId="11" xfId="5" applyFont="1" applyFill="1" applyBorder="1" applyAlignment="1" applyProtection="1">
      <alignment horizontal="center" vertical="center"/>
    </xf>
    <xf numFmtId="2" fontId="7" fillId="0" borderId="0" xfId="8" applyNumberFormat="1" applyFont="1" applyAlignment="1">
      <alignment vertical="center"/>
    </xf>
    <xf numFmtId="0" fontId="2" fillId="2" borderId="10" xfId="1" applyFont="1" applyFill="1" applyBorder="1" applyAlignment="1">
      <alignment horizontal="left" vertical="center" wrapText="1"/>
    </xf>
    <xf numFmtId="0" fontId="3" fillId="2" borderId="10" xfId="4" applyFont="1" applyFill="1" applyBorder="1" applyAlignment="1">
      <alignment horizontal="left" vertical="center" wrapText="1"/>
    </xf>
    <xf numFmtId="2" fontId="4" fillId="2" borderId="23" xfId="1" applyNumberFormat="1" applyFont="1" applyFill="1" applyBorder="1" applyAlignment="1">
      <alignment horizontal="center" vertical="center" wrapText="1"/>
    </xf>
    <xf numFmtId="1" fontId="2" fillId="2" borderId="17" xfId="1" applyNumberFormat="1" applyFont="1" applyFill="1" applyBorder="1" applyAlignment="1">
      <alignment horizontal="center" vertical="center"/>
    </xf>
    <xf numFmtId="2" fontId="2" fillId="2" borderId="19" xfId="1" applyNumberFormat="1" applyFont="1" applyFill="1" applyBorder="1" applyAlignment="1">
      <alignment horizontal="center" vertical="center"/>
    </xf>
    <xf numFmtId="43" fontId="5" fillId="2" borderId="20" xfId="5" applyFont="1" applyFill="1" applyBorder="1" applyAlignment="1" applyProtection="1">
      <alignment horizontal="center" vertical="center"/>
    </xf>
    <xf numFmtId="43" fontId="7" fillId="2" borderId="23" xfId="5" applyFont="1" applyFill="1" applyBorder="1" applyAlignment="1">
      <alignment horizontal="center" vertical="center"/>
    </xf>
    <xf numFmtId="43" fontId="5" fillId="2" borderId="20" xfId="5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2" fontId="4" fillId="2" borderId="3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4" fillId="2" borderId="18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center"/>
    </xf>
    <xf numFmtId="49" fontId="2" fillId="2" borderId="2" xfId="1" applyNumberFormat="1" applyFont="1" applyFill="1" applyBorder="1" applyAlignment="1">
      <alignment horizontal="center" vertical="center"/>
    </xf>
    <xf numFmtId="49" fontId="2" fillId="2" borderId="6" xfId="1" applyNumberFormat="1" applyFont="1" applyFill="1" applyBorder="1" applyAlignment="1">
      <alignment horizontal="center" vertical="center"/>
    </xf>
    <xf numFmtId="2" fontId="21" fillId="3" borderId="22" xfId="1" applyNumberFormat="1" applyFont="1" applyFill="1" applyBorder="1" applyAlignment="1">
      <alignment horizontal="center" vertical="center" wrapText="1"/>
    </xf>
    <xf numFmtId="2" fontId="21" fillId="3" borderId="24" xfId="1" applyNumberFormat="1" applyFont="1" applyFill="1" applyBorder="1" applyAlignment="1">
      <alignment horizontal="center" vertical="center" wrapText="1"/>
    </xf>
    <xf numFmtId="43" fontId="2" fillId="2" borderId="15" xfId="5" applyFont="1" applyFill="1" applyBorder="1" applyAlignment="1">
      <alignment horizontal="center" vertical="center"/>
    </xf>
  </cellXfs>
  <cellStyles count="15">
    <cellStyle name="Comma" xfId="5" builtinId="3"/>
    <cellStyle name="Comma 10" xfId="11" xr:uid="{32F67E22-FC2F-4473-A142-E678B497B2BB}"/>
    <cellStyle name="Comma 11" xfId="13" xr:uid="{CFDEBB71-BFCA-4C1F-83E5-1B6AFF9081FC}"/>
    <cellStyle name="Comma 2" xfId="2" xr:uid="{7DA3287B-0CD1-4EA4-8E85-5A005F41329F}"/>
    <cellStyle name="Comma 2 2" xfId="7" xr:uid="{8E459797-B4FB-4ED1-BECB-6B99596010B2}"/>
    <cellStyle name="Comma 3" xfId="3" xr:uid="{7AD9F3DF-6474-4909-A045-D8269C724B68}"/>
    <cellStyle name="Normal" xfId="0" builtinId="0"/>
    <cellStyle name="Normal 12" xfId="12" xr:uid="{F84B23E5-B06D-429D-BB7B-8EB17EC9A31C}"/>
    <cellStyle name="Normal 2" xfId="1" xr:uid="{D9C92670-02F7-48FD-B368-134F54392C06}"/>
    <cellStyle name="Normal 2 2 2" xfId="14" xr:uid="{AD5F5E2C-7AEA-4CE4-B2C3-36C231F9E76F}"/>
    <cellStyle name="Normal 2 9" xfId="8" xr:uid="{1181BAFD-C2CD-472A-9B64-CA8A64090322}"/>
    <cellStyle name="Normal 4" xfId="6" xr:uid="{F4BF7F63-EA3F-4DDA-854A-A0F1D47F5073}"/>
    <cellStyle name="Normal 5" xfId="9" xr:uid="{B52FD09F-E3F2-43B3-915C-B23C7FD7276F}"/>
    <cellStyle name="Normal_gare wyalsadfenigagarini_SAN2008=IIkv" xfId="10" xr:uid="{DB7C1F66-5692-4AB8-9569-0AB22BE271DE}"/>
    <cellStyle name="Обычный_Лист1" xfId="4" xr:uid="{7AEC2AE8-340E-4788-827C-0381523A3575}"/>
  </cellStyles>
  <dxfs count="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93C8-F6B2-41B3-868B-34833B62FFA4}">
  <sheetPr>
    <tabColor theme="0"/>
  </sheetPr>
  <dimension ref="A1:AA112"/>
  <sheetViews>
    <sheetView tabSelected="1" topLeftCell="A98" workbookViewId="0">
      <selection activeCell="F116" sqref="F116"/>
    </sheetView>
  </sheetViews>
  <sheetFormatPr defaultColWidth="9.109375" defaultRowHeight="16.2"/>
  <cols>
    <col min="1" max="1" width="4.6640625" style="3" customWidth="1"/>
    <col min="2" max="2" width="44.6640625" style="3" customWidth="1"/>
    <col min="3" max="3" width="8.5546875" style="3" customWidth="1"/>
    <col min="4" max="4" width="12.5546875" style="3" bestFit="1" customWidth="1"/>
    <col min="5" max="5" width="14" style="3" customWidth="1"/>
    <col min="6" max="8" width="15.33203125" style="3" customWidth="1"/>
    <col min="9" max="9" width="16.44140625" style="3" customWidth="1"/>
    <col min="10" max="10" width="15.109375" style="92" customWidth="1"/>
    <col min="11" max="11" width="9.109375" style="3"/>
    <col min="12" max="12" width="14.88671875" style="3" customWidth="1"/>
    <col min="13" max="13" width="11.5546875" style="3" bestFit="1" customWidth="1"/>
    <col min="14" max="16384" width="9.109375" style="3"/>
  </cols>
  <sheetData>
    <row r="1" spans="1:19" ht="25.5" customHeight="1">
      <c r="A1" s="137" t="s">
        <v>167</v>
      </c>
      <c r="B1" s="137"/>
      <c r="C1" s="137"/>
      <c r="D1" s="137"/>
      <c r="E1" s="137"/>
      <c r="F1" s="137"/>
      <c r="G1" s="137"/>
      <c r="H1" s="137"/>
      <c r="I1" s="137"/>
    </row>
    <row r="2" spans="1:19" ht="21.75" customHeight="1">
      <c r="A2" s="137" t="s">
        <v>166</v>
      </c>
      <c r="B2" s="137"/>
      <c r="C2" s="137"/>
      <c r="D2" s="137"/>
      <c r="E2" s="137"/>
      <c r="F2" s="137"/>
      <c r="G2" s="137"/>
      <c r="H2" s="137"/>
      <c r="I2" s="137"/>
    </row>
    <row r="3" spans="1:19" ht="10.5" customHeight="1">
      <c r="A3" s="2"/>
      <c r="B3" s="2"/>
      <c r="C3" s="2"/>
      <c r="D3" s="2"/>
      <c r="E3" s="2"/>
      <c r="F3" s="2"/>
      <c r="G3" s="2"/>
      <c r="H3" s="2"/>
      <c r="I3" s="2"/>
    </row>
    <row r="4" spans="1:19">
      <c r="A4" s="137" t="s">
        <v>0</v>
      </c>
      <c r="B4" s="137"/>
      <c r="C4" s="137"/>
      <c r="D4" s="137"/>
      <c r="E4" s="137"/>
      <c r="F4" s="137"/>
      <c r="G4" s="137"/>
      <c r="H4" s="137"/>
      <c r="I4" s="137"/>
    </row>
    <row r="5" spans="1:19" ht="12.75" customHeight="1">
      <c r="A5" s="2"/>
      <c r="B5" s="2"/>
      <c r="C5" s="2"/>
      <c r="D5" s="2"/>
      <c r="E5" s="2"/>
      <c r="F5" s="2"/>
      <c r="G5" s="2"/>
      <c r="H5" s="2"/>
      <c r="I5" s="2"/>
    </row>
    <row r="6" spans="1:19" ht="34.5" customHeight="1" thickBot="1">
      <c r="A6" s="4"/>
      <c r="B6" s="144" t="s">
        <v>14</v>
      </c>
      <c r="C6" s="144"/>
      <c r="D6" s="144"/>
      <c r="E6" s="144"/>
      <c r="F6" s="144"/>
      <c r="G6" s="144"/>
      <c r="H6" s="144"/>
      <c r="I6" s="144"/>
    </row>
    <row r="7" spans="1:19" ht="18" customHeight="1">
      <c r="A7" s="145" t="s">
        <v>3</v>
      </c>
      <c r="B7" s="138" t="s">
        <v>4</v>
      </c>
      <c r="C7" s="138" t="s">
        <v>5</v>
      </c>
      <c r="D7" s="138" t="s">
        <v>160</v>
      </c>
      <c r="E7" s="138" t="s">
        <v>161</v>
      </c>
      <c r="F7" s="140" t="s">
        <v>162</v>
      </c>
      <c r="G7" s="147" t="s">
        <v>168</v>
      </c>
      <c r="H7" s="148"/>
      <c r="I7" s="142" t="s">
        <v>163</v>
      </c>
    </row>
    <row r="8" spans="1:19" ht="39.75" customHeight="1" thickBot="1">
      <c r="A8" s="146"/>
      <c r="B8" s="139"/>
      <c r="C8" s="139"/>
      <c r="D8" s="139"/>
      <c r="E8" s="139"/>
      <c r="F8" s="141"/>
      <c r="G8" s="131" t="s">
        <v>6</v>
      </c>
      <c r="H8" s="131" t="s">
        <v>162</v>
      </c>
      <c r="I8" s="143"/>
    </row>
    <row r="9" spans="1:19" ht="16.8" thickBot="1">
      <c r="A9" s="27">
        <v>1</v>
      </c>
      <c r="B9" s="28">
        <v>2</v>
      </c>
      <c r="C9" s="28">
        <v>3</v>
      </c>
      <c r="D9" s="28">
        <v>4</v>
      </c>
      <c r="E9" s="98">
        <v>5</v>
      </c>
      <c r="F9" s="99">
        <v>6</v>
      </c>
      <c r="G9" s="132">
        <v>7</v>
      </c>
      <c r="H9" s="132">
        <v>8</v>
      </c>
      <c r="I9" s="100">
        <v>9</v>
      </c>
      <c r="J9" s="93"/>
    </row>
    <row r="10" spans="1:19" s="1" customFormat="1" ht="72.75" customHeight="1">
      <c r="A10" s="6">
        <v>1</v>
      </c>
      <c r="B10" s="101" t="s">
        <v>15</v>
      </c>
      <c r="C10" s="7" t="s">
        <v>7</v>
      </c>
      <c r="D10" s="20">
        <v>202.5</v>
      </c>
      <c r="E10" s="149">
        <v>3.7234840094480011</v>
      </c>
      <c r="F10" s="149">
        <f>D10*E10</f>
        <v>754.00551191322018</v>
      </c>
      <c r="G10" s="133"/>
      <c r="H10" s="133"/>
      <c r="I10" s="9"/>
      <c r="J10" s="54"/>
      <c r="K10" s="31"/>
      <c r="L10" s="96"/>
      <c r="M10" s="11"/>
    </row>
    <row r="11" spans="1:19" s="1" customFormat="1" ht="61.5" customHeight="1">
      <c r="A11" s="6">
        <f>A10+1</f>
        <v>2</v>
      </c>
      <c r="B11" s="101" t="s">
        <v>16</v>
      </c>
      <c r="C11" s="7" t="s">
        <v>7</v>
      </c>
      <c r="D11" s="102">
        <v>22.5</v>
      </c>
      <c r="E11" s="149">
        <v>32.304881024000004</v>
      </c>
      <c r="F11" s="149">
        <f>D11*E11</f>
        <v>726.85982304000004</v>
      </c>
      <c r="G11" s="133"/>
      <c r="H11" s="133"/>
      <c r="I11" s="9"/>
      <c r="J11" s="54"/>
      <c r="K11" s="31"/>
      <c r="L11" s="96"/>
      <c r="M11" s="10"/>
    </row>
    <row r="12" spans="1:19" s="33" customFormat="1" ht="99.75" customHeight="1">
      <c r="A12" s="29">
        <f>A11+1</f>
        <v>3</v>
      </c>
      <c r="B12" s="103" t="s">
        <v>17</v>
      </c>
      <c r="C12" s="7" t="s">
        <v>7</v>
      </c>
      <c r="D12" s="104">
        <v>22.5</v>
      </c>
      <c r="E12" s="149">
        <v>3.722954598632001</v>
      </c>
      <c r="F12" s="149">
        <f t="shared" ref="F12:F75" si="0">D12*E12</f>
        <v>83.766478469220019</v>
      </c>
      <c r="G12" s="133"/>
      <c r="H12" s="133"/>
      <c r="I12" s="9"/>
      <c r="J12" s="22"/>
      <c r="K12" s="31"/>
      <c r="L12" s="96"/>
      <c r="M12" s="32"/>
      <c r="N12" s="32"/>
      <c r="O12" s="32"/>
      <c r="P12" s="32"/>
      <c r="Q12" s="32"/>
      <c r="R12" s="32"/>
      <c r="S12" s="32"/>
    </row>
    <row r="13" spans="1:19" s="1" customFormat="1" ht="54.75" customHeight="1">
      <c r="A13" s="6">
        <v>4</v>
      </c>
      <c r="B13" s="101" t="s">
        <v>90</v>
      </c>
      <c r="C13" s="7" t="s">
        <v>8</v>
      </c>
      <c r="D13" s="18">
        <v>405</v>
      </c>
      <c r="E13" s="149">
        <v>14.680922889599998</v>
      </c>
      <c r="F13" s="149">
        <f t="shared" si="0"/>
        <v>5945.7737702879995</v>
      </c>
      <c r="G13" s="133"/>
      <c r="H13" s="133"/>
      <c r="I13" s="9"/>
      <c r="J13" s="54"/>
      <c r="K13" s="31"/>
      <c r="L13" s="96"/>
    </row>
    <row r="14" spans="1:19" ht="72.75" customHeight="1">
      <c r="A14" s="5">
        <v>5</v>
      </c>
      <c r="B14" s="105" t="s">
        <v>36</v>
      </c>
      <c r="C14" s="17" t="s">
        <v>9</v>
      </c>
      <c r="D14" s="18">
        <v>0.78</v>
      </c>
      <c r="E14" s="149">
        <v>26.475952025600005</v>
      </c>
      <c r="F14" s="149">
        <f t="shared" si="0"/>
        <v>20.651242579968006</v>
      </c>
      <c r="G14" s="133"/>
      <c r="H14" s="133"/>
      <c r="I14" s="9"/>
      <c r="K14" s="31"/>
      <c r="L14" s="96"/>
    </row>
    <row r="15" spans="1:19" ht="32.1" customHeight="1">
      <c r="A15" s="5">
        <v>5.0999999999999996</v>
      </c>
      <c r="B15" s="19" t="s">
        <v>35</v>
      </c>
      <c r="C15" s="17" t="s">
        <v>9</v>
      </c>
      <c r="D15" s="18">
        <v>0.79560000000000008</v>
      </c>
      <c r="E15" s="149">
        <v>253.93671071999998</v>
      </c>
      <c r="F15" s="149">
        <f t="shared" si="0"/>
        <v>202.032047048832</v>
      </c>
      <c r="G15" s="133"/>
      <c r="H15" s="133"/>
      <c r="I15" s="9"/>
      <c r="K15" s="31"/>
      <c r="L15" s="96"/>
    </row>
    <row r="16" spans="1:19" s="61" customFormat="1" ht="49.5" customHeight="1">
      <c r="A16" s="62">
        <f>A14+1</f>
        <v>6</v>
      </c>
      <c r="B16" s="106" t="s">
        <v>49</v>
      </c>
      <c r="C16" s="57" t="s">
        <v>8</v>
      </c>
      <c r="D16" s="69">
        <v>0.35600999999999999</v>
      </c>
      <c r="E16" s="149">
        <v>1667.6078622719997</v>
      </c>
      <c r="F16" s="149">
        <f t="shared" si="0"/>
        <v>593.68507504745457</v>
      </c>
      <c r="G16" s="133"/>
      <c r="H16" s="133"/>
      <c r="I16" s="59"/>
      <c r="J16" s="70"/>
      <c r="K16" s="31"/>
      <c r="L16" s="96"/>
    </row>
    <row r="17" spans="1:14" s="61" customFormat="1" ht="33" customHeight="1">
      <c r="A17" s="71" t="s">
        <v>108</v>
      </c>
      <c r="B17" s="63" t="s">
        <v>48</v>
      </c>
      <c r="C17" s="57" t="s">
        <v>12</v>
      </c>
      <c r="D17" s="58">
        <v>48</v>
      </c>
      <c r="E17" s="149">
        <v>8.2118836800000015</v>
      </c>
      <c r="F17" s="149">
        <f t="shared" si="0"/>
        <v>394.1704166400001</v>
      </c>
      <c r="G17" s="133"/>
      <c r="H17" s="133"/>
      <c r="I17" s="59"/>
      <c r="J17" s="92"/>
      <c r="K17" s="31"/>
      <c r="L17" s="96"/>
    </row>
    <row r="18" spans="1:14" s="61" customFormat="1" ht="33" customHeight="1">
      <c r="A18" s="71" t="s">
        <v>109</v>
      </c>
      <c r="B18" s="63" t="s">
        <v>46</v>
      </c>
      <c r="C18" s="57" t="s">
        <v>47</v>
      </c>
      <c r="D18" s="64">
        <v>10.56</v>
      </c>
      <c r="E18" s="149">
        <v>9.9805970879999997</v>
      </c>
      <c r="F18" s="149">
        <f t="shared" si="0"/>
        <v>105.39510524928001</v>
      </c>
      <c r="G18" s="133"/>
      <c r="H18" s="133"/>
      <c r="I18" s="59"/>
      <c r="J18" s="92"/>
      <c r="K18" s="31"/>
      <c r="L18" s="96"/>
    </row>
    <row r="19" spans="1:14" s="43" customFormat="1" ht="71.25" customHeight="1">
      <c r="A19" s="39">
        <f>A16+1</f>
        <v>7</v>
      </c>
      <c r="B19" s="103" t="s">
        <v>37</v>
      </c>
      <c r="C19" s="40" t="s">
        <v>7</v>
      </c>
      <c r="D19" s="41">
        <v>7.68</v>
      </c>
      <c r="E19" s="149">
        <v>88.194383678720001</v>
      </c>
      <c r="F19" s="149">
        <f t="shared" si="0"/>
        <v>677.33286665256958</v>
      </c>
      <c r="G19" s="133"/>
      <c r="H19" s="133"/>
      <c r="I19" s="42"/>
      <c r="J19" s="44"/>
      <c r="K19" s="31"/>
      <c r="L19" s="96"/>
      <c r="M19" s="36"/>
      <c r="N19" s="37"/>
    </row>
    <row r="20" spans="1:14" s="43" customFormat="1" ht="36" customHeight="1">
      <c r="A20" s="52">
        <v>7.1</v>
      </c>
      <c r="B20" s="38" t="s">
        <v>38</v>
      </c>
      <c r="C20" s="40" t="s">
        <v>7</v>
      </c>
      <c r="D20" s="41">
        <v>7.7951999999999986</v>
      </c>
      <c r="E20" s="149">
        <v>274.15057824000002</v>
      </c>
      <c r="F20" s="149">
        <f t="shared" si="0"/>
        <v>2137.0585874964477</v>
      </c>
      <c r="G20" s="133"/>
      <c r="H20" s="133"/>
      <c r="I20" s="42"/>
      <c r="J20" s="92"/>
      <c r="K20" s="31"/>
      <c r="L20" s="96"/>
      <c r="M20" s="36"/>
      <c r="N20" s="37"/>
    </row>
    <row r="21" spans="1:14" s="1" customFormat="1" ht="28.5" customHeight="1">
      <c r="A21" s="53" t="s">
        <v>18</v>
      </c>
      <c r="B21" s="12" t="s">
        <v>39</v>
      </c>
      <c r="C21" s="7" t="s">
        <v>8</v>
      </c>
      <c r="D21" s="16">
        <v>0.21813999999999997</v>
      </c>
      <c r="E21" s="149">
        <v>2146.46005728</v>
      </c>
      <c r="F21" s="149">
        <f t="shared" si="0"/>
        <v>468.22879689505913</v>
      </c>
      <c r="G21" s="133"/>
      <c r="H21" s="133"/>
      <c r="I21" s="21"/>
      <c r="J21" s="92"/>
      <c r="K21" s="31"/>
      <c r="L21" s="96"/>
      <c r="M21" s="36"/>
      <c r="N21" s="37"/>
    </row>
    <row r="22" spans="1:14" s="1" customFormat="1" ht="28.5" customHeight="1">
      <c r="A22" s="53" t="s">
        <v>18</v>
      </c>
      <c r="B22" s="12" t="s">
        <v>41</v>
      </c>
      <c r="C22" s="7" t="s">
        <v>8</v>
      </c>
      <c r="D22" s="16">
        <v>0.22903999999999999</v>
      </c>
      <c r="E22" s="149">
        <v>2146.46005728</v>
      </c>
      <c r="F22" s="149">
        <f t="shared" si="0"/>
        <v>491.62521151941121</v>
      </c>
      <c r="G22" s="133"/>
      <c r="H22" s="133"/>
      <c r="I22" s="21"/>
      <c r="J22" s="92"/>
      <c r="K22" s="31"/>
      <c r="L22" s="96"/>
      <c r="M22" s="36"/>
      <c r="N22" s="37"/>
    </row>
    <row r="23" spans="1:14" s="1" customFormat="1" ht="22.5" customHeight="1">
      <c r="A23" s="53" t="s">
        <v>20</v>
      </c>
      <c r="B23" s="12" t="s">
        <v>40</v>
      </c>
      <c r="C23" s="7" t="s">
        <v>8</v>
      </c>
      <c r="D23" s="16">
        <v>8.7330000000000005E-2</v>
      </c>
      <c r="E23" s="149">
        <v>2233.6323609599999</v>
      </c>
      <c r="F23" s="149">
        <f t="shared" si="0"/>
        <v>195.06311408263682</v>
      </c>
      <c r="G23" s="133"/>
      <c r="H23" s="133"/>
      <c r="I23" s="21"/>
      <c r="J23" s="92"/>
      <c r="K23" s="31"/>
      <c r="L23" s="96"/>
      <c r="M23" s="36"/>
      <c r="N23" s="37"/>
    </row>
    <row r="24" spans="1:14" s="61" customFormat="1" ht="63" customHeight="1">
      <c r="A24" s="62">
        <f>A19+1</f>
        <v>8</v>
      </c>
      <c r="B24" s="106" t="s">
        <v>50</v>
      </c>
      <c r="C24" s="57" t="s">
        <v>8</v>
      </c>
      <c r="D24" s="69">
        <v>5.4030000000000002E-2</v>
      </c>
      <c r="E24" s="149">
        <v>1667.6078622719999</v>
      </c>
      <c r="F24" s="149">
        <f t="shared" si="0"/>
        <v>90.100852798556161</v>
      </c>
      <c r="G24" s="133"/>
      <c r="H24" s="133"/>
      <c r="I24" s="59"/>
      <c r="J24" s="70"/>
      <c r="K24" s="31"/>
      <c r="L24" s="96"/>
    </row>
    <row r="25" spans="1:14" s="61" customFormat="1" ht="33" customHeight="1">
      <c r="A25" s="71" t="s">
        <v>110</v>
      </c>
      <c r="B25" s="63" t="s">
        <v>51</v>
      </c>
      <c r="C25" s="57" t="s">
        <v>12</v>
      </c>
      <c r="D25" s="64">
        <v>24</v>
      </c>
      <c r="E25" s="149">
        <v>5.8114869120000003</v>
      </c>
      <c r="F25" s="149">
        <f t="shared" si="0"/>
        <v>139.47568588800002</v>
      </c>
      <c r="G25" s="133"/>
      <c r="H25" s="133"/>
      <c r="I25" s="59"/>
      <c r="J25" s="92"/>
      <c r="K25" s="31"/>
      <c r="L25" s="96"/>
    </row>
    <row r="26" spans="1:14" s="61" customFormat="1" ht="33" customHeight="1">
      <c r="A26" s="71" t="s">
        <v>111</v>
      </c>
      <c r="B26" s="63" t="s">
        <v>52</v>
      </c>
      <c r="C26" s="57" t="s">
        <v>47</v>
      </c>
      <c r="D26" s="58">
        <v>2.16</v>
      </c>
      <c r="E26" s="149">
        <v>9.9805970880000014</v>
      </c>
      <c r="F26" s="149">
        <f t="shared" si="0"/>
        <v>21.558089710080004</v>
      </c>
      <c r="G26" s="133"/>
      <c r="H26" s="133"/>
      <c r="I26" s="59"/>
      <c r="J26" s="92"/>
      <c r="K26" s="31"/>
      <c r="L26" s="96"/>
    </row>
    <row r="27" spans="1:14" s="43" customFormat="1" ht="77.25" customHeight="1">
      <c r="A27" s="39">
        <f>A24+1</f>
        <v>9</v>
      </c>
      <c r="B27" s="103" t="s">
        <v>91</v>
      </c>
      <c r="C27" s="40" t="s">
        <v>7</v>
      </c>
      <c r="D27" s="41">
        <v>2.4500000000000002</v>
      </c>
      <c r="E27" s="149">
        <v>88.194383678719987</v>
      </c>
      <c r="F27" s="149">
        <f t="shared" si="0"/>
        <v>216.07624001286399</v>
      </c>
      <c r="G27" s="133"/>
      <c r="H27" s="133"/>
      <c r="I27" s="42"/>
      <c r="J27" s="44"/>
      <c r="K27" s="31"/>
      <c r="L27" s="96"/>
      <c r="M27" s="36"/>
      <c r="N27" s="37"/>
    </row>
    <row r="28" spans="1:14" s="43" customFormat="1" ht="36" customHeight="1">
      <c r="A28" s="52" t="s">
        <v>112</v>
      </c>
      <c r="B28" s="38" t="s">
        <v>38</v>
      </c>
      <c r="C28" s="40" t="s">
        <v>7</v>
      </c>
      <c r="D28" s="41">
        <v>2.4867499999999998</v>
      </c>
      <c r="E28" s="149">
        <v>274.15057824000002</v>
      </c>
      <c r="F28" s="149">
        <f t="shared" si="0"/>
        <v>681.74395043831998</v>
      </c>
      <c r="G28" s="133"/>
      <c r="H28" s="133"/>
      <c r="I28" s="42"/>
      <c r="J28" s="92"/>
      <c r="K28" s="31"/>
      <c r="L28" s="96"/>
      <c r="M28" s="36"/>
      <c r="N28" s="37"/>
    </row>
    <row r="29" spans="1:14" s="1" customFormat="1" ht="28.5" customHeight="1">
      <c r="A29" s="52" t="s">
        <v>113</v>
      </c>
      <c r="B29" s="12" t="s">
        <v>39</v>
      </c>
      <c r="C29" s="7" t="s">
        <v>8</v>
      </c>
      <c r="D29" s="16">
        <v>5.4539999999999998E-2</v>
      </c>
      <c r="E29" s="149">
        <v>2146.46005728</v>
      </c>
      <c r="F29" s="149">
        <f t="shared" si="0"/>
        <v>117.06793152405119</v>
      </c>
      <c r="G29" s="133"/>
      <c r="H29" s="133"/>
      <c r="I29" s="21"/>
      <c r="J29" s="92"/>
      <c r="K29" s="31"/>
      <c r="L29" s="96"/>
      <c r="M29" s="36"/>
      <c r="N29" s="37"/>
    </row>
    <row r="30" spans="1:14" s="1" customFormat="1" ht="28.5" customHeight="1">
      <c r="A30" s="52" t="s">
        <v>114</v>
      </c>
      <c r="B30" s="12" t="s">
        <v>19</v>
      </c>
      <c r="C30" s="7" t="s">
        <v>8</v>
      </c>
      <c r="D30" s="16">
        <v>4.3540000000000002E-2</v>
      </c>
      <c r="E30" s="149">
        <v>2204.5749264000001</v>
      </c>
      <c r="F30" s="149">
        <f t="shared" si="0"/>
        <v>95.987192295456012</v>
      </c>
      <c r="G30" s="133"/>
      <c r="H30" s="133"/>
      <c r="I30" s="21"/>
      <c r="J30" s="92"/>
      <c r="K30" s="31"/>
      <c r="L30" s="96"/>
      <c r="M30" s="36"/>
      <c r="N30" s="37"/>
    </row>
    <row r="31" spans="1:14" s="1" customFormat="1" ht="22.5" customHeight="1">
      <c r="A31" s="52" t="s">
        <v>115</v>
      </c>
      <c r="B31" s="12" t="s">
        <v>40</v>
      </c>
      <c r="C31" s="7" t="s">
        <v>8</v>
      </c>
      <c r="D31" s="16">
        <v>2.3899999999999998E-2</v>
      </c>
      <c r="E31" s="149">
        <v>2233.6323609599999</v>
      </c>
      <c r="F31" s="149">
        <f t="shared" si="0"/>
        <v>53.383813426943995</v>
      </c>
      <c r="G31" s="133"/>
      <c r="H31" s="133"/>
      <c r="I31" s="21"/>
      <c r="J31" s="92"/>
      <c r="K31" s="31"/>
      <c r="L31" s="96"/>
      <c r="M31" s="36"/>
      <c r="N31" s="37"/>
    </row>
    <row r="32" spans="1:14" s="61" customFormat="1" ht="62.4" customHeight="1">
      <c r="A32" s="55">
        <f>A30+1</f>
        <v>10.3</v>
      </c>
      <c r="B32" s="63" t="s">
        <v>92</v>
      </c>
      <c r="C32" s="56" t="s">
        <v>7</v>
      </c>
      <c r="D32" s="107">
        <v>175</v>
      </c>
      <c r="E32" s="149">
        <v>54.537413849599993</v>
      </c>
      <c r="F32" s="149">
        <f t="shared" si="0"/>
        <v>9544.0474236799982</v>
      </c>
      <c r="G32" s="133"/>
      <c r="H32" s="133"/>
      <c r="I32" s="59"/>
      <c r="J32" s="60"/>
      <c r="K32" s="31"/>
      <c r="L32" s="96"/>
    </row>
    <row r="33" spans="1:14" s="43" customFormat="1" ht="53.4" customHeight="1">
      <c r="A33" s="39">
        <f>A32+1</f>
        <v>11.3</v>
      </c>
      <c r="B33" s="103" t="s">
        <v>43</v>
      </c>
      <c r="C33" s="40" t="s">
        <v>7</v>
      </c>
      <c r="D33" s="41">
        <v>11.38</v>
      </c>
      <c r="E33" s="149">
        <v>82.238355188352003</v>
      </c>
      <c r="F33" s="149">
        <f t="shared" si="0"/>
        <v>935.87248204344587</v>
      </c>
      <c r="G33" s="133"/>
      <c r="H33" s="133"/>
      <c r="I33" s="42"/>
      <c r="J33" s="44"/>
      <c r="K33" s="31"/>
      <c r="L33" s="96"/>
      <c r="M33" s="36"/>
      <c r="N33" s="37"/>
    </row>
    <row r="34" spans="1:14" s="43" customFormat="1" ht="36" customHeight="1">
      <c r="A34" s="52" t="s">
        <v>116</v>
      </c>
      <c r="B34" s="38" t="s">
        <v>42</v>
      </c>
      <c r="C34" s="40" t="s">
        <v>7</v>
      </c>
      <c r="D34" s="41">
        <v>11.550699999999999</v>
      </c>
      <c r="E34" s="149">
        <v>231.19610976000004</v>
      </c>
      <c r="F34" s="149">
        <f t="shared" si="0"/>
        <v>2670.4769050048321</v>
      </c>
      <c r="G34" s="133"/>
      <c r="H34" s="133"/>
      <c r="I34" s="42"/>
      <c r="J34" s="92"/>
      <c r="K34" s="31"/>
      <c r="L34" s="96"/>
      <c r="M34" s="36"/>
      <c r="N34" s="37"/>
    </row>
    <row r="35" spans="1:14" s="1" customFormat="1" ht="28.5" customHeight="1">
      <c r="A35" s="52" t="s">
        <v>117</v>
      </c>
      <c r="B35" s="12" t="s">
        <v>39</v>
      </c>
      <c r="C35" s="7" t="s">
        <v>8</v>
      </c>
      <c r="D35" s="16">
        <v>0.81362000000000001</v>
      </c>
      <c r="E35" s="149">
        <v>2146.46005728</v>
      </c>
      <c r="F35" s="149">
        <f t="shared" si="0"/>
        <v>1746.4028318041537</v>
      </c>
      <c r="G35" s="133"/>
      <c r="H35" s="133"/>
      <c r="I35" s="21"/>
      <c r="J35" s="92"/>
      <c r="K35" s="31"/>
      <c r="L35" s="96"/>
      <c r="M35" s="36"/>
      <c r="N35" s="37"/>
    </row>
    <row r="36" spans="1:14" s="1" customFormat="1" ht="22.5" customHeight="1">
      <c r="A36" s="52" t="s">
        <v>118</v>
      </c>
      <c r="B36" s="12" t="s">
        <v>40</v>
      </c>
      <c r="C36" s="7" t="s">
        <v>8</v>
      </c>
      <c r="D36" s="16">
        <v>0.20571999999999999</v>
      </c>
      <c r="E36" s="149">
        <v>2233.6323609599999</v>
      </c>
      <c r="F36" s="149">
        <f t="shared" si="0"/>
        <v>459.50284929669112</v>
      </c>
      <c r="G36" s="133"/>
      <c r="H36" s="133"/>
      <c r="I36" s="21"/>
      <c r="J36" s="92"/>
      <c r="K36" s="31"/>
      <c r="L36" s="96"/>
      <c r="M36" s="36"/>
      <c r="N36" s="37"/>
    </row>
    <row r="37" spans="1:14" s="1" customFormat="1" ht="49.5" customHeight="1">
      <c r="A37" s="29">
        <f>A33+1</f>
        <v>12.3</v>
      </c>
      <c r="B37" s="108" t="s">
        <v>44</v>
      </c>
      <c r="C37" s="7" t="s">
        <v>7</v>
      </c>
      <c r="D37" s="8">
        <v>74.72</v>
      </c>
      <c r="E37" s="149">
        <v>31.807338390784</v>
      </c>
      <c r="F37" s="149">
        <f t="shared" si="0"/>
        <v>2376.6443245593805</v>
      </c>
      <c r="G37" s="133"/>
      <c r="H37" s="133"/>
      <c r="I37" s="21"/>
      <c r="J37" s="94"/>
      <c r="K37" s="31"/>
      <c r="L37" s="96"/>
    </row>
    <row r="38" spans="1:14" s="1" customFormat="1" ht="24.75" customHeight="1">
      <c r="A38" s="53" t="s">
        <v>119</v>
      </c>
      <c r="B38" s="12" t="s">
        <v>45</v>
      </c>
      <c r="C38" s="7" t="s">
        <v>7</v>
      </c>
      <c r="D38" s="15">
        <v>75.840799999999987</v>
      </c>
      <c r="E38" s="149">
        <v>231.19610976000001</v>
      </c>
      <c r="F38" s="149">
        <f t="shared" si="0"/>
        <v>17534.097921086206</v>
      </c>
      <c r="G38" s="133"/>
      <c r="H38" s="133"/>
      <c r="I38" s="21"/>
      <c r="J38" s="92"/>
      <c r="K38" s="31"/>
      <c r="L38" s="96"/>
    </row>
    <row r="39" spans="1:14" s="1" customFormat="1" ht="28.5" customHeight="1">
      <c r="A39" s="53" t="s">
        <v>120</v>
      </c>
      <c r="B39" s="12" t="s">
        <v>19</v>
      </c>
      <c r="C39" s="7" t="s">
        <v>8</v>
      </c>
      <c r="D39" s="16">
        <v>2.1076700000000002</v>
      </c>
      <c r="E39" s="149">
        <v>2204.5749263999996</v>
      </c>
      <c r="F39" s="149">
        <f t="shared" si="0"/>
        <v>4646.516435125488</v>
      </c>
      <c r="G39" s="133"/>
      <c r="H39" s="133"/>
      <c r="I39" s="21"/>
      <c r="J39" s="92"/>
      <c r="K39" s="31"/>
      <c r="L39" s="96"/>
      <c r="M39" s="36"/>
      <c r="N39" s="37"/>
    </row>
    <row r="40" spans="1:14" s="1" customFormat="1" ht="45" customHeight="1">
      <c r="A40" s="29">
        <f>A37+1</f>
        <v>13.3</v>
      </c>
      <c r="B40" s="108" t="s">
        <v>53</v>
      </c>
      <c r="C40" s="7" t="s">
        <v>8</v>
      </c>
      <c r="D40" s="15">
        <v>3.1317999999999997</v>
      </c>
      <c r="E40" s="149">
        <v>365.15676111551994</v>
      </c>
      <c r="F40" s="149">
        <f t="shared" si="0"/>
        <v>1143.5979444615853</v>
      </c>
      <c r="G40" s="133"/>
      <c r="H40" s="133"/>
      <c r="I40" s="21"/>
      <c r="J40" s="94"/>
      <c r="K40" s="31"/>
      <c r="L40" s="96"/>
    </row>
    <row r="41" spans="1:14" s="1" customFormat="1" ht="70.5" customHeight="1">
      <c r="A41" s="53" t="s">
        <v>121</v>
      </c>
      <c r="B41" s="12" t="s">
        <v>54</v>
      </c>
      <c r="C41" s="7" t="s">
        <v>8</v>
      </c>
      <c r="D41" s="15">
        <v>3.1317999999999997</v>
      </c>
      <c r="E41" s="149">
        <v>3107.8821312</v>
      </c>
      <c r="F41" s="149">
        <f t="shared" si="0"/>
        <v>9733.2652584921598</v>
      </c>
      <c r="G41" s="133"/>
      <c r="H41" s="133"/>
      <c r="I41" s="21"/>
      <c r="J41" s="92"/>
      <c r="K41" s="31"/>
      <c r="L41" s="96"/>
    </row>
    <row r="42" spans="1:14" s="1" customFormat="1" ht="45" customHeight="1">
      <c r="A42" s="29">
        <f>A40+1</f>
        <v>14.3</v>
      </c>
      <c r="B42" s="108" t="s">
        <v>56</v>
      </c>
      <c r="C42" s="7" t="s">
        <v>8</v>
      </c>
      <c r="D42" s="15">
        <v>0.43286999999999992</v>
      </c>
      <c r="E42" s="149">
        <v>951.75172208511992</v>
      </c>
      <c r="F42" s="149">
        <f t="shared" si="0"/>
        <v>411.98476793898578</v>
      </c>
      <c r="G42" s="133"/>
      <c r="H42" s="133"/>
      <c r="I42" s="21"/>
      <c r="J42" s="94"/>
      <c r="K42" s="31"/>
      <c r="L42" s="96"/>
    </row>
    <row r="43" spans="1:14" s="1" customFormat="1" ht="66.900000000000006" customHeight="1">
      <c r="A43" s="53" t="s">
        <v>122</v>
      </c>
      <c r="B43" s="12" t="s">
        <v>55</v>
      </c>
      <c r="C43" s="7" t="s">
        <v>8</v>
      </c>
      <c r="D43" s="15">
        <v>0.43286999999999992</v>
      </c>
      <c r="E43" s="149">
        <v>3183.6841343999995</v>
      </c>
      <c r="F43" s="149">
        <f t="shared" si="0"/>
        <v>1378.1213512577276</v>
      </c>
      <c r="G43" s="133"/>
      <c r="H43" s="133"/>
      <c r="I43" s="21"/>
      <c r="J43" s="92"/>
      <c r="K43" s="31"/>
      <c r="L43" s="96"/>
    </row>
    <row r="44" spans="1:14" s="1" customFormat="1" ht="50.1" customHeight="1">
      <c r="A44" s="29">
        <f>A42+1</f>
        <v>15.3</v>
      </c>
      <c r="B44" s="108" t="s">
        <v>94</v>
      </c>
      <c r="C44" s="7" t="s">
        <v>8</v>
      </c>
      <c r="D44" s="15">
        <v>3.2054399999999998</v>
      </c>
      <c r="E44" s="149">
        <v>241.74495676319995</v>
      </c>
      <c r="F44" s="149">
        <f t="shared" si="0"/>
        <v>774.89895420703158</v>
      </c>
      <c r="G44" s="133"/>
      <c r="H44" s="133"/>
      <c r="I44" s="21"/>
      <c r="J44" s="94"/>
      <c r="K44" s="31"/>
      <c r="L44" s="96"/>
    </row>
    <row r="45" spans="1:14" s="1" customFormat="1" ht="39.9" customHeight="1">
      <c r="A45" s="53" t="s">
        <v>123</v>
      </c>
      <c r="B45" s="12" t="s">
        <v>93</v>
      </c>
      <c r="C45" s="7" t="s">
        <v>8</v>
      </c>
      <c r="D45" s="15">
        <v>3.2054399999999998</v>
      </c>
      <c r="E45" s="149">
        <v>3253.169304</v>
      </c>
      <c r="F45" s="149">
        <f t="shared" si="0"/>
        <v>10427.83901381376</v>
      </c>
      <c r="G45" s="133"/>
      <c r="H45" s="133"/>
      <c r="I45" s="21"/>
      <c r="J45" s="92"/>
      <c r="K45" s="31"/>
      <c r="L45" s="96"/>
    </row>
    <row r="46" spans="1:14" s="1" customFormat="1" ht="83.4" customHeight="1">
      <c r="A46" s="29">
        <f>A44+1</f>
        <v>16.3</v>
      </c>
      <c r="B46" s="108" t="s">
        <v>59</v>
      </c>
      <c r="C46" s="7" t="s">
        <v>8</v>
      </c>
      <c r="D46" s="15">
        <v>0.86656</v>
      </c>
      <c r="E46" s="149">
        <v>951.75172208512004</v>
      </c>
      <c r="F46" s="149">
        <f t="shared" si="0"/>
        <v>824.74997229008159</v>
      </c>
      <c r="G46" s="133"/>
      <c r="H46" s="133"/>
      <c r="I46" s="21"/>
      <c r="J46" s="94"/>
      <c r="K46" s="31"/>
      <c r="L46" s="96"/>
    </row>
    <row r="47" spans="1:14" s="1" customFormat="1" ht="66.900000000000006" customHeight="1">
      <c r="A47" s="53" t="s">
        <v>124</v>
      </c>
      <c r="B47" s="12" t="s">
        <v>57</v>
      </c>
      <c r="C47" s="7" t="s">
        <v>8</v>
      </c>
      <c r="D47" s="15">
        <v>0.86656</v>
      </c>
      <c r="E47" s="149">
        <v>3183.6841344000004</v>
      </c>
      <c r="F47" s="149">
        <f t="shared" si="0"/>
        <v>2758.8533235056643</v>
      </c>
      <c r="G47" s="133"/>
      <c r="H47" s="133"/>
      <c r="I47" s="21"/>
      <c r="J47" s="92"/>
      <c r="K47" s="31"/>
      <c r="L47" s="96"/>
    </row>
    <row r="48" spans="1:14" s="1" customFormat="1" ht="63.6" customHeight="1">
      <c r="A48" s="29">
        <f>A46+1</f>
        <v>17.3</v>
      </c>
      <c r="B48" s="108" t="s">
        <v>95</v>
      </c>
      <c r="C48" s="7" t="s">
        <v>8</v>
      </c>
      <c r="D48" s="16">
        <v>1.9143600000000001</v>
      </c>
      <c r="E48" s="149">
        <v>540.34168103520005</v>
      </c>
      <c r="F48" s="149">
        <f t="shared" si="0"/>
        <v>1034.4085005065456</v>
      </c>
      <c r="G48" s="133"/>
      <c r="H48" s="133"/>
      <c r="I48" s="21"/>
      <c r="J48" s="94"/>
      <c r="K48" s="31"/>
      <c r="L48" s="96"/>
    </row>
    <row r="49" spans="1:12" s="1" customFormat="1" ht="36.9" customHeight="1">
      <c r="A49" s="53" t="s">
        <v>125</v>
      </c>
      <c r="B49" s="12" t="s">
        <v>96</v>
      </c>
      <c r="C49" s="7" t="s">
        <v>8</v>
      </c>
      <c r="D49" s="16">
        <v>1.9143600000000001</v>
      </c>
      <c r="E49" s="149">
        <v>3253.169304</v>
      </c>
      <c r="F49" s="149">
        <f t="shared" si="0"/>
        <v>6227.7371888054404</v>
      </c>
      <c r="G49" s="133"/>
      <c r="H49" s="133"/>
      <c r="I49" s="21"/>
      <c r="J49" s="92"/>
      <c r="K49" s="31"/>
      <c r="L49" s="96"/>
    </row>
    <row r="50" spans="1:12" s="1" customFormat="1" ht="87.9" customHeight="1">
      <c r="A50" s="29">
        <f>A48+1</f>
        <v>18.3</v>
      </c>
      <c r="B50" s="108" t="s">
        <v>97</v>
      </c>
      <c r="C50" s="7" t="s">
        <v>8</v>
      </c>
      <c r="D50" s="15">
        <v>0.39032</v>
      </c>
      <c r="E50" s="149">
        <v>951.75172208511992</v>
      </c>
      <c r="F50" s="149">
        <f t="shared" si="0"/>
        <v>371.487732164264</v>
      </c>
      <c r="G50" s="133"/>
      <c r="H50" s="133"/>
      <c r="I50" s="21"/>
      <c r="J50" s="94"/>
      <c r="K50" s="31"/>
      <c r="L50" s="96"/>
    </row>
    <row r="51" spans="1:12" s="1" customFormat="1" ht="66.900000000000006" customHeight="1">
      <c r="A51" s="53" t="s">
        <v>127</v>
      </c>
      <c r="B51" s="12" t="s">
        <v>58</v>
      </c>
      <c r="C51" s="7" t="s">
        <v>8</v>
      </c>
      <c r="D51" s="15">
        <v>0.39032</v>
      </c>
      <c r="E51" s="149">
        <v>3183.6841343999999</v>
      </c>
      <c r="F51" s="149">
        <f t="shared" si="0"/>
        <v>1242.655591339008</v>
      </c>
      <c r="G51" s="133"/>
      <c r="H51" s="133"/>
      <c r="I51" s="21"/>
      <c r="J51" s="92"/>
      <c r="K51" s="31"/>
      <c r="L51" s="96"/>
    </row>
    <row r="52" spans="1:12" s="1" customFormat="1" ht="63.6" customHeight="1">
      <c r="A52" s="29">
        <f>A50+1</f>
        <v>19.3</v>
      </c>
      <c r="B52" s="108" t="s">
        <v>98</v>
      </c>
      <c r="C52" s="7" t="s">
        <v>8</v>
      </c>
      <c r="D52" s="13">
        <v>0.84948999999999986</v>
      </c>
      <c r="E52" s="149">
        <v>540.34168103520005</v>
      </c>
      <c r="F52" s="149">
        <f t="shared" si="0"/>
        <v>459.014854622592</v>
      </c>
      <c r="G52" s="133"/>
      <c r="H52" s="133"/>
      <c r="I52" s="21"/>
      <c r="J52" s="94"/>
      <c r="K52" s="31"/>
      <c r="L52" s="96"/>
    </row>
    <row r="53" spans="1:12" s="1" customFormat="1" ht="36.9" customHeight="1">
      <c r="A53" s="53" t="s">
        <v>126</v>
      </c>
      <c r="B53" s="12" t="s">
        <v>99</v>
      </c>
      <c r="C53" s="7" t="s">
        <v>8</v>
      </c>
      <c r="D53" s="16">
        <v>0.84948999999999986</v>
      </c>
      <c r="E53" s="149">
        <v>3253.1693040000009</v>
      </c>
      <c r="F53" s="149">
        <f t="shared" si="0"/>
        <v>2763.5347920549602</v>
      </c>
      <c r="G53" s="133"/>
      <c r="H53" s="133"/>
      <c r="I53" s="21"/>
      <c r="J53" s="92"/>
      <c r="K53" s="31"/>
      <c r="L53" s="96"/>
    </row>
    <row r="54" spans="1:12" s="1" customFormat="1" ht="87.9" customHeight="1">
      <c r="A54" s="29">
        <f>A52+1</f>
        <v>20.3</v>
      </c>
      <c r="B54" s="108" t="s">
        <v>100</v>
      </c>
      <c r="C54" s="7" t="s">
        <v>8</v>
      </c>
      <c r="D54" s="15">
        <v>0.15109999999999998</v>
      </c>
      <c r="E54" s="149">
        <v>951.75172208511981</v>
      </c>
      <c r="F54" s="149">
        <f t="shared" si="0"/>
        <v>143.80968520706159</v>
      </c>
      <c r="G54" s="133"/>
      <c r="H54" s="133"/>
      <c r="I54" s="21"/>
      <c r="J54" s="94"/>
      <c r="K54" s="31"/>
      <c r="L54" s="96"/>
    </row>
    <row r="55" spans="1:12" s="1" customFormat="1" ht="66.900000000000006" customHeight="1">
      <c r="A55" s="53" t="s">
        <v>128</v>
      </c>
      <c r="B55" s="12" t="s">
        <v>60</v>
      </c>
      <c r="C55" s="7" t="s">
        <v>8</v>
      </c>
      <c r="D55" s="15">
        <v>0.15109999999999998</v>
      </c>
      <c r="E55" s="149">
        <v>3183.6841344000004</v>
      </c>
      <c r="F55" s="149">
        <f t="shared" si="0"/>
        <v>481.05467270783998</v>
      </c>
      <c r="G55" s="133"/>
      <c r="H55" s="133"/>
      <c r="I55" s="21"/>
      <c r="J55" s="92"/>
      <c r="K55" s="31"/>
      <c r="L55" s="96"/>
    </row>
    <row r="56" spans="1:12" s="1" customFormat="1" ht="63.6" customHeight="1">
      <c r="A56" s="29">
        <f>A54+1</f>
        <v>21.3</v>
      </c>
      <c r="B56" s="108" t="s">
        <v>101</v>
      </c>
      <c r="C56" s="7" t="s">
        <v>8</v>
      </c>
      <c r="D56" s="15">
        <v>0.45499000000000001</v>
      </c>
      <c r="E56" s="149">
        <v>540.34168103519994</v>
      </c>
      <c r="F56" s="149">
        <f t="shared" si="0"/>
        <v>245.85006145420562</v>
      </c>
      <c r="G56" s="133"/>
      <c r="H56" s="133"/>
      <c r="I56" s="21"/>
      <c r="J56" s="94"/>
      <c r="K56" s="31"/>
      <c r="L56" s="96"/>
    </row>
    <row r="57" spans="1:12" s="1" customFormat="1" ht="36.9" customHeight="1">
      <c r="A57" s="53" t="s">
        <v>129</v>
      </c>
      <c r="B57" s="12" t="s">
        <v>102</v>
      </c>
      <c r="C57" s="7" t="s">
        <v>8</v>
      </c>
      <c r="D57" s="15">
        <v>0.45499000000000001</v>
      </c>
      <c r="E57" s="149">
        <v>3253.169304</v>
      </c>
      <c r="F57" s="149">
        <f t="shared" si="0"/>
        <v>1480.15950162696</v>
      </c>
      <c r="G57" s="133"/>
      <c r="H57" s="133"/>
      <c r="I57" s="21"/>
      <c r="J57" s="92"/>
      <c r="K57" s="31"/>
      <c r="L57" s="96"/>
    </row>
    <row r="58" spans="1:12" s="1" customFormat="1" ht="79.5" customHeight="1">
      <c r="A58" s="29">
        <f>A56+1</f>
        <v>22.3</v>
      </c>
      <c r="B58" s="108" t="s">
        <v>103</v>
      </c>
      <c r="C58" s="7" t="s">
        <v>8</v>
      </c>
      <c r="D58" s="15">
        <v>8.8260000000000005E-2</v>
      </c>
      <c r="E58" s="149">
        <v>951.75172208512015</v>
      </c>
      <c r="F58" s="149">
        <f t="shared" si="0"/>
        <v>84.001606991232705</v>
      </c>
      <c r="G58" s="133"/>
      <c r="H58" s="133"/>
      <c r="I58" s="21"/>
      <c r="J58" s="94"/>
      <c r="K58" s="31"/>
      <c r="L58" s="96"/>
    </row>
    <row r="59" spans="1:12" s="1" customFormat="1" ht="66.900000000000006" customHeight="1">
      <c r="A59" s="53" t="s">
        <v>130</v>
      </c>
      <c r="B59" s="12" t="s">
        <v>61</v>
      </c>
      <c r="C59" s="7" t="s">
        <v>8</v>
      </c>
      <c r="D59" s="15">
        <v>8.8260000000000005E-2</v>
      </c>
      <c r="E59" s="149">
        <v>3183.6841344000004</v>
      </c>
      <c r="F59" s="149">
        <f t="shared" si="0"/>
        <v>280.99196170214407</v>
      </c>
      <c r="G59" s="133"/>
      <c r="H59" s="133"/>
      <c r="I59" s="21"/>
      <c r="J59" s="92"/>
      <c r="K59" s="31"/>
      <c r="L59" s="96"/>
    </row>
    <row r="60" spans="1:12" s="1" customFormat="1" ht="56.1" customHeight="1">
      <c r="A60" s="29">
        <f>A58+1</f>
        <v>23.3</v>
      </c>
      <c r="B60" s="108" t="s">
        <v>67</v>
      </c>
      <c r="C60" s="7" t="s">
        <v>8</v>
      </c>
      <c r="D60" s="13">
        <v>2.3094999999999999</v>
      </c>
      <c r="E60" s="149">
        <v>316.69397657567998</v>
      </c>
      <c r="F60" s="149">
        <f t="shared" si="0"/>
        <v>731.40473890153294</v>
      </c>
      <c r="G60" s="133"/>
      <c r="H60" s="133"/>
      <c r="I60" s="21"/>
      <c r="J60" s="94"/>
      <c r="K60" s="31"/>
      <c r="L60" s="96"/>
    </row>
    <row r="61" spans="1:12" s="1" customFormat="1" ht="42" customHeight="1">
      <c r="A61" s="53" t="s">
        <v>131</v>
      </c>
      <c r="B61" s="12" t="s">
        <v>62</v>
      </c>
      <c r="C61" s="7" t="s">
        <v>8</v>
      </c>
      <c r="D61" s="13">
        <v>2.3094999999999999</v>
      </c>
      <c r="E61" s="149">
        <v>3133.1494656</v>
      </c>
      <c r="F61" s="149">
        <f t="shared" si="0"/>
        <v>7236.0086908031999</v>
      </c>
      <c r="G61" s="133"/>
      <c r="H61" s="133"/>
      <c r="I61" s="21"/>
      <c r="J61" s="92"/>
      <c r="K61" s="31"/>
      <c r="L61" s="96"/>
    </row>
    <row r="62" spans="1:12" s="1" customFormat="1" ht="43.5" customHeight="1">
      <c r="A62" s="53" t="s">
        <v>132</v>
      </c>
      <c r="B62" s="12" t="s">
        <v>63</v>
      </c>
      <c r="C62" s="7" t="s">
        <v>11</v>
      </c>
      <c r="D62" s="14">
        <v>129.6</v>
      </c>
      <c r="E62" s="149">
        <v>3.0826147968000002</v>
      </c>
      <c r="F62" s="149">
        <f t="shared" si="0"/>
        <v>399.50687766528</v>
      </c>
      <c r="G62" s="133"/>
      <c r="H62" s="133"/>
      <c r="I62" s="21"/>
      <c r="J62" s="92"/>
      <c r="K62" s="31"/>
      <c r="L62" s="96"/>
    </row>
    <row r="63" spans="1:12" s="1" customFormat="1" ht="39.6" customHeight="1">
      <c r="A63" s="53" t="s">
        <v>133</v>
      </c>
      <c r="B63" s="12" t="s">
        <v>64</v>
      </c>
      <c r="C63" s="7" t="s">
        <v>11</v>
      </c>
      <c r="D63" s="8">
        <v>20.16</v>
      </c>
      <c r="E63" s="149">
        <v>9.9805970879999997</v>
      </c>
      <c r="F63" s="149">
        <f t="shared" si="0"/>
        <v>201.20883729407998</v>
      </c>
      <c r="G63" s="133"/>
      <c r="H63" s="133"/>
      <c r="I63" s="21"/>
      <c r="J63" s="92"/>
      <c r="K63" s="31"/>
      <c r="L63" s="96"/>
    </row>
    <row r="64" spans="1:12" s="1" customFormat="1" ht="70.5" customHeight="1">
      <c r="A64" s="29">
        <f>A60+1</f>
        <v>24.3</v>
      </c>
      <c r="B64" s="108" t="s">
        <v>66</v>
      </c>
      <c r="C64" s="7" t="s">
        <v>8</v>
      </c>
      <c r="D64" s="16">
        <v>0.69328000000000001</v>
      </c>
      <c r="E64" s="149">
        <v>352.62412609248003</v>
      </c>
      <c r="F64" s="149">
        <f t="shared" si="0"/>
        <v>244.46725413739455</v>
      </c>
      <c r="G64" s="133"/>
      <c r="H64" s="133"/>
      <c r="I64" s="21"/>
      <c r="J64" s="94"/>
      <c r="K64" s="31"/>
      <c r="L64" s="96"/>
    </row>
    <row r="65" spans="1:12" s="1" customFormat="1" ht="42" customHeight="1">
      <c r="A65" s="53" t="s">
        <v>131</v>
      </c>
      <c r="B65" s="12" t="s">
        <v>65</v>
      </c>
      <c r="C65" s="7" t="s">
        <v>8</v>
      </c>
      <c r="D65" s="16">
        <v>0.69328000000000001</v>
      </c>
      <c r="E65" s="149">
        <v>3253.169304</v>
      </c>
      <c r="F65" s="149">
        <f t="shared" si="0"/>
        <v>2255.3572150771201</v>
      </c>
      <c r="G65" s="133"/>
      <c r="H65" s="133"/>
      <c r="I65" s="21"/>
      <c r="J65" s="92"/>
      <c r="K65" s="31"/>
      <c r="L65" s="96"/>
    </row>
    <row r="66" spans="1:12" s="1" customFormat="1" ht="47.1" customHeight="1">
      <c r="A66" s="29">
        <f>A64+1</f>
        <v>25.3</v>
      </c>
      <c r="B66" s="108" t="s">
        <v>69</v>
      </c>
      <c r="C66" s="7" t="s">
        <v>8</v>
      </c>
      <c r="D66" s="15">
        <v>0.18171999999999996</v>
      </c>
      <c r="E66" s="149">
        <v>455.53801626431999</v>
      </c>
      <c r="F66" s="149">
        <f t="shared" si="0"/>
        <v>82.780368315552209</v>
      </c>
      <c r="G66" s="133"/>
      <c r="H66" s="133"/>
      <c r="I66" s="21"/>
      <c r="J66" s="94"/>
      <c r="K66" s="31"/>
      <c r="L66" s="96"/>
    </row>
    <row r="67" spans="1:12" s="1" customFormat="1" ht="32.1" customHeight="1">
      <c r="A67" s="53" t="s">
        <v>134</v>
      </c>
      <c r="B67" s="12" t="s">
        <v>68</v>
      </c>
      <c r="C67" s="7" t="s">
        <v>8</v>
      </c>
      <c r="D67" s="15">
        <v>0.18171999999999996</v>
      </c>
      <c r="E67" s="149">
        <v>3107.8821312</v>
      </c>
      <c r="F67" s="149">
        <f t="shared" si="0"/>
        <v>564.76434088166388</v>
      </c>
      <c r="G67" s="133"/>
      <c r="H67" s="133"/>
      <c r="I67" s="21"/>
      <c r="J67" s="92"/>
      <c r="K67" s="31"/>
      <c r="L67" s="96"/>
    </row>
    <row r="68" spans="1:12" s="1" customFormat="1" ht="69" customHeight="1">
      <c r="A68" s="29">
        <f>A66+1</f>
        <v>26.3</v>
      </c>
      <c r="B68" s="108" t="s">
        <v>70</v>
      </c>
      <c r="C68" s="7" t="s">
        <v>8</v>
      </c>
      <c r="D68" s="15">
        <v>2.2280000000000001E-2</v>
      </c>
      <c r="E68" s="149">
        <v>951.75172208511981</v>
      </c>
      <c r="F68" s="149">
        <f t="shared" si="0"/>
        <v>21.205028368056471</v>
      </c>
      <c r="G68" s="133"/>
      <c r="H68" s="133"/>
      <c r="I68" s="21"/>
      <c r="J68" s="94"/>
      <c r="K68" s="31"/>
      <c r="L68" s="96"/>
    </row>
    <row r="69" spans="1:12" s="1" customFormat="1" ht="51.9" customHeight="1">
      <c r="A69" s="53" t="s">
        <v>135</v>
      </c>
      <c r="B69" s="12" t="s">
        <v>71</v>
      </c>
      <c r="C69" s="7" t="s">
        <v>8</v>
      </c>
      <c r="D69" s="15">
        <v>2.2280000000000001E-2</v>
      </c>
      <c r="E69" s="149">
        <v>3183.6841344000004</v>
      </c>
      <c r="F69" s="149">
        <f t="shared" si="0"/>
        <v>70.93248251443201</v>
      </c>
      <c r="G69" s="133"/>
      <c r="H69" s="133"/>
      <c r="I69" s="21"/>
      <c r="J69" s="92"/>
      <c r="K69" s="31"/>
      <c r="L69" s="96"/>
    </row>
    <row r="70" spans="1:12" s="1" customFormat="1" ht="47.1" customHeight="1">
      <c r="A70" s="29">
        <f>A68+1</f>
        <v>27.3</v>
      </c>
      <c r="B70" s="108" t="s">
        <v>72</v>
      </c>
      <c r="C70" s="7" t="s">
        <v>8</v>
      </c>
      <c r="D70" s="16">
        <v>0.17584</v>
      </c>
      <c r="E70" s="149">
        <v>455.53801626431999</v>
      </c>
      <c r="F70" s="149">
        <f t="shared" si="0"/>
        <v>80.101804779918027</v>
      </c>
      <c r="G70" s="133"/>
      <c r="H70" s="133"/>
      <c r="I70" s="21"/>
      <c r="J70" s="94"/>
      <c r="K70" s="31"/>
      <c r="L70" s="96"/>
    </row>
    <row r="71" spans="1:12" s="1" customFormat="1" ht="32.1" customHeight="1">
      <c r="A71" s="53" t="s">
        <v>136</v>
      </c>
      <c r="B71" s="12" t="s">
        <v>73</v>
      </c>
      <c r="C71" s="7" t="s">
        <v>8</v>
      </c>
      <c r="D71" s="16">
        <v>0.17584</v>
      </c>
      <c r="E71" s="149">
        <v>3107.8821312000005</v>
      </c>
      <c r="F71" s="149">
        <f t="shared" si="0"/>
        <v>546.48999395020803</v>
      </c>
      <c r="G71" s="133"/>
      <c r="H71" s="133"/>
      <c r="I71" s="21"/>
      <c r="J71" s="92"/>
      <c r="K71" s="31"/>
      <c r="L71" s="96"/>
    </row>
    <row r="72" spans="1:12" s="1" customFormat="1" ht="81.900000000000006" customHeight="1">
      <c r="A72" s="29">
        <f>A70+1</f>
        <v>28.3</v>
      </c>
      <c r="B72" s="108" t="s">
        <v>74</v>
      </c>
      <c r="C72" s="7" t="s">
        <v>8</v>
      </c>
      <c r="D72" s="16">
        <v>2.0552799999999998</v>
      </c>
      <c r="E72" s="149">
        <v>455.53801626431999</v>
      </c>
      <c r="F72" s="149">
        <f t="shared" si="0"/>
        <v>936.25817406773149</v>
      </c>
      <c r="G72" s="133"/>
      <c r="H72" s="133"/>
      <c r="I72" s="21"/>
      <c r="J72" s="94"/>
      <c r="K72" s="31"/>
      <c r="L72" s="96"/>
    </row>
    <row r="73" spans="1:12" s="1" customFormat="1" ht="65.400000000000006" customHeight="1">
      <c r="A73" s="53" t="s">
        <v>137</v>
      </c>
      <c r="B73" s="12" t="s">
        <v>76</v>
      </c>
      <c r="C73" s="7" t="s">
        <v>8</v>
      </c>
      <c r="D73" s="16">
        <v>2.0552799999999998</v>
      </c>
      <c r="E73" s="149">
        <v>3107.8821311999995</v>
      </c>
      <c r="F73" s="149">
        <f t="shared" si="0"/>
        <v>6387.5679866127348</v>
      </c>
      <c r="G73" s="133"/>
      <c r="H73" s="133"/>
      <c r="I73" s="21"/>
      <c r="J73" s="92"/>
      <c r="K73" s="31"/>
      <c r="L73" s="96"/>
    </row>
    <row r="74" spans="1:12" s="1" customFormat="1" ht="69" customHeight="1">
      <c r="A74" s="29">
        <f>A72+1</f>
        <v>29.3</v>
      </c>
      <c r="B74" s="108" t="s">
        <v>75</v>
      </c>
      <c r="C74" s="7" t="s">
        <v>8</v>
      </c>
      <c r="D74" s="15">
        <v>0.32401999999999992</v>
      </c>
      <c r="E74" s="149">
        <v>951.75172208512004</v>
      </c>
      <c r="F74" s="149">
        <f t="shared" si="0"/>
        <v>308.38659299002052</v>
      </c>
      <c r="G74" s="133"/>
      <c r="H74" s="133"/>
      <c r="I74" s="21"/>
      <c r="J74" s="94"/>
      <c r="K74" s="31"/>
      <c r="L74" s="96"/>
    </row>
    <row r="75" spans="1:12" s="1" customFormat="1" ht="42.9" customHeight="1">
      <c r="A75" s="53" t="s">
        <v>138</v>
      </c>
      <c r="B75" s="12" t="s">
        <v>77</v>
      </c>
      <c r="C75" s="7" t="s">
        <v>8</v>
      </c>
      <c r="D75" s="15">
        <v>0.32401999999999992</v>
      </c>
      <c r="E75" s="149">
        <v>3183.6841344000004</v>
      </c>
      <c r="F75" s="149">
        <f t="shared" si="0"/>
        <v>1031.5773332282879</v>
      </c>
      <c r="G75" s="133"/>
      <c r="H75" s="133"/>
      <c r="I75" s="21"/>
      <c r="J75" s="92"/>
      <c r="K75" s="31"/>
      <c r="L75" s="96"/>
    </row>
    <row r="76" spans="1:12" s="1" customFormat="1" ht="92.25" customHeight="1">
      <c r="A76" s="29">
        <f>A74+1</f>
        <v>30.3</v>
      </c>
      <c r="B76" s="108" t="s">
        <v>78</v>
      </c>
      <c r="C76" s="7" t="s">
        <v>8</v>
      </c>
      <c r="D76" s="16">
        <v>1.22099</v>
      </c>
      <c r="E76" s="149">
        <v>455.53801626431994</v>
      </c>
      <c r="F76" s="149">
        <f t="shared" ref="F76:F107" si="1">D76*E76</f>
        <v>556.20736247857201</v>
      </c>
      <c r="G76" s="133"/>
      <c r="H76" s="133"/>
      <c r="I76" s="21"/>
      <c r="J76" s="94"/>
      <c r="K76" s="31"/>
      <c r="L76" s="96"/>
    </row>
    <row r="77" spans="1:12" s="1" customFormat="1" ht="49.5" customHeight="1">
      <c r="A77" s="53" t="s">
        <v>139</v>
      </c>
      <c r="B77" s="12" t="s">
        <v>80</v>
      </c>
      <c r="C77" s="7" t="s">
        <v>8</v>
      </c>
      <c r="D77" s="16">
        <v>1.22099</v>
      </c>
      <c r="E77" s="149">
        <v>3107.8821312</v>
      </c>
      <c r="F77" s="149">
        <f t="shared" si="1"/>
        <v>3794.6930033738881</v>
      </c>
      <c r="G77" s="133"/>
      <c r="H77" s="133"/>
      <c r="I77" s="21"/>
      <c r="J77" s="92"/>
      <c r="K77" s="31"/>
      <c r="L77" s="96"/>
    </row>
    <row r="78" spans="1:12" s="1" customFormat="1" ht="69" customHeight="1">
      <c r="A78" s="29">
        <f>A76+1</f>
        <v>31.3</v>
      </c>
      <c r="B78" s="108" t="s">
        <v>79</v>
      </c>
      <c r="C78" s="7" t="s">
        <v>8</v>
      </c>
      <c r="D78" s="15">
        <v>0.32401999999999992</v>
      </c>
      <c r="E78" s="149">
        <v>951.75172208512004</v>
      </c>
      <c r="F78" s="149">
        <f t="shared" si="1"/>
        <v>308.38659299002052</v>
      </c>
      <c r="G78" s="133"/>
      <c r="H78" s="133"/>
      <c r="I78" s="21"/>
      <c r="J78" s="94"/>
      <c r="K78" s="31"/>
      <c r="L78" s="96"/>
    </row>
    <row r="79" spans="1:12" s="1" customFormat="1" ht="42.9" customHeight="1">
      <c r="A79" s="53" t="s">
        <v>140</v>
      </c>
      <c r="B79" s="12" t="s">
        <v>77</v>
      </c>
      <c r="C79" s="7" t="s">
        <v>8</v>
      </c>
      <c r="D79" s="15">
        <v>0.32401999999999992</v>
      </c>
      <c r="E79" s="149">
        <v>3183.6841344000004</v>
      </c>
      <c r="F79" s="149">
        <f t="shared" si="1"/>
        <v>1031.5773332282879</v>
      </c>
      <c r="G79" s="133"/>
      <c r="H79" s="133"/>
      <c r="I79" s="21"/>
      <c r="J79" s="92"/>
      <c r="K79" s="31"/>
      <c r="L79" s="96"/>
    </row>
    <row r="80" spans="1:12" s="1" customFormat="1" ht="70.5" customHeight="1">
      <c r="A80" s="29">
        <f>A78+1</f>
        <v>32.299999999999997</v>
      </c>
      <c r="B80" s="108" t="s">
        <v>81</v>
      </c>
      <c r="C80" s="7" t="s">
        <v>8</v>
      </c>
      <c r="D80" s="16">
        <v>1.7722</v>
      </c>
      <c r="E80" s="149">
        <v>451.29422796541024</v>
      </c>
      <c r="F80" s="149">
        <f t="shared" si="1"/>
        <v>799.78363080029999</v>
      </c>
      <c r="G80" s="133"/>
      <c r="H80" s="133"/>
      <c r="I80" s="21"/>
      <c r="J80" s="94"/>
      <c r="K80" s="31"/>
      <c r="L80" s="96"/>
    </row>
    <row r="81" spans="1:27" s="1" customFormat="1" ht="49.5" customHeight="1">
      <c r="A81" s="53" t="s">
        <v>141</v>
      </c>
      <c r="B81" s="12" t="s">
        <v>82</v>
      </c>
      <c r="C81" s="7" t="s">
        <v>8</v>
      </c>
      <c r="D81" s="16">
        <v>1.7722</v>
      </c>
      <c r="E81" s="149">
        <v>3133.1494656</v>
      </c>
      <c r="F81" s="149">
        <f t="shared" si="1"/>
        <v>5552.5674829363197</v>
      </c>
      <c r="G81" s="133"/>
      <c r="H81" s="133"/>
      <c r="I81" s="21"/>
      <c r="J81" s="92"/>
      <c r="K81" s="31"/>
      <c r="L81" s="96"/>
    </row>
    <row r="82" spans="1:27" s="1" customFormat="1" ht="69" customHeight="1">
      <c r="A82" s="29">
        <f>A80+1</f>
        <v>33.299999999999997</v>
      </c>
      <c r="B82" s="108" t="s">
        <v>83</v>
      </c>
      <c r="C82" s="7" t="s">
        <v>8</v>
      </c>
      <c r="D82" s="15">
        <v>0.53595999999999999</v>
      </c>
      <c r="E82" s="149">
        <v>951.75172208512004</v>
      </c>
      <c r="F82" s="149">
        <f t="shared" si="1"/>
        <v>510.10085296874092</v>
      </c>
      <c r="G82" s="133"/>
      <c r="H82" s="133"/>
      <c r="I82" s="21"/>
      <c r="J82" s="94"/>
      <c r="K82" s="31"/>
      <c r="L82" s="96"/>
    </row>
    <row r="83" spans="1:27" s="1" customFormat="1" ht="42.9" customHeight="1">
      <c r="A83" s="53" t="s">
        <v>142</v>
      </c>
      <c r="B83" s="12" t="s">
        <v>84</v>
      </c>
      <c r="C83" s="7" t="s">
        <v>8</v>
      </c>
      <c r="D83" s="15">
        <v>0.41548000000000002</v>
      </c>
      <c r="E83" s="149">
        <v>3107.8821312000005</v>
      </c>
      <c r="F83" s="149">
        <f t="shared" si="1"/>
        <v>1291.2628678709762</v>
      </c>
      <c r="G83" s="133"/>
      <c r="H83" s="133"/>
      <c r="I83" s="21"/>
      <c r="J83" s="92"/>
      <c r="K83" s="31"/>
      <c r="L83" s="96"/>
    </row>
    <row r="84" spans="1:27" s="1" customFormat="1" ht="42.9" customHeight="1">
      <c r="A84" s="53" t="s">
        <v>143</v>
      </c>
      <c r="B84" s="12" t="s">
        <v>85</v>
      </c>
      <c r="C84" s="7" t="s">
        <v>8</v>
      </c>
      <c r="D84" s="16">
        <v>9.9839999999999998E-2</v>
      </c>
      <c r="E84" s="149">
        <v>3082.6147968000005</v>
      </c>
      <c r="F84" s="149">
        <f t="shared" si="1"/>
        <v>307.76826131251204</v>
      </c>
      <c r="G84" s="133"/>
      <c r="H84" s="133"/>
      <c r="I84" s="21"/>
      <c r="J84" s="92"/>
      <c r="K84" s="31"/>
      <c r="L84" s="96"/>
    </row>
    <row r="85" spans="1:27" s="1" customFormat="1" ht="42.9" customHeight="1">
      <c r="A85" s="53" t="s">
        <v>144</v>
      </c>
      <c r="B85" s="12" t="s">
        <v>86</v>
      </c>
      <c r="C85" s="7" t="s">
        <v>8</v>
      </c>
      <c r="D85" s="15">
        <v>2.0640000000000002E-2</v>
      </c>
      <c r="E85" s="149">
        <v>3183.6841344000004</v>
      </c>
      <c r="F85" s="149">
        <f t="shared" si="1"/>
        <v>65.711240534016014</v>
      </c>
      <c r="G85" s="133"/>
      <c r="H85" s="133"/>
      <c r="I85" s="21"/>
      <c r="J85" s="92"/>
      <c r="K85" s="31"/>
      <c r="L85" s="96"/>
    </row>
    <row r="86" spans="1:27" s="1" customFormat="1" ht="102.9" customHeight="1">
      <c r="A86" s="29">
        <f>A82+1</f>
        <v>34.299999999999997</v>
      </c>
      <c r="B86" s="108" t="s">
        <v>88</v>
      </c>
      <c r="C86" s="7" t="s">
        <v>8</v>
      </c>
      <c r="D86" s="16">
        <v>0.17455999999999999</v>
      </c>
      <c r="E86" s="149">
        <v>1363.7391435656186</v>
      </c>
      <c r="F86" s="149">
        <f t="shared" si="1"/>
        <v>238.05430490081437</v>
      </c>
      <c r="G86" s="133"/>
      <c r="H86" s="133"/>
      <c r="I86" s="21"/>
      <c r="J86" s="94"/>
      <c r="K86" s="31"/>
      <c r="L86" s="96"/>
    </row>
    <row r="87" spans="1:27" s="1" customFormat="1" ht="49.5" customHeight="1">
      <c r="A87" s="53" t="s">
        <v>145</v>
      </c>
      <c r="B87" s="12" t="s">
        <v>87</v>
      </c>
      <c r="C87" s="7" t="s">
        <v>8</v>
      </c>
      <c r="D87" s="16">
        <v>0.14604</v>
      </c>
      <c r="E87" s="149">
        <v>3107.8821312</v>
      </c>
      <c r="F87" s="149">
        <f t="shared" si="1"/>
        <v>453.87510644044801</v>
      </c>
      <c r="G87" s="133"/>
      <c r="H87" s="133"/>
      <c r="I87" s="21"/>
      <c r="J87" s="92"/>
      <c r="K87" s="31"/>
      <c r="L87" s="96"/>
    </row>
    <row r="88" spans="1:27" s="1" customFormat="1" ht="42.9" customHeight="1">
      <c r="A88" s="53" t="s">
        <v>146</v>
      </c>
      <c r="B88" s="12" t="s">
        <v>85</v>
      </c>
      <c r="C88" s="7" t="s">
        <v>8</v>
      </c>
      <c r="D88" s="16">
        <v>2.5600000000000002E-3</v>
      </c>
      <c r="E88" s="149">
        <v>3082.6147968</v>
      </c>
      <c r="F88" s="149">
        <f t="shared" si="1"/>
        <v>7.8914938798080003</v>
      </c>
      <c r="G88" s="133"/>
      <c r="H88" s="133"/>
      <c r="I88" s="21"/>
      <c r="J88" s="92"/>
      <c r="K88" s="31"/>
      <c r="L88" s="96"/>
    </row>
    <row r="89" spans="1:27" s="1" customFormat="1" ht="42.9" customHeight="1">
      <c r="A89" s="53" t="s">
        <v>147</v>
      </c>
      <c r="B89" s="12" t="s">
        <v>89</v>
      </c>
      <c r="C89" s="7" t="s">
        <v>8</v>
      </c>
      <c r="D89" s="15">
        <v>2.5959999999999997E-2</v>
      </c>
      <c r="E89" s="149">
        <v>3183.6841344000004</v>
      </c>
      <c r="F89" s="149">
        <f t="shared" si="1"/>
        <v>82.648440129023996</v>
      </c>
      <c r="G89" s="133"/>
      <c r="H89" s="133"/>
      <c r="I89" s="21"/>
      <c r="J89" s="92"/>
      <c r="K89" s="31"/>
      <c r="L89" s="96"/>
    </row>
    <row r="90" spans="1:27" s="61" customFormat="1" ht="55.5" customHeight="1">
      <c r="A90" s="62">
        <f>A86+1</f>
        <v>35.299999999999997</v>
      </c>
      <c r="B90" s="63" t="s">
        <v>22</v>
      </c>
      <c r="C90" s="57" t="s">
        <v>21</v>
      </c>
      <c r="D90" s="107">
        <v>240</v>
      </c>
      <c r="E90" s="149">
        <v>1.4927402767360001</v>
      </c>
      <c r="F90" s="149">
        <f t="shared" si="1"/>
        <v>358.25766641664001</v>
      </c>
      <c r="G90" s="133"/>
      <c r="H90" s="133"/>
      <c r="I90" s="67"/>
      <c r="J90" s="68"/>
      <c r="K90" s="31"/>
      <c r="L90" s="96"/>
    </row>
    <row r="91" spans="1:27" s="61" customFormat="1" ht="55.5" customHeight="1">
      <c r="A91" s="62">
        <f>A90+1</f>
        <v>36.299999999999997</v>
      </c>
      <c r="B91" s="63" t="s">
        <v>23</v>
      </c>
      <c r="C91" s="57" t="s">
        <v>21</v>
      </c>
      <c r="D91" s="107">
        <v>240</v>
      </c>
      <c r="E91" s="149">
        <v>9.0686614152639979</v>
      </c>
      <c r="F91" s="149">
        <f t="shared" si="1"/>
        <v>2176.4787396633596</v>
      </c>
      <c r="G91" s="133"/>
      <c r="H91" s="133"/>
      <c r="I91" s="67"/>
      <c r="J91" s="68"/>
      <c r="K91" s="31"/>
      <c r="L91" s="96"/>
    </row>
    <row r="92" spans="1:27" s="50" customFormat="1" ht="57" customHeight="1">
      <c r="A92" s="46">
        <f>A91+1</f>
        <v>37.299999999999997</v>
      </c>
      <c r="B92" s="109" t="s">
        <v>104</v>
      </c>
      <c r="C92" s="34" t="s">
        <v>10</v>
      </c>
      <c r="D92" s="30">
        <v>588</v>
      </c>
      <c r="E92" s="149">
        <v>30.384009854035199</v>
      </c>
      <c r="F92" s="149">
        <f t="shared" si="1"/>
        <v>17865.797794172697</v>
      </c>
      <c r="G92" s="133"/>
      <c r="H92" s="133"/>
      <c r="I92" s="49"/>
      <c r="J92" s="51"/>
      <c r="K92" s="31"/>
      <c r="L92" s="96"/>
    </row>
    <row r="93" spans="1:27" s="50" customFormat="1" ht="38.25" customHeight="1">
      <c r="A93" s="89" t="s">
        <v>148</v>
      </c>
      <c r="B93" s="47" t="s">
        <v>107</v>
      </c>
      <c r="C93" s="48" t="s">
        <v>10</v>
      </c>
      <c r="D93" s="45">
        <v>588</v>
      </c>
      <c r="E93" s="149">
        <v>52.050708864000008</v>
      </c>
      <c r="F93" s="149">
        <f t="shared" si="1"/>
        <v>30605.816812032004</v>
      </c>
      <c r="G93" s="133"/>
      <c r="H93" s="133"/>
      <c r="I93" s="35"/>
      <c r="J93" s="92"/>
      <c r="K93" s="31"/>
      <c r="L93" s="96"/>
    </row>
    <row r="94" spans="1:27" s="50" customFormat="1" ht="38.25" customHeight="1">
      <c r="A94" s="46">
        <f>A92+1</f>
        <v>38.299999999999997</v>
      </c>
      <c r="B94" s="109" t="s">
        <v>105</v>
      </c>
      <c r="C94" s="34" t="s">
        <v>10</v>
      </c>
      <c r="D94" s="45">
        <v>450</v>
      </c>
      <c r="E94" s="149">
        <v>7.1742429079833592</v>
      </c>
      <c r="F94" s="149">
        <f t="shared" si="1"/>
        <v>3228.4093085925115</v>
      </c>
      <c r="G94" s="133"/>
      <c r="H94" s="133"/>
      <c r="I94" s="49"/>
      <c r="J94" s="51"/>
      <c r="K94" s="31"/>
      <c r="L94" s="96"/>
    </row>
    <row r="95" spans="1:27" s="50" customFormat="1" ht="38.25" customHeight="1">
      <c r="A95" s="89" t="s">
        <v>149</v>
      </c>
      <c r="B95" s="47" t="s">
        <v>106</v>
      </c>
      <c r="C95" s="48" t="s">
        <v>10</v>
      </c>
      <c r="D95" s="30">
        <v>450</v>
      </c>
      <c r="E95" s="149">
        <v>54.956452320000004</v>
      </c>
      <c r="F95" s="149">
        <f t="shared" si="1"/>
        <v>24730.403544000001</v>
      </c>
      <c r="G95" s="133"/>
      <c r="H95" s="133"/>
      <c r="I95" s="35"/>
      <c r="J95" s="92"/>
      <c r="K95" s="31"/>
      <c r="L95" s="96"/>
    </row>
    <row r="96" spans="1:27" s="76" customFormat="1" ht="42" customHeight="1">
      <c r="A96" s="72">
        <f>A94+1</f>
        <v>39.299999999999997</v>
      </c>
      <c r="B96" s="110" t="s">
        <v>159</v>
      </c>
      <c r="C96" s="78" t="s">
        <v>21</v>
      </c>
      <c r="D96" s="79">
        <v>9.6000000000000014</v>
      </c>
      <c r="E96" s="149">
        <v>36.294523240448008</v>
      </c>
      <c r="F96" s="149">
        <f t="shared" si="1"/>
        <v>348.42742310830096</v>
      </c>
      <c r="G96" s="133"/>
      <c r="H96" s="133"/>
      <c r="I96" s="73"/>
      <c r="J96" s="74"/>
      <c r="K96" s="31"/>
      <c r="L96" s="96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</row>
    <row r="97" spans="1:27" s="76" customFormat="1" ht="32.4">
      <c r="A97" s="90" t="s">
        <v>150</v>
      </c>
      <c r="B97" s="77" t="s">
        <v>25</v>
      </c>
      <c r="C97" s="78" t="s">
        <v>21</v>
      </c>
      <c r="D97" s="111">
        <v>9.6000000000000014</v>
      </c>
      <c r="E97" s="149">
        <v>13.012677216000002</v>
      </c>
      <c r="F97" s="149">
        <f t="shared" si="1"/>
        <v>124.92170127360004</v>
      </c>
      <c r="G97" s="133"/>
      <c r="H97" s="133"/>
      <c r="I97" s="73"/>
      <c r="J97" s="92"/>
      <c r="K97" s="31"/>
      <c r="L97" s="96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</row>
    <row r="98" spans="1:27" s="76" customFormat="1" ht="28.8">
      <c r="A98" s="90" t="s">
        <v>151</v>
      </c>
      <c r="B98" s="112" t="s">
        <v>26</v>
      </c>
      <c r="C98" s="78" t="s">
        <v>8</v>
      </c>
      <c r="D98" s="113">
        <v>0.39374999999999999</v>
      </c>
      <c r="E98" s="149">
        <v>3183.6841343999999</v>
      </c>
      <c r="F98" s="149">
        <f t="shared" si="1"/>
        <v>1253.57562792</v>
      </c>
      <c r="G98" s="133"/>
      <c r="H98" s="133"/>
      <c r="I98" s="73"/>
      <c r="J98" s="92"/>
      <c r="K98" s="31"/>
      <c r="L98" s="96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</row>
    <row r="99" spans="1:27" s="76" customFormat="1" ht="33.75" customHeight="1">
      <c r="A99" s="90" t="s">
        <v>152</v>
      </c>
      <c r="B99" s="112" t="s">
        <v>27</v>
      </c>
      <c r="C99" s="114" t="s">
        <v>12</v>
      </c>
      <c r="D99" s="115">
        <v>150</v>
      </c>
      <c r="E99" s="149">
        <v>1.8950500800000001</v>
      </c>
      <c r="F99" s="149">
        <f t="shared" si="1"/>
        <v>284.25751200000002</v>
      </c>
      <c r="G99" s="133"/>
      <c r="H99" s="133"/>
      <c r="I99" s="73"/>
      <c r="J99" s="92"/>
      <c r="K99" s="31"/>
      <c r="L99" s="96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</row>
    <row r="100" spans="1:27" s="85" customFormat="1" ht="78.75" customHeight="1">
      <c r="A100" s="80">
        <f>A96+1</f>
        <v>40.299999999999997</v>
      </c>
      <c r="B100" s="65" t="s">
        <v>28</v>
      </c>
      <c r="C100" s="81" t="s">
        <v>24</v>
      </c>
      <c r="D100" s="116">
        <v>48</v>
      </c>
      <c r="E100" s="149">
        <v>12.190390244736001</v>
      </c>
      <c r="F100" s="149">
        <f t="shared" si="1"/>
        <v>585.13873174732805</v>
      </c>
      <c r="G100" s="133"/>
      <c r="H100" s="133"/>
      <c r="I100" s="83"/>
      <c r="J100" s="74"/>
      <c r="K100" s="31"/>
      <c r="L100" s="96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</row>
    <row r="101" spans="1:27" s="85" customFormat="1" ht="32.4">
      <c r="A101" s="91" t="s">
        <v>153</v>
      </c>
      <c r="B101" s="65" t="s">
        <v>29</v>
      </c>
      <c r="C101" s="82" t="s">
        <v>24</v>
      </c>
      <c r="D101" s="66">
        <v>48</v>
      </c>
      <c r="E101" s="149">
        <v>7.7065369919999993</v>
      </c>
      <c r="F101" s="149">
        <f t="shared" si="1"/>
        <v>369.91377561599995</v>
      </c>
      <c r="G101" s="133"/>
      <c r="H101" s="133"/>
      <c r="I101" s="83"/>
      <c r="J101" s="92"/>
      <c r="K101" s="31"/>
      <c r="L101" s="96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</row>
    <row r="102" spans="1:27" s="85" customFormat="1" ht="27.75" customHeight="1">
      <c r="A102" s="91" t="s">
        <v>154</v>
      </c>
      <c r="B102" s="65" t="s">
        <v>30</v>
      </c>
      <c r="C102" s="82" t="s">
        <v>12</v>
      </c>
      <c r="D102" s="66">
        <v>150</v>
      </c>
      <c r="E102" s="149">
        <v>2.2487927616000003</v>
      </c>
      <c r="F102" s="149">
        <f t="shared" si="1"/>
        <v>337.31891424000003</v>
      </c>
      <c r="G102" s="133"/>
      <c r="H102" s="133"/>
      <c r="I102" s="83"/>
      <c r="J102" s="92"/>
      <c r="K102" s="31"/>
      <c r="L102" s="96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</row>
    <row r="103" spans="1:27" s="85" customFormat="1" ht="109.5" customHeight="1">
      <c r="A103" s="80">
        <f>A100+1</f>
        <v>41.3</v>
      </c>
      <c r="B103" s="65" t="s">
        <v>31</v>
      </c>
      <c r="C103" s="81" t="s">
        <v>24</v>
      </c>
      <c r="D103" s="116">
        <v>48</v>
      </c>
      <c r="E103" s="149">
        <v>4.2547339112960003</v>
      </c>
      <c r="F103" s="149">
        <f t="shared" si="1"/>
        <v>204.22722774220802</v>
      </c>
      <c r="G103" s="133"/>
      <c r="H103" s="133"/>
      <c r="I103" s="83"/>
      <c r="J103" s="74"/>
      <c r="K103" s="31"/>
      <c r="L103" s="96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</row>
    <row r="104" spans="1:27" s="85" customFormat="1" ht="32.4">
      <c r="A104" s="91" t="s">
        <v>155</v>
      </c>
      <c r="B104" s="65" t="s">
        <v>32</v>
      </c>
      <c r="C104" s="82" t="s">
        <v>24</v>
      </c>
      <c r="D104" s="66">
        <v>48</v>
      </c>
      <c r="E104" s="149">
        <v>8.3508540192000016</v>
      </c>
      <c r="F104" s="149">
        <f t="shared" si="1"/>
        <v>400.8409929216001</v>
      </c>
      <c r="G104" s="133"/>
      <c r="H104" s="133"/>
      <c r="I104" s="83"/>
      <c r="J104" s="92"/>
      <c r="K104" s="31"/>
      <c r="L104" s="96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</row>
    <row r="105" spans="1:27" s="85" customFormat="1" ht="32.4">
      <c r="A105" s="91" t="s">
        <v>156</v>
      </c>
      <c r="B105" s="65" t="s">
        <v>33</v>
      </c>
      <c r="C105" s="82" t="s">
        <v>12</v>
      </c>
      <c r="D105" s="66">
        <v>8</v>
      </c>
      <c r="E105" s="149">
        <v>32.089514688000001</v>
      </c>
      <c r="F105" s="149">
        <f t="shared" si="1"/>
        <v>256.71611750400001</v>
      </c>
      <c r="G105" s="133"/>
      <c r="H105" s="133"/>
      <c r="I105" s="83"/>
      <c r="J105" s="92"/>
      <c r="K105" s="31"/>
      <c r="L105" s="96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</row>
    <row r="106" spans="1:27" s="85" customFormat="1" ht="41.25" customHeight="1">
      <c r="A106" s="91" t="s">
        <v>157</v>
      </c>
      <c r="B106" s="65" t="s">
        <v>34</v>
      </c>
      <c r="C106" s="82" t="s">
        <v>12</v>
      </c>
      <c r="D106" s="66">
        <v>8</v>
      </c>
      <c r="E106" s="149">
        <v>17.560797408000003</v>
      </c>
      <c r="F106" s="149">
        <f t="shared" si="1"/>
        <v>140.48637926400002</v>
      </c>
      <c r="G106" s="133"/>
      <c r="H106" s="133"/>
      <c r="I106" s="83"/>
      <c r="J106" s="92"/>
      <c r="K106" s="31"/>
      <c r="L106" s="96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</row>
    <row r="107" spans="1:27" s="85" customFormat="1" ht="27.75" customHeight="1" thickBot="1">
      <c r="A107" s="91" t="s">
        <v>158</v>
      </c>
      <c r="B107" s="65" t="s">
        <v>30</v>
      </c>
      <c r="C107" s="82" t="s">
        <v>12</v>
      </c>
      <c r="D107" s="66">
        <v>160</v>
      </c>
      <c r="E107" s="149">
        <v>2.2487927615999999</v>
      </c>
      <c r="F107" s="149">
        <f t="shared" si="1"/>
        <v>359.80684185600001</v>
      </c>
      <c r="G107" s="133"/>
      <c r="H107" s="133"/>
      <c r="I107" s="83"/>
      <c r="J107" s="92"/>
      <c r="K107" s="31"/>
      <c r="L107" s="96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</row>
    <row r="108" spans="1:27" ht="34.5" customHeight="1" thickBot="1">
      <c r="A108" s="23"/>
      <c r="B108" s="24" t="s">
        <v>13</v>
      </c>
      <c r="C108" s="25"/>
      <c r="D108" s="26"/>
      <c r="E108" s="25"/>
      <c r="F108" s="86">
        <f>SUM(F10:F107)</f>
        <v>216121.960514267</v>
      </c>
      <c r="G108" s="134"/>
      <c r="H108" s="134"/>
      <c r="I108" s="127"/>
      <c r="J108" s="95"/>
      <c r="L108" s="97"/>
    </row>
    <row r="109" spans="1:27" s="124" customFormat="1" ht="30.75" customHeight="1" thickBot="1">
      <c r="A109" s="117"/>
      <c r="B109" s="118" t="s">
        <v>164</v>
      </c>
      <c r="C109" s="119">
        <v>0.03</v>
      </c>
      <c r="D109" s="120"/>
      <c r="E109" s="121"/>
      <c r="F109" s="87">
        <f>F108*C109</f>
        <v>6483.6588154280098</v>
      </c>
      <c r="G109" s="135"/>
      <c r="H109" s="135"/>
      <c r="I109" s="122"/>
      <c r="J109" s="123"/>
      <c r="L109" s="125"/>
    </row>
    <row r="110" spans="1:27" s="124" customFormat="1" ht="30.75" customHeight="1" thickBot="1">
      <c r="A110" s="117"/>
      <c r="B110" s="126" t="s">
        <v>1</v>
      </c>
      <c r="C110" s="121"/>
      <c r="D110" s="120"/>
      <c r="E110" s="121"/>
      <c r="F110" s="88">
        <f>SUM(F108:F109)</f>
        <v>222605.61932969501</v>
      </c>
      <c r="G110" s="136"/>
      <c r="H110" s="136"/>
      <c r="I110" s="127"/>
      <c r="J110" s="123"/>
      <c r="L110" s="128"/>
    </row>
    <row r="111" spans="1:27" s="124" customFormat="1" ht="24.75" customHeight="1" thickBot="1">
      <c r="A111" s="117"/>
      <c r="B111" s="129" t="s">
        <v>165</v>
      </c>
      <c r="C111" s="119">
        <v>0.18</v>
      </c>
      <c r="D111" s="120"/>
      <c r="E111" s="121"/>
      <c r="F111" s="87">
        <f>F110*C111</f>
        <v>40069.011479345099</v>
      </c>
      <c r="G111" s="135"/>
      <c r="H111" s="135"/>
      <c r="I111" s="122"/>
      <c r="J111" s="123"/>
      <c r="L111" s="128"/>
    </row>
    <row r="112" spans="1:27" s="124" customFormat="1" ht="23.25" customHeight="1" thickBot="1">
      <c r="A112" s="117"/>
      <c r="B112" s="130" t="s">
        <v>2</v>
      </c>
      <c r="C112" s="121"/>
      <c r="D112" s="120"/>
      <c r="E112" s="121"/>
      <c r="F112" s="88">
        <f>SUM(F110:F111)</f>
        <v>262674.6308090401</v>
      </c>
      <c r="G112" s="136"/>
      <c r="H112" s="136"/>
      <c r="I112" s="127"/>
      <c r="J112" s="123"/>
      <c r="L112" s="128"/>
    </row>
  </sheetData>
  <autoFilter ref="A9:I108" xr:uid="{6ED293C8-F6B2-41B3-868B-34833B62FFA4}"/>
  <mergeCells count="12">
    <mergeCell ref="A1:I1"/>
    <mergeCell ref="E7:E8"/>
    <mergeCell ref="F7:F8"/>
    <mergeCell ref="I7:I8"/>
    <mergeCell ref="A2:I2"/>
    <mergeCell ref="A4:I4"/>
    <mergeCell ref="B6:I6"/>
    <mergeCell ref="A7:A8"/>
    <mergeCell ref="B7:B8"/>
    <mergeCell ref="C7:C8"/>
    <mergeCell ref="D7:D8"/>
    <mergeCell ref="G7:H7"/>
  </mergeCells>
  <conditionalFormatting sqref="B90:D107 B12">
    <cfRule type="cellIs" dxfId="1" priority="3" stopIfTrue="1" operator="equal">
      <formula>0</formula>
    </cfRule>
  </conditionalFormatting>
  <conditionalFormatting sqref="D90:D107">
    <cfRule type="cellIs" dxfId="0" priority="1" stopIfTrue="1" operator="equal">
      <formula>8223.307275</formula>
    </cfRule>
  </conditionalFormatting>
  <pageMargins left="0.7" right="0.7" top="0.75" bottom="0.75" header="0.3" footer="0.3"/>
  <ignoredErrors>
    <ignoredError sqref="F110:F111" formula="1"/>
    <ignoredError sqref="A102:A1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N1-1 კრებსითი ხარჯთ.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Rusudan Londareishvili</dc:creator>
  <cp:lastModifiedBy>Mariam Silagadze</cp:lastModifiedBy>
  <dcterms:created xsi:type="dcterms:W3CDTF">2015-06-05T18:17:20Z</dcterms:created>
  <dcterms:modified xsi:type="dcterms:W3CDTF">2025-12-17T12:38:03Z</dcterms:modified>
</cp:coreProperties>
</file>