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9D79464-865A-4DB2-980A-8B2E7DD82906}" xr6:coauthVersionLast="47" xr6:coauthVersionMax="47" xr10:uidLastSave="{00000000-0000-0000-0000-000000000000}"/>
  <bookViews>
    <workbookView xWindow="28680" yWindow="-120" windowWidth="29040" windowHeight="15720" xr2:uid="{17AEFC20-B77D-41C3-AAB3-3516C4711DFA}"/>
  </bookViews>
  <sheets>
    <sheet name="სადემონტაჟო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სადემონტაჟო!$B$5:$L$41</definedName>
    <definedName name="_hgh55">#REF!</definedName>
    <definedName name="a">#REF!</definedName>
    <definedName name="A1234567890">#REF!</definedName>
    <definedName name="aa">#REF!</definedName>
    <definedName name="af">#REF!</definedName>
    <definedName name="b">#REF!</definedName>
    <definedName name="BWIC">#REF!</definedName>
    <definedName name="ceiling_finishes">#REF!</definedName>
    <definedName name="d">#REF!</definedName>
    <definedName name="dd">#REF!</definedName>
    <definedName name="ddd">#REF!</definedName>
    <definedName name="ddg">#REF!</definedName>
    <definedName name="Demolitions">#REF!</definedName>
    <definedName name="df">#REF!</definedName>
    <definedName name="dfh">#REF!</definedName>
    <definedName name="Disposal_Inst">#REF!</definedName>
    <definedName name="E">#REF!</definedName>
    <definedName name="Electrical">#REF!</definedName>
    <definedName name="euro">#REF!</definedName>
    <definedName name="euro1">#REF!</definedName>
    <definedName name="External_walls">#REF!</definedName>
    <definedName name="f">#REF!</definedName>
    <definedName name="fds">#REF!</definedName>
    <definedName name="fdsg">#REF!</definedName>
    <definedName name="ffff5">'[2]x#1'!$F$47</definedName>
    <definedName name="Firefighting">#REF!</definedName>
    <definedName name="Fittings">#REF!</definedName>
    <definedName name="Flooooooo">#REF!</definedName>
    <definedName name="Floor_finishes">#REF!</definedName>
    <definedName name="Frame">#REF!</definedName>
    <definedName name="g">#REF!</definedName>
    <definedName name="Gas_Inst">#REF!</definedName>
    <definedName name="ghfh">#REF!</definedName>
    <definedName name="gsh">#REF!</definedName>
    <definedName name="h">#REF!</definedName>
    <definedName name="Heat_source">#REF!</definedName>
    <definedName name="hh">#REF!</definedName>
    <definedName name="hhg">#REF!</definedName>
    <definedName name="hhhh74">[3]Лист1!$F$45</definedName>
    <definedName name="Int_doors">#REF!</definedName>
    <definedName name="Internal_walls">#REF!</definedName>
    <definedName name="jgfd">#REF!</definedName>
    <definedName name="jhg">#REF!</definedName>
    <definedName name="kurz">#REF!</definedName>
    <definedName name="kurz1">#REF!</definedName>
    <definedName name="ll">#REF!</definedName>
    <definedName name="material">[4]Rekapitulace!$H$13</definedName>
    <definedName name="materials">[5]Rekapitulace!$H$13</definedName>
    <definedName name="montaz">[4]Rekapitulace!$G$13</definedName>
    <definedName name="montazs">[5]Rekapitulace!$G$13</definedName>
    <definedName name="nb">#REF!</definedName>
    <definedName name="Plumbing">#REF!</definedName>
    <definedName name="_xlnm.Print_Area" localSheetId="0">სადემონტაჟო!$B$1:$L$53</definedName>
    <definedName name="Project_Description">'[6]NPV_IRR Calc'!$L$5:$U$10</definedName>
    <definedName name="Project_Title">'[6]NPV_IRR Calc'!$L$3:$U$3</definedName>
    <definedName name="Protective_inst">#REF!</definedName>
    <definedName name="q">#REF!</definedName>
    <definedName name="rate">'[6]IDC Calc'!$Q$24</definedName>
    <definedName name="roof">#REF!</definedName>
    <definedName name="Sanitary_Appl">#REF!</definedName>
    <definedName name="Services_Equip">#REF!</definedName>
    <definedName name="sf">#REF!</definedName>
    <definedName name="Space_Heat">#REF!</definedName>
    <definedName name="Special_Inst">#REF!</definedName>
    <definedName name="stairs">#REF!</definedName>
    <definedName name="substructure">#REF!</definedName>
    <definedName name="Summary" localSheetId="0">#REF!</definedName>
    <definedName name="Summary">#REF!</definedName>
    <definedName name="term">'[6]IDC Calc'!$C$16</definedName>
    <definedName name="Upper_floors">#REF!</definedName>
    <definedName name="Vent_Inst">#REF!</definedName>
    <definedName name="Ventilation">#REF!</definedName>
    <definedName name="vzzcb">#REF!</definedName>
    <definedName name="Wall_finishes">#REF!</definedName>
    <definedName name="Water_Inst">#REF!</definedName>
    <definedName name="Windows_ext_doors">#REF!</definedName>
    <definedName name="არმატურაა310">[7]ტრანსპორტირება!$J$33</definedName>
    <definedName name="არმატურაა311">[7]ტრანსპორტირება!$K$33</definedName>
    <definedName name="ბალასტი">#REF!</definedName>
    <definedName name="ბეტონიბ2510">[7]ტრანსპორტირება!$J$29</definedName>
    <definedName name="ბეტონიბ2511">[7]ტრანსპორტირება!$K$29</definedName>
    <definedName name="ბეტონიბ3010">[7]ტრანსპორტირება!$J$31</definedName>
    <definedName name="ბეტონიბ3011">[7]ტრანსპორტირება!$K$31</definedName>
    <definedName name="ბიტუმინავთობის10">[8]ტრანსპორტირება!$J$45</definedName>
    <definedName name="ბიტუმინავთობის11">[8]ტრანსპორტირება!$K$45</definedName>
    <definedName name="ბიტუმისემულსია10">[7]ტრანსპორტირება!$J$48</definedName>
    <definedName name="ბიტუმისემულსია11">[7]ტრანსპორტირება!$K$48</definedName>
    <definedName name="დარიცხვა">#REF!</definedName>
    <definedName name="დოლარის_კურსი">#REF!</definedName>
    <definedName name="ევროს_კურსი">#REF!</definedName>
    <definedName name="კუთხოვანა608011">[7]ტრანსპორტირება!$K$51</definedName>
    <definedName name="სატუმბზე_დარიცხვა">#REF!</definedName>
    <definedName name="სატუმბის_სპეციფიკაცია_UL_FM">#REF!</definedName>
    <definedName name="სხვა_მასალები">#REF!</definedName>
    <definedName name="ფიცარიჩამოგანილი10">[7]ტრანსპორტირება!$J$44</definedName>
    <definedName name="ფიცარიჩამოგანილი11">[7]ტრანსპორტირება!$K$44</definedName>
    <definedName name="ფოლადისზოლოვანა6010">[7]ტრანსპორტირება!$J$52</definedName>
    <definedName name="ფოლადისზოლოვანა6011">[7]ტრანსპორტირება!$K$52</definedName>
    <definedName name="ქვიშაშავი10">[8]ტრანსპორტირება!$J$37</definedName>
    <definedName name="ყორექვა11">[9]ტრანსპორტირება!$K$40</definedName>
    <definedName name="ცემენტისსხნარიმ20010">[7]ტრანსპორტირება!$J$22</definedName>
    <definedName name="ცემენტისხსნარიმ20011">[7]ტრანსპორტირება!$K$22</definedName>
    <definedName name="ხისმორი10">[7]ტრანსპორტირება!$J$46</definedName>
    <definedName name="ხისმორი11">[7]ტრანსპორტირება!$K$46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K42" i="1"/>
  <c r="I42" i="1"/>
  <c r="K41" i="1"/>
  <c r="K40" i="1"/>
  <c r="I40" i="1"/>
  <c r="I37" i="1"/>
  <c r="I35" i="1"/>
  <c r="E33" i="1"/>
  <c r="E34" i="1" s="1"/>
  <c r="E30" i="1"/>
  <c r="K30" i="1" s="1"/>
  <c r="E27" i="1"/>
  <c r="E31" i="1" s="1"/>
  <c r="E24" i="1"/>
  <c r="E26" i="1" s="1"/>
  <c r="E21" i="1"/>
  <c r="E23" i="1" s="1"/>
  <c r="I23" i="1" s="1"/>
  <c r="E18" i="1"/>
  <c r="E17" i="1"/>
  <c r="G17" i="1" s="1"/>
  <c r="L16" i="1"/>
  <c r="E16" i="1"/>
  <c r="K16" i="1" s="1"/>
  <c r="E14" i="1"/>
  <c r="G14" i="1" s="1"/>
  <c r="L13" i="1"/>
  <c r="E13" i="1"/>
  <c r="K13" i="1" s="1"/>
  <c r="E11" i="1"/>
  <c r="L10" i="1"/>
  <c r="E10" i="1"/>
  <c r="E9" i="1"/>
  <c r="G30" i="1" l="1"/>
  <c r="G16" i="1"/>
  <c r="I16" i="1"/>
  <c r="I17" i="1"/>
  <c r="K17" i="1"/>
  <c r="L40" i="1"/>
  <c r="L42" i="1"/>
  <c r="L34" i="1"/>
  <c r="K34" i="1"/>
  <c r="G34" i="1"/>
  <c r="I34" i="1"/>
  <c r="K10" i="1"/>
  <c r="G10" i="1"/>
  <c r="K23" i="1"/>
  <c r="G26" i="1"/>
  <c r="G23" i="1"/>
  <c r="K26" i="1"/>
  <c r="I26" i="1"/>
  <c r="L35" i="1"/>
  <c r="I41" i="1"/>
  <c r="L41" i="1" s="1"/>
  <c r="G13" i="1"/>
  <c r="L36" i="1"/>
  <c r="I36" i="1"/>
  <c r="I10" i="1"/>
  <c r="L19" i="1"/>
  <c r="E20" i="1"/>
  <c r="K11" i="1"/>
  <c r="I11" i="1"/>
  <c r="G11" i="1"/>
  <c r="E22" i="1"/>
  <c r="I22" i="1"/>
  <c r="I13" i="1"/>
  <c r="L28" i="1"/>
  <c r="E19" i="1"/>
  <c r="I19" i="1" s="1"/>
  <c r="E28" i="1"/>
  <c r="I28" i="1" s="1"/>
  <c r="L25" i="1"/>
  <c r="E25" i="1"/>
  <c r="L32" i="1"/>
  <c r="E38" i="1"/>
  <c r="E32" i="1"/>
  <c r="L22" i="1"/>
  <c r="I30" i="1"/>
  <c r="L30" i="1"/>
  <c r="I14" i="1"/>
  <c r="L37" i="1"/>
  <c r="K14" i="1"/>
  <c r="L14" i="1" s="1"/>
  <c r="L17" i="1" l="1"/>
  <c r="L11" i="1"/>
  <c r="L23" i="1"/>
  <c r="K32" i="1"/>
  <c r="G32" i="1"/>
  <c r="K22" i="1"/>
  <c r="G22" i="1"/>
  <c r="G25" i="1"/>
  <c r="K25" i="1"/>
  <c r="L26" i="1"/>
  <c r="I25" i="1"/>
  <c r="I20" i="1"/>
  <c r="G20" i="1"/>
  <c r="K20" i="1"/>
  <c r="G28" i="1"/>
  <c r="K28" i="1"/>
  <c r="K19" i="1"/>
  <c r="G19" i="1"/>
  <c r="E39" i="1"/>
  <c r="I32" i="1"/>
  <c r="L20" i="1" l="1"/>
  <c r="G39" i="1"/>
  <c r="I39" i="1"/>
  <c r="L39" i="1"/>
  <c r="K39" i="1"/>
  <c r="I43" i="1" l="1"/>
  <c r="K43" i="1" l="1"/>
  <c r="L43" i="1" l="1"/>
  <c r="G43" i="1"/>
  <c r="L44" i="1" s="1"/>
  <c r="L45" i="1" l="1"/>
  <c r="L46" i="1" s="1"/>
  <c r="L47" i="1" s="1"/>
  <c r="L48" i="1" s="1"/>
  <c r="L49" i="1" s="1"/>
  <c r="L50" i="1" s="1"/>
  <c r="L51" i="1" s="1"/>
  <c r="L52" i="1" s="1"/>
  <c r="L53" i="1" s="1"/>
</calcChain>
</file>

<file path=xl/sharedStrings.xml><?xml version="1.0" encoding="utf-8"?>
<sst xmlns="http://schemas.openxmlformats.org/spreadsheetml/2006/main" count="94" uniqueCount="44">
  <si>
    <t>მანგლისის უნივერმაღი - დ. მანგლისი, შოთა რუსთაველის ქუჩა ს/კ - 84.18.35.062.035.</t>
  </si>
  <si>
    <t>სამუშაოების და დანახარჯების დასახელება</t>
  </si>
  <si>
    <t>განზ. ერთ.</t>
  </si>
  <si>
    <t>კოეფ.</t>
  </si>
  <si>
    <t>რაოდენობა</t>
  </si>
  <si>
    <t>მასალა</t>
  </si>
  <si>
    <t>ხელფასი</t>
  </si>
  <si>
    <t>მანქანა-მექანიზმი</t>
  </si>
  <si>
    <t>სულ, ჯამი:</t>
  </si>
  <si>
    <t>ერთ.</t>
  </si>
  <si>
    <t>სულ</t>
  </si>
  <si>
    <t>სადემონტაჟო სამუშაოები</t>
  </si>
  <si>
    <t>ტიხრების დემონტაჟი</t>
  </si>
  <si>
    <r>
      <t>მ</t>
    </r>
    <r>
      <rPr>
        <b/>
        <vertAlign val="superscript"/>
        <sz val="10"/>
        <rFont val="Sylfaen"/>
        <family val="1"/>
      </rPr>
      <t>2</t>
    </r>
  </si>
  <si>
    <t>შრომის დანახარჯი</t>
  </si>
  <si>
    <r>
      <t>მ</t>
    </r>
    <r>
      <rPr>
        <vertAlign val="superscript"/>
        <sz val="10"/>
        <rFont val="Sylfaen"/>
        <family val="1"/>
        <charset val="204"/>
      </rPr>
      <t>2</t>
    </r>
  </si>
  <si>
    <t>დამხმარე მასალები</t>
  </si>
  <si>
    <t>ლარი</t>
  </si>
  <si>
    <t>კედლებში ღიობის გამოჭრა</t>
  </si>
  <si>
    <t>გრძ.მ</t>
  </si>
  <si>
    <t>შიდა სივრცეში კედლების გასუფთავება ძველი ნალესისგან</t>
  </si>
  <si>
    <t>შიდა სივრცეში იატაკებისა და მოჭმვების დემონტაჟი</t>
  </si>
  <si>
    <t>შიდა სივრცეში ჭერის გასუფთავება ძველი ნალესისგან</t>
  </si>
  <si>
    <t>კიბეების დემონტაჟი</t>
  </si>
  <si>
    <t>ვიტრაჟების დემონტაჟი</t>
  </si>
  <si>
    <t>გადახურვის დემონტაჟი ხის კოჭების, თუნუქის გადახურვისა და სანიაღვრე სისტემების ჩათვლით</t>
  </si>
  <si>
    <t>ფასადიდან ძველი ნალესის დემონტაჟი</t>
  </si>
  <si>
    <t>ფასადზე არსებული ბაზალტის მოპირკეთების დემონტაჟი</t>
  </si>
  <si>
    <t>შენობაში არსებული ელექტრო ქსელის დემონტაჟი</t>
  </si>
  <si>
    <t>შენობაში არსებული სავენტილაციო ქსელის დემონტაჟი</t>
  </si>
  <si>
    <t>შენობაში არსებული წყალ-კანალიზაციის ქსელის დემონტაჟი</t>
  </si>
  <si>
    <t>ფასადის კედლების არსებული ქვის წყობის დემონტაჟი</t>
  </si>
  <si>
    <t>დამხმარე რესურსი და მექანიზმები</t>
  </si>
  <si>
    <t>დღიური მუშების მომსახურება (სადემონტაჟო სამუშაოები, დასუფთავება, სამშენებლო ნარჩენების გატანა)</t>
  </si>
  <si>
    <t>კაც/დღე</t>
  </si>
  <si>
    <t>სამშენებლო ნარჩენების გატანა</t>
  </si>
  <si>
    <t>რეისი</t>
  </si>
  <si>
    <t>სულ, ჯამი (ლარი)</t>
  </si>
  <si>
    <t>ჯამი</t>
  </si>
  <si>
    <t>ზედნადები ხარჯები</t>
  </si>
  <si>
    <t>გეგმიური მოგება</t>
  </si>
  <si>
    <t>გაუთვალისწინებელი ხარჯი</t>
  </si>
  <si>
    <t>დღგ</t>
  </si>
  <si>
    <t>სადემონტაჟო სამუშაოების საორიენტაციო სახარჯთაღრიცხვო გაანგარიშება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</si>
</sst>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ylfaen"/>
      <family val="1"/>
    </font>
    <font>
      <sz val="11"/>
      <name val="Helv"/>
      <charset val="1"/>
    </font>
    <font>
      <b/>
      <sz val="10"/>
      <name val="Sylfaen"/>
      <family val="1"/>
      <charset val="204"/>
    </font>
    <font>
      <b/>
      <sz val="11"/>
      <name val="Helv"/>
      <charset val="1"/>
    </font>
    <font>
      <b/>
      <sz val="10"/>
      <name val="Sylfaen"/>
      <family val="1"/>
    </font>
    <font>
      <sz val="11"/>
      <name val="Arial"/>
      <family val="2"/>
      <charset val="1"/>
    </font>
    <font>
      <b/>
      <sz val="11"/>
      <name val="Sylfaen"/>
      <family val="1"/>
    </font>
    <font>
      <b/>
      <vertAlign val="superscript"/>
      <sz val="10"/>
      <name val="Sylfaen"/>
      <family val="1"/>
    </font>
    <font>
      <sz val="10"/>
      <name val="Sylfaen"/>
      <family val="1"/>
    </font>
    <font>
      <sz val="10"/>
      <name val="Sylfaen"/>
      <family val="1"/>
      <charset val="204"/>
    </font>
    <font>
      <vertAlign val="superscript"/>
      <sz val="10"/>
      <name val="Sylfaen"/>
      <family val="1"/>
      <charset val="204"/>
    </font>
    <font>
      <sz val="11"/>
      <name val="Sylfaen"/>
      <family val="1"/>
    </font>
    <font>
      <sz val="10"/>
      <name val="Arial"/>
      <family val="2"/>
      <charset val="204"/>
    </font>
    <font>
      <b/>
      <sz val="10"/>
      <name val="AcadNusx"/>
    </font>
    <font>
      <b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7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9" fontId="7" fillId="3" borderId="7" xfId="2" applyNumberFormat="1" applyFont="1" applyFill="1" applyBorder="1" applyAlignment="1">
      <alignment horizontal="center" vertical="center" wrapText="1"/>
    </xf>
    <xf numFmtId="49" fontId="7" fillId="3" borderId="8" xfId="2" applyNumberFormat="1" applyFont="1" applyFill="1" applyBorder="1" applyAlignment="1">
      <alignment horizontal="center" vertical="center" wrapText="1"/>
    </xf>
    <xf numFmtId="49" fontId="7" fillId="3" borderId="9" xfId="2" applyNumberFormat="1" applyFont="1" applyFill="1" applyBorder="1" applyAlignment="1">
      <alignment horizontal="center" vertical="center" wrapText="1"/>
    </xf>
    <xf numFmtId="49" fontId="7" fillId="3" borderId="10" xfId="2" applyNumberFormat="1" applyFont="1" applyFill="1" applyBorder="1" applyAlignment="1">
      <alignment horizontal="center" vertical="center" wrapText="1"/>
    </xf>
    <xf numFmtId="49" fontId="7" fillId="3" borderId="11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43" fontId="7" fillId="0" borderId="2" xfId="3" applyFont="1" applyFill="1" applyBorder="1" applyAlignment="1">
      <alignment horizontal="center" vertical="center" wrapText="1"/>
    </xf>
    <xf numFmtId="43" fontId="7" fillId="0" borderId="3" xfId="3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43" fontId="7" fillId="0" borderId="13" xfId="3" applyFont="1" applyFill="1" applyBorder="1" applyAlignment="1">
      <alignment horizontal="center" vertical="center" wrapText="1"/>
    </xf>
    <xf numFmtId="43" fontId="7" fillId="0" borderId="14" xfId="3" applyFont="1" applyFill="1" applyBorder="1" applyAlignment="1">
      <alignment horizontal="center" vertical="center" wrapText="1"/>
    </xf>
    <xf numFmtId="49" fontId="11" fillId="0" borderId="12" xfId="2" applyNumberFormat="1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vertical="center" wrapText="1"/>
    </xf>
    <xf numFmtId="43" fontId="11" fillId="0" borderId="13" xfId="3" applyFont="1" applyFill="1" applyBorder="1" applyAlignment="1">
      <alignment horizontal="center" vertical="center" wrapText="1"/>
    </xf>
    <xf numFmtId="43" fontId="11" fillId="0" borderId="14" xfId="3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43" fontId="12" fillId="0" borderId="13" xfId="3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43" fontId="11" fillId="2" borderId="13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49" fontId="7" fillId="0" borderId="12" xfId="2" applyNumberFormat="1" applyFont="1" applyBorder="1" applyAlignment="1">
      <alignment horizontal="center" vertical="center" wrapText="1"/>
    </xf>
    <xf numFmtId="43" fontId="12" fillId="0" borderId="13" xfId="1" applyFont="1" applyFill="1" applyBorder="1" applyAlignment="1">
      <alignment horizontal="center" vertical="center" wrapText="1"/>
    </xf>
    <xf numFmtId="43" fontId="12" fillId="0" borderId="14" xfId="1" applyFont="1" applyFill="1" applyBorder="1" applyAlignment="1">
      <alignment horizontal="center" vertical="center" wrapText="1"/>
    </xf>
    <xf numFmtId="49" fontId="12" fillId="0" borderId="12" xfId="2" applyNumberFormat="1" applyFont="1" applyBorder="1" applyAlignment="1">
      <alignment horizontal="left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18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16" fillId="2" borderId="0" xfId="5" applyFont="1" applyFill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164" fontId="11" fillId="2" borderId="2" xfId="2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4" fillId="2" borderId="2" xfId="1" applyFont="1" applyFill="1" applyBorder="1" applyAlignment="1">
      <alignment horizontal="center" vertical="center" wrapText="1"/>
    </xf>
    <xf numFmtId="43" fontId="14" fillId="2" borderId="3" xfId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43" fontId="9" fillId="2" borderId="13" xfId="1" applyFont="1" applyFill="1" applyBorder="1" applyAlignment="1">
      <alignment horizontal="center" vertical="center" wrapText="1"/>
    </xf>
    <xf numFmtId="43" fontId="9" fillId="2" borderId="14" xfId="1" applyFont="1" applyFill="1" applyBorder="1" applyAlignment="1">
      <alignment horizontal="center" vertical="center" wrapText="1"/>
    </xf>
    <xf numFmtId="49" fontId="14" fillId="2" borderId="12" xfId="2" applyNumberFormat="1" applyFont="1" applyFill="1" applyBorder="1" applyAlignment="1">
      <alignment horizontal="center" vertical="center" wrapText="1"/>
    </xf>
    <xf numFmtId="164" fontId="11" fillId="2" borderId="13" xfId="2" applyNumberFormat="1" applyFont="1" applyFill="1" applyBorder="1" applyAlignment="1">
      <alignment horizontal="center" vertical="center" wrapText="1"/>
    </xf>
    <xf numFmtId="43" fontId="14" fillId="2" borderId="13" xfId="1" applyFont="1" applyFill="1" applyBorder="1" applyAlignment="1">
      <alignment horizontal="center" vertical="center" wrapText="1"/>
    </xf>
    <xf numFmtId="43" fontId="14" fillId="2" borderId="14" xfId="1" applyFont="1" applyFill="1" applyBorder="1" applyAlignment="1">
      <alignment horizontal="center" vertical="center" wrapText="1"/>
    </xf>
    <xf numFmtId="49" fontId="14" fillId="2" borderId="15" xfId="2" applyNumberFormat="1" applyFont="1" applyFill="1" applyBorder="1" applyAlignment="1">
      <alignment horizontal="center" vertical="center" wrapText="1"/>
    </xf>
    <xf numFmtId="164" fontId="11" fillId="2" borderId="16" xfId="2" applyNumberFormat="1" applyFont="1" applyFill="1" applyBorder="1" applyAlignment="1">
      <alignment horizontal="center" vertical="center" wrapText="1"/>
    </xf>
    <xf numFmtId="43" fontId="11" fillId="2" borderId="16" xfId="1" applyFont="1" applyFill="1" applyBorder="1" applyAlignment="1">
      <alignment horizontal="center" vertical="center" wrapText="1"/>
    </xf>
    <xf numFmtId="43" fontId="14" fillId="2" borderId="16" xfId="1" applyFont="1" applyFill="1" applyBorder="1" applyAlignment="1">
      <alignment horizontal="center" vertical="center" wrapText="1"/>
    </xf>
    <xf numFmtId="43" fontId="14" fillId="2" borderId="17" xfId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43" fontId="12" fillId="2" borderId="0" xfId="1" applyFont="1" applyFill="1" applyAlignment="1">
      <alignment horizontal="center" vertical="center" wrapText="1"/>
    </xf>
  </cellXfs>
  <cellStyles count="6">
    <cellStyle name="Comma" xfId="1" builtinId="3"/>
    <cellStyle name="Comma 2" xfId="3" xr:uid="{3A809375-48A8-42C0-AFCF-2CA58BBCB254}"/>
    <cellStyle name="Comma 4" xfId="4" xr:uid="{5CCBE023-F061-425A-B2B4-08BE8050D829}"/>
    <cellStyle name="Normal" xfId="0" builtinId="0"/>
    <cellStyle name="Normal 10" xfId="2" xr:uid="{BEF7A4B2-1198-498E-9B42-C1711AC55500}"/>
    <cellStyle name="Normal 11 2" xfId="5" xr:uid="{5B4C4278-52AB-45FD-8D64-5F80ADE85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Q%20-%20&#4315;&#4304;&#4316;&#4306;&#4314;&#4312;&#4321;&#4312;&#4321;%20&#4323;&#4316;&#4312;&#4309;&#4308;&#4320;&#4315;&#4304;&#4326;&#4312;%20-%2020251208%20-%20REV01%20-%20&#4307;&#4304;&#4313;&#4317;&#4320;&#4308;&#4325;&#4322;&#4312;&#4320;&#4308;&#4305;&#4323;&#4314;&#43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atarkatsishvili/Downloads/Documents%20and%20Settings/shota/Desktop/2005Roena/minimoedani%20awariswyalze.S.%20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atarkatsishvili/Downloads/Users/levan/Desktop/kord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&#225;ce\Inovat\_vzory\NKC%20xxx_15_V1%20elektroinstalace%201505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e/Inovat/_vzory/NKC%20xxx_15_V1%20elektroinstalace%201505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IGH%20Institut/2.%20&#4320;&#4317;&#4328;&#4313;&#4304;-&#4326;&#4308;&#4314;&#4312;&#4321;&#4309;&#4304;&#4313;&#4308;/BoQ/RG-BoQ-Updated%2008.02.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IGH%20Institut/1.%20&#4315;&#4304;&#4320;&#4316;&#4308;&#4323;&#4314;&#4312;-&#4306;&#4323;&#4306;&#4323;&#4311;&#4312;-Task%204/BoQ/Marneuli-Guguti-xidebi%2006.06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Absolute%20Service/2.%20&#4334;&#4317;&#4305;&#4312;/BoQ/Xobi-BoQ%2015.06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გამაგრება"/>
      <sheetName val="თეთრი კარკასი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K"/>
      <sheetName val="K (3)"/>
      <sheetName val="O (4)"/>
      <sheetName val="1"/>
      <sheetName val="1 (4)"/>
      <sheetName val="1 (3)"/>
      <sheetName val="1 (2)"/>
      <sheetName val="22"/>
      <sheetName val="x1"/>
      <sheetName val="x#1"/>
      <sheetName val="x2,3"/>
      <sheetName val="x r  (3)"/>
      <sheetName val="x 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7">
          <cell r="F47">
            <v>19.079999999999998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5">
          <cell r="F45">
            <v>531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  <sheetName val="Rekapitulace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ლოკალური ხარჯთაღრიცხვა"/>
      <sheetName val="სატენდერო შევსებული"/>
      <sheetName val="ტრანსპორტირება"/>
    </sheetNames>
    <sheetDataSet>
      <sheetData sheetId="0" refreshError="1"/>
      <sheetData sheetId="1" refreshError="1"/>
      <sheetData sheetId="2" refreshError="1"/>
      <sheetData sheetId="3">
        <row r="22">
          <cell r="J22">
            <v>95</v>
          </cell>
          <cell r="K22">
            <v>17.2</v>
          </cell>
        </row>
        <row r="29">
          <cell r="J29">
            <v>121</v>
          </cell>
          <cell r="K29">
            <v>18.77</v>
          </cell>
        </row>
        <row r="31">
          <cell r="J31">
            <v>126</v>
          </cell>
          <cell r="K31">
            <v>18.77</v>
          </cell>
        </row>
        <row r="33">
          <cell r="J33">
            <v>1520</v>
          </cell>
          <cell r="K33">
            <v>34.840000000000003</v>
          </cell>
        </row>
        <row r="44">
          <cell r="J44">
            <v>475</v>
          </cell>
          <cell r="K44">
            <v>20.9</v>
          </cell>
        </row>
        <row r="46">
          <cell r="J46">
            <v>280</v>
          </cell>
          <cell r="K46">
            <v>24.39</v>
          </cell>
        </row>
        <row r="48">
          <cell r="J48">
            <v>1250</v>
          </cell>
          <cell r="K48">
            <v>7.82</v>
          </cell>
        </row>
        <row r="51">
          <cell r="K51">
            <v>34.840000000000003</v>
          </cell>
        </row>
        <row r="52">
          <cell r="J52">
            <v>2087</v>
          </cell>
          <cell r="K52">
            <v>34.840000000000003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1-1"/>
      <sheetName val="1-2"/>
      <sheetName val="1-3"/>
      <sheetName val="ტრანსპორტირება"/>
    </sheetNames>
    <sheetDataSet>
      <sheetData sheetId="0"/>
      <sheetData sheetId="1"/>
      <sheetData sheetId="2"/>
      <sheetData sheetId="3"/>
      <sheetData sheetId="4">
        <row r="37">
          <cell r="J37">
            <v>28</v>
          </cell>
        </row>
        <row r="45">
          <cell r="J45">
            <v>995</v>
          </cell>
          <cell r="K45">
            <v>7.82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1-1"/>
      <sheetName val="2-1"/>
      <sheetName val="3-1"/>
      <sheetName val="3-2"/>
      <sheetName val="3-3"/>
      <sheetName val="3-4"/>
      <sheetName val="3-5"/>
      <sheetName val="4-1"/>
      <sheetName val="5-1"/>
      <sheetName val="5-2"/>
      <sheetName val="5-3"/>
      <sheetName val="სატენდერო კრებსითი"/>
      <sheetName val="სატენდერო"/>
      <sheetName val="ტრანსპორტირებ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0">
          <cell r="K40">
            <v>19.5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9751-9EFE-4491-A38B-C0CF0967EDA1}">
  <sheetPr>
    <pageSetUpPr fitToPage="1"/>
  </sheetPr>
  <dimension ref="B2:L124"/>
  <sheetViews>
    <sheetView showGridLines="0" tabSelected="1" zoomScaleNormal="100" zoomScaleSheetLayoutView="90" workbookViewId="0">
      <selection activeCell="B5" sqref="B5:B6"/>
    </sheetView>
  </sheetViews>
  <sheetFormatPr defaultRowHeight="13.8" x14ac:dyDescent="0.25"/>
  <cols>
    <col min="1" max="1" width="4.33203125" style="20" customWidth="1"/>
    <col min="2" max="2" width="45.33203125" style="71" customWidth="1"/>
    <col min="3" max="3" width="10.33203125" style="71" bestFit="1" customWidth="1"/>
    <col min="4" max="4" width="9.44140625" style="72" customWidth="1"/>
    <col min="5" max="5" width="12.44140625" style="72" customWidth="1"/>
    <col min="6" max="6" width="9.88671875" style="72" customWidth="1"/>
    <col min="7" max="7" width="14.33203125" style="72" bestFit="1" customWidth="1"/>
    <col min="8" max="8" width="11" style="72" bestFit="1" customWidth="1"/>
    <col min="9" max="9" width="14.33203125" style="72" bestFit="1" customWidth="1"/>
    <col min="10" max="10" width="9.44140625" style="72" customWidth="1"/>
    <col min="11" max="11" width="12.44140625" style="72" customWidth="1"/>
    <col min="12" max="12" width="16.5546875" style="72" bestFit="1" customWidth="1"/>
    <col min="13" max="13" width="12.6640625" style="20" bestFit="1" customWidth="1"/>
    <col min="14" max="14" width="9.44140625" style="20" bestFit="1" customWidth="1"/>
    <col min="15" max="15" width="0" style="20" hidden="1" customWidth="1"/>
    <col min="16" max="247" width="8.88671875" style="20"/>
    <col min="248" max="248" width="5.5546875" style="20" customWidth="1"/>
    <col min="249" max="249" width="14" style="20" customWidth="1"/>
    <col min="250" max="250" width="48.88671875" style="20" customWidth="1"/>
    <col min="251" max="251" width="9.6640625" style="20" customWidth="1"/>
    <col min="252" max="254" width="12.6640625" style="20" customWidth="1"/>
    <col min="255" max="255" width="14.6640625" style="20" customWidth="1"/>
    <col min="256" max="256" width="12.6640625" style="20" customWidth="1"/>
    <col min="257" max="257" width="15" style="20" customWidth="1"/>
    <col min="258" max="259" width="12.6640625" style="20" customWidth="1"/>
    <col min="260" max="260" width="17.88671875" style="20" customWidth="1"/>
    <col min="261" max="503" width="8.88671875" style="20"/>
    <col min="504" max="504" width="5.5546875" style="20" customWidth="1"/>
    <col min="505" max="505" width="14" style="20" customWidth="1"/>
    <col min="506" max="506" width="48.88671875" style="20" customWidth="1"/>
    <col min="507" max="507" width="9.6640625" style="20" customWidth="1"/>
    <col min="508" max="510" width="12.6640625" style="20" customWidth="1"/>
    <col min="511" max="511" width="14.6640625" style="20" customWidth="1"/>
    <col min="512" max="512" width="12.6640625" style="20" customWidth="1"/>
    <col min="513" max="513" width="15" style="20" customWidth="1"/>
    <col min="514" max="515" width="12.6640625" style="20" customWidth="1"/>
    <col min="516" max="516" width="17.88671875" style="20" customWidth="1"/>
    <col min="517" max="759" width="8.88671875" style="20"/>
    <col min="760" max="760" width="5.5546875" style="20" customWidth="1"/>
    <col min="761" max="761" width="14" style="20" customWidth="1"/>
    <col min="762" max="762" width="48.88671875" style="20" customWidth="1"/>
    <col min="763" max="763" width="9.6640625" style="20" customWidth="1"/>
    <col min="764" max="766" width="12.6640625" style="20" customWidth="1"/>
    <col min="767" max="767" width="14.6640625" style="20" customWidth="1"/>
    <col min="768" max="768" width="12.6640625" style="20" customWidth="1"/>
    <col min="769" max="769" width="15" style="20" customWidth="1"/>
    <col min="770" max="771" width="12.6640625" style="20" customWidth="1"/>
    <col min="772" max="772" width="17.88671875" style="20" customWidth="1"/>
    <col min="773" max="1015" width="8.88671875" style="20"/>
    <col min="1016" max="1016" width="5.5546875" style="20" customWidth="1"/>
    <col min="1017" max="1017" width="14" style="20" customWidth="1"/>
    <col min="1018" max="1018" width="48.88671875" style="20" customWidth="1"/>
    <col min="1019" max="1019" width="9.6640625" style="20" customWidth="1"/>
    <col min="1020" max="1022" width="12.6640625" style="20" customWidth="1"/>
    <col min="1023" max="1023" width="14.6640625" style="20" customWidth="1"/>
    <col min="1024" max="1024" width="12.6640625" style="20" customWidth="1"/>
    <col min="1025" max="1025" width="15" style="20" customWidth="1"/>
    <col min="1026" max="1027" width="12.6640625" style="20" customWidth="1"/>
    <col min="1028" max="1028" width="17.88671875" style="20" customWidth="1"/>
    <col min="1029" max="1271" width="8.88671875" style="20"/>
    <col min="1272" max="1272" width="5.5546875" style="20" customWidth="1"/>
    <col min="1273" max="1273" width="14" style="20" customWidth="1"/>
    <col min="1274" max="1274" width="48.88671875" style="20" customWidth="1"/>
    <col min="1275" max="1275" width="9.6640625" style="20" customWidth="1"/>
    <col min="1276" max="1278" width="12.6640625" style="20" customWidth="1"/>
    <col min="1279" max="1279" width="14.6640625" style="20" customWidth="1"/>
    <col min="1280" max="1280" width="12.6640625" style="20" customWidth="1"/>
    <col min="1281" max="1281" width="15" style="20" customWidth="1"/>
    <col min="1282" max="1283" width="12.6640625" style="20" customWidth="1"/>
    <col min="1284" max="1284" width="17.88671875" style="20" customWidth="1"/>
    <col min="1285" max="1527" width="8.88671875" style="20"/>
    <col min="1528" max="1528" width="5.5546875" style="20" customWidth="1"/>
    <col min="1529" max="1529" width="14" style="20" customWidth="1"/>
    <col min="1530" max="1530" width="48.88671875" style="20" customWidth="1"/>
    <col min="1531" max="1531" width="9.6640625" style="20" customWidth="1"/>
    <col min="1532" max="1534" width="12.6640625" style="20" customWidth="1"/>
    <col min="1535" max="1535" width="14.6640625" style="20" customWidth="1"/>
    <col min="1536" max="1536" width="12.6640625" style="20" customWidth="1"/>
    <col min="1537" max="1537" width="15" style="20" customWidth="1"/>
    <col min="1538" max="1539" width="12.6640625" style="20" customWidth="1"/>
    <col min="1540" max="1540" width="17.88671875" style="20" customWidth="1"/>
    <col min="1541" max="1783" width="8.88671875" style="20"/>
    <col min="1784" max="1784" width="5.5546875" style="20" customWidth="1"/>
    <col min="1785" max="1785" width="14" style="20" customWidth="1"/>
    <col min="1786" max="1786" width="48.88671875" style="20" customWidth="1"/>
    <col min="1787" max="1787" width="9.6640625" style="20" customWidth="1"/>
    <col min="1788" max="1790" width="12.6640625" style="20" customWidth="1"/>
    <col min="1791" max="1791" width="14.6640625" style="20" customWidth="1"/>
    <col min="1792" max="1792" width="12.6640625" style="20" customWidth="1"/>
    <col min="1793" max="1793" width="15" style="20" customWidth="1"/>
    <col min="1794" max="1795" width="12.6640625" style="20" customWidth="1"/>
    <col min="1796" max="1796" width="17.88671875" style="20" customWidth="1"/>
    <col min="1797" max="2039" width="8.88671875" style="20"/>
    <col min="2040" max="2040" width="5.5546875" style="20" customWidth="1"/>
    <col min="2041" max="2041" width="14" style="20" customWidth="1"/>
    <col min="2042" max="2042" width="48.88671875" style="20" customWidth="1"/>
    <col min="2043" max="2043" width="9.6640625" style="20" customWidth="1"/>
    <col min="2044" max="2046" width="12.6640625" style="20" customWidth="1"/>
    <col min="2047" max="2047" width="14.6640625" style="20" customWidth="1"/>
    <col min="2048" max="2048" width="12.6640625" style="20" customWidth="1"/>
    <col min="2049" max="2049" width="15" style="20" customWidth="1"/>
    <col min="2050" max="2051" width="12.6640625" style="20" customWidth="1"/>
    <col min="2052" max="2052" width="17.88671875" style="20" customWidth="1"/>
    <col min="2053" max="2295" width="8.88671875" style="20"/>
    <col min="2296" max="2296" width="5.5546875" style="20" customWidth="1"/>
    <col min="2297" max="2297" width="14" style="20" customWidth="1"/>
    <col min="2298" max="2298" width="48.88671875" style="20" customWidth="1"/>
    <col min="2299" max="2299" width="9.6640625" style="20" customWidth="1"/>
    <col min="2300" max="2302" width="12.6640625" style="20" customWidth="1"/>
    <col min="2303" max="2303" width="14.6640625" style="20" customWidth="1"/>
    <col min="2304" max="2304" width="12.6640625" style="20" customWidth="1"/>
    <col min="2305" max="2305" width="15" style="20" customWidth="1"/>
    <col min="2306" max="2307" width="12.6640625" style="20" customWidth="1"/>
    <col min="2308" max="2308" width="17.88671875" style="20" customWidth="1"/>
    <col min="2309" max="2551" width="8.88671875" style="20"/>
    <col min="2552" max="2552" width="5.5546875" style="20" customWidth="1"/>
    <col min="2553" max="2553" width="14" style="20" customWidth="1"/>
    <col min="2554" max="2554" width="48.88671875" style="20" customWidth="1"/>
    <col min="2555" max="2555" width="9.6640625" style="20" customWidth="1"/>
    <col min="2556" max="2558" width="12.6640625" style="20" customWidth="1"/>
    <col min="2559" max="2559" width="14.6640625" style="20" customWidth="1"/>
    <col min="2560" max="2560" width="12.6640625" style="20" customWidth="1"/>
    <col min="2561" max="2561" width="15" style="20" customWidth="1"/>
    <col min="2562" max="2563" width="12.6640625" style="20" customWidth="1"/>
    <col min="2564" max="2564" width="17.88671875" style="20" customWidth="1"/>
    <col min="2565" max="2807" width="8.88671875" style="20"/>
    <col min="2808" max="2808" width="5.5546875" style="20" customWidth="1"/>
    <col min="2809" max="2809" width="14" style="20" customWidth="1"/>
    <col min="2810" max="2810" width="48.88671875" style="20" customWidth="1"/>
    <col min="2811" max="2811" width="9.6640625" style="20" customWidth="1"/>
    <col min="2812" max="2814" width="12.6640625" style="20" customWidth="1"/>
    <col min="2815" max="2815" width="14.6640625" style="20" customWidth="1"/>
    <col min="2816" max="2816" width="12.6640625" style="20" customWidth="1"/>
    <col min="2817" max="2817" width="15" style="20" customWidth="1"/>
    <col min="2818" max="2819" width="12.6640625" style="20" customWidth="1"/>
    <col min="2820" max="2820" width="17.88671875" style="20" customWidth="1"/>
    <col min="2821" max="3063" width="8.88671875" style="20"/>
    <col min="3064" max="3064" width="5.5546875" style="20" customWidth="1"/>
    <col min="3065" max="3065" width="14" style="20" customWidth="1"/>
    <col min="3066" max="3066" width="48.88671875" style="20" customWidth="1"/>
    <col min="3067" max="3067" width="9.6640625" style="20" customWidth="1"/>
    <col min="3068" max="3070" width="12.6640625" style="20" customWidth="1"/>
    <col min="3071" max="3071" width="14.6640625" style="20" customWidth="1"/>
    <col min="3072" max="3072" width="12.6640625" style="20" customWidth="1"/>
    <col min="3073" max="3073" width="15" style="20" customWidth="1"/>
    <col min="3074" max="3075" width="12.6640625" style="20" customWidth="1"/>
    <col min="3076" max="3076" width="17.88671875" style="20" customWidth="1"/>
    <col min="3077" max="3319" width="8.88671875" style="20"/>
    <col min="3320" max="3320" width="5.5546875" style="20" customWidth="1"/>
    <col min="3321" max="3321" width="14" style="20" customWidth="1"/>
    <col min="3322" max="3322" width="48.88671875" style="20" customWidth="1"/>
    <col min="3323" max="3323" width="9.6640625" style="20" customWidth="1"/>
    <col min="3324" max="3326" width="12.6640625" style="20" customWidth="1"/>
    <col min="3327" max="3327" width="14.6640625" style="20" customWidth="1"/>
    <col min="3328" max="3328" width="12.6640625" style="20" customWidth="1"/>
    <col min="3329" max="3329" width="15" style="20" customWidth="1"/>
    <col min="3330" max="3331" width="12.6640625" style="20" customWidth="1"/>
    <col min="3332" max="3332" width="17.88671875" style="20" customWidth="1"/>
    <col min="3333" max="3575" width="8.88671875" style="20"/>
    <col min="3576" max="3576" width="5.5546875" style="20" customWidth="1"/>
    <col min="3577" max="3577" width="14" style="20" customWidth="1"/>
    <col min="3578" max="3578" width="48.88671875" style="20" customWidth="1"/>
    <col min="3579" max="3579" width="9.6640625" style="20" customWidth="1"/>
    <col min="3580" max="3582" width="12.6640625" style="20" customWidth="1"/>
    <col min="3583" max="3583" width="14.6640625" style="20" customWidth="1"/>
    <col min="3584" max="3584" width="12.6640625" style="20" customWidth="1"/>
    <col min="3585" max="3585" width="15" style="20" customWidth="1"/>
    <col min="3586" max="3587" width="12.6640625" style="20" customWidth="1"/>
    <col min="3588" max="3588" width="17.88671875" style="20" customWidth="1"/>
    <col min="3589" max="3831" width="8.88671875" style="20"/>
    <col min="3832" max="3832" width="5.5546875" style="20" customWidth="1"/>
    <col min="3833" max="3833" width="14" style="20" customWidth="1"/>
    <col min="3834" max="3834" width="48.88671875" style="20" customWidth="1"/>
    <col min="3835" max="3835" width="9.6640625" style="20" customWidth="1"/>
    <col min="3836" max="3838" width="12.6640625" style="20" customWidth="1"/>
    <col min="3839" max="3839" width="14.6640625" style="20" customWidth="1"/>
    <col min="3840" max="3840" width="12.6640625" style="20" customWidth="1"/>
    <col min="3841" max="3841" width="15" style="20" customWidth="1"/>
    <col min="3842" max="3843" width="12.6640625" style="20" customWidth="1"/>
    <col min="3844" max="3844" width="17.88671875" style="20" customWidth="1"/>
    <col min="3845" max="4087" width="8.88671875" style="20"/>
    <col min="4088" max="4088" width="5.5546875" style="20" customWidth="1"/>
    <col min="4089" max="4089" width="14" style="20" customWidth="1"/>
    <col min="4090" max="4090" width="48.88671875" style="20" customWidth="1"/>
    <col min="4091" max="4091" width="9.6640625" style="20" customWidth="1"/>
    <col min="4092" max="4094" width="12.6640625" style="20" customWidth="1"/>
    <col min="4095" max="4095" width="14.6640625" style="20" customWidth="1"/>
    <col min="4096" max="4096" width="12.6640625" style="20" customWidth="1"/>
    <col min="4097" max="4097" width="15" style="20" customWidth="1"/>
    <col min="4098" max="4099" width="12.6640625" style="20" customWidth="1"/>
    <col min="4100" max="4100" width="17.88671875" style="20" customWidth="1"/>
    <col min="4101" max="4343" width="8.88671875" style="20"/>
    <col min="4344" max="4344" width="5.5546875" style="20" customWidth="1"/>
    <col min="4345" max="4345" width="14" style="20" customWidth="1"/>
    <col min="4346" max="4346" width="48.88671875" style="20" customWidth="1"/>
    <col min="4347" max="4347" width="9.6640625" style="20" customWidth="1"/>
    <col min="4348" max="4350" width="12.6640625" style="20" customWidth="1"/>
    <col min="4351" max="4351" width="14.6640625" style="20" customWidth="1"/>
    <col min="4352" max="4352" width="12.6640625" style="20" customWidth="1"/>
    <col min="4353" max="4353" width="15" style="20" customWidth="1"/>
    <col min="4354" max="4355" width="12.6640625" style="20" customWidth="1"/>
    <col min="4356" max="4356" width="17.88671875" style="20" customWidth="1"/>
    <col min="4357" max="4599" width="8.88671875" style="20"/>
    <col min="4600" max="4600" width="5.5546875" style="20" customWidth="1"/>
    <col min="4601" max="4601" width="14" style="20" customWidth="1"/>
    <col min="4602" max="4602" width="48.88671875" style="20" customWidth="1"/>
    <col min="4603" max="4603" width="9.6640625" style="20" customWidth="1"/>
    <col min="4604" max="4606" width="12.6640625" style="20" customWidth="1"/>
    <col min="4607" max="4607" width="14.6640625" style="20" customWidth="1"/>
    <col min="4608" max="4608" width="12.6640625" style="20" customWidth="1"/>
    <col min="4609" max="4609" width="15" style="20" customWidth="1"/>
    <col min="4610" max="4611" width="12.6640625" style="20" customWidth="1"/>
    <col min="4612" max="4612" width="17.88671875" style="20" customWidth="1"/>
    <col min="4613" max="4855" width="8.88671875" style="20"/>
    <col min="4856" max="4856" width="5.5546875" style="20" customWidth="1"/>
    <col min="4857" max="4857" width="14" style="20" customWidth="1"/>
    <col min="4858" max="4858" width="48.88671875" style="20" customWidth="1"/>
    <col min="4859" max="4859" width="9.6640625" style="20" customWidth="1"/>
    <col min="4860" max="4862" width="12.6640625" style="20" customWidth="1"/>
    <col min="4863" max="4863" width="14.6640625" style="20" customWidth="1"/>
    <col min="4864" max="4864" width="12.6640625" style="20" customWidth="1"/>
    <col min="4865" max="4865" width="15" style="20" customWidth="1"/>
    <col min="4866" max="4867" width="12.6640625" style="20" customWidth="1"/>
    <col min="4868" max="4868" width="17.88671875" style="20" customWidth="1"/>
    <col min="4869" max="5111" width="8.88671875" style="20"/>
    <col min="5112" max="5112" width="5.5546875" style="20" customWidth="1"/>
    <col min="5113" max="5113" width="14" style="20" customWidth="1"/>
    <col min="5114" max="5114" width="48.88671875" style="20" customWidth="1"/>
    <col min="5115" max="5115" width="9.6640625" style="20" customWidth="1"/>
    <col min="5116" max="5118" width="12.6640625" style="20" customWidth="1"/>
    <col min="5119" max="5119" width="14.6640625" style="20" customWidth="1"/>
    <col min="5120" max="5120" width="12.6640625" style="20" customWidth="1"/>
    <col min="5121" max="5121" width="15" style="20" customWidth="1"/>
    <col min="5122" max="5123" width="12.6640625" style="20" customWidth="1"/>
    <col min="5124" max="5124" width="17.88671875" style="20" customWidth="1"/>
    <col min="5125" max="5367" width="8.88671875" style="20"/>
    <col min="5368" max="5368" width="5.5546875" style="20" customWidth="1"/>
    <col min="5369" max="5369" width="14" style="20" customWidth="1"/>
    <col min="5370" max="5370" width="48.88671875" style="20" customWidth="1"/>
    <col min="5371" max="5371" width="9.6640625" style="20" customWidth="1"/>
    <col min="5372" max="5374" width="12.6640625" style="20" customWidth="1"/>
    <col min="5375" max="5375" width="14.6640625" style="20" customWidth="1"/>
    <col min="5376" max="5376" width="12.6640625" style="20" customWidth="1"/>
    <col min="5377" max="5377" width="15" style="20" customWidth="1"/>
    <col min="5378" max="5379" width="12.6640625" style="20" customWidth="1"/>
    <col min="5380" max="5380" width="17.88671875" style="20" customWidth="1"/>
    <col min="5381" max="5623" width="8.88671875" style="20"/>
    <col min="5624" max="5624" width="5.5546875" style="20" customWidth="1"/>
    <col min="5625" max="5625" width="14" style="20" customWidth="1"/>
    <col min="5626" max="5626" width="48.88671875" style="20" customWidth="1"/>
    <col min="5627" max="5627" width="9.6640625" style="20" customWidth="1"/>
    <col min="5628" max="5630" width="12.6640625" style="20" customWidth="1"/>
    <col min="5631" max="5631" width="14.6640625" style="20" customWidth="1"/>
    <col min="5632" max="5632" width="12.6640625" style="20" customWidth="1"/>
    <col min="5633" max="5633" width="15" style="20" customWidth="1"/>
    <col min="5634" max="5635" width="12.6640625" style="20" customWidth="1"/>
    <col min="5636" max="5636" width="17.88671875" style="20" customWidth="1"/>
    <col min="5637" max="5879" width="8.88671875" style="20"/>
    <col min="5880" max="5880" width="5.5546875" style="20" customWidth="1"/>
    <col min="5881" max="5881" width="14" style="20" customWidth="1"/>
    <col min="5882" max="5882" width="48.88671875" style="20" customWidth="1"/>
    <col min="5883" max="5883" width="9.6640625" style="20" customWidth="1"/>
    <col min="5884" max="5886" width="12.6640625" style="20" customWidth="1"/>
    <col min="5887" max="5887" width="14.6640625" style="20" customWidth="1"/>
    <col min="5888" max="5888" width="12.6640625" style="20" customWidth="1"/>
    <col min="5889" max="5889" width="15" style="20" customWidth="1"/>
    <col min="5890" max="5891" width="12.6640625" style="20" customWidth="1"/>
    <col min="5892" max="5892" width="17.88671875" style="20" customWidth="1"/>
    <col min="5893" max="6135" width="8.88671875" style="20"/>
    <col min="6136" max="6136" width="5.5546875" style="20" customWidth="1"/>
    <col min="6137" max="6137" width="14" style="20" customWidth="1"/>
    <col min="6138" max="6138" width="48.88671875" style="20" customWidth="1"/>
    <col min="6139" max="6139" width="9.6640625" style="20" customWidth="1"/>
    <col min="6140" max="6142" width="12.6640625" style="20" customWidth="1"/>
    <col min="6143" max="6143" width="14.6640625" style="20" customWidth="1"/>
    <col min="6144" max="6144" width="12.6640625" style="20" customWidth="1"/>
    <col min="6145" max="6145" width="15" style="20" customWidth="1"/>
    <col min="6146" max="6147" width="12.6640625" style="20" customWidth="1"/>
    <col min="6148" max="6148" width="17.88671875" style="20" customWidth="1"/>
    <col min="6149" max="6391" width="8.88671875" style="20"/>
    <col min="6392" max="6392" width="5.5546875" style="20" customWidth="1"/>
    <col min="6393" max="6393" width="14" style="20" customWidth="1"/>
    <col min="6394" max="6394" width="48.88671875" style="20" customWidth="1"/>
    <col min="6395" max="6395" width="9.6640625" style="20" customWidth="1"/>
    <col min="6396" max="6398" width="12.6640625" style="20" customWidth="1"/>
    <col min="6399" max="6399" width="14.6640625" style="20" customWidth="1"/>
    <col min="6400" max="6400" width="12.6640625" style="20" customWidth="1"/>
    <col min="6401" max="6401" width="15" style="20" customWidth="1"/>
    <col min="6402" max="6403" width="12.6640625" style="20" customWidth="1"/>
    <col min="6404" max="6404" width="17.88671875" style="20" customWidth="1"/>
    <col min="6405" max="6647" width="8.88671875" style="20"/>
    <col min="6648" max="6648" width="5.5546875" style="20" customWidth="1"/>
    <col min="6649" max="6649" width="14" style="20" customWidth="1"/>
    <col min="6650" max="6650" width="48.88671875" style="20" customWidth="1"/>
    <col min="6651" max="6651" width="9.6640625" style="20" customWidth="1"/>
    <col min="6652" max="6654" width="12.6640625" style="20" customWidth="1"/>
    <col min="6655" max="6655" width="14.6640625" style="20" customWidth="1"/>
    <col min="6656" max="6656" width="12.6640625" style="20" customWidth="1"/>
    <col min="6657" max="6657" width="15" style="20" customWidth="1"/>
    <col min="6658" max="6659" width="12.6640625" style="20" customWidth="1"/>
    <col min="6660" max="6660" width="17.88671875" style="20" customWidth="1"/>
    <col min="6661" max="6903" width="8.88671875" style="20"/>
    <col min="6904" max="6904" width="5.5546875" style="20" customWidth="1"/>
    <col min="6905" max="6905" width="14" style="20" customWidth="1"/>
    <col min="6906" max="6906" width="48.88671875" style="20" customWidth="1"/>
    <col min="6907" max="6907" width="9.6640625" style="20" customWidth="1"/>
    <col min="6908" max="6910" width="12.6640625" style="20" customWidth="1"/>
    <col min="6911" max="6911" width="14.6640625" style="20" customWidth="1"/>
    <col min="6912" max="6912" width="12.6640625" style="20" customWidth="1"/>
    <col min="6913" max="6913" width="15" style="20" customWidth="1"/>
    <col min="6914" max="6915" width="12.6640625" style="20" customWidth="1"/>
    <col min="6916" max="6916" width="17.88671875" style="20" customWidth="1"/>
    <col min="6917" max="7159" width="8.88671875" style="20"/>
    <col min="7160" max="7160" width="5.5546875" style="20" customWidth="1"/>
    <col min="7161" max="7161" width="14" style="20" customWidth="1"/>
    <col min="7162" max="7162" width="48.88671875" style="20" customWidth="1"/>
    <col min="7163" max="7163" width="9.6640625" style="20" customWidth="1"/>
    <col min="7164" max="7166" width="12.6640625" style="20" customWidth="1"/>
    <col min="7167" max="7167" width="14.6640625" style="20" customWidth="1"/>
    <col min="7168" max="7168" width="12.6640625" style="20" customWidth="1"/>
    <col min="7169" max="7169" width="15" style="20" customWidth="1"/>
    <col min="7170" max="7171" width="12.6640625" style="20" customWidth="1"/>
    <col min="7172" max="7172" width="17.88671875" style="20" customWidth="1"/>
    <col min="7173" max="7415" width="8.88671875" style="20"/>
    <col min="7416" max="7416" width="5.5546875" style="20" customWidth="1"/>
    <col min="7417" max="7417" width="14" style="20" customWidth="1"/>
    <col min="7418" max="7418" width="48.88671875" style="20" customWidth="1"/>
    <col min="7419" max="7419" width="9.6640625" style="20" customWidth="1"/>
    <col min="7420" max="7422" width="12.6640625" style="20" customWidth="1"/>
    <col min="7423" max="7423" width="14.6640625" style="20" customWidth="1"/>
    <col min="7424" max="7424" width="12.6640625" style="20" customWidth="1"/>
    <col min="7425" max="7425" width="15" style="20" customWidth="1"/>
    <col min="7426" max="7427" width="12.6640625" style="20" customWidth="1"/>
    <col min="7428" max="7428" width="17.88671875" style="20" customWidth="1"/>
    <col min="7429" max="7671" width="8.88671875" style="20"/>
    <col min="7672" max="7672" width="5.5546875" style="20" customWidth="1"/>
    <col min="7673" max="7673" width="14" style="20" customWidth="1"/>
    <col min="7674" max="7674" width="48.88671875" style="20" customWidth="1"/>
    <col min="7675" max="7675" width="9.6640625" style="20" customWidth="1"/>
    <col min="7676" max="7678" width="12.6640625" style="20" customWidth="1"/>
    <col min="7679" max="7679" width="14.6640625" style="20" customWidth="1"/>
    <col min="7680" max="7680" width="12.6640625" style="20" customWidth="1"/>
    <col min="7681" max="7681" width="15" style="20" customWidth="1"/>
    <col min="7682" max="7683" width="12.6640625" style="20" customWidth="1"/>
    <col min="7684" max="7684" width="17.88671875" style="20" customWidth="1"/>
    <col min="7685" max="7927" width="8.88671875" style="20"/>
    <col min="7928" max="7928" width="5.5546875" style="20" customWidth="1"/>
    <col min="7929" max="7929" width="14" style="20" customWidth="1"/>
    <col min="7930" max="7930" width="48.88671875" style="20" customWidth="1"/>
    <col min="7931" max="7931" width="9.6640625" style="20" customWidth="1"/>
    <col min="7932" max="7934" width="12.6640625" style="20" customWidth="1"/>
    <col min="7935" max="7935" width="14.6640625" style="20" customWidth="1"/>
    <col min="7936" max="7936" width="12.6640625" style="20" customWidth="1"/>
    <col min="7937" max="7937" width="15" style="20" customWidth="1"/>
    <col min="7938" max="7939" width="12.6640625" style="20" customWidth="1"/>
    <col min="7940" max="7940" width="17.88671875" style="20" customWidth="1"/>
    <col min="7941" max="8183" width="8.88671875" style="20"/>
    <col min="8184" max="8184" width="5.5546875" style="20" customWidth="1"/>
    <col min="8185" max="8185" width="14" style="20" customWidth="1"/>
    <col min="8186" max="8186" width="48.88671875" style="20" customWidth="1"/>
    <col min="8187" max="8187" width="9.6640625" style="20" customWidth="1"/>
    <col min="8188" max="8190" width="12.6640625" style="20" customWidth="1"/>
    <col min="8191" max="8191" width="14.6640625" style="20" customWidth="1"/>
    <col min="8192" max="8192" width="12.6640625" style="20" customWidth="1"/>
    <col min="8193" max="8193" width="15" style="20" customWidth="1"/>
    <col min="8194" max="8195" width="12.6640625" style="20" customWidth="1"/>
    <col min="8196" max="8196" width="17.88671875" style="20" customWidth="1"/>
    <col min="8197" max="8439" width="8.88671875" style="20"/>
    <col min="8440" max="8440" width="5.5546875" style="20" customWidth="1"/>
    <col min="8441" max="8441" width="14" style="20" customWidth="1"/>
    <col min="8442" max="8442" width="48.88671875" style="20" customWidth="1"/>
    <col min="8443" max="8443" width="9.6640625" style="20" customWidth="1"/>
    <col min="8444" max="8446" width="12.6640625" style="20" customWidth="1"/>
    <col min="8447" max="8447" width="14.6640625" style="20" customWidth="1"/>
    <col min="8448" max="8448" width="12.6640625" style="20" customWidth="1"/>
    <col min="8449" max="8449" width="15" style="20" customWidth="1"/>
    <col min="8450" max="8451" width="12.6640625" style="20" customWidth="1"/>
    <col min="8452" max="8452" width="17.88671875" style="20" customWidth="1"/>
    <col min="8453" max="8695" width="8.88671875" style="20"/>
    <col min="8696" max="8696" width="5.5546875" style="20" customWidth="1"/>
    <col min="8697" max="8697" width="14" style="20" customWidth="1"/>
    <col min="8698" max="8698" width="48.88671875" style="20" customWidth="1"/>
    <col min="8699" max="8699" width="9.6640625" style="20" customWidth="1"/>
    <col min="8700" max="8702" width="12.6640625" style="20" customWidth="1"/>
    <col min="8703" max="8703" width="14.6640625" style="20" customWidth="1"/>
    <col min="8704" max="8704" width="12.6640625" style="20" customWidth="1"/>
    <col min="8705" max="8705" width="15" style="20" customWidth="1"/>
    <col min="8706" max="8707" width="12.6640625" style="20" customWidth="1"/>
    <col min="8708" max="8708" width="17.88671875" style="20" customWidth="1"/>
    <col min="8709" max="8951" width="8.88671875" style="20"/>
    <col min="8952" max="8952" width="5.5546875" style="20" customWidth="1"/>
    <col min="8953" max="8953" width="14" style="20" customWidth="1"/>
    <col min="8954" max="8954" width="48.88671875" style="20" customWidth="1"/>
    <col min="8955" max="8955" width="9.6640625" style="20" customWidth="1"/>
    <col min="8956" max="8958" width="12.6640625" style="20" customWidth="1"/>
    <col min="8959" max="8959" width="14.6640625" style="20" customWidth="1"/>
    <col min="8960" max="8960" width="12.6640625" style="20" customWidth="1"/>
    <col min="8961" max="8961" width="15" style="20" customWidth="1"/>
    <col min="8962" max="8963" width="12.6640625" style="20" customWidth="1"/>
    <col min="8964" max="8964" width="17.88671875" style="20" customWidth="1"/>
    <col min="8965" max="9207" width="8.88671875" style="20"/>
    <col min="9208" max="9208" width="5.5546875" style="20" customWidth="1"/>
    <col min="9209" max="9209" width="14" style="20" customWidth="1"/>
    <col min="9210" max="9210" width="48.88671875" style="20" customWidth="1"/>
    <col min="9211" max="9211" width="9.6640625" style="20" customWidth="1"/>
    <col min="9212" max="9214" width="12.6640625" style="20" customWidth="1"/>
    <col min="9215" max="9215" width="14.6640625" style="20" customWidth="1"/>
    <col min="9216" max="9216" width="12.6640625" style="20" customWidth="1"/>
    <col min="9217" max="9217" width="15" style="20" customWidth="1"/>
    <col min="9218" max="9219" width="12.6640625" style="20" customWidth="1"/>
    <col min="9220" max="9220" width="17.88671875" style="20" customWidth="1"/>
    <col min="9221" max="9463" width="8.88671875" style="20"/>
    <col min="9464" max="9464" width="5.5546875" style="20" customWidth="1"/>
    <col min="9465" max="9465" width="14" style="20" customWidth="1"/>
    <col min="9466" max="9466" width="48.88671875" style="20" customWidth="1"/>
    <col min="9467" max="9467" width="9.6640625" style="20" customWidth="1"/>
    <col min="9468" max="9470" width="12.6640625" style="20" customWidth="1"/>
    <col min="9471" max="9471" width="14.6640625" style="20" customWidth="1"/>
    <col min="9472" max="9472" width="12.6640625" style="20" customWidth="1"/>
    <col min="9473" max="9473" width="15" style="20" customWidth="1"/>
    <col min="9474" max="9475" width="12.6640625" style="20" customWidth="1"/>
    <col min="9476" max="9476" width="17.88671875" style="20" customWidth="1"/>
    <col min="9477" max="9719" width="8.88671875" style="20"/>
    <col min="9720" max="9720" width="5.5546875" style="20" customWidth="1"/>
    <col min="9721" max="9721" width="14" style="20" customWidth="1"/>
    <col min="9722" max="9722" width="48.88671875" style="20" customWidth="1"/>
    <col min="9723" max="9723" width="9.6640625" style="20" customWidth="1"/>
    <col min="9724" max="9726" width="12.6640625" style="20" customWidth="1"/>
    <col min="9727" max="9727" width="14.6640625" style="20" customWidth="1"/>
    <col min="9728" max="9728" width="12.6640625" style="20" customWidth="1"/>
    <col min="9729" max="9729" width="15" style="20" customWidth="1"/>
    <col min="9730" max="9731" width="12.6640625" style="20" customWidth="1"/>
    <col min="9732" max="9732" width="17.88671875" style="20" customWidth="1"/>
    <col min="9733" max="9975" width="8.88671875" style="20"/>
    <col min="9976" max="9976" width="5.5546875" style="20" customWidth="1"/>
    <col min="9977" max="9977" width="14" style="20" customWidth="1"/>
    <col min="9978" max="9978" width="48.88671875" style="20" customWidth="1"/>
    <col min="9979" max="9979" width="9.6640625" style="20" customWidth="1"/>
    <col min="9980" max="9982" width="12.6640625" style="20" customWidth="1"/>
    <col min="9983" max="9983" width="14.6640625" style="20" customWidth="1"/>
    <col min="9984" max="9984" width="12.6640625" style="20" customWidth="1"/>
    <col min="9985" max="9985" width="15" style="20" customWidth="1"/>
    <col min="9986" max="9987" width="12.6640625" style="20" customWidth="1"/>
    <col min="9988" max="9988" width="17.88671875" style="20" customWidth="1"/>
    <col min="9989" max="10231" width="8.88671875" style="20"/>
    <col min="10232" max="10232" width="5.5546875" style="20" customWidth="1"/>
    <col min="10233" max="10233" width="14" style="20" customWidth="1"/>
    <col min="10234" max="10234" width="48.88671875" style="20" customWidth="1"/>
    <col min="10235" max="10235" width="9.6640625" style="20" customWidth="1"/>
    <col min="10236" max="10238" width="12.6640625" style="20" customWidth="1"/>
    <col min="10239" max="10239" width="14.6640625" style="20" customWidth="1"/>
    <col min="10240" max="10240" width="12.6640625" style="20" customWidth="1"/>
    <col min="10241" max="10241" width="15" style="20" customWidth="1"/>
    <col min="10242" max="10243" width="12.6640625" style="20" customWidth="1"/>
    <col min="10244" max="10244" width="17.88671875" style="20" customWidth="1"/>
    <col min="10245" max="10487" width="8.88671875" style="20"/>
    <col min="10488" max="10488" width="5.5546875" style="20" customWidth="1"/>
    <col min="10489" max="10489" width="14" style="20" customWidth="1"/>
    <col min="10490" max="10490" width="48.88671875" style="20" customWidth="1"/>
    <col min="10491" max="10491" width="9.6640625" style="20" customWidth="1"/>
    <col min="10492" max="10494" width="12.6640625" style="20" customWidth="1"/>
    <col min="10495" max="10495" width="14.6640625" style="20" customWidth="1"/>
    <col min="10496" max="10496" width="12.6640625" style="20" customWidth="1"/>
    <col min="10497" max="10497" width="15" style="20" customWidth="1"/>
    <col min="10498" max="10499" width="12.6640625" style="20" customWidth="1"/>
    <col min="10500" max="10500" width="17.88671875" style="20" customWidth="1"/>
    <col min="10501" max="10743" width="8.88671875" style="20"/>
    <col min="10744" max="10744" width="5.5546875" style="20" customWidth="1"/>
    <col min="10745" max="10745" width="14" style="20" customWidth="1"/>
    <col min="10746" max="10746" width="48.88671875" style="20" customWidth="1"/>
    <col min="10747" max="10747" width="9.6640625" style="20" customWidth="1"/>
    <col min="10748" max="10750" width="12.6640625" style="20" customWidth="1"/>
    <col min="10751" max="10751" width="14.6640625" style="20" customWidth="1"/>
    <col min="10752" max="10752" width="12.6640625" style="20" customWidth="1"/>
    <col min="10753" max="10753" width="15" style="20" customWidth="1"/>
    <col min="10754" max="10755" width="12.6640625" style="20" customWidth="1"/>
    <col min="10756" max="10756" width="17.88671875" style="20" customWidth="1"/>
    <col min="10757" max="10999" width="8.88671875" style="20"/>
    <col min="11000" max="11000" width="5.5546875" style="20" customWidth="1"/>
    <col min="11001" max="11001" width="14" style="20" customWidth="1"/>
    <col min="11002" max="11002" width="48.88671875" style="20" customWidth="1"/>
    <col min="11003" max="11003" width="9.6640625" style="20" customWidth="1"/>
    <col min="11004" max="11006" width="12.6640625" style="20" customWidth="1"/>
    <col min="11007" max="11007" width="14.6640625" style="20" customWidth="1"/>
    <col min="11008" max="11008" width="12.6640625" style="20" customWidth="1"/>
    <col min="11009" max="11009" width="15" style="20" customWidth="1"/>
    <col min="11010" max="11011" width="12.6640625" style="20" customWidth="1"/>
    <col min="11012" max="11012" width="17.88671875" style="20" customWidth="1"/>
    <col min="11013" max="11255" width="8.88671875" style="20"/>
    <col min="11256" max="11256" width="5.5546875" style="20" customWidth="1"/>
    <col min="11257" max="11257" width="14" style="20" customWidth="1"/>
    <col min="11258" max="11258" width="48.88671875" style="20" customWidth="1"/>
    <col min="11259" max="11259" width="9.6640625" style="20" customWidth="1"/>
    <col min="11260" max="11262" width="12.6640625" style="20" customWidth="1"/>
    <col min="11263" max="11263" width="14.6640625" style="20" customWidth="1"/>
    <col min="11264" max="11264" width="12.6640625" style="20" customWidth="1"/>
    <col min="11265" max="11265" width="15" style="20" customWidth="1"/>
    <col min="11266" max="11267" width="12.6640625" style="20" customWidth="1"/>
    <col min="11268" max="11268" width="17.88671875" style="20" customWidth="1"/>
    <col min="11269" max="11511" width="8.88671875" style="20"/>
    <col min="11512" max="11512" width="5.5546875" style="20" customWidth="1"/>
    <col min="11513" max="11513" width="14" style="20" customWidth="1"/>
    <col min="11514" max="11514" width="48.88671875" style="20" customWidth="1"/>
    <col min="11515" max="11515" width="9.6640625" style="20" customWidth="1"/>
    <col min="11516" max="11518" width="12.6640625" style="20" customWidth="1"/>
    <col min="11519" max="11519" width="14.6640625" style="20" customWidth="1"/>
    <col min="11520" max="11520" width="12.6640625" style="20" customWidth="1"/>
    <col min="11521" max="11521" width="15" style="20" customWidth="1"/>
    <col min="11522" max="11523" width="12.6640625" style="20" customWidth="1"/>
    <col min="11524" max="11524" width="17.88671875" style="20" customWidth="1"/>
    <col min="11525" max="11767" width="8.88671875" style="20"/>
    <col min="11768" max="11768" width="5.5546875" style="20" customWidth="1"/>
    <col min="11769" max="11769" width="14" style="20" customWidth="1"/>
    <col min="11770" max="11770" width="48.88671875" style="20" customWidth="1"/>
    <col min="11771" max="11771" width="9.6640625" style="20" customWidth="1"/>
    <col min="11772" max="11774" width="12.6640625" style="20" customWidth="1"/>
    <col min="11775" max="11775" width="14.6640625" style="20" customWidth="1"/>
    <col min="11776" max="11776" width="12.6640625" style="20" customWidth="1"/>
    <col min="11777" max="11777" width="15" style="20" customWidth="1"/>
    <col min="11778" max="11779" width="12.6640625" style="20" customWidth="1"/>
    <col min="11780" max="11780" width="17.88671875" style="20" customWidth="1"/>
    <col min="11781" max="12023" width="8.88671875" style="20"/>
    <col min="12024" max="12024" width="5.5546875" style="20" customWidth="1"/>
    <col min="12025" max="12025" width="14" style="20" customWidth="1"/>
    <col min="12026" max="12026" width="48.88671875" style="20" customWidth="1"/>
    <col min="12027" max="12027" width="9.6640625" style="20" customWidth="1"/>
    <col min="12028" max="12030" width="12.6640625" style="20" customWidth="1"/>
    <col min="12031" max="12031" width="14.6640625" style="20" customWidth="1"/>
    <col min="12032" max="12032" width="12.6640625" style="20" customWidth="1"/>
    <col min="12033" max="12033" width="15" style="20" customWidth="1"/>
    <col min="12034" max="12035" width="12.6640625" style="20" customWidth="1"/>
    <col min="12036" max="12036" width="17.88671875" style="20" customWidth="1"/>
    <col min="12037" max="12279" width="8.88671875" style="20"/>
    <col min="12280" max="12280" width="5.5546875" style="20" customWidth="1"/>
    <col min="12281" max="12281" width="14" style="20" customWidth="1"/>
    <col min="12282" max="12282" width="48.88671875" style="20" customWidth="1"/>
    <col min="12283" max="12283" width="9.6640625" style="20" customWidth="1"/>
    <col min="12284" max="12286" width="12.6640625" style="20" customWidth="1"/>
    <col min="12287" max="12287" width="14.6640625" style="20" customWidth="1"/>
    <col min="12288" max="12288" width="12.6640625" style="20" customWidth="1"/>
    <col min="12289" max="12289" width="15" style="20" customWidth="1"/>
    <col min="12290" max="12291" width="12.6640625" style="20" customWidth="1"/>
    <col min="12292" max="12292" width="17.88671875" style="20" customWidth="1"/>
    <col min="12293" max="12535" width="8.88671875" style="20"/>
    <col min="12536" max="12536" width="5.5546875" style="20" customWidth="1"/>
    <col min="12537" max="12537" width="14" style="20" customWidth="1"/>
    <col min="12538" max="12538" width="48.88671875" style="20" customWidth="1"/>
    <col min="12539" max="12539" width="9.6640625" style="20" customWidth="1"/>
    <col min="12540" max="12542" width="12.6640625" style="20" customWidth="1"/>
    <col min="12543" max="12543" width="14.6640625" style="20" customWidth="1"/>
    <col min="12544" max="12544" width="12.6640625" style="20" customWidth="1"/>
    <col min="12545" max="12545" width="15" style="20" customWidth="1"/>
    <col min="12546" max="12547" width="12.6640625" style="20" customWidth="1"/>
    <col min="12548" max="12548" width="17.88671875" style="20" customWidth="1"/>
    <col min="12549" max="12791" width="8.88671875" style="20"/>
    <col min="12792" max="12792" width="5.5546875" style="20" customWidth="1"/>
    <col min="12793" max="12793" width="14" style="20" customWidth="1"/>
    <col min="12794" max="12794" width="48.88671875" style="20" customWidth="1"/>
    <col min="12795" max="12795" width="9.6640625" style="20" customWidth="1"/>
    <col min="12796" max="12798" width="12.6640625" style="20" customWidth="1"/>
    <col min="12799" max="12799" width="14.6640625" style="20" customWidth="1"/>
    <col min="12800" max="12800" width="12.6640625" style="20" customWidth="1"/>
    <col min="12801" max="12801" width="15" style="20" customWidth="1"/>
    <col min="12802" max="12803" width="12.6640625" style="20" customWidth="1"/>
    <col min="12804" max="12804" width="17.88671875" style="20" customWidth="1"/>
    <col min="12805" max="13047" width="8.88671875" style="20"/>
    <col min="13048" max="13048" width="5.5546875" style="20" customWidth="1"/>
    <col min="13049" max="13049" width="14" style="20" customWidth="1"/>
    <col min="13050" max="13050" width="48.88671875" style="20" customWidth="1"/>
    <col min="13051" max="13051" width="9.6640625" style="20" customWidth="1"/>
    <col min="13052" max="13054" width="12.6640625" style="20" customWidth="1"/>
    <col min="13055" max="13055" width="14.6640625" style="20" customWidth="1"/>
    <col min="13056" max="13056" width="12.6640625" style="20" customWidth="1"/>
    <col min="13057" max="13057" width="15" style="20" customWidth="1"/>
    <col min="13058" max="13059" width="12.6640625" style="20" customWidth="1"/>
    <col min="13060" max="13060" width="17.88671875" style="20" customWidth="1"/>
    <col min="13061" max="13303" width="8.88671875" style="20"/>
    <col min="13304" max="13304" width="5.5546875" style="20" customWidth="1"/>
    <col min="13305" max="13305" width="14" style="20" customWidth="1"/>
    <col min="13306" max="13306" width="48.88671875" style="20" customWidth="1"/>
    <col min="13307" max="13307" width="9.6640625" style="20" customWidth="1"/>
    <col min="13308" max="13310" width="12.6640625" style="20" customWidth="1"/>
    <col min="13311" max="13311" width="14.6640625" style="20" customWidth="1"/>
    <col min="13312" max="13312" width="12.6640625" style="20" customWidth="1"/>
    <col min="13313" max="13313" width="15" style="20" customWidth="1"/>
    <col min="13314" max="13315" width="12.6640625" style="20" customWidth="1"/>
    <col min="13316" max="13316" width="17.88671875" style="20" customWidth="1"/>
    <col min="13317" max="13559" width="8.88671875" style="20"/>
    <col min="13560" max="13560" width="5.5546875" style="20" customWidth="1"/>
    <col min="13561" max="13561" width="14" style="20" customWidth="1"/>
    <col min="13562" max="13562" width="48.88671875" style="20" customWidth="1"/>
    <col min="13563" max="13563" width="9.6640625" style="20" customWidth="1"/>
    <col min="13564" max="13566" width="12.6640625" style="20" customWidth="1"/>
    <col min="13567" max="13567" width="14.6640625" style="20" customWidth="1"/>
    <col min="13568" max="13568" width="12.6640625" style="20" customWidth="1"/>
    <col min="13569" max="13569" width="15" style="20" customWidth="1"/>
    <col min="13570" max="13571" width="12.6640625" style="20" customWidth="1"/>
    <col min="13572" max="13572" width="17.88671875" style="20" customWidth="1"/>
    <col min="13573" max="13815" width="8.88671875" style="20"/>
    <col min="13816" max="13816" width="5.5546875" style="20" customWidth="1"/>
    <col min="13817" max="13817" width="14" style="20" customWidth="1"/>
    <col min="13818" max="13818" width="48.88671875" style="20" customWidth="1"/>
    <col min="13819" max="13819" width="9.6640625" style="20" customWidth="1"/>
    <col min="13820" max="13822" width="12.6640625" style="20" customWidth="1"/>
    <col min="13823" max="13823" width="14.6640625" style="20" customWidth="1"/>
    <col min="13824" max="13824" width="12.6640625" style="20" customWidth="1"/>
    <col min="13825" max="13825" width="15" style="20" customWidth="1"/>
    <col min="13826" max="13827" width="12.6640625" style="20" customWidth="1"/>
    <col min="13828" max="13828" width="17.88671875" style="20" customWidth="1"/>
    <col min="13829" max="14071" width="8.88671875" style="20"/>
    <col min="14072" max="14072" width="5.5546875" style="20" customWidth="1"/>
    <col min="14073" max="14073" width="14" style="20" customWidth="1"/>
    <col min="14074" max="14074" width="48.88671875" style="20" customWidth="1"/>
    <col min="14075" max="14075" width="9.6640625" style="20" customWidth="1"/>
    <col min="14076" max="14078" width="12.6640625" style="20" customWidth="1"/>
    <col min="14079" max="14079" width="14.6640625" style="20" customWidth="1"/>
    <col min="14080" max="14080" width="12.6640625" style="20" customWidth="1"/>
    <col min="14081" max="14081" width="15" style="20" customWidth="1"/>
    <col min="14082" max="14083" width="12.6640625" style="20" customWidth="1"/>
    <col min="14084" max="14084" width="17.88671875" style="20" customWidth="1"/>
    <col min="14085" max="14327" width="8.88671875" style="20"/>
    <col min="14328" max="14328" width="5.5546875" style="20" customWidth="1"/>
    <col min="14329" max="14329" width="14" style="20" customWidth="1"/>
    <col min="14330" max="14330" width="48.88671875" style="20" customWidth="1"/>
    <col min="14331" max="14331" width="9.6640625" style="20" customWidth="1"/>
    <col min="14332" max="14334" width="12.6640625" style="20" customWidth="1"/>
    <col min="14335" max="14335" width="14.6640625" style="20" customWidth="1"/>
    <col min="14336" max="14336" width="12.6640625" style="20" customWidth="1"/>
    <col min="14337" max="14337" width="15" style="20" customWidth="1"/>
    <col min="14338" max="14339" width="12.6640625" style="20" customWidth="1"/>
    <col min="14340" max="14340" width="17.88671875" style="20" customWidth="1"/>
    <col min="14341" max="14583" width="8.88671875" style="20"/>
    <col min="14584" max="14584" width="5.5546875" style="20" customWidth="1"/>
    <col min="14585" max="14585" width="14" style="20" customWidth="1"/>
    <col min="14586" max="14586" width="48.88671875" style="20" customWidth="1"/>
    <col min="14587" max="14587" width="9.6640625" style="20" customWidth="1"/>
    <col min="14588" max="14590" width="12.6640625" style="20" customWidth="1"/>
    <col min="14591" max="14591" width="14.6640625" style="20" customWidth="1"/>
    <col min="14592" max="14592" width="12.6640625" style="20" customWidth="1"/>
    <col min="14593" max="14593" width="15" style="20" customWidth="1"/>
    <col min="14594" max="14595" width="12.6640625" style="20" customWidth="1"/>
    <col min="14596" max="14596" width="17.88671875" style="20" customWidth="1"/>
    <col min="14597" max="14839" width="8.88671875" style="20"/>
    <col min="14840" max="14840" width="5.5546875" style="20" customWidth="1"/>
    <col min="14841" max="14841" width="14" style="20" customWidth="1"/>
    <col min="14842" max="14842" width="48.88671875" style="20" customWidth="1"/>
    <col min="14843" max="14843" width="9.6640625" style="20" customWidth="1"/>
    <col min="14844" max="14846" width="12.6640625" style="20" customWidth="1"/>
    <col min="14847" max="14847" width="14.6640625" style="20" customWidth="1"/>
    <col min="14848" max="14848" width="12.6640625" style="20" customWidth="1"/>
    <col min="14849" max="14849" width="15" style="20" customWidth="1"/>
    <col min="14850" max="14851" width="12.6640625" style="20" customWidth="1"/>
    <col min="14852" max="14852" width="17.88671875" style="20" customWidth="1"/>
    <col min="14853" max="15095" width="8.88671875" style="20"/>
    <col min="15096" max="15096" width="5.5546875" style="20" customWidth="1"/>
    <col min="15097" max="15097" width="14" style="20" customWidth="1"/>
    <col min="15098" max="15098" width="48.88671875" style="20" customWidth="1"/>
    <col min="15099" max="15099" width="9.6640625" style="20" customWidth="1"/>
    <col min="15100" max="15102" width="12.6640625" style="20" customWidth="1"/>
    <col min="15103" max="15103" width="14.6640625" style="20" customWidth="1"/>
    <col min="15104" max="15104" width="12.6640625" style="20" customWidth="1"/>
    <col min="15105" max="15105" width="15" style="20" customWidth="1"/>
    <col min="15106" max="15107" width="12.6640625" style="20" customWidth="1"/>
    <col min="15108" max="15108" width="17.88671875" style="20" customWidth="1"/>
    <col min="15109" max="15351" width="8.88671875" style="20"/>
    <col min="15352" max="15352" width="5.5546875" style="20" customWidth="1"/>
    <col min="15353" max="15353" width="14" style="20" customWidth="1"/>
    <col min="15354" max="15354" width="48.88671875" style="20" customWidth="1"/>
    <col min="15355" max="15355" width="9.6640625" style="20" customWidth="1"/>
    <col min="15356" max="15358" width="12.6640625" style="20" customWidth="1"/>
    <col min="15359" max="15359" width="14.6640625" style="20" customWidth="1"/>
    <col min="15360" max="15360" width="12.6640625" style="20" customWidth="1"/>
    <col min="15361" max="15361" width="15" style="20" customWidth="1"/>
    <col min="15362" max="15363" width="12.6640625" style="20" customWidth="1"/>
    <col min="15364" max="15364" width="17.88671875" style="20" customWidth="1"/>
    <col min="15365" max="15607" width="8.88671875" style="20"/>
    <col min="15608" max="15608" width="5.5546875" style="20" customWidth="1"/>
    <col min="15609" max="15609" width="14" style="20" customWidth="1"/>
    <col min="15610" max="15610" width="48.88671875" style="20" customWidth="1"/>
    <col min="15611" max="15611" width="9.6640625" style="20" customWidth="1"/>
    <col min="15612" max="15614" width="12.6640625" style="20" customWidth="1"/>
    <col min="15615" max="15615" width="14.6640625" style="20" customWidth="1"/>
    <col min="15616" max="15616" width="12.6640625" style="20" customWidth="1"/>
    <col min="15617" max="15617" width="15" style="20" customWidth="1"/>
    <col min="15618" max="15619" width="12.6640625" style="20" customWidth="1"/>
    <col min="15620" max="15620" width="17.88671875" style="20" customWidth="1"/>
    <col min="15621" max="15863" width="8.88671875" style="20"/>
    <col min="15864" max="15864" width="5.5546875" style="20" customWidth="1"/>
    <col min="15865" max="15865" width="14" style="20" customWidth="1"/>
    <col min="15866" max="15866" width="48.88671875" style="20" customWidth="1"/>
    <col min="15867" max="15867" width="9.6640625" style="20" customWidth="1"/>
    <col min="15868" max="15870" width="12.6640625" style="20" customWidth="1"/>
    <col min="15871" max="15871" width="14.6640625" style="20" customWidth="1"/>
    <col min="15872" max="15872" width="12.6640625" style="20" customWidth="1"/>
    <col min="15873" max="15873" width="15" style="20" customWidth="1"/>
    <col min="15874" max="15875" width="12.6640625" style="20" customWidth="1"/>
    <col min="15876" max="15876" width="17.88671875" style="20" customWidth="1"/>
    <col min="15877" max="16119" width="8.88671875" style="20"/>
    <col min="16120" max="16120" width="5.5546875" style="20" customWidth="1"/>
    <col min="16121" max="16121" width="14" style="20" customWidth="1"/>
    <col min="16122" max="16122" width="48.88671875" style="20" customWidth="1"/>
    <col min="16123" max="16123" width="9.6640625" style="20" customWidth="1"/>
    <col min="16124" max="16126" width="12.6640625" style="20" customWidth="1"/>
    <col min="16127" max="16127" width="14.6640625" style="20" customWidth="1"/>
    <col min="16128" max="16128" width="12.6640625" style="20" customWidth="1"/>
    <col min="16129" max="16129" width="15" style="20" customWidth="1"/>
    <col min="16130" max="16131" width="12.6640625" style="20" customWidth="1"/>
    <col min="16132" max="16132" width="17.88671875" style="20" customWidth="1"/>
    <col min="16133" max="16384" width="8.88671875" style="20"/>
  </cols>
  <sheetData>
    <row r="2" spans="2:12" s="2" customFormat="1" ht="16.2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s="2" customFormat="1" ht="19.2" customHeight="1" x14ac:dyDescent="0.25">
      <c r="B3" s="1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9" customHeight="1" thickBot="1" x14ac:dyDescent="0.3"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2:12" s="9" customFormat="1" ht="32.25" customHeight="1" x14ac:dyDescent="0.25">
      <c r="B5" s="5" t="s">
        <v>1</v>
      </c>
      <c r="C5" s="6" t="s">
        <v>2</v>
      </c>
      <c r="D5" s="7" t="s">
        <v>3</v>
      </c>
      <c r="E5" s="7" t="s">
        <v>4</v>
      </c>
      <c r="F5" s="7" t="s">
        <v>5</v>
      </c>
      <c r="G5" s="7"/>
      <c r="H5" s="7" t="s">
        <v>6</v>
      </c>
      <c r="I5" s="7"/>
      <c r="J5" s="7" t="s">
        <v>7</v>
      </c>
      <c r="K5" s="7"/>
      <c r="L5" s="8" t="s">
        <v>8</v>
      </c>
    </row>
    <row r="6" spans="2:12" s="9" customFormat="1" ht="32.25" customHeight="1" thickBot="1" x14ac:dyDescent="0.3">
      <c r="B6" s="10"/>
      <c r="C6" s="11"/>
      <c r="D6" s="12"/>
      <c r="E6" s="12"/>
      <c r="F6" s="13" t="s">
        <v>9</v>
      </c>
      <c r="G6" s="13" t="s">
        <v>10</v>
      </c>
      <c r="H6" s="13" t="s">
        <v>9</v>
      </c>
      <c r="I6" s="13" t="s">
        <v>10</v>
      </c>
      <c r="J6" s="13" t="s">
        <v>9</v>
      </c>
      <c r="K6" s="13" t="s">
        <v>10</v>
      </c>
      <c r="L6" s="14"/>
    </row>
    <row r="7" spans="2:12" ht="15" customHeight="1" thickBot="1" x14ac:dyDescent="0.3">
      <c r="B7" s="15">
        <v>1</v>
      </c>
      <c r="C7" s="16">
        <v>2</v>
      </c>
      <c r="D7" s="17">
        <v>3</v>
      </c>
      <c r="E7" s="17">
        <v>4</v>
      </c>
      <c r="F7" s="17">
        <v>5</v>
      </c>
      <c r="G7" s="17">
        <v>6</v>
      </c>
      <c r="H7" s="17">
        <v>7</v>
      </c>
      <c r="I7" s="18">
        <v>8</v>
      </c>
      <c r="J7" s="16">
        <v>9</v>
      </c>
      <c r="K7" s="17">
        <v>10</v>
      </c>
      <c r="L7" s="19">
        <v>11</v>
      </c>
    </row>
    <row r="8" spans="2:12" s="25" customFormat="1" ht="14.4" x14ac:dyDescent="0.25">
      <c r="B8" s="21" t="s">
        <v>11</v>
      </c>
      <c r="C8" s="22"/>
      <c r="D8" s="23"/>
      <c r="E8" s="23"/>
      <c r="F8" s="23"/>
      <c r="G8" s="23"/>
      <c r="H8" s="23"/>
      <c r="I8" s="23"/>
      <c r="J8" s="23"/>
      <c r="K8" s="23"/>
      <c r="L8" s="24"/>
    </row>
    <row r="9" spans="2:12" s="25" customFormat="1" ht="15" x14ac:dyDescent="0.25">
      <c r="B9" s="26" t="s">
        <v>12</v>
      </c>
      <c r="C9" s="27" t="s">
        <v>13</v>
      </c>
      <c r="D9" s="28"/>
      <c r="E9" s="28">
        <f>198.801*3.38+77.38*3.47+47.81*3.62+27.84*3.43</f>
        <v>1209.01938</v>
      </c>
      <c r="F9" s="28"/>
      <c r="G9" s="28"/>
      <c r="H9" s="28"/>
      <c r="I9" s="28"/>
      <c r="J9" s="28"/>
      <c r="K9" s="28"/>
      <c r="L9" s="29"/>
    </row>
    <row r="10" spans="2:12" s="34" customFormat="1" ht="15" x14ac:dyDescent="0.25">
      <c r="B10" s="30" t="s">
        <v>14</v>
      </c>
      <c r="C10" s="31" t="s">
        <v>15</v>
      </c>
      <c r="D10" s="32">
        <v>1</v>
      </c>
      <c r="E10" s="32">
        <f>D10*E9</f>
        <v>1209.01938</v>
      </c>
      <c r="F10" s="32"/>
      <c r="G10" s="32">
        <f t="shared" ref="G10:G11" si="0">F10*E10</f>
        <v>0</v>
      </c>
      <c r="H10" s="32"/>
      <c r="I10" s="32">
        <f>H10*E10</f>
        <v>0</v>
      </c>
      <c r="J10" s="32"/>
      <c r="K10" s="32">
        <f>J10*E10</f>
        <v>0</v>
      </c>
      <c r="L10" s="33">
        <f>E9*H10</f>
        <v>0</v>
      </c>
    </row>
    <row r="11" spans="2:12" s="34" customFormat="1" ht="14.4" x14ac:dyDescent="0.25">
      <c r="B11" s="30" t="s">
        <v>16</v>
      </c>
      <c r="C11" s="35" t="s">
        <v>17</v>
      </c>
      <c r="D11" s="32">
        <v>1</v>
      </c>
      <c r="E11" s="32">
        <f>D11*E9</f>
        <v>1209.01938</v>
      </c>
      <c r="F11" s="32"/>
      <c r="G11" s="32">
        <f t="shared" si="0"/>
        <v>0</v>
      </c>
      <c r="H11" s="32"/>
      <c r="I11" s="32">
        <f>H11*E11</f>
        <v>0</v>
      </c>
      <c r="J11" s="32"/>
      <c r="K11" s="32">
        <f>J11*E11</f>
        <v>0</v>
      </c>
      <c r="L11" s="33">
        <f>K11+I11+G11</f>
        <v>0</v>
      </c>
    </row>
    <row r="12" spans="2:12" s="25" customFormat="1" ht="14.4" x14ac:dyDescent="0.25">
      <c r="B12" s="26" t="s">
        <v>18</v>
      </c>
      <c r="C12" s="27" t="s">
        <v>19</v>
      </c>
      <c r="D12" s="28"/>
      <c r="E12" s="28">
        <v>74.150000000000006</v>
      </c>
      <c r="F12" s="28"/>
      <c r="G12" s="28"/>
      <c r="H12" s="28"/>
      <c r="I12" s="28"/>
      <c r="J12" s="28"/>
      <c r="K12" s="28"/>
      <c r="L12" s="33"/>
    </row>
    <row r="13" spans="2:12" s="34" customFormat="1" ht="15" x14ac:dyDescent="0.25">
      <c r="B13" s="30" t="s">
        <v>14</v>
      </c>
      <c r="C13" s="31" t="s">
        <v>15</v>
      </c>
      <c r="D13" s="32">
        <v>1</v>
      </c>
      <c r="E13" s="32">
        <f>D13*E12</f>
        <v>74.150000000000006</v>
      </c>
      <c r="F13" s="32"/>
      <c r="G13" s="32">
        <f t="shared" ref="G13:G14" si="1">F13*E13</f>
        <v>0</v>
      </c>
      <c r="H13" s="32"/>
      <c r="I13" s="32">
        <f>H13*E13</f>
        <v>0</v>
      </c>
      <c r="J13" s="32"/>
      <c r="K13" s="32">
        <f>J13*E13</f>
        <v>0</v>
      </c>
      <c r="L13" s="33">
        <f>E12*H13</f>
        <v>0</v>
      </c>
    </row>
    <row r="14" spans="2:12" s="34" customFormat="1" ht="14.4" x14ac:dyDescent="0.25">
      <c r="B14" s="30" t="s">
        <v>16</v>
      </c>
      <c r="C14" s="35" t="s">
        <v>17</v>
      </c>
      <c r="D14" s="32">
        <v>1</v>
      </c>
      <c r="E14" s="32">
        <f>D14*E12</f>
        <v>74.150000000000006</v>
      </c>
      <c r="F14" s="32"/>
      <c r="G14" s="32">
        <f t="shared" si="1"/>
        <v>0</v>
      </c>
      <c r="H14" s="32"/>
      <c r="I14" s="32">
        <f>H14*E14</f>
        <v>0</v>
      </c>
      <c r="J14" s="32"/>
      <c r="K14" s="32">
        <f>J14*E14</f>
        <v>0</v>
      </c>
      <c r="L14" s="33">
        <f>K14+I14+G14</f>
        <v>0</v>
      </c>
    </row>
    <row r="15" spans="2:12" s="25" customFormat="1" ht="27.6" x14ac:dyDescent="0.25">
      <c r="B15" s="26" t="s">
        <v>20</v>
      </c>
      <c r="C15" s="27" t="s">
        <v>13</v>
      </c>
      <c r="D15" s="28"/>
      <c r="E15" s="28">
        <v>4720</v>
      </c>
      <c r="F15" s="28"/>
      <c r="G15" s="28"/>
      <c r="H15" s="28"/>
      <c r="I15" s="28"/>
      <c r="J15" s="28"/>
      <c r="K15" s="28"/>
      <c r="L15" s="33"/>
    </row>
    <row r="16" spans="2:12" s="34" customFormat="1" ht="15" x14ac:dyDescent="0.25">
      <c r="B16" s="30" t="s">
        <v>14</v>
      </c>
      <c r="C16" s="31" t="s">
        <v>15</v>
      </c>
      <c r="D16" s="32">
        <v>1</v>
      </c>
      <c r="E16" s="32">
        <f>D16*E15</f>
        <v>4720</v>
      </c>
      <c r="F16" s="32"/>
      <c r="G16" s="32">
        <f t="shared" ref="G16:G17" si="2">F16*E16</f>
        <v>0</v>
      </c>
      <c r="H16" s="32"/>
      <c r="I16" s="32">
        <f>H16*E16</f>
        <v>0</v>
      </c>
      <c r="J16" s="32"/>
      <c r="K16" s="32">
        <f>J16*E16</f>
        <v>0</v>
      </c>
      <c r="L16" s="33">
        <f>E15*H16</f>
        <v>0</v>
      </c>
    </row>
    <row r="17" spans="2:12" s="34" customFormat="1" ht="14.4" x14ac:dyDescent="0.25">
      <c r="B17" s="30" t="s">
        <v>16</v>
      </c>
      <c r="C17" s="35" t="s">
        <v>17</v>
      </c>
      <c r="D17" s="32">
        <v>1</v>
      </c>
      <c r="E17" s="32">
        <f>D17*E15</f>
        <v>4720</v>
      </c>
      <c r="F17" s="32"/>
      <c r="G17" s="32">
        <f t="shared" si="2"/>
        <v>0</v>
      </c>
      <c r="H17" s="32"/>
      <c r="I17" s="32">
        <f>H17*E17</f>
        <v>0</v>
      </c>
      <c r="J17" s="32"/>
      <c r="K17" s="32">
        <f>J17*E17</f>
        <v>0</v>
      </c>
      <c r="L17" s="33">
        <f>K17+I17+G17</f>
        <v>0</v>
      </c>
    </row>
    <row r="18" spans="2:12" s="25" customFormat="1" ht="27.6" x14ac:dyDescent="0.25">
      <c r="B18" s="26" t="s">
        <v>21</v>
      </c>
      <c r="C18" s="27" t="s">
        <v>13</v>
      </c>
      <c r="D18" s="28"/>
      <c r="E18" s="28">
        <f>1056.73+1035.09+1041.54+505.6</f>
        <v>3638.9599999999996</v>
      </c>
      <c r="F18" s="28"/>
      <c r="G18" s="28"/>
      <c r="H18" s="28"/>
      <c r="I18" s="28"/>
      <c r="J18" s="28"/>
      <c r="K18" s="28"/>
      <c r="L18" s="33"/>
    </row>
    <row r="19" spans="2:12" s="34" customFormat="1" ht="15" x14ac:dyDescent="0.25">
      <c r="B19" s="30" t="s">
        <v>14</v>
      </c>
      <c r="C19" s="31" t="s">
        <v>15</v>
      </c>
      <c r="D19" s="32">
        <v>1</v>
      </c>
      <c r="E19" s="32">
        <f>D19*E18</f>
        <v>3638.9599999999996</v>
      </c>
      <c r="F19" s="32"/>
      <c r="G19" s="32">
        <f t="shared" ref="G19:G20" si="3">F19*E19</f>
        <v>0</v>
      </c>
      <c r="H19" s="32"/>
      <c r="I19" s="32">
        <f>H19*E19</f>
        <v>0</v>
      </c>
      <c r="J19" s="32"/>
      <c r="K19" s="32">
        <f>J19*E19</f>
        <v>0</v>
      </c>
      <c r="L19" s="33">
        <f>E18*H19</f>
        <v>0</v>
      </c>
    </row>
    <row r="20" spans="2:12" s="34" customFormat="1" ht="14.4" x14ac:dyDescent="0.25">
      <c r="B20" s="30" t="s">
        <v>16</v>
      </c>
      <c r="C20" s="35" t="s">
        <v>17</v>
      </c>
      <c r="D20" s="32">
        <v>1</v>
      </c>
      <c r="E20" s="32">
        <f>D20*E18</f>
        <v>3638.9599999999996</v>
      </c>
      <c r="F20" s="32"/>
      <c r="G20" s="32">
        <f t="shared" si="3"/>
        <v>0</v>
      </c>
      <c r="H20" s="32"/>
      <c r="I20" s="32">
        <f>H20*E20</f>
        <v>0</v>
      </c>
      <c r="J20" s="32"/>
      <c r="K20" s="32">
        <f>J20*E20</f>
        <v>0</v>
      </c>
      <c r="L20" s="33">
        <f>K20+I20+G20</f>
        <v>0</v>
      </c>
    </row>
    <row r="21" spans="2:12" s="25" customFormat="1" ht="27.6" x14ac:dyDescent="0.25">
      <c r="B21" s="26" t="s">
        <v>22</v>
      </c>
      <c r="C21" s="27" t="s">
        <v>13</v>
      </c>
      <c r="D21" s="28"/>
      <c r="E21" s="28">
        <f>1056.73+1035.09+1041.54+505.6</f>
        <v>3638.9599999999996</v>
      </c>
      <c r="F21" s="28"/>
      <c r="G21" s="28"/>
      <c r="H21" s="28"/>
      <c r="I21" s="28"/>
      <c r="J21" s="28"/>
      <c r="K21" s="28"/>
      <c r="L21" s="33"/>
    </row>
    <row r="22" spans="2:12" s="34" customFormat="1" ht="15" x14ac:dyDescent="0.25">
      <c r="B22" s="30" t="s">
        <v>14</v>
      </c>
      <c r="C22" s="31" t="s">
        <v>15</v>
      </c>
      <c r="D22" s="32">
        <v>1</v>
      </c>
      <c r="E22" s="32">
        <f>D22*E21</f>
        <v>3638.9599999999996</v>
      </c>
      <c r="F22" s="32"/>
      <c r="G22" s="32">
        <f t="shared" ref="G22:G23" si="4">F22*E22</f>
        <v>0</v>
      </c>
      <c r="H22" s="32"/>
      <c r="I22" s="32">
        <f>H22*E22</f>
        <v>0</v>
      </c>
      <c r="J22" s="32"/>
      <c r="K22" s="32">
        <f>J22*E22</f>
        <v>0</v>
      </c>
      <c r="L22" s="33">
        <f>E21*H22</f>
        <v>0</v>
      </c>
    </row>
    <row r="23" spans="2:12" s="34" customFormat="1" ht="14.4" x14ac:dyDescent="0.25">
      <c r="B23" s="30" t="s">
        <v>16</v>
      </c>
      <c r="C23" s="35" t="s">
        <v>17</v>
      </c>
      <c r="D23" s="32">
        <v>1</v>
      </c>
      <c r="E23" s="32">
        <f>D23*E21</f>
        <v>3638.9599999999996</v>
      </c>
      <c r="F23" s="32"/>
      <c r="G23" s="32">
        <f t="shared" si="4"/>
        <v>0</v>
      </c>
      <c r="H23" s="32"/>
      <c r="I23" s="32">
        <f>H23*E23</f>
        <v>0</v>
      </c>
      <c r="J23" s="32"/>
      <c r="K23" s="32">
        <f>J23*E23</f>
        <v>0</v>
      </c>
      <c r="L23" s="33">
        <f>K23+I23+G23</f>
        <v>0</v>
      </c>
    </row>
    <row r="24" spans="2:12" s="25" customFormat="1" ht="15" x14ac:dyDescent="0.25">
      <c r="B24" s="26" t="s">
        <v>23</v>
      </c>
      <c r="C24" s="27" t="s">
        <v>13</v>
      </c>
      <c r="D24" s="28"/>
      <c r="E24" s="28">
        <f>7.2+14.5+8.1+1.4+33+15+3.4+16.5</f>
        <v>99.1</v>
      </c>
      <c r="F24" s="28"/>
      <c r="G24" s="28"/>
      <c r="H24" s="28"/>
      <c r="I24" s="28"/>
      <c r="J24" s="28"/>
      <c r="K24" s="28"/>
      <c r="L24" s="33"/>
    </row>
    <row r="25" spans="2:12" s="34" customFormat="1" ht="15" x14ac:dyDescent="0.25">
      <c r="B25" s="30" t="s">
        <v>14</v>
      </c>
      <c r="C25" s="31" t="s">
        <v>15</v>
      </c>
      <c r="D25" s="32">
        <v>1</v>
      </c>
      <c r="E25" s="32">
        <f>D25*E24</f>
        <v>99.1</v>
      </c>
      <c r="F25" s="32"/>
      <c r="G25" s="32">
        <f t="shared" ref="G25:G26" si="5">F25*E25</f>
        <v>0</v>
      </c>
      <c r="H25" s="32"/>
      <c r="I25" s="32">
        <f>H25*E25</f>
        <v>0</v>
      </c>
      <c r="J25" s="32"/>
      <c r="K25" s="32">
        <f>J25*E25</f>
        <v>0</v>
      </c>
      <c r="L25" s="33">
        <f>E24*H25</f>
        <v>0</v>
      </c>
    </row>
    <row r="26" spans="2:12" s="34" customFormat="1" ht="14.4" x14ac:dyDescent="0.25">
      <c r="B26" s="30" t="s">
        <v>16</v>
      </c>
      <c r="C26" s="35" t="s">
        <v>17</v>
      </c>
      <c r="D26" s="32">
        <v>1</v>
      </c>
      <c r="E26" s="32">
        <f>D26*E24</f>
        <v>99.1</v>
      </c>
      <c r="F26" s="32"/>
      <c r="G26" s="32">
        <f t="shared" si="5"/>
        <v>0</v>
      </c>
      <c r="H26" s="32"/>
      <c r="I26" s="32">
        <f>H26*E26</f>
        <v>0</v>
      </c>
      <c r="J26" s="32"/>
      <c r="K26" s="32">
        <f>J26*E26</f>
        <v>0</v>
      </c>
      <c r="L26" s="33">
        <f>K26+I26+G26</f>
        <v>0</v>
      </c>
    </row>
    <row r="27" spans="2:12" s="25" customFormat="1" ht="15" x14ac:dyDescent="0.25">
      <c r="B27" s="26" t="s">
        <v>24</v>
      </c>
      <c r="C27" s="27" t="s">
        <v>13</v>
      </c>
      <c r="D27" s="28"/>
      <c r="E27" s="28">
        <f>37.68*3.67+37.68*3.73+5.51*3.2+3.4*3+3.4*3.51+1.36*0.53+1.4*0.68+1.4*0.79+1.4*0.91+1.4*0.99+1.42*0.91+1.43*0.91+1.39*0.91+1.38*0.91+1.37*0.91+1.35*0.91+1.37*0.97+1.38*0.97+43.81*3.67+43.81*3.73+5.52*2.86+1.37*0.57+1.36*0.57+1.39*0.8*2+1.38*0.8+1.31*0.8+1.58*3.18+3.16*1.55+1.23*1.15+1.2*1.15*2+1.24*1.18*2+0.65*0.6+1.23*1.46*2+1.11*1.46+1.1*1.46+1.98*1.94+1.27*1.91+1.21*1.91+1.23*1.94*2+1.05*1.95+0.94*1.95+1.87*2.12+1.27*2.12+1.21*2.12+1.23*2.12+1.24*2.12+1.09*1.96+1.03*1.96+1.33*1.93+2.75*1.55+2.75*3.1+1.39*1.93+1.39*1.93+0.75*1.2*6+1.37*1.3*3+3.41*1.63+3.41*1.58+3.2*1.58+3.2*1.63+3.19*3.81+3.19*1.37+3.12*1.58+3.12*1.63+1.39*1.93+3.12*1.63+3.12*1.58*2+3.12*1.63+0.98*1.63*4+1.39*1.93+1.37*0.97*2</f>
        <v>853.94649999999979</v>
      </c>
      <c r="F27" s="28"/>
      <c r="G27" s="28"/>
      <c r="H27" s="28"/>
      <c r="I27" s="28"/>
      <c r="J27" s="28"/>
      <c r="K27" s="28"/>
      <c r="L27" s="33"/>
    </row>
    <row r="28" spans="2:12" s="34" customFormat="1" ht="15" x14ac:dyDescent="0.25">
      <c r="B28" s="30" t="s">
        <v>14</v>
      </c>
      <c r="C28" s="31" t="s">
        <v>15</v>
      </c>
      <c r="D28" s="32">
        <v>1</v>
      </c>
      <c r="E28" s="32">
        <f>D28*E27</f>
        <v>853.94649999999979</v>
      </c>
      <c r="F28" s="32"/>
      <c r="G28" s="32">
        <f t="shared" ref="G28" si="6">F28*E28</f>
        <v>0</v>
      </c>
      <c r="H28" s="32"/>
      <c r="I28" s="32">
        <f>H28*E28</f>
        <v>0</v>
      </c>
      <c r="J28" s="32"/>
      <c r="K28" s="32">
        <f>J28*E28</f>
        <v>0</v>
      </c>
      <c r="L28" s="33">
        <f>E27*H28</f>
        <v>0</v>
      </c>
    </row>
    <row r="29" spans="2:12" s="25" customFormat="1" ht="41.4" x14ac:dyDescent="0.25">
      <c r="B29" s="26" t="s">
        <v>25</v>
      </c>
      <c r="C29" s="27" t="s">
        <v>13</v>
      </c>
      <c r="D29" s="28"/>
      <c r="E29" s="28">
        <v>679.54799999999989</v>
      </c>
      <c r="F29" s="28"/>
      <c r="G29" s="28"/>
      <c r="H29" s="28"/>
      <c r="I29" s="28"/>
      <c r="J29" s="28"/>
      <c r="K29" s="28"/>
      <c r="L29" s="33"/>
    </row>
    <row r="30" spans="2:12" s="34" customFormat="1" ht="15" x14ac:dyDescent="0.25">
      <c r="B30" s="30" t="s">
        <v>14</v>
      </c>
      <c r="C30" s="31" t="s">
        <v>15</v>
      </c>
      <c r="D30" s="32">
        <v>1</v>
      </c>
      <c r="E30" s="32">
        <f>D30*E29</f>
        <v>679.54799999999989</v>
      </c>
      <c r="F30" s="32"/>
      <c r="G30" s="32">
        <f t="shared" ref="G30" si="7">F30*E30</f>
        <v>0</v>
      </c>
      <c r="H30" s="32"/>
      <c r="I30" s="32">
        <f>H30*E30</f>
        <v>0</v>
      </c>
      <c r="J30" s="32"/>
      <c r="K30" s="32">
        <f>J30*E30</f>
        <v>0</v>
      </c>
      <c r="L30" s="33">
        <f>E29*H30</f>
        <v>0</v>
      </c>
    </row>
    <row r="31" spans="2:12" s="25" customFormat="1" ht="15" x14ac:dyDescent="0.25">
      <c r="B31" s="26" t="s">
        <v>26</v>
      </c>
      <c r="C31" s="27" t="s">
        <v>13</v>
      </c>
      <c r="D31" s="28"/>
      <c r="E31" s="28">
        <f>202.05*13-E27</f>
        <v>1772.7035000000003</v>
      </c>
      <c r="F31" s="28"/>
      <c r="G31" s="28"/>
      <c r="H31" s="28"/>
      <c r="I31" s="28"/>
      <c r="J31" s="28"/>
      <c r="K31" s="28"/>
      <c r="L31" s="33"/>
    </row>
    <row r="32" spans="2:12" s="34" customFormat="1" ht="15" x14ac:dyDescent="0.25">
      <c r="B32" s="30" t="s">
        <v>14</v>
      </c>
      <c r="C32" s="31" t="s">
        <v>15</v>
      </c>
      <c r="D32" s="32">
        <v>1</v>
      </c>
      <c r="E32" s="32">
        <f>D32*E31</f>
        <v>1772.7035000000003</v>
      </c>
      <c r="F32" s="32"/>
      <c r="G32" s="32">
        <f t="shared" ref="G32" si="8">F32*E32</f>
        <v>0</v>
      </c>
      <c r="H32" s="32"/>
      <c r="I32" s="32">
        <f>H32*E32</f>
        <v>0</v>
      </c>
      <c r="J32" s="32"/>
      <c r="K32" s="32">
        <f>J32*E32</f>
        <v>0</v>
      </c>
      <c r="L32" s="33">
        <f>E31*H32</f>
        <v>0</v>
      </c>
    </row>
    <row r="33" spans="2:12" s="25" customFormat="1" ht="27.6" x14ac:dyDescent="0.25">
      <c r="B33" s="26" t="s">
        <v>27</v>
      </c>
      <c r="C33" s="27" t="s">
        <v>13</v>
      </c>
      <c r="D33" s="28"/>
      <c r="E33" s="28">
        <f>59.21*3.28</f>
        <v>194.2088</v>
      </c>
      <c r="F33" s="28"/>
      <c r="G33" s="28"/>
      <c r="H33" s="28"/>
      <c r="I33" s="28"/>
      <c r="J33" s="28"/>
      <c r="K33" s="28"/>
      <c r="L33" s="33"/>
    </row>
    <row r="34" spans="2:12" s="34" customFormat="1" ht="15" x14ac:dyDescent="0.25">
      <c r="B34" s="30" t="s">
        <v>14</v>
      </c>
      <c r="C34" s="31" t="s">
        <v>15</v>
      </c>
      <c r="D34" s="32">
        <v>1</v>
      </c>
      <c r="E34" s="32">
        <f>D34*E33</f>
        <v>194.2088</v>
      </c>
      <c r="F34" s="32"/>
      <c r="G34" s="32">
        <f t="shared" ref="G34" si="9">F34*E34</f>
        <v>0</v>
      </c>
      <c r="H34" s="32"/>
      <c r="I34" s="32">
        <f>H34*E34</f>
        <v>0</v>
      </c>
      <c r="J34" s="32"/>
      <c r="K34" s="32">
        <f>J34*E34</f>
        <v>0</v>
      </c>
      <c r="L34" s="33">
        <f>E34*H34</f>
        <v>0</v>
      </c>
    </row>
    <row r="35" spans="2:12" s="25" customFormat="1" ht="27.6" x14ac:dyDescent="0.25">
      <c r="B35" s="26" t="s">
        <v>28</v>
      </c>
      <c r="C35" s="27" t="s">
        <v>17</v>
      </c>
      <c r="D35" s="28"/>
      <c r="E35" s="28">
        <v>1</v>
      </c>
      <c r="F35" s="28"/>
      <c r="G35" s="28"/>
      <c r="H35" s="36"/>
      <c r="I35" s="32">
        <f>H35*E35</f>
        <v>0</v>
      </c>
      <c r="J35" s="28"/>
      <c r="K35" s="28"/>
      <c r="L35" s="33">
        <f>E35*H35</f>
        <v>0</v>
      </c>
    </row>
    <row r="36" spans="2:12" s="25" customFormat="1" ht="27.6" x14ac:dyDescent="0.25">
      <c r="B36" s="26" t="s">
        <v>29</v>
      </c>
      <c r="C36" s="27" t="s">
        <v>17</v>
      </c>
      <c r="D36" s="28"/>
      <c r="E36" s="28">
        <v>1</v>
      </c>
      <c r="F36" s="28"/>
      <c r="G36" s="28"/>
      <c r="H36" s="36"/>
      <c r="I36" s="32">
        <f>H36*E36</f>
        <v>0</v>
      </c>
      <c r="J36" s="28"/>
      <c r="K36" s="28"/>
      <c r="L36" s="33">
        <f>E36*H36</f>
        <v>0</v>
      </c>
    </row>
    <row r="37" spans="2:12" s="25" customFormat="1" ht="27.6" x14ac:dyDescent="0.25">
      <c r="B37" s="26" t="s">
        <v>30</v>
      </c>
      <c r="C37" s="27" t="s">
        <v>17</v>
      </c>
      <c r="D37" s="28"/>
      <c r="E37" s="28">
        <v>1</v>
      </c>
      <c r="F37" s="28"/>
      <c r="G37" s="28"/>
      <c r="H37" s="36"/>
      <c r="I37" s="32">
        <f>H37*E37</f>
        <v>0</v>
      </c>
      <c r="J37" s="28"/>
      <c r="K37" s="28"/>
      <c r="L37" s="33">
        <f>E37*H37</f>
        <v>0</v>
      </c>
    </row>
    <row r="38" spans="2:12" s="25" customFormat="1" ht="27.6" x14ac:dyDescent="0.25">
      <c r="B38" s="26" t="s">
        <v>31</v>
      </c>
      <c r="C38" s="27" t="s">
        <v>13</v>
      </c>
      <c r="D38" s="28"/>
      <c r="E38" s="28">
        <f>E31*30%</f>
        <v>531.81105000000002</v>
      </c>
      <c r="F38" s="28"/>
      <c r="G38" s="28"/>
      <c r="H38" s="28"/>
      <c r="I38" s="28"/>
      <c r="J38" s="28"/>
      <c r="K38" s="28"/>
      <c r="L38" s="33"/>
    </row>
    <row r="39" spans="2:12" s="34" customFormat="1" ht="15" x14ac:dyDescent="0.25">
      <c r="B39" s="30" t="s">
        <v>14</v>
      </c>
      <c r="C39" s="31" t="s">
        <v>15</v>
      </c>
      <c r="D39" s="32">
        <v>1</v>
      </c>
      <c r="E39" s="32">
        <f>D39*E38</f>
        <v>531.81105000000002</v>
      </c>
      <c r="F39" s="32"/>
      <c r="G39" s="32">
        <f t="shared" ref="G39" si="10">F39*E39</f>
        <v>0</v>
      </c>
      <c r="H39" s="32"/>
      <c r="I39" s="32">
        <f>H39*E39</f>
        <v>0</v>
      </c>
      <c r="J39" s="32"/>
      <c r="K39" s="32">
        <f>J39*E39</f>
        <v>0</v>
      </c>
      <c r="L39" s="33">
        <f>E39*H39</f>
        <v>0</v>
      </c>
    </row>
    <row r="40" spans="2:12" s="25" customFormat="1" ht="14.4" x14ac:dyDescent="0.25">
      <c r="B40" s="42" t="s">
        <v>32</v>
      </c>
      <c r="C40" s="27"/>
      <c r="D40" s="28"/>
      <c r="E40" s="28"/>
      <c r="F40" s="28"/>
      <c r="G40" s="28"/>
      <c r="H40" s="28"/>
      <c r="I40" s="43">
        <f t="shared" ref="I40:I42" si="11">H40*E40</f>
        <v>0</v>
      </c>
      <c r="J40" s="28"/>
      <c r="K40" s="43">
        <f t="shared" ref="K40:K42" si="12">J40*E40</f>
        <v>0</v>
      </c>
      <c r="L40" s="44">
        <f t="shared" ref="L40:L42" si="13">K40+I40+G40</f>
        <v>0</v>
      </c>
    </row>
    <row r="41" spans="2:12" s="25" customFormat="1" ht="41.4" x14ac:dyDescent="0.25">
      <c r="B41" s="45" t="s">
        <v>33</v>
      </c>
      <c r="C41" s="31" t="s">
        <v>34</v>
      </c>
      <c r="D41" s="36"/>
      <c r="E41" s="36">
        <f>3*8*30</f>
        <v>720</v>
      </c>
      <c r="F41" s="36"/>
      <c r="G41" s="36"/>
      <c r="H41" s="36"/>
      <c r="I41" s="43">
        <f t="shared" si="11"/>
        <v>0</v>
      </c>
      <c r="J41" s="36"/>
      <c r="K41" s="43">
        <f t="shared" si="12"/>
        <v>0</v>
      </c>
      <c r="L41" s="44">
        <f t="shared" si="13"/>
        <v>0</v>
      </c>
    </row>
    <row r="42" spans="2:12" s="25" customFormat="1" ht="15" thickBot="1" x14ac:dyDescent="0.3">
      <c r="B42" s="45" t="s">
        <v>35</v>
      </c>
      <c r="C42" s="31" t="s">
        <v>36</v>
      </c>
      <c r="D42" s="36"/>
      <c r="E42" s="36">
        <v>40</v>
      </c>
      <c r="F42" s="36"/>
      <c r="G42" s="36"/>
      <c r="H42" s="36"/>
      <c r="I42" s="43">
        <f t="shared" si="11"/>
        <v>0</v>
      </c>
      <c r="J42" s="36"/>
      <c r="K42" s="43">
        <f t="shared" si="12"/>
        <v>0</v>
      </c>
      <c r="L42" s="44">
        <f t="shared" si="13"/>
        <v>0</v>
      </c>
    </row>
    <row r="43" spans="2:12" s="51" customFormat="1" ht="15.6" thickBot="1" x14ac:dyDescent="0.3">
      <c r="B43" s="46" t="s">
        <v>37</v>
      </c>
      <c r="C43" s="47"/>
      <c r="D43" s="48"/>
      <c r="E43" s="48"/>
      <c r="F43" s="48"/>
      <c r="G43" s="48">
        <f>SUM(G8:G42)</f>
        <v>0</v>
      </c>
      <c r="H43" s="49"/>
      <c r="I43" s="48">
        <f>SUM(I8:I42)</f>
        <v>0</v>
      </c>
      <c r="J43" s="49"/>
      <c r="K43" s="48">
        <f>SUM(K8:K42)</f>
        <v>0</v>
      </c>
      <c r="L43" s="50">
        <f>SUM(L8:L42)</f>
        <v>0</v>
      </c>
    </row>
    <row r="44" spans="2:12" s="40" customFormat="1" ht="14.4" x14ac:dyDescent="0.25">
      <c r="B44" s="52"/>
      <c r="C44" s="53"/>
      <c r="D44" s="54"/>
      <c r="E44" s="55"/>
      <c r="F44" s="55"/>
      <c r="G44" s="55"/>
      <c r="H44" s="55"/>
      <c r="I44" s="55"/>
      <c r="J44" s="55"/>
      <c r="K44" s="55"/>
      <c r="L44" s="56">
        <f>G43*C44</f>
        <v>0</v>
      </c>
    </row>
    <row r="45" spans="2:12" s="38" customFormat="1" ht="14.4" x14ac:dyDescent="0.25">
      <c r="B45" s="57" t="s">
        <v>38</v>
      </c>
      <c r="C45" s="41"/>
      <c r="D45" s="37"/>
      <c r="E45" s="58"/>
      <c r="F45" s="58"/>
      <c r="G45" s="58"/>
      <c r="H45" s="58"/>
      <c r="I45" s="58"/>
      <c r="J45" s="58"/>
      <c r="K45" s="58"/>
      <c r="L45" s="59">
        <f>L44+L43</f>
        <v>0</v>
      </c>
    </row>
    <row r="46" spans="2:12" s="40" customFormat="1" ht="14.4" x14ac:dyDescent="0.25">
      <c r="B46" s="60" t="s">
        <v>39</v>
      </c>
      <c r="C46" s="61">
        <v>0</v>
      </c>
      <c r="D46" s="39"/>
      <c r="E46" s="62"/>
      <c r="F46" s="62"/>
      <c r="G46" s="62"/>
      <c r="H46" s="62"/>
      <c r="I46" s="62"/>
      <c r="J46" s="62"/>
      <c r="K46" s="62"/>
      <c r="L46" s="63">
        <f>L45*C46</f>
        <v>0</v>
      </c>
    </row>
    <row r="47" spans="2:12" s="38" customFormat="1" ht="14.4" x14ac:dyDescent="0.25">
      <c r="B47" s="57" t="s">
        <v>38</v>
      </c>
      <c r="C47" s="41"/>
      <c r="D47" s="37"/>
      <c r="E47" s="58"/>
      <c r="F47" s="58"/>
      <c r="G47" s="58"/>
      <c r="H47" s="58"/>
      <c r="I47" s="58"/>
      <c r="J47" s="58"/>
      <c r="K47" s="58"/>
      <c r="L47" s="59">
        <f>L46+L45</f>
        <v>0</v>
      </c>
    </row>
    <row r="48" spans="2:12" s="40" customFormat="1" ht="14.4" x14ac:dyDescent="0.25">
      <c r="B48" s="60" t="s">
        <v>40</v>
      </c>
      <c r="C48" s="61">
        <v>0</v>
      </c>
      <c r="D48" s="39"/>
      <c r="E48" s="62"/>
      <c r="F48" s="62"/>
      <c r="G48" s="62"/>
      <c r="H48" s="62"/>
      <c r="I48" s="62"/>
      <c r="J48" s="62"/>
      <c r="K48" s="62"/>
      <c r="L48" s="63">
        <f>L47*C48</f>
        <v>0</v>
      </c>
    </row>
    <row r="49" spans="2:12" s="38" customFormat="1" ht="14.4" x14ac:dyDescent="0.25">
      <c r="B49" s="57" t="s">
        <v>38</v>
      </c>
      <c r="C49" s="41"/>
      <c r="D49" s="37"/>
      <c r="E49" s="58"/>
      <c r="F49" s="58"/>
      <c r="G49" s="58"/>
      <c r="H49" s="58"/>
      <c r="I49" s="58"/>
      <c r="J49" s="58"/>
      <c r="K49" s="58"/>
      <c r="L49" s="59">
        <f>L48+L47</f>
        <v>0</v>
      </c>
    </row>
    <row r="50" spans="2:12" s="40" customFormat="1" ht="14.4" x14ac:dyDescent="0.25">
      <c r="B50" s="60" t="s">
        <v>41</v>
      </c>
      <c r="C50" s="61">
        <v>0</v>
      </c>
      <c r="D50" s="39"/>
      <c r="E50" s="62"/>
      <c r="F50" s="62"/>
      <c r="G50" s="62"/>
      <c r="H50" s="62"/>
      <c r="I50" s="62"/>
      <c r="J50" s="62"/>
      <c r="K50" s="62"/>
      <c r="L50" s="63">
        <f>L49*C50</f>
        <v>0</v>
      </c>
    </row>
    <row r="51" spans="2:12" s="38" customFormat="1" ht="14.4" x14ac:dyDescent="0.25">
      <c r="B51" s="57" t="s">
        <v>38</v>
      </c>
      <c r="C51" s="41"/>
      <c r="D51" s="37"/>
      <c r="E51" s="58"/>
      <c r="F51" s="58"/>
      <c r="G51" s="58"/>
      <c r="H51" s="58"/>
      <c r="I51" s="58"/>
      <c r="J51" s="58"/>
      <c r="K51" s="58"/>
      <c r="L51" s="59">
        <f>L50+L49</f>
        <v>0</v>
      </c>
    </row>
    <row r="52" spans="2:12" s="40" customFormat="1" ht="15" thickBot="1" x14ac:dyDescent="0.3">
      <c r="B52" s="64" t="s">
        <v>42</v>
      </c>
      <c r="C52" s="65">
        <v>0.18</v>
      </c>
      <c r="D52" s="66"/>
      <c r="E52" s="67"/>
      <c r="F52" s="67"/>
      <c r="G52" s="67"/>
      <c r="H52" s="67"/>
      <c r="I52" s="67"/>
      <c r="J52" s="67"/>
      <c r="K52" s="67"/>
      <c r="L52" s="68">
        <f>L51*C52</f>
        <v>0</v>
      </c>
    </row>
    <row r="53" spans="2:12" s="38" customFormat="1" ht="15" thickBot="1" x14ac:dyDescent="0.3">
      <c r="B53" s="46" t="s">
        <v>37</v>
      </c>
      <c r="C53" s="69"/>
      <c r="D53" s="48"/>
      <c r="E53" s="48"/>
      <c r="F53" s="48"/>
      <c r="G53" s="48"/>
      <c r="H53" s="48"/>
      <c r="I53" s="48"/>
      <c r="J53" s="48"/>
      <c r="K53" s="48"/>
      <c r="L53" s="50">
        <f>L52+L51</f>
        <v>0</v>
      </c>
    </row>
    <row r="54" spans="2:12" s="70" customFormat="1" x14ac:dyDescent="0.25">
      <c r="B54" s="3"/>
      <c r="C54" s="3"/>
      <c r="D54" s="4"/>
      <c r="E54" s="4"/>
      <c r="F54" s="4"/>
      <c r="G54" s="4"/>
      <c r="H54" s="4"/>
      <c r="I54" s="4"/>
      <c r="J54" s="4"/>
      <c r="K54" s="4"/>
      <c r="L54" s="4"/>
    </row>
    <row r="55" spans="2:12" s="70" customFormat="1" ht="30.6" customHeight="1" x14ac:dyDescent="0.25">
      <c r="B55" s="3"/>
      <c r="C55" s="3"/>
      <c r="D55" s="4"/>
      <c r="E55" s="4"/>
      <c r="F55" s="4"/>
      <c r="G55" s="4"/>
      <c r="H55" s="4"/>
      <c r="I55" s="4"/>
      <c r="J55" s="4"/>
      <c r="K55" s="4"/>
      <c r="L55" s="4"/>
    </row>
    <row r="56" spans="2:12" s="70" customFormat="1" x14ac:dyDescent="0.25">
      <c r="B56" s="3"/>
      <c r="C56" s="3"/>
      <c r="D56" s="4"/>
      <c r="E56" s="4"/>
      <c r="F56" s="4"/>
      <c r="G56" s="4"/>
      <c r="H56" s="4"/>
      <c r="I56" s="4"/>
      <c r="J56" s="4"/>
      <c r="K56" s="4"/>
      <c r="L56" s="4"/>
    </row>
    <row r="57" spans="2:12" s="70" customFormat="1" x14ac:dyDescent="0.25">
      <c r="B57" s="3"/>
      <c r="C57" s="3"/>
      <c r="D57" s="4"/>
      <c r="E57" s="4"/>
      <c r="F57" s="4"/>
      <c r="G57" s="4"/>
      <c r="H57" s="4"/>
      <c r="I57" s="4"/>
      <c r="J57" s="4"/>
      <c r="K57" s="4"/>
      <c r="L57" s="4"/>
    </row>
    <row r="58" spans="2:12" s="70" customFormat="1" x14ac:dyDescent="0.25">
      <c r="B58" s="3"/>
      <c r="C58" s="3"/>
      <c r="D58" s="4"/>
      <c r="E58" s="4"/>
      <c r="F58" s="4"/>
      <c r="G58" s="4"/>
      <c r="H58" s="4"/>
      <c r="I58" s="4"/>
      <c r="J58" s="4"/>
      <c r="K58" s="4"/>
      <c r="L58" s="4"/>
    </row>
    <row r="59" spans="2:12" s="70" customFormat="1" x14ac:dyDescent="0.25">
      <c r="B59" s="3"/>
      <c r="C59" s="3"/>
      <c r="D59" s="4"/>
      <c r="E59" s="4"/>
      <c r="F59" s="4"/>
      <c r="G59" s="4"/>
      <c r="H59" s="4"/>
      <c r="I59" s="4"/>
      <c r="J59" s="4"/>
      <c r="K59" s="4"/>
      <c r="L59" s="4"/>
    </row>
    <row r="60" spans="2:12" s="70" customFormat="1" x14ac:dyDescent="0.25">
      <c r="B60" s="3"/>
      <c r="C60" s="3"/>
      <c r="D60" s="4"/>
      <c r="E60" s="4"/>
      <c r="F60" s="4"/>
      <c r="G60" s="4"/>
      <c r="H60" s="4"/>
      <c r="I60" s="4"/>
      <c r="J60" s="4"/>
      <c r="K60" s="4"/>
      <c r="L60" s="4"/>
    </row>
    <row r="61" spans="2:12" s="70" customFormat="1" x14ac:dyDescent="0.25">
      <c r="B61" s="3"/>
      <c r="C61" s="3"/>
      <c r="D61" s="4"/>
      <c r="E61" s="4"/>
      <c r="F61" s="4"/>
      <c r="G61" s="4"/>
      <c r="H61" s="4"/>
      <c r="I61" s="4"/>
      <c r="J61" s="4"/>
      <c r="K61" s="4"/>
      <c r="L61" s="4"/>
    </row>
    <row r="62" spans="2:12" s="70" customFormat="1" x14ac:dyDescent="0.25">
      <c r="B62" s="3"/>
      <c r="C62" s="3"/>
      <c r="D62" s="4"/>
      <c r="E62" s="4"/>
      <c r="F62" s="4"/>
      <c r="G62" s="4"/>
      <c r="H62" s="4"/>
      <c r="I62" s="4"/>
      <c r="J62" s="4"/>
      <c r="K62" s="4"/>
      <c r="L62" s="4"/>
    </row>
    <row r="63" spans="2:12" s="70" customFormat="1" x14ac:dyDescent="0.25">
      <c r="B63" s="3"/>
      <c r="C63" s="3"/>
      <c r="D63" s="4"/>
      <c r="E63" s="4"/>
      <c r="F63" s="4"/>
      <c r="G63" s="4"/>
      <c r="H63" s="4"/>
      <c r="I63" s="4"/>
      <c r="J63" s="4"/>
      <c r="K63" s="4"/>
      <c r="L63" s="4"/>
    </row>
    <row r="64" spans="2:12" s="70" customFormat="1" x14ac:dyDescent="0.25">
      <c r="B64" s="3"/>
      <c r="C64" s="3"/>
      <c r="D64" s="4"/>
      <c r="E64" s="4"/>
      <c r="F64" s="4"/>
      <c r="G64" s="4"/>
      <c r="H64" s="4"/>
      <c r="I64" s="4"/>
      <c r="J64" s="4"/>
      <c r="K64" s="4"/>
      <c r="L64" s="4"/>
    </row>
    <row r="65" spans="2:12" s="70" customFormat="1" x14ac:dyDescent="0.25">
      <c r="B65" s="3"/>
      <c r="C65" s="3"/>
      <c r="D65" s="4"/>
      <c r="E65" s="4"/>
      <c r="F65" s="4"/>
      <c r="G65" s="4"/>
      <c r="H65" s="4"/>
      <c r="I65" s="4"/>
      <c r="J65" s="4"/>
      <c r="K65" s="4"/>
      <c r="L65" s="4"/>
    </row>
    <row r="66" spans="2:12" s="70" customFormat="1" x14ac:dyDescent="0.25">
      <c r="B66" s="3"/>
      <c r="C66" s="3"/>
      <c r="D66" s="4"/>
      <c r="E66" s="4"/>
      <c r="F66" s="4"/>
      <c r="G66" s="4"/>
      <c r="H66" s="4"/>
      <c r="I66" s="4"/>
      <c r="J66" s="4"/>
      <c r="K66" s="4"/>
      <c r="L66" s="4"/>
    </row>
    <row r="67" spans="2:12" s="70" customFormat="1" x14ac:dyDescent="0.25">
      <c r="B67" s="3"/>
      <c r="C67" s="3"/>
      <c r="D67" s="4"/>
      <c r="E67" s="4"/>
      <c r="F67" s="4"/>
      <c r="G67" s="4"/>
      <c r="H67" s="4"/>
      <c r="I67" s="4"/>
      <c r="J67" s="4"/>
      <c r="K67" s="4"/>
      <c r="L67" s="4"/>
    </row>
    <row r="68" spans="2:12" s="70" customFormat="1" x14ac:dyDescent="0.25">
      <c r="B68" s="3"/>
      <c r="C68" s="3"/>
      <c r="D68" s="4"/>
      <c r="E68" s="4"/>
      <c r="F68" s="4"/>
      <c r="G68" s="4"/>
      <c r="H68" s="4"/>
      <c r="I68" s="4"/>
      <c r="J68" s="4"/>
      <c r="K68" s="4"/>
      <c r="L68" s="4"/>
    </row>
    <row r="69" spans="2:12" s="70" customFormat="1" x14ac:dyDescent="0.25">
      <c r="B69" s="3"/>
      <c r="C69" s="3"/>
      <c r="D69" s="4"/>
      <c r="E69" s="4"/>
      <c r="F69" s="4"/>
      <c r="G69" s="4"/>
      <c r="H69" s="4"/>
      <c r="I69" s="4"/>
      <c r="J69" s="4"/>
      <c r="K69" s="4"/>
      <c r="L69" s="4"/>
    </row>
    <row r="70" spans="2:12" s="70" customFormat="1" x14ac:dyDescent="0.25">
      <c r="B70" s="3"/>
      <c r="C70" s="3"/>
      <c r="D70" s="4"/>
      <c r="E70" s="4"/>
      <c r="F70" s="4"/>
      <c r="G70" s="4"/>
      <c r="H70" s="4"/>
      <c r="I70" s="4"/>
      <c r="J70" s="4"/>
      <c r="K70" s="4"/>
      <c r="L70" s="4"/>
    </row>
    <row r="71" spans="2:12" s="70" customFormat="1" x14ac:dyDescent="0.25">
      <c r="B71" s="3"/>
      <c r="C71" s="3"/>
      <c r="D71" s="4"/>
      <c r="E71" s="4"/>
      <c r="F71" s="4"/>
      <c r="G71" s="4"/>
      <c r="H71" s="4"/>
      <c r="I71" s="4"/>
      <c r="J71" s="4"/>
      <c r="K71" s="4"/>
      <c r="L71" s="4"/>
    </row>
    <row r="72" spans="2:12" s="70" customFormat="1" x14ac:dyDescent="0.25">
      <c r="B72" s="3"/>
      <c r="C72" s="3"/>
      <c r="D72" s="4"/>
      <c r="E72" s="4"/>
      <c r="F72" s="4"/>
      <c r="G72" s="4"/>
      <c r="H72" s="4"/>
      <c r="I72" s="4"/>
      <c r="J72" s="4"/>
      <c r="K72" s="4"/>
      <c r="L72" s="4"/>
    </row>
    <row r="73" spans="2:12" s="70" customFormat="1" x14ac:dyDescent="0.25">
      <c r="B73" s="3"/>
      <c r="C73" s="3"/>
      <c r="D73" s="4"/>
      <c r="E73" s="4"/>
      <c r="F73" s="4"/>
      <c r="G73" s="4"/>
      <c r="H73" s="4"/>
      <c r="I73" s="4"/>
      <c r="J73" s="4"/>
      <c r="K73" s="4"/>
      <c r="L73" s="4"/>
    </row>
    <row r="74" spans="2:12" s="70" customFormat="1" x14ac:dyDescent="0.25">
      <c r="B74" s="3"/>
      <c r="C74" s="3"/>
      <c r="D74" s="4"/>
      <c r="E74" s="4"/>
      <c r="F74" s="4"/>
      <c r="G74" s="4"/>
      <c r="H74" s="4"/>
      <c r="I74" s="4"/>
      <c r="J74" s="4"/>
      <c r="K74" s="4"/>
      <c r="L74" s="4"/>
    </row>
    <row r="75" spans="2:12" s="70" customFormat="1" x14ac:dyDescent="0.25">
      <c r="B75" s="3"/>
      <c r="C75" s="3"/>
      <c r="D75" s="4"/>
      <c r="E75" s="4"/>
      <c r="F75" s="4"/>
      <c r="G75" s="4"/>
      <c r="H75" s="4"/>
      <c r="I75" s="4"/>
      <c r="J75" s="4"/>
      <c r="K75" s="4"/>
      <c r="L75" s="4"/>
    </row>
    <row r="76" spans="2:12" s="70" customFormat="1" x14ac:dyDescent="0.25">
      <c r="B76" s="3"/>
      <c r="C76" s="3"/>
      <c r="D76" s="4"/>
      <c r="E76" s="4"/>
      <c r="F76" s="4"/>
      <c r="G76" s="4"/>
      <c r="H76" s="4"/>
      <c r="I76" s="4"/>
      <c r="J76" s="4"/>
      <c r="K76" s="4"/>
      <c r="L76" s="4"/>
    </row>
    <row r="77" spans="2:12" s="70" customFormat="1" x14ac:dyDescent="0.25">
      <c r="B77" s="3"/>
      <c r="C77" s="3"/>
      <c r="D77" s="4"/>
      <c r="E77" s="4"/>
      <c r="F77" s="4"/>
      <c r="G77" s="4"/>
      <c r="H77" s="4"/>
      <c r="I77" s="4"/>
      <c r="J77" s="4"/>
      <c r="K77" s="4"/>
      <c r="L77" s="4"/>
    </row>
    <row r="78" spans="2:12" s="70" customFormat="1" x14ac:dyDescent="0.25">
      <c r="B78" s="3"/>
      <c r="C78" s="3"/>
      <c r="D78" s="4"/>
      <c r="E78" s="4"/>
      <c r="F78" s="4"/>
      <c r="G78" s="4"/>
      <c r="H78" s="4"/>
      <c r="I78" s="4"/>
      <c r="J78" s="4"/>
      <c r="K78" s="4"/>
      <c r="L78" s="4"/>
    </row>
    <row r="79" spans="2:12" s="70" customFormat="1" x14ac:dyDescent="0.25">
      <c r="B79" s="3"/>
      <c r="C79" s="3"/>
      <c r="D79" s="4"/>
      <c r="E79" s="4"/>
      <c r="F79" s="4"/>
      <c r="G79" s="4"/>
      <c r="H79" s="4"/>
      <c r="I79" s="4"/>
      <c r="J79" s="4"/>
      <c r="K79" s="4"/>
      <c r="L79" s="4"/>
    </row>
    <row r="80" spans="2:12" s="70" customFormat="1" x14ac:dyDescent="0.25">
      <c r="B80" s="3"/>
      <c r="C80" s="3"/>
      <c r="D80" s="4"/>
      <c r="E80" s="4"/>
      <c r="F80" s="4"/>
      <c r="G80" s="4"/>
      <c r="H80" s="4"/>
      <c r="I80" s="4"/>
      <c r="J80" s="4"/>
      <c r="K80" s="4"/>
      <c r="L80" s="4"/>
    </row>
    <row r="81" spans="2:12" s="70" customFormat="1" x14ac:dyDescent="0.25">
      <c r="B81" s="3"/>
      <c r="C81" s="3"/>
      <c r="D81" s="4"/>
      <c r="E81" s="4"/>
      <c r="F81" s="4"/>
      <c r="G81" s="4"/>
      <c r="H81" s="4"/>
      <c r="I81" s="4"/>
      <c r="J81" s="4"/>
      <c r="K81" s="4"/>
      <c r="L81" s="4"/>
    </row>
    <row r="82" spans="2:12" s="70" customFormat="1" x14ac:dyDescent="0.25">
      <c r="B82" s="3"/>
      <c r="C82" s="3"/>
      <c r="D82" s="4"/>
      <c r="E82" s="4"/>
      <c r="F82" s="4"/>
      <c r="G82" s="4"/>
      <c r="H82" s="4"/>
      <c r="I82" s="4"/>
      <c r="J82" s="4"/>
      <c r="K82" s="4"/>
      <c r="L82" s="4"/>
    </row>
    <row r="83" spans="2:12" s="70" customFormat="1" x14ac:dyDescent="0.25">
      <c r="B83" s="3"/>
      <c r="C83" s="3"/>
      <c r="D83" s="4"/>
      <c r="E83" s="4"/>
      <c r="F83" s="4"/>
      <c r="G83" s="4"/>
      <c r="H83" s="4"/>
      <c r="I83" s="4"/>
      <c r="J83" s="4"/>
      <c r="K83" s="4"/>
      <c r="L83" s="4"/>
    </row>
    <row r="84" spans="2:12" s="70" customFormat="1" x14ac:dyDescent="0.25">
      <c r="B84" s="3"/>
      <c r="C84" s="3"/>
      <c r="D84" s="4"/>
      <c r="E84" s="4"/>
      <c r="F84" s="4"/>
      <c r="G84" s="4"/>
      <c r="H84" s="4"/>
      <c r="I84" s="4"/>
      <c r="J84" s="4"/>
      <c r="K84" s="4"/>
      <c r="L84" s="4"/>
    </row>
    <row r="85" spans="2:12" s="70" customFormat="1" x14ac:dyDescent="0.25">
      <c r="B85" s="3"/>
      <c r="C85" s="3"/>
      <c r="D85" s="4"/>
      <c r="E85" s="4"/>
      <c r="F85" s="4"/>
      <c r="G85" s="4"/>
      <c r="H85" s="4"/>
      <c r="I85" s="4"/>
      <c r="J85" s="4"/>
      <c r="K85" s="4"/>
      <c r="L85" s="4"/>
    </row>
    <row r="86" spans="2:12" s="70" customFormat="1" x14ac:dyDescent="0.25">
      <c r="B86" s="3"/>
      <c r="C86" s="3"/>
      <c r="D86" s="4"/>
      <c r="E86" s="4"/>
      <c r="F86" s="4"/>
      <c r="G86" s="4"/>
      <c r="H86" s="4"/>
      <c r="I86" s="4"/>
      <c r="J86" s="4"/>
      <c r="K86" s="4"/>
      <c r="L86" s="4"/>
    </row>
    <row r="87" spans="2:12" s="70" customFormat="1" x14ac:dyDescent="0.25">
      <c r="B87" s="3"/>
      <c r="C87" s="3"/>
      <c r="D87" s="4"/>
      <c r="E87" s="4"/>
      <c r="F87" s="4"/>
      <c r="G87" s="4"/>
      <c r="H87" s="4"/>
      <c r="I87" s="4"/>
      <c r="J87" s="4"/>
      <c r="K87" s="4"/>
      <c r="L87" s="4"/>
    </row>
    <row r="88" spans="2:12" s="70" customFormat="1" x14ac:dyDescent="0.25">
      <c r="B88" s="3"/>
      <c r="C88" s="3"/>
      <c r="D88" s="4"/>
      <c r="E88" s="4"/>
      <c r="F88" s="4"/>
      <c r="G88" s="4"/>
      <c r="H88" s="4"/>
      <c r="I88" s="4"/>
      <c r="J88" s="4"/>
      <c r="K88" s="4"/>
      <c r="L88" s="4"/>
    </row>
    <row r="89" spans="2:12" s="70" customFormat="1" x14ac:dyDescent="0.25">
      <c r="B89" s="3"/>
      <c r="C89" s="3"/>
      <c r="D89" s="4"/>
      <c r="E89" s="4"/>
      <c r="F89" s="4"/>
      <c r="G89" s="4"/>
      <c r="H89" s="4"/>
      <c r="I89" s="4"/>
      <c r="J89" s="4"/>
      <c r="K89" s="4"/>
      <c r="L89" s="4"/>
    </row>
    <row r="90" spans="2:12" s="70" customFormat="1" x14ac:dyDescent="0.25">
      <c r="B90" s="3"/>
      <c r="C90" s="3"/>
      <c r="D90" s="4"/>
      <c r="E90" s="4"/>
      <c r="F90" s="4"/>
      <c r="G90" s="4"/>
      <c r="H90" s="4"/>
      <c r="I90" s="4"/>
      <c r="J90" s="4"/>
      <c r="K90" s="4"/>
      <c r="L90" s="4"/>
    </row>
    <row r="91" spans="2:12" s="70" customFormat="1" x14ac:dyDescent="0.25">
      <c r="B91" s="3"/>
      <c r="C91" s="3"/>
      <c r="D91" s="4"/>
      <c r="E91" s="4"/>
      <c r="F91" s="4"/>
      <c r="G91" s="4"/>
      <c r="H91" s="4"/>
      <c r="I91" s="4"/>
      <c r="J91" s="4"/>
      <c r="K91" s="4"/>
      <c r="L91" s="4"/>
    </row>
    <row r="92" spans="2:12" s="70" customFormat="1" x14ac:dyDescent="0.25"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</row>
    <row r="93" spans="2:12" s="70" customFormat="1" x14ac:dyDescent="0.25">
      <c r="B93" s="3"/>
      <c r="C93" s="3"/>
      <c r="D93" s="4"/>
      <c r="E93" s="4"/>
      <c r="F93" s="4"/>
      <c r="G93" s="4"/>
      <c r="H93" s="4"/>
      <c r="I93" s="4"/>
      <c r="J93" s="4"/>
      <c r="K93" s="4"/>
      <c r="L93" s="4"/>
    </row>
    <row r="94" spans="2:12" s="70" customFormat="1" x14ac:dyDescent="0.25">
      <c r="B94" s="3"/>
      <c r="C94" s="3"/>
      <c r="D94" s="4"/>
      <c r="E94" s="4"/>
      <c r="F94" s="4"/>
      <c r="G94" s="4"/>
      <c r="H94" s="4"/>
      <c r="I94" s="4"/>
      <c r="J94" s="4"/>
      <c r="K94" s="4"/>
      <c r="L94" s="4"/>
    </row>
    <row r="95" spans="2:12" s="70" customFormat="1" x14ac:dyDescent="0.25">
      <c r="B95" s="3"/>
      <c r="C95" s="3"/>
      <c r="D95" s="4"/>
      <c r="E95" s="4"/>
      <c r="F95" s="4"/>
      <c r="G95" s="4"/>
      <c r="H95" s="4"/>
      <c r="I95" s="4"/>
      <c r="J95" s="4"/>
      <c r="K95" s="4"/>
      <c r="L95" s="4"/>
    </row>
    <row r="96" spans="2:12" s="70" customFormat="1" x14ac:dyDescent="0.25">
      <c r="B96" s="3"/>
      <c r="C96" s="3"/>
      <c r="D96" s="4"/>
      <c r="E96" s="4"/>
      <c r="F96" s="4"/>
      <c r="G96" s="4"/>
      <c r="H96" s="4"/>
      <c r="I96" s="4"/>
      <c r="J96" s="4"/>
      <c r="K96" s="4"/>
      <c r="L96" s="4"/>
    </row>
    <row r="97" spans="2:12" s="70" customFormat="1" x14ac:dyDescent="0.25">
      <c r="B97" s="3"/>
      <c r="C97" s="3"/>
      <c r="D97" s="4"/>
      <c r="E97" s="4"/>
      <c r="F97" s="4"/>
      <c r="G97" s="4"/>
      <c r="H97" s="4"/>
      <c r="I97" s="4"/>
      <c r="J97" s="4"/>
      <c r="K97" s="4"/>
      <c r="L97" s="4"/>
    </row>
    <row r="98" spans="2:12" s="70" customFormat="1" x14ac:dyDescent="0.25">
      <c r="B98" s="3"/>
      <c r="C98" s="3"/>
      <c r="D98" s="4"/>
      <c r="E98" s="4"/>
      <c r="F98" s="4"/>
      <c r="G98" s="4"/>
      <c r="H98" s="4"/>
      <c r="I98" s="4"/>
      <c r="J98" s="4"/>
      <c r="K98" s="4"/>
      <c r="L98" s="4"/>
    </row>
    <row r="99" spans="2:12" s="70" customFormat="1" x14ac:dyDescent="0.25">
      <c r="B99" s="3"/>
      <c r="C99" s="3"/>
      <c r="D99" s="4"/>
      <c r="E99" s="4"/>
      <c r="F99" s="4"/>
      <c r="G99" s="4"/>
      <c r="H99" s="4"/>
      <c r="I99" s="4"/>
      <c r="J99" s="4"/>
      <c r="K99" s="4"/>
      <c r="L99" s="4"/>
    </row>
    <row r="100" spans="2:12" s="70" customFormat="1" x14ac:dyDescent="0.25">
      <c r="B100" s="3"/>
      <c r="C100" s="3"/>
      <c r="D100" s="4"/>
      <c r="E100" s="4"/>
      <c r="F100" s="4"/>
      <c r="G100" s="4"/>
      <c r="H100" s="4"/>
      <c r="I100" s="4"/>
      <c r="J100" s="4"/>
      <c r="K100" s="4"/>
      <c r="L100" s="4"/>
    </row>
    <row r="101" spans="2:12" s="70" customFormat="1" x14ac:dyDescent="0.25">
      <c r="B101" s="3"/>
      <c r="C101" s="3"/>
      <c r="D101" s="4"/>
      <c r="E101" s="4"/>
      <c r="F101" s="4"/>
      <c r="G101" s="4"/>
      <c r="H101" s="4"/>
      <c r="I101" s="4"/>
      <c r="J101" s="4"/>
      <c r="K101" s="4"/>
      <c r="L101" s="4"/>
    </row>
    <row r="102" spans="2:12" s="70" customFormat="1" x14ac:dyDescent="0.25">
      <c r="B102" s="3"/>
      <c r="C102" s="3"/>
      <c r="D102" s="4"/>
      <c r="E102" s="4"/>
      <c r="F102" s="4"/>
      <c r="G102" s="4"/>
      <c r="H102" s="4"/>
      <c r="I102" s="4"/>
      <c r="J102" s="4"/>
      <c r="K102" s="4"/>
      <c r="L102" s="4"/>
    </row>
    <row r="103" spans="2:12" s="70" customFormat="1" x14ac:dyDescent="0.25">
      <c r="B103" s="3"/>
      <c r="C103" s="3"/>
      <c r="D103" s="4"/>
      <c r="E103" s="4"/>
      <c r="F103" s="4"/>
      <c r="G103" s="4"/>
      <c r="H103" s="4"/>
      <c r="I103" s="4"/>
      <c r="J103" s="4"/>
      <c r="K103" s="4"/>
      <c r="L103" s="4"/>
    </row>
    <row r="104" spans="2:12" s="70" customFormat="1" x14ac:dyDescent="0.25">
      <c r="B104" s="3"/>
      <c r="C104" s="3"/>
      <c r="D104" s="4"/>
      <c r="E104" s="4"/>
      <c r="F104" s="4"/>
      <c r="G104" s="4"/>
      <c r="H104" s="4"/>
      <c r="I104" s="4"/>
      <c r="J104" s="4"/>
      <c r="K104" s="4"/>
      <c r="L104" s="4"/>
    </row>
    <row r="105" spans="2:12" s="70" customFormat="1" x14ac:dyDescent="0.25">
      <c r="B105" s="3"/>
      <c r="C105" s="3"/>
      <c r="D105" s="4"/>
      <c r="E105" s="4"/>
      <c r="F105" s="4"/>
      <c r="G105" s="4"/>
      <c r="H105" s="4"/>
      <c r="I105" s="4"/>
      <c r="J105" s="4"/>
      <c r="K105" s="4"/>
      <c r="L105" s="4"/>
    </row>
    <row r="106" spans="2:12" s="70" customFormat="1" x14ac:dyDescent="0.25">
      <c r="B106" s="3"/>
      <c r="C106" s="3"/>
      <c r="D106" s="4"/>
      <c r="E106" s="4"/>
      <c r="F106" s="4"/>
      <c r="G106" s="4"/>
      <c r="H106" s="4"/>
      <c r="I106" s="4"/>
      <c r="J106" s="4"/>
      <c r="K106" s="4"/>
      <c r="L106" s="4"/>
    </row>
    <row r="107" spans="2:12" s="70" customFormat="1" x14ac:dyDescent="0.25">
      <c r="B107" s="3"/>
      <c r="C107" s="3"/>
      <c r="D107" s="4"/>
      <c r="E107" s="4"/>
      <c r="F107" s="4"/>
      <c r="G107" s="4"/>
      <c r="H107" s="4"/>
      <c r="I107" s="4"/>
      <c r="J107" s="4"/>
      <c r="K107" s="4"/>
      <c r="L107" s="4"/>
    </row>
    <row r="108" spans="2:12" s="70" customFormat="1" x14ac:dyDescent="0.25">
      <c r="B108" s="3"/>
      <c r="C108" s="3"/>
      <c r="D108" s="4"/>
      <c r="E108" s="4"/>
      <c r="F108" s="4"/>
      <c r="G108" s="4"/>
      <c r="H108" s="4"/>
      <c r="I108" s="4"/>
      <c r="J108" s="4"/>
      <c r="K108" s="4"/>
      <c r="L108" s="4"/>
    </row>
    <row r="109" spans="2:12" s="70" customFormat="1" x14ac:dyDescent="0.25">
      <c r="B109" s="3"/>
      <c r="C109" s="3"/>
      <c r="D109" s="4"/>
      <c r="E109" s="4"/>
      <c r="F109" s="4"/>
      <c r="G109" s="4"/>
      <c r="H109" s="4"/>
      <c r="I109" s="4"/>
      <c r="J109" s="4"/>
      <c r="K109" s="4"/>
      <c r="L109" s="4"/>
    </row>
    <row r="110" spans="2:12" s="70" customFormat="1" x14ac:dyDescent="0.25">
      <c r="B110" s="3"/>
      <c r="C110" s="3"/>
      <c r="D110" s="4"/>
      <c r="E110" s="4"/>
      <c r="F110" s="4"/>
      <c r="G110" s="4"/>
      <c r="H110" s="4"/>
      <c r="I110" s="4"/>
      <c r="J110" s="4"/>
      <c r="K110" s="4"/>
      <c r="L110" s="4"/>
    </row>
    <row r="111" spans="2:12" s="70" customFormat="1" x14ac:dyDescent="0.25">
      <c r="B111" s="3"/>
      <c r="C111" s="3"/>
      <c r="D111" s="4"/>
      <c r="E111" s="4"/>
      <c r="F111" s="4"/>
      <c r="G111" s="4"/>
      <c r="H111" s="4"/>
      <c r="I111" s="4"/>
      <c r="J111" s="4"/>
      <c r="K111" s="4"/>
      <c r="L111" s="4"/>
    </row>
    <row r="112" spans="2:12" s="70" customFormat="1" x14ac:dyDescent="0.25">
      <c r="B112" s="3"/>
      <c r="C112" s="3"/>
      <c r="D112" s="4"/>
      <c r="E112" s="4"/>
      <c r="F112" s="4"/>
      <c r="G112" s="4"/>
      <c r="H112" s="4"/>
      <c r="I112" s="4"/>
      <c r="J112" s="4"/>
      <c r="K112" s="4"/>
      <c r="L112" s="4"/>
    </row>
    <row r="113" spans="2:12" s="70" customFormat="1" x14ac:dyDescent="0.25">
      <c r="B113" s="3"/>
      <c r="C113" s="3"/>
      <c r="D113" s="4"/>
      <c r="E113" s="4"/>
      <c r="F113" s="4"/>
      <c r="G113" s="4"/>
      <c r="H113" s="4"/>
      <c r="I113" s="4"/>
      <c r="J113" s="4"/>
      <c r="K113" s="4"/>
      <c r="L113" s="4"/>
    </row>
    <row r="114" spans="2:12" s="70" customFormat="1" x14ac:dyDescent="0.25">
      <c r="B114" s="3"/>
      <c r="C114" s="3"/>
      <c r="D114" s="4"/>
      <c r="E114" s="4"/>
      <c r="F114" s="4"/>
      <c r="G114" s="4"/>
      <c r="H114" s="4"/>
      <c r="I114" s="4"/>
      <c r="J114" s="4"/>
      <c r="K114" s="4"/>
      <c r="L114" s="4"/>
    </row>
    <row r="115" spans="2:12" s="70" customFormat="1" x14ac:dyDescent="0.25">
      <c r="B115" s="3"/>
      <c r="C115" s="3"/>
      <c r="D115" s="4"/>
      <c r="E115" s="4"/>
      <c r="F115" s="4"/>
      <c r="G115" s="4"/>
      <c r="H115" s="4"/>
      <c r="I115" s="4"/>
      <c r="J115" s="4"/>
      <c r="K115" s="4"/>
      <c r="L115" s="4"/>
    </row>
    <row r="116" spans="2:12" s="70" customFormat="1" x14ac:dyDescent="0.25">
      <c r="B116" s="3"/>
      <c r="C116" s="3"/>
      <c r="D116" s="4"/>
      <c r="E116" s="4"/>
      <c r="F116" s="4"/>
      <c r="G116" s="4"/>
      <c r="H116" s="4"/>
      <c r="I116" s="4"/>
      <c r="J116" s="4"/>
      <c r="K116" s="4"/>
      <c r="L116" s="4"/>
    </row>
    <row r="117" spans="2:12" s="70" customFormat="1" x14ac:dyDescent="0.25">
      <c r="B117" s="3"/>
      <c r="C117" s="3"/>
      <c r="D117" s="4"/>
      <c r="E117" s="4"/>
      <c r="F117" s="4"/>
      <c r="G117" s="4"/>
      <c r="H117" s="4"/>
      <c r="I117" s="4"/>
      <c r="J117" s="4"/>
      <c r="K117" s="4"/>
      <c r="L117" s="4"/>
    </row>
    <row r="118" spans="2:12" s="70" customFormat="1" x14ac:dyDescent="0.25">
      <c r="B118" s="3"/>
      <c r="C118" s="3"/>
      <c r="D118" s="4"/>
      <c r="E118" s="4"/>
      <c r="F118" s="4"/>
      <c r="G118" s="4"/>
      <c r="H118" s="4"/>
      <c r="I118" s="4"/>
      <c r="J118" s="4"/>
      <c r="K118" s="4"/>
      <c r="L118" s="4"/>
    </row>
    <row r="119" spans="2:12" s="70" customFormat="1" x14ac:dyDescent="0.25">
      <c r="B119" s="3"/>
      <c r="C119" s="3"/>
      <c r="D119" s="4"/>
      <c r="E119" s="4"/>
      <c r="F119" s="4"/>
      <c r="G119" s="4"/>
      <c r="H119" s="4"/>
      <c r="I119" s="4"/>
      <c r="J119" s="4"/>
      <c r="K119" s="4"/>
      <c r="L119" s="4"/>
    </row>
    <row r="120" spans="2:12" s="70" customFormat="1" x14ac:dyDescent="0.25">
      <c r="B120" s="3"/>
      <c r="C120" s="3"/>
      <c r="D120" s="4"/>
      <c r="E120" s="4"/>
      <c r="F120" s="4"/>
      <c r="G120" s="4"/>
      <c r="H120" s="4"/>
      <c r="I120" s="4"/>
      <c r="J120" s="4"/>
      <c r="K120" s="4"/>
      <c r="L120" s="4"/>
    </row>
    <row r="121" spans="2:12" s="70" customFormat="1" x14ac:dyDescent="0.25">
      <c r="B121" s="3"/>
      <c r="C121" s="3"/>
      <c r="D121" s="4"/>
      <c r="E121" s="4"/>
      <c r="F121" s="4"/>
      <c r="G121" s="4"/>
      <c r="H121" s="4"/>
      <c r="I121" s="4"/>
      <c r="J121" s="4"/>
      <c r="K121" s="4"/>
      <c r="L121" s="4"/>
    </row>
    <row r="122" spans="2:12" s="70" customFormat="1" x14ac:dyDescent="0.25">
      <c r="B122" s="3"/>
      <c r="C122" s="3"/>
      <c r="D122" s="4"/>
      <c r="E122" s="4"/>
      <c r="F122" s="4"/>
      <c r="G122" s="4"/>
      <c r="H122" s="4"/>
      <c r="I122" s="4"/>
      <c r="J122" s="4"/>
      <c r="K122" s="4"/>
      <c r="L122" s="4"/>
    </row>
    <row r="123" spans="2:12" s="70" customFormat="1" x14ac:dyDescent="0.25">
      <c r="B123" s="3"/>
      <c r="C123" s="3"/>
      <c r="D123" s="4"/>
      <c r="E123" s="4"/>
      <c r="F123" s="4"/>
      <c r="G123" s="4"/>
      <c r="H123" s="4"/>
      <c r="I123" s="4"/>
      <c r="J123" s="4"/>
      <c r="K123" s="4"/>
      <c r="L123" s="4"/>
    </row>
    <row r="124" spans="2:12" s="70" customFormat="1" x14ac:dyDescent="0.25">
      <c r="B124" s="3"/>
      <c r="C124" s="3"/>
      <c r="D124" s="4"/>
      <c r="E124" s="4"/>
      <c r="F124" s="4"/>
      <c r="G124" s="4"/>
      <c r="H124" s="4"/>
      <c r="I124" s="4"/>
      <c r="J124" s="4"/>
      <c r="K124" s="4"/>
      <c r="L124" s="4"/>
    </row>
  </sheetData>
  <autoFilter ref="B5:L41" xr:uid="{D67DBD06-29F2-4DAC-936A-7B1AF45CF397}">
    <filterColumn colId="4" showButton="0"/>
    <filterColumn colId="6" showButton="0"/>
    <filterColumn colId="8" showButton="0"/>
  </autoFilter>
  <mergeCells count="10">
    <mergeCell ref="B2:L2"/>
    <mergeCell ref="B3:L3"/>
    <mergeCell ref="B5:B6"/>
    <mergeCell ref="C5:C6"/>
    <mergeCell ref="D5:D6"/>
    <mergeCell ref="E5:E6"/>
    <mergeCell ref="F5:G5"/>
    <mergeCell ref="H5:I5"/>
    <mergeCell ref="J5:K5"/>
    <mergeCell ref="L5:L6"/>
  </mergeCells>
  <printOptions horizontalCentered="1"/>
  <pageMargins left="0.118110236220472" right="0.118110236220472" top="0.43307086614173201" bottom="0.43307086614173201" header="0.43307086614173201" footer="0.23622047244094499"/>
  <pageSetup paperSize="9" scale="62" fitToHeight="0" orientation="portrait" cellComments="asDisplayed" useFirstPageNumber="1" r:id="rId1"/>
  <headerFooter alignWithMargins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სადემონტაჟო</vt:lpstr>
      <vt:lpstr>სადემონტაჟო!Print_Area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Vakhtang Patarkatsishvili</dc:creator>
  <cp:lastModifiedBy>Vakhtang Patarkatsishvili</cp:lastModifiedBy>
  <dcterms:created xsi:type="dcterms:W3CDTF">2025-12-26T09:09:42Z</dcterms:created>
  <dcterms:modified xsi:type="dcterms:W3CDTF">2025-12-26T09:11:53Z</dcterms:modified>
</cp:coreProperties>
</file>