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888F5E61-84F4-4B43-9701-69B5C8761864}" xr6:coauthVersionLast="37" xr6:coauthVersionMax="37" xr10:uidLastSave="{00000000-0000-0000-0000-000000000000}"/>
  <bookViews>
    <workbookView xWindow="0" yWindow="0" windowWidth="23040" windowHeight="8940" xr2:uid="{00000000-000D-0000-FFFF-FFFF00000000}"/>
  </bookViews>
  <sheets>
    <sheet name="ხარჯთაღრიცხვა" sheetId="5" r:id="rId1"/>
  </sheets>
  <definedNames>
    <definedName name="_xlnm._FilterDatabase" localSheetId="0" hidden="1">ხარჯთაღრიცხვა!$A$3:$K$138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9" i="5" l="1"/>
  <c r="D148" i="5"/>
  <c r="D147" i="5"/>
  <c r="D146" i="5"/>
  <c r="D145" i="5"/>
  <c r="D144" i="5"/>
  <c r="D143" i="5"/>
  <c r="B154" i="5"/>
  <c r="B153" i="5"/>
  <c r="B152" i="5"/>
  <c r="B151" i="5"/>
  <c r="B149" i="5"/>
  <c r="B148" i="5"/>
  <c r="B147" i="5"/>
  <c r="B146" i="5"/>
  <c r="B143" i="5"/>
  <c r="B145" i="5"/>
  <c r="B144" i="5"/>
  <c r="A120" i="5"/>
  <c r="D77" i="5" l="1"/>
  <c r="D97" i="5"/>
  <c r="D96" i="5"/>
  <c r="D63" i="5" l="1"/>
  <c r="D57" i="5"/>
  <c r="D98" i="5" s="1"/>
  <c r="D52" i="5"/>
  <c r="D46" i="5"/>
  <c r="D40" i="5"/>
  <c r="K63" i="5" l="1"/>
  <c r="K68" i="5"/>
  <c r="K71" i="5"/>
  <c r="K77" i="5"/>
  <c r="K83" i="5"/>
  <c r="K89" i="5"/>
  <c r="K93" i="5"/>
  <c r="K95" i="5"/>
  <c r="K98" i="5"/>
  <c r="K104" i="5"/>
  <c r="K108" i="5"/>
  <c r="A99" i="5"/>
  <c r="A100" i="5" s="1"/>
  <c r="A101" i="5" s="1"/>
  <c r="A102" i="5" s="1"/>
  <c r="A103" i="5" s="1"/>
  <c r="A105" i="5"/>
  <c r="A106" i="5" s="1"/>
  <c r="A107" i="5" s="1"/>
  <c r="A109" i="5"/>
  <c r="A110" i="5" s="1"/>
  <c r="A111" i="5" s="1"/>
  <c r="A112" i="5" s="1"/>
  <c r="A113" i="5" s="1"/>
  <c r="J111" i="5"/>
  <c r="H111" i="5"/>
  <c r="F111" i="5"/>
  <c r="J109" i="5"/>
  <c r="H109" i="5"/>
  <c r="F109" i="5"/>
  <c r="J106" i="5"/>
  <c r="H106" i="5"/>
  <c r="F106" i="5"/>
  <c r="J105" i="5"/>
  <c r="H105" i="5"/>
  <c r="F105" i="5"/>
  <c r="J92" i="5"/>
  <c r="H92" i="5"/>
  <c r="F92" i="5"/>
  <c r="J91" i="5"/>
  <c r="H91" i="5"/>
  <c r="F91" i="5"/>
  <c r="J90" i="5"/>
  <c r="H90" i="5"/>
  <c r="F90" i="5"/>
  <c r="J82" i="5"/>
  <c r="H82" i="5"/>
  <c r="F82" i="5"/>
  <c r="J81" i="5"/>
  <c r="H81" i="5"/>
  <c r="F81" i="5"/>
  <c r="J80" i="5"/>
  <c r="H80" i="5"/>
  <c r="F80" i="5"/>
  <c r="J79" i="5"/>
  <c r="H79" i="5"/>
  <c r="F79" i="5"/>
  <c r="J78" i="5"/>
  <c r="H78" i="5"/>
  <c r="F78" i="5"/>
  <c r="A77" i="5"/>
  <c r="A78" i="5" s="1"/>
  <c r="A79" i="5" s="1"/>
  <c r="A80" i="5" s="1"/>
  <c r="A81" i="5" s="1"/>
  <c r="A82" i="5" s="1"/>
  <c r="A89" i="5" s="1"/>
  <c r="A90" i="5" s="1"/>
  <c r="A91" i="5" s="1"/>
  <c r="A92" i="5" s="1"/>
  <c r="J88" i="5"/>
  <c r="H88" i="5"/>
  <c r="F88" i="5"/>
  <c r="J87" i="5"/>
  <c r="H87" i="5"/>
  <c r="F87" i="5"/>
  <c r="J86" i="5"/>
  <c r="H86" i="5"/>
  <c r="F86" i="5"/>
  <c r="J85" i="5"/>
  <c r="H85" i="5"/>
  <c r="F85" i="5"/>
  <c r="J84" i="5"/>
  <c r="H84" i="5"/>
  <c r="F84" i="5"/>
  <c r="A8" i="5"/>
  <c r="A9" i="5" s="1"/>
  <c r="A10" i="5" s="1"/>
  <c r="A11" i="5" s="1"/>
  <c r="K109" i="5" l="1"/>
  <c r="K111" i="5"/>
  <c r="K106" i="5"/>
  <c r="K105" i="5"/>
  <c r="K90" i="5"/>
  <c r="K91" i="5"/>
  <c r="K92" i="5"/>
  <c r="K79" i="5"/>
  <c r="K88" i="5"/>
  <c r="K80" i="5"/>
  <c r="K81" i="5"/>
  <c r="K78" i="5"/>
  <c r="K82" i="5"/>
  <c r="K85" i="5"/>
  <c r="A12" i="5"/>
  <c r="K87" i="5"/>
  <c r="K84" i="5"/>
  <c r="K86" i="5"/>
  <c r="J51" i="5" l="1"/>
  <c r="H51" i="5"/>
  <c r="F51" i="5"/>
  <c r="J50" i="5"/>
  <c r="H50" i="5"/>
  <c r="F50" i="5"/>
  <c r="A50" i="5"/>
  <c r="J49" i="5"/>
  <c r="H49" i="5"/>
  <c r="F49" i="5"/>
  <c r="J48" i="5"/>
  <c r="H48" i="5"/>
  <c r="F48" i="5"/>
  <c r="J47" i="5"/>
  <c r="H47" i="5"/>
  <c r="F47" i="5"/>
  <c r="A47" i="5"/>
  <c r="A48" i="5" s="1"/>
  <c r="A51" i="5" s="1"/>
  <c r="K46" i="5"/>
  <c r="J39" i="5"/>
  <c r="H39" i="5"/>
  <c r="F39" i="5"/>
  <c r="J38" i="5"/>
  <c r="H38" i="5"/>
  <c r="F38" i="5"/>
  <c r="J37" i="5"/>
  <c r="H37" i="5"/>
  <c r="F37" i="5"/>
  <c r="J36" i="5"/>
  <c r="H36" i="5"/>
  <c r="F36" i="5"/>
  <c r="A36" i="5"/>
  <c r="A37" i="5" s="1"/>
  <c r="A39" i="5" s="1"/>
  <c r="K35" i="5"/>
  <c r="J34" i="5"/>
  <c r="H34" i="5"/>
  <c r="F34" i="5"/>
  <c r="J33" i="5"/>
  <c r="H33" i="5"/>
  <c r="F33" i="5"/>
  <c r="J32" i="5"/>
  <c r="H32" i="5"/>
  <c r="F32" i="5"/>
  <c r="J31" i="5"/>
  <c r="H31" i="5"/>
  <c r="F31" i="5"/>
  <c r="A31" i="5"/>
  <c r="A32" i="5" s="1"/>
  <c r="A34" i="5" s="1"/>
  <c r="K30" i="5"/>
  <c r="J29" i="5"/>
  <c r="H29" i="5"/>
  <c r="F29" i="5"/>
  <c r="J28" i="5"/>
  <c r="H28" i="5"/>
  <c r="F28" i="5"/>
  <c r="J27" i="5"/>
  <c r="H27" i="5"/>
  <c r="F27" i="5"/>
  <c r="J26" i="5"/>
  <c r="H26" i="5"/>
  <c r="F26" i="5"/>
  <c r="A26" i="5"/>
  <c r="K25" i="5"/>
  <c r="J24" i="5"/>
  <c r="H24" i="5"/>
  <c r="F24" i="5"/>
  <c r="J23" i="5"/>
  <c r="H23" i="5"/>
  <c r="F23" i="5"/>
  <c r="J22" i="5"/>
  <c r="H22" i="5"/>
  <c r="F22" i="5"/>
  <c r="A22" i="5"/>
  <c r="K21" i="5"/>
  <c r="K8" i="5"/>
  <c r="K124" i="5"/>
  <c r="K116" i="5"/>
  <c r="K114" i="5"/>
  <c r="K57" i="5"/>
  <c r="K52" i="5"/>
  <c r="K40" i="5"/>
  <c r="K16" i="5"/>
  <c r="K12" i="5"/>
  <c r="J100" i="5"/>
  <c r="H100" i="5"/>
  <c r="F100" i="5"/>
  <c r="J99" i="5"/>
  <c r="H99" i="5"/>
  <c r="F99" i="5"/>
  <c r="J102" i="5"/>
  <c r="H102" i="5"/>
  <c r="F102" i="5"/>
  <c r="J101" i="5"/>
  <c r="H101" i="5"/>
  <c r="F101" i="5"/>
  <c r="A64" i="5"/>
  <c r="A65" i="5" s="1"/>
  <c r="A66" i="5" s="1"/>
  <c r="A67" i="5" s="1"/>
  <c r="A71" i="5"/>
  <c r="A72" i="5" s="1"/>
  <c r="A73" i="5" s="1"/>
  <c r="F64" i="5"/>
  <c r="J121" i="5"/>
  <c r="H121" i="5"/>
  <c r="F121" i="5"/>
  <c r="J120" i="5"/>
  <c r="H120" i="5"/>
  <c r="F120" i="5"/>
  <c r="J119" i="5"/>
  <c r="H119" i="5"/>
  <c r="F119" i="5"/>
  <c r="J118" i="5"/>
  <c r="H118" i="5"/>
  <c r="F118" i="5"/>
  <c r="A118" i="5"/>
  <c r="J117" i="5"/>
  <c r="H117" i="5"/>
  <c r="F117" i="5"/>
  <c r="A117" i="5"/>
  <c r="A121" i="5" s="1"/>
  <c r="J103" i="5"/>
  <c r="H103" i="5"/>
  <c r="F103" i="5"/>
  <c r="J97" i="5"/>
  <c r="H97" i="5"/>
  <c r="F97" i="5"/>
  <c r="A97" i="5"/>
  <c r="J96" i="5"/>
  <c r="H96" i="5"/>
  <c r="F96" i="5"/>
  <c r="A96" i="5"/>
  <c r="A116" i="5" s="1"/>
  <c r="J43" i="5"/>
  <c r="H43" i="5"/>
  <c r="F43" i="5"/>
  <c r="J44" i="5"/>
  <c r="H44" i="5"/>
  <c r="F44" i="5"/>
  <c r="A27" i="5" l="1"/>
  <c r="A28" i="5" s="1"/>
  <c r="A29" i="5" s="1"/>
  <c r="A38" i="5" s="1"/>
  <c r="A23" i="5"/>
  <c r="A24" i="5" s="1"/>
  <c r="A49" i="5" s="1"/>
  <c r="K102" i="5"/>
  <c r="K117" i="5"/>
  <c r="K121" i="5"/>
  <c r="K101" i="5"/>
  <c r="A74" i="5"/>
  <c r="A75" i="5" s="1"/>
  <c r="A76" i="5" s="1"/>
  <c r="H64" i="5"/>
  <c r="K43" i="5"/>
  <c r="J65" i="5"/>
  <c r="K100" i="5"/>
  <c r="K99" i="5"/>
  <c r="J64" i="5"/>
  <c r="K51" i="5"/>
  <c r="K50" i="5"/>
  <c r="K31" i="5"/>
  <c r="K48" i="5"/>
  <c r="K47" i="5"/>
  <c r="K37" i="5"/>
  <c r="K49" i="5"/>
  <c r="K39" i="5"/>
  <c r="K38" i="5"/>
  <c r="K36" i="5"/>
  <c r="K33" i="5"/>
  <c r="K32" i="5"/>
  <c r="K34" i="5"/>
  <c r="K22" i="5"/>
  <c r="K26" i="5"/>
  <c r="K29" i="5"/>
  <c r="K27" i="5"/>
  <c r="K28" i="5"/>
  <c r="K23" i="5"/>
  <c r="K24" i="5"/>
  <c r="K119" i="5"/>
  <c r="K120" i="5"/>
  <c r="K118" i="5"/>
  <c r="K96" i="5"/>
  <c r="K103" i="5"/>
  <c r="K97" i="5"/>
  <c r="K44" i="5"/>
  <c r="J128" i="5"/>
  <c r="H128" i="5"/>
  <c r="F128" i="5"/>
  <c r="J127" i="5"/>
  <c r="H127" i="5"/>
  <c r="F127" i="5"/>
  <c r="J126" i="5"/>
  <c r="H126" i="5"/>
  <c r="F126" i="5"/>
  <c r="A126" i="5"/>
  <c r="J125" i="5"/>
  <c r="H125" i="5"/>
  <c r="F125" i="5"/>
  <c r="A125" i="5"/>
  <c r="J76" i="5"/>
  <c r="H76" i="5"/>
  <c r="F76" i="5"/>
  <c r="J75" i="5"/>
  <c r="H75" i="5"/>
  <c r="F75" i="5"/>
  <c r="J74" i="5"/>
  <c r="H74" i="5"/>
  <c r="F74" i="5"/>
  <c r="J73" i="5"/>
  <c r="H73" i="5"/>
  <c r="F73" i="5"/>
  <c r="J72" i="5"/>
  <c r="H72" i="5"/>
  <c r="F72" i="5"/>
  <c r="J62" i="5"/>
  <c r="H62" i="5"/>
  <c r="F62" i="5"/>
  <c r="J61" i="5"/>
  <c r="H61" i="5"/>
  <c r="F61" i="5"/>
  <c r="J60" i="5"/>
  <c r="H60" i="5"/>
  <c r="F60" i="5"/>
  <c r="J59" i="5"/>
  <c r="H59" i="5"/>
  <c r="F59" i="5"/>
  <c r="J58" i="5"/>
  <c r="H58" i="5"/>
  <c r="F58" i="5"/>
  <c r="A58" i="5"/>
  <c r="A59" i="5" s="1"/>
  <c r="A60" i="5" s="1"/>
  <c r="A61" i="5" s="1"/>
  <c r="A62" i="5" s="1"/>
  <c r="J54" i="5"/>
  <c r="J53" i="5"/>
  <c r="H53" i="5"/>
  <c r="F53" i="5"/>
  <c r="A53" i="5"/>
  <c r="A54" i="5" s="1"/>
  <c r="A55" i="5" s="1"/>
  <c r="J45" i="5"/>
  <c r="H45" i="5"/>
  <c r="F45" i="5"/>
  <c r="J42" i="5"/>
  <c r="H42" i="5"/>
  <c r="F42" i="5"/>
  <c r="J41" i="5"/>
  <c r="H41" i="5"/>
  <c r="F41" i="5"/>
  <c r="A41" i="5"/>
  <c r="A42" i="5" s="1"/>
  <c r="A43" i="5" s="1"/>
  <c r="A44" i="5" s="1"/>
  <c r="A45" i="5" s="1"/>
  <c r="A17" i="5"/>
  <c r="A18" i="5" s="1"/>
  <c r="J14" i="5"/>
  <c r="A13" i="5"/>
  <c r="A14" i="5" s="1"/>
  <c r="A15" i="5" s="1"/>
  <c r="J6" i="5"/>
  <c r="H6" i="5"/>
  <c r="F6" i="5"/>
  <c r="J5" i="5"/>
  <c r="H5" i="5"/>
  <c r="F5" i="5"/>
  <c r="A33" i="5" l="1"/>
  <c r="K5" i="5"/>
  <c r="H65" i="5"/>
  <c r="H66" i="5"/>
  <c r="F65" i="5"/>
  <c r="K65" i="5" s="1"/>
  <c r="K64" i="5"/>
  <c r="K127" i="5"/>
  <c r="K128" i="5"/>
  <c r="A83" i="5"/>
  <c r="A84" i="5" s="1"/>
  <c r="A85" i="5" s="1"/>
  <c r="A86" i="5" s="1"/>
  <c r="A87" i="5" s="1"/>
  <c r="A88" i="5" s="1"/>
  <c r="K6" i="5"/>
  <c r="J66" i="5"/>
  <c r="A124" i="5"/>
  <c r="A119" i="5"/>
  <c r="F17" i="5"/>
  <c r="J55" i="5"/>
  <c r="F56" i="5"/>
  <c r="K126" i="5"/>
  <c r="K59" i="5"/>
  <c r="K45" i="5"/>
  <c r="K60" i="5"/>
  <c r="K61" i="5"/>
  <c r="J9" i="5"/>
  <c r="K73" i="5"/>
  <c r="F9" i="5"/>
  <c r="K72" i="5"/>
  <c r="K76" i="5"/>
  <c r="J11" i="5"/>
  <c r="F11" i="5"/>
  <c r="H11" i="5"/>
  <c r="K41" i="5"/>
  <c r="K58" i="5"/>
  <c r="K125" i="5"/>
  <c r="K53" i="5"/>
  <c r="K74" i="5"/>
  <c r="H13" i="5"/>
  <c r="J13" i="5"/>
  <c r="K62" i="5"/>
  <c r="K75" i="5"/>
  <c r="K42" i="5"/>
  <c r="F55" i="5"/>
  <c r="J17" i="5"/>
  <c r="H55" i="5"/>
  <c r="H56" i="5"/>
  <c r="H9" i="5"/>
  <c r="J56" i="5"/>
  <c r="H17" i="5"/>
  <c r="J15" i="5"/>
  <c r="F15" i="5"/>
  <c r="H15" i="5"/>
  <c r="F54" i="5"/>
  <c r="F14" i="5"/>
  <c r="H14" i="5"/>
  <c r="F13" i="5"/>
  <c r="H54" i="5"/>
  <c r="F66" i="5" l="1"/>
  <c r="K66" i="5" s="1"/>
  <c r="K55" i="5"/>
  <c r="K17" i="5"/>
  <c r="K9" i="5"/>
  <c r="K56" i="5"/>
  <c r="K54" i="5"/>
  <c r="K13" i="5"/>
  <c r="K14" i="5"/>
  <c r="K11" i="5"/>
  <c r="K15" i="5"/>
  <c r="J67" i="5" l="1"/>
  <c r="H67" i="5"/>
  <c r="F67" i="5"/>
  <c r="K67" i="5" l="1"/>
  <c r="F18" i="5" l="1"/>
  <c r="F130" i="5" s="1"/>
  <c r="J18" i="5"/>
  <c r="J130" i="5" s="1"/>
  <c r="H18" i="5"/>
  <c r="H130" i="5" s="1"/>
  <c r="K18" i="5" l="1"/>
  <c r="K130" i="5" s="1"/>
  <c r="K131" i="5"/>
  <c r="D151" i="5" s="1"/>
  <c r="K132" i="5" l="1"/>
  <c r="K133" i="5" s="1"/>
  <c r="K134" i="5" l="1"/>
  <c r="K135" i="5" s="1"/>
  <c r="D152" i="5"/>
  <c r="K136" i="5" l="1"/>
  <c r="K137" i="5" s="1"/>
  <c r="D153" i="5"/>
  <c r="K138" i="5" l="1"/>
  <c r="D154" i="5"/>
  <c r="D155" i="5" s="1"/>
</calcChain>
</file>

<file path=xl/sharedStrings.xml><?xml version="1.0" encoding="utf-8"?>
<sst xmlns="http://schemas.openxmlformats.org/spreadsheetml/2006/main" count="196" uniqueCount="99">
  <si>
    <t>დღგ</t>
  </si>
  <si>
    <t>სხვა მასალა</t>
  </si>
  <si>
    <t>4</t>
  </si>
  <si>
    <t>3</t>
  </si>
  <si>
    <t>2</t>
  </si>
  <si>
    <t>1</t>
  </si>
  <si>
    <t>5</t>
  </si>
  <si>
    <t>სულ</t>
  </si>
  <si>
    <t>მასალა</t>
  </si>
  <si>
    <t>ჯამი</t>
  </si>
  <si>
    <t>ზედნადები ხარჯები</t>
  </si>
  <si>
    <t>ლარი</t>
  </si>
  <si>
    <t>მ2</t>
  </si>
  <si>
    <t>ხელფასი</t>
  </si>
  <si>
    <t>სამუშაოს დასახელება</t>
  </si>
  <si>
    <t>გეგმიური დაგროვება</t>
  </si>
  <si>
    <t>სატრანსპორტო ხარჯი მასალიდან</t>
  </si>
  <si>
    <t>მ³</t>
  </si>
  <si>
    <t>13.1.1</t>
  </si>
  <si>
    <t>მოსამზადებელი სამუშაოები</t>
  </si>
  <si>
    <t>მანქ-მექანიზმები</t>
  </si>
  <si>
    <t>განზ.</t>
  </si>
  <si>
    <t xml:space="preserve"> რაოდ</t>
  </si>
  <si>
    <t>კვ.მ</t>
  </si>
  <si>
    <t>გრძ.მ</t>
  </si>
  <si>
    <t>ცალი</t>
  </si>
  <si>
    <t>სხვა მასალები და მანქანები</t>
  </si>
  <si>
    <t>სულ ჰორიზონტალური სამშენებლო ფართი</t>
  </si>
  <si>
    <t>ამოთვლა ჯამურად</t>
  </si>
  <si>
    <t>კომუნიკაციების მოწყობა</t>
  </si>
  <si>
    <t>ელექტროობა</t>
  </si>
  <si>
    <t>გაზი</t>
  </si>
  <si>
    <t>მილგაყვანილობა</t>
  </si>
  <si>
    <t>ელექტროობის მოწყობა წერტილის ფასი</t>
  </si>
  <si>
    <t>წყლის მილის მიყვანა წერტილამდე</t>
  </si>
  <si>
    <t>ელექტროობის მოწყობა გარე სამუშაოები</t>
  </si>
  <si>
    <t>იატაკის მოწყობა</t>
  </si>
  <si>
    <t>ქვიშა</t>
  </si>
  <si>
    <t>ცემენტი</t>
  </si>
  <si>
    <t>გიპერით ლესვა</t>
  </si>
  <si>
    <t>აივნის იატაკზე ჰიდროიზოლაციის მოწყობა</t>
  </si>
  <si>
    <t>აივნის იატაკზე კერამიკის მოწყობა</t>
  </si>
  <si>
    <t>სახურავებზე დარჩენილ დეფექტების გამოსწორება</t>
  </si>
  <si>
    <t>კერამოგრანიტის ფილა</t>
  </si>
  <si>
    <t>ფუგა</t>
  </si>
  <si>
    <t>აივნის იატაკზე კერამიკის პლინტუსის მოწყობა</t>
  </si>
  <si>
    <t>სამშენებლო ნაგვის გატანა</t>
  </si>
  <si>
    <t>ფასადის სამუშაოები</t>
  </si>
  <si>
    <t>საცრემლურის მოწყობა აივანზე</t>
  </si>
  <si>
    <t>საცრემლურის მოწყობა ვიტრაჟის ქვეშ (საჭროების შემთხვევაში ფასადის ჩაძირვა)</t>
  </si>
  <si>
    <t>საცრემლურების მოწყობა</t>
  </si>
  <si>
    <t>აივნის ჭერის შეღებვა</t>
  </si>
  <si>
    <t>არსებული დეფექტების გამოსწორება</t>
  </si>
  <si>
    <t>გრუნტი</t>
  </si>
  <si>
    <t>აივნის ჭერის დამუშავება</t>
  </si>
  <si>
    <t>საღებავი</t>
  </si>
  <si>
    <t>წყალსაწრეტი მილების მოწყობა (სრული დარჩენილი სამუშაოებით)</t>
  </si>
  <si>
    <t>სახურავზე არსსებული შახტისთვის საკვამურის მოწყობა</t>
  </si>
  <si>
    <t>გაზის შეყვანა ქვაბამდე</t>
  </si>
  <si>
    <t>ქვაბიდან სამზარეულომდე მიყვანა</t>
  </si>
  <si>
    <t>ჰიდროიზოლაცია</t>
  </si>
  <si>
    <t>საიზოლაციო ლენტი</t>
  </si>
  <si>
    <t>წებო ცემენტი ყინვა გამძლე</t>
  </si>
  <si>
    <t>ფითხი</t>
  </si>
  <si>
    <t>პერიმეტრის სასწორებელი პროფილი</t>
  </si>
  <si>
    <t>შესაფუთი მასალები</t>
  </si>
  <si>
    <t>შესასვლელში არსებული მჭიმის მოწყობა</t>
  </si>
  <si>
    <t>მეტალის ბადე</t>
  </si>
  <si>
    <t>შესასვლელში არსებული სივრცეზე იზოლაციის მოწყობა</t>
  </si>
  <si>
    <t>მჭიმის მოწყობა აივნებზე</t>
  </si>
  <si>
    <t>მჭიმის მოწყობა ბინებში XPS ით</t>
  </si>
  <si>
    <t xml:space="preserve">მეტალის ბადე </t>
  </si>
  <si>
    <t>XPS 5სმ სისიქის</t>
  </si>
  <si>
    <t>ერთ. ფასი დღგს გარეშე</t>
  </si>
  <si>
    <t xml:space="preserve">წებო ცემენტი ყინვა გამძლე </t>
  </si>
  <si>
    <t xml:space="preserve">შესასვლელში არსებული სივრცეზე ბაზალტის ფილით მოწყობა </t>
  </si>
  <si>
    <t>ბაზალტის ფილა</t>
  </si>
  <si>
    <t xml:space="preserve">შესასვლელში არსებული სივრცეზე ბაზალტის პლიტუსის მოწყობა </t>
  </si>
  <si>
    <t>პემზა</t>
  </si>
  <si>
    <t>გიპერით ლესვა გვერდულებზე</t>
  </si>
  <si>
    <t>გარდექსი</t>
  </si>
  <si>
    <t>პროფილი</t>
  </si>
  <si>
    <t>ქვაბამბა</t>
  </si>
  <si>
    <t>შიდა კედლების მოწყობა</t>
  </si>
  <si>
    <t>შახტის მოწყობა</t>
  </si>
  <si>
    <t>პროფილი UD 0,6</t>
  </si>
  <si>
    <t>თაბაშირ მუყაოს კნაუფი მწვანე ფილა სამ სართულზე 0,4+0,3+0,3*2,8*3 მწვანე</t>
  </si>
  <si>
    <t>ფასადზე მიუნხენის მოწყობა</t>
  </si>
  <si>
    <t>ბადე</t>
  </si>
  <si>
    <t>პუც-გრუნტი</t>
  </si>
  <si>
    <t>გარე სარინელის მოწყობა ბაზალტის პლინტუსით</t>
  </si>
  <si>
    <t>იზოლაციის მოწყობა</t>
  </si>
  <si>
    <t>სახურავზე არსებული ხის ფაქტურის მოწყობა (ვაგონკა) + გალაკვა</t>
  </si>
  <si>
    <t xml:space="preserve">სახურავის შიდა სივრცის დათბუნება </t>
  </si>
  <si>
    <t>კარ ფანჯრები</t>
  </si>
  <si>
    <t>დეფექტების გამოსწორება</t>
  </si>
  <si>
    <t>ვიტრაჟების ჩასმა</t>
  </si>
  <si>
    <t>გვარდექსი მოწყობა ვიტრაჟის თავზე ორმაგი ფილით და ღიობების შევსება</t>
  </si>
  <si>
    <t>ვილა 44-ის სარემონტო სამუშაოები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</si>
</sst>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_(* #,##0.00_);_(* \(#,##0.00\);_(* &quot;-&quot;??_);_(@_)"/>
    <numFmt numFmtId="166" formatCode="_([$$-409]* #,##0.00_);_([$$-409]* \(#,##0.00\);_([$$-409]* &quot;-&quot;??_);_(@_)"/>
    <numFmt numFmtId="168" formatCode="_-* #,##0.00_р_._-;\-* #,##0.00_р_._-;_-* &quot;-&quot;??_р_.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 "/>
    </font>
    <font>
      <sz val="10"/>
      <color theme="0"/>
      <name val="Calibri "/>
    </font>
    <font>
      <sz val="11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2"/>
      <name val="Sylfae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</borders>
  <cellStyleXfs count="18">
    <xf numFmtId="0" fontId="0" fillId="0" borderId="0"/>
    <xf numFmtId="165" fontId="1" fillId="0" borderId="0" applyFont="0" applyFill="0" applyBorder="0" applyAlignment="0" applyProtection="0"/>
    <xf numFmtId="166" fontId="1" fillId="0" borderId="0"/>
    <xf numFmtId="165" fontId="9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0" fontId="12" fillId="0" borderId="0"/>
    <xf numFmtId="0" fontId="10" fillId="0" borderId="0"/>
    <xf numFmtId="168" fontId="13" fillId="0" borderId="0" applyFont="0" applyFill="0" applyBorder="0" applyAlignment="0" applyProtection="0"/>
    <xf numFmtId="0" fontId="10" fillId="0" borderId="0"/>
    <xf numFmtId="0" fontId="9" fillId="0" borderId="0"/>
    <xf numFmtId="0" fontId="14" fillId="0" borderId="0"/>
    <xf numFmtId="0" fontId="9" fillId="0" borderId="0"/>
    <xf numFmtId="43" fontId="1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</cellStyleXfs>
  <cellXfs count="127">
    <xf numFmtId="0" fontId="0" fillId="0" borderId="0" xfId="0"/>
    <xf numFmtId="165" fontId="4" fillId="3" borderId="1" xfId="1" applyFont="1" applyFill="1" applyBorder="1"/>
    <xf numFmtId="165" fontId="5" fillId="4" borderId="4" xfId="1" applyFont="1" applyFill="1" applyBorder="1" applyAlignment="1">
      <alignment horizontal="center" vertical="center"/>
    </xf>
    <xf numFmtId="165" fontId="5" fillId="4" borderId="4" xfId="1" applyFont="1" applyFill="1" applyBorder="1" applyAlignment="1">
      <alignment vertical="center"/>
    </xf>
    <xf numFmtId="0" fontId="15" fillId="0" borderId="0" xfId="14" applyFont="1" applyFill="1" applyBorder="1"/>
    <xf numFmtId="43" fontId="15" fillId="0" borderId="0" xfId="15" applyFont="1" applyFill="1" applyBorder="1" applyAlignment="1">
      <alignment horizontal="right"/>
    </xf>
    <xf numFmtId="43" fontId="15" fillId="0" borderId="4" xfId="15" applyFont="1" applyFill="1" applyBorder="1" applyAlignment="1">
      <alignment horizontal="right"/>
    </xf>
    <xf numFmtId="9" fontId="17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43" fontId="18" fillId="0" borderId="4" xfId="15" applyFont="1" applyBorder="1" applyAlignment="1">
      <alignment vertical="center"/>
    </xf>
    <xf numFmtId="43" fontId="18" fillId="2" borderId="4" xfId="15" applyFont="1" applyFill="1" applyBorder="1" applyAlignment="1">
      <alignment vertical="center"/>
    </xf>
    <xf numFmtId="43" fontId="19" fillId="0" borderId="4" xfId="15" applyFont="1" applyBorder="1" applyAlignment="1">
      <alignment vertical="center"/>
    </xf>
    <xf numFmtId="43" fontId="20" fillId="2" borderId="4" xfId="15" applyFont="1" applyFill="1" applyBorder="1" applyAlignment="1">
      <alignment vertical="center"/>
    </xf>
    <xf numFmtId="0" fontId="22" fillId="0" borderId="4" xfId="0" applyFont="1" applyBorder="1" applyAlignment="1">
      <alignment horizontal="left" vertical="center" wrapText="1"/>
    </xf>
    <xf numFmtId="9" fontId="21" fillId="0" borderId="4" xfId="0" applyNumberFormat="1" applyFont="1" applyBorder="1" applyAlignment="1">
      <alignment horizontal="center" vertical="center"/>
    </xf>
    <xf numFmtId="43" fontId="23" fillId="0" borderId="4" xfId="15" applyFont="1" applyFill="1" applyBorder="1" applyAlignment="1"/>
    <xf numFmtId="43" fontId="23" fillId="0" borderId="4" xfId="15" applyFont="1" applyFill="1" applyBorder="1" applyAlignment="1">
      <alignment vertical="center" wrapText="1"/>
    </xf>
    <xf numFmtId="0" fontId="15" fillId="0" borderId="0" xfId="14" applyFont="1" applyFill="1" applyBorder="1" applyAlignment="1"/>
    <xf numFmtId="0" fontId="16" fillId="0" borderId="0" xfId="14" applyFont="1" applyFill="1" applyBorder="1" applyAlignment="1"/>
    <xf numFmtId="43" fontId="23" fillId="0" borderId="4" xfId="15" applyFont="1" applyFill="1" applyBorder="1" applyAlignment="1">
      <alignment horizontal="center" vertical="center" wrapText="1"/>
    </xf>
    <xf numFmtId="0" fontId="15" fillId="0" borderId="22" xfId="14" applyFont="1" applyFill="1" applyBorder="1" applyAlignment="1">
      <alignment horizontal="center"/>
    </xf>
    <xf numFmtId="0" fontId="15" fillId="0" borderId="5" xfId="14" applyFont="1" applyFill="1" applyBorder="1" applyAlignment="1">
      <alignment horizontal="center"/>
    </xf>
    <xf numFmtId="0" fontId="15" fillId="0" borderId="0" xfId="14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4" xfId="14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165" fontId="3" fillId="4" borderId="4" xfId="1" applyFont="1" applyFill="1" applyBorder="1" applyAlignment="1">
      <alignment vertical="center"/>
    </xf>
    <xf numFmtId="165" fontId="4" fillId="3" borderId="1" xfId="1" applyFont="1" applyFill="1" applyBorder="1" applyAlignment="1">
      <alignment horizontal="center"/>
    </xf>
    <xf numFmtId="0" fontId="23" fillId="0" borderId="6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/>
    </xf>
    <xf numFmtId="0" fontId="23" fillId="0" borderId="14" xfId="14" applyFont="1" applyFill="1" applyBorder="1" applyAlignment="1">
      <alignment horizontal="center"/>
    </xf>
    <xf numFmtId="0" fontId="23" fillId="0" borderId="6" xfId="0" applyFont="1" applyFill="1" applyBorder="1" applyAlignment="1">
      <alignment horizontal="left" vertical="center" wrapText="1"/>
    </xf>
    <xf numFmtId="0" fontId="23" fillId="0" borderId="6" xfId="14" applyFont="1" applyFill="1" applyBorder="1" applyAlignment="1">
      <alignment horizontal="left"/>
    </xf>
    <xf numFmtId="0" fontId="23" fillId="0" borderId="14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165" fontId="4" fillId="3" borderId="2" xfId="1" applyFont="1" applyFill="1" applyBorder="1"/>
    <xf numFmtId="165" fontId="23" fillId="0" borderId="4" xfId="1" applyFont="1" applyFill="1" applyBorder="1" applyAlignment="1">
      <alignment horizontal="center" vertical="center" wrapText="1"/>
    </xf>
    <xf numFmtId="165" fontId="23" fillId="0" borderId="4" xfId="1" applyFont="1" applyFill="1" applyBorder="1" applyAlignment="1">
      <alignment horizontal="center"/>
    </xf>
    <xf numFmtId="165" fontId="24" fillId="0" borderId="21" xfId="1" applyFont="1" applyBorder="1" applyAlignment="1">
      <alignment vertical="center"/>
    </xf>
    <xf numFmtId="165" fontId="3" fillId="4" borderId="4" xfId="1" applyFont="1" applyFill="1" applyBorder="1" applyAlignment="1">
      <alignment horizontal="center" vertical="center"/>
    </xf>
    <xf numFmtId="165" fontId="20" fillId="0" borderId="4" xfId="1" applyFont="1" applyBorder="1" applyAlignment="1">
      <alignment horizontal="center" vertical="center"/>
    </xf>
    <xf numFmtId="165" fontId="18" fillId="0" borderId="4" xfId="1" applyFont="1" applyBorder="1" applyAlignment="1">
      <alignment horizontal="center" vertical="center"/>
    </xf>
    <xf numFmtId="165" fontId="15" fillId="0" borderId="4" xfId="1" applyFont="1" applyFill="1" applyBorder="1" applyAlignment="1">
      <alignment horizontal="center"/>
    </xf>
    <xf numFmtId="165" fontId="15" fillId="0" borderId="0" xfId="1" applyFont="1" applyFill="1" applyBorder="1" applyAlignment="1">
      <alignment horizontal="center"/>
    </xf>
    <xf numFmtId="165" fontId="2" fillId="3" borderId="25" xfId="1" applyFont="1" applyFill="1" applyBorder="1"/>
    <xf numFmtId="165" fontId="15" fillId="0" borderId="11" xfId="1" applyFont="1" applyFill="1" applyBorder="1" applyAlignment="1">
      <alignment horizontal="center"/>
    </xf>
    <xf numFmtId="0" fontId="23" fillId="0" borderId="10" xfId="14" applyFont="1" applyFill="1" applyBorder="1" applyAlignment="1">
      <alignment horizontal="center"/>
    </xf>
    <xf numFmtId="0" fontId="19" fillId="0" borderId="11" xfId="0" applyFont="1" applyFill="1" applyBorder="1" applyAlignment="1">
      <alignment horizontal="left" vertical="center"/>
    </xf>
    <xf numFmtId="43" fontId="15" fillId="0" borderId="11" xfId="15" applyFont="1" applyFill="1" applyBorder="1" applyAlignment="1">
      <alignment horizontal="right"/>
    </xf>
    <xf numFmtId="165" fontId="23" fillId="0" borderId="10" xfId="14" applyNumberFormat="1" applyFont="1" applyFill="1" applyBorder="1" applyAlignment="1">
      <alignment horizontal="center"/>
    </xf>
    <xf numFmtId="43" fontId="25" fillId="5" borderId="13" xfId="15" applyFont="1" applyFill="1" applyBorder="1" applyAlignment="1">
      <alignment horizontal="center" vertical="center" wrapText="1"/>
    </xf>
    <xf numFmtId="43" fontId="25" fillId="5" borderId="13" xfId="15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165" fontId="3" fillId="4" borderId="12" xfId="1" applyFont="1" applyFill="1" applyBorder="1" applyAlignment="1">
      <alignment horizontal="center" vertical="center"/>
    </xf>
    <xf numFmtId="165" fontId="3" fillId="4" borderId="12" xfId="1" applyFont="1" applyFill="1" applyBorder="1" applyAlignment="1">
      <alignment vertical="center"/>
    </xf>
    <xf numFmtId="165" fontId="5" fillId="4" borderId="12" xfId="1" applyFont="1" applyFill="1" applyBorder="1" applyAlignment="1">
      <alignment vertical="center"/>
    </xf>
    <xf numFmtId="49" fontId="7" fillId="3" borderId="28" xfId="2" applyNumberFormat="1" applyFont="1" applyFill="1" applyBorder="1" applyAlignment="1">
      <alignment horizontal="center" vertical="center" wrapText="1"/>
    </xf>
    <xf numFmtId="2" fontId="7" fillId="3" borderId="29" xfId="2" applyNumberFormat="1" applyFont="1" applyFill="1" applyBorder="1" applyAlignment="1">
      <alignment horizontal="center" vertical="center" wrapText="1"/>
    </xf>
    <xf numFmtId="166" fontId="8" fillId="3" borderId="29" xfId="2" applyFont="1" applyFill="1" applyBorder="1" applyAlignment="1">
      <alignment horizontal="center" vertical="center" wrapText="1"/>
    </xf>
    <xf numFmtId="165" fontId="8" fillId="3" borderId="30" xfId="1" applyFont="1" applyFill="1" applyBorder="1" applyAlignment="1">
      <alignment horizontal="right" vertical="top" wrapText="1"/>
    </xf>
    <xf numFmtId="165" fontId="7" fillId="3" borderId="29" xfId="1" applyFont="1" applyFill="1" applyBorder="1" applyAlignment="1">
      <alignment horizontal="center" vertical="center" wrapText="1"/>
    </xf>
    <xf numFmtId="165" fontId="7" fillId="3" borderId="29" xfId="1" applyFont="1" applyFill="1" applyBorder="1" applyAlignment="1">
      <alignment horizontal="right" vertical="center" wrapText="1"/>
    </xf>
    <xf numFmtId="0" fontId="3" fillId="4" borderId="23" xfId="0" applyFont="1" applyFill="1" applyBorder="1" applyAlignment="1">
      <alignment vertical="center" wrapText="1"/>
    </xf>
    <xf numFmtId="165" fontId="5" fillId="4" borderId="12" xfId="1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165" fontId="3" fillId="4" borderId="13" xfId="1" applyFont="1" applyFill="1" applyBorder="1" applyAlignment="1">
      <alignment horizontal="center" vertical="center"/>
    </xf>
    <xf numFmtId="165" fontId="3" fillId="4" borderId="13" xfId="1" applyFont="1" applyFill="1" applyBorder="1" applyAlignment="1">
      <alignment vertical="center"/>
    </xf>
    <xf numFmtId="165" fontId="5" fillId="4" borderId="13" xfId="1" applyFont="1" applyFill="1" applyBorder="1" applyAlignment="1">
      <alignment vertical="center"/>
    </xf>
    <xf numFmtId="2" fontId="7" fillId="3" borderId="28" xfId="2" applyNumberFormat="1" applyFont="1" applyFill="1" applyBorder="1" applyAlignment="1">
      <alignment horizontal="center" vertical="center" wrapText="1"/>
    </xf>
    <xf numFmtId="165" fontId="5" fillId="4" borderId="13" xfId="1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vertical="center" wrapText="1"/>
    </xf>
    <xf numFmtId="165" fontId="8" fillId="3" borderId="29" xfId="1" applyFont="1" applyFill="1" applyBorder="1" applyAlignment="1">
      <alignment horizontal="right" vertical="top" wrapText="1"/>
    </xf>
    <xf numFmtId="0" fontId="5" fillId="4" borderId="24" xfId="0" applyFont="1" applyFill="1" applyBorder="1" applyAlignment="1">
      <alignment horizontal="center" vertical="center"/>
    </xf>
    <xf numFmtId="49" fontId="7" fillId="3" borderId="33" xfId="2" applyNumberFormat="1" applyFont="1" applyFill="1" applyBorder="1" applyAlignment="1">
      <alignment horizontal="center" vertical="center" wrapText="1"/>
    </xf>
    <xf numFmtId="49" fontId="7" fillId="3" borderId="34" xfId="2" applyNumberFormat="1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/>
    </xf>
    <xf numFmtId="2" fontId="7" fillId="3" borderId="30" xfId="2" applyNumberFormat="1" applyFont="1" applyFill="1" applyBorder="1" applyAlignment="1">
      <alignment horizontal="center" vertical="center" wrapText="1"/>
    </xf>
    <xf numFmtId="165" fontId="4" fillId="3" borderId="31" xfId="1" applyFont="1" applyFill="1" applyBorder="1" applyAlignment="1">
      <alignment horizontal="center"/>
    </xf>
    <xf numFmtId="165" fontId="3" fillId="4" borderId="17" xfId="1" applyFont="1" applyFill="1" applyBorder="1" applyAlignment="1">
      <alignment horizontal="center" vertical="center"/>
    </xf>
    <xf numFmtId="165" fontId="3" fillId="4" borderId="18" xfId="1" applyFont="1" applyFill="1" applyBorder="1" applyAlignment="1">
      <alignment horizontal="center" vertical="center"/>
    </xf>
    <xf numFmtId="165" fontId="2" fillId="3" borderId="25" xfId="1" applyFont="1" applyFill="1" applyBorder="1" applyAlignment="1">
      <alignment horizontal="center"/>
    </xf>
    <xf numFmtId="165" fontId="24" fillId="0" borderId="21" xfId="1" applyFont="1" applyBorder="1" applyAlignment="1">
      <alignment horizontal="center" vertical="center"/>
    </xf>
    <xf numFmtId="165" fontId="23" fillId="0" borderId="3" xfId="1" applyFont="1" applyFill="1" applyBorder="1" applyAlignment="1">
      <alignment horizontal="center" vertical="center" wrapText="1"/>
    </xf>
    <xf numFmtId="165" fontId="19" fillId="0" borderId="3" xfId="1" applyFont="1" applyBorder="1" applyAlignment="1">
      <alignment horizontal="center" vertical="center"/>
    </xf>
    <xf numFmtId="165" fontId="18" fillId="0" borderId="3" xfId="1" applyFont="1" applyBorder="1" applyAlignment="1">
      <alignment horizontal="center" vertical="center"/>
    </xf>
    <xf numFmtId="165" fontId="15" fillId="0" borderId="3" xfId="1" applyFont="1" applyFill="1" applyBorder="1" applyAlignment="1">
      <alignment horizontal="center"/>
    </xf>
    <xf numFmtId="49" fontId="23" fillId="0" borderId="19" xfId="0" applyNumberFormat="1" applyFont="1" applyFill="1" applyBorder="1" applyAlignment="1">
      <alignment horizontal="center" vertical="center"/>
    </xf>
    <xf numFmtId="165" fontId="23" fillId="0" borderId="17" xfId="1" applyFont="1" applyFill="1" applyBorder="1" applyAlignment="1">
      <alignment horizontal="center" vertical="center" wrapText="1"/>
    </xf>
    <xf numFmtId="49" fontId="5" fillId="4" borderId="19" xfId="0" applyNumberFormat="1" applyFont="1" applyFill="1" applyBorder="1" applyAlignment="1">
      <alignment horizontal="center" vertical="center"/>
    </xf>
    <xf numFmtId="49" fontId="5" fillId="4" borderId="14" xfId="0" applyNumberFormat="1" applyFont="1" applyFill="1" applyBorder="1" applyAlignment="1">
      <alignment horizontal="center" vertical="center"/>
    </xf>
    <xf numFmtId="0" fontId="23" fillId="0" borderId="32" xfId="14" applyFont="1" applyFill="1" applyBorder="1" applyAlignment="1">
      <alignment horizontal="left"/>
    </xf>
    <xf numFmtId="0" fontId="23" fillId="0" borderId="13" xfId="14" applyFont="1" applyFill="1" applyBorder="1" applyAlignment="1">
      <alignment horizontal="center"/>
    </xf>
    <xf numFmtId="165" fontId="23" fillId="0" borderId="13" xfId="1" applyFont="1" applyFill="1" applyBorder="1" applyAlignment="1">
      <alignment horizontal="center"/>
    </xf>
    <xf numFmtId="43" fontId="23" fillId="0" borderId="13" xfId="15" applyFont="1" applyFill="1" applyBorder="1" applyAlignment="1"/>
    <xf numFmtId="43" fontId="23" fillId="0" borderId="13" xfId="15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2" fontId="23" fillId="0" borderId="11" xfId="0" applyNumberFormat="1" applyFont="1" applyFill="1" applyBorder="1" applyAlignment="1">
      <alignment horizontal="left" vertical="top" wrapText="1"/>
    </xf>
    <xf numFmtId="2" fontId="19" fillId="0" borderId="11" xfId="0" applyNumberFormat="1" applyFont="1" applyFill="1" applyBorder="1" applyAlignment="1">
      <alignment horizontal="left" vertical="center"/>
    </xf>
    <xf numFmtId="0" fontId="19" fillId="3" borderId="11" xfId="0" applyFont="1" applyFill="1" applyBorder="1" applyAlignment="1">
      <alignment horizontal="left" vertical="center"/>
    </xf>
    <xf numFmtId="165" fontId="23" fillId="3" borderId="10" xfId="14" applyNumberFormat="1" applyFont="1" applyFill="1" applyBorder="1" applyAlignment="1">
      <alignment horizontal="center"/>
    </xf>
    <xf numFmtId="165" fontId="15" fillId="3" borderId="11" xfId="1" applyFont="1" applyFill="1" applyBorder="1" applyAlignment="1">
      <alignment horizontal="center"/>
    </xf>
    <xf numFmtId="0" fontId="26" fillId="5" borderId="9" xfId="14" applyFont="1" applyFill="1" applyBorder="1" applyAlignment="1">
      <alignment horizontal="center" vertical="center" wrapText="1"/>
    </xf>
    <xf numFmtId="0" fontId="16" fillId="0" borderId="26" xfId="14" applyFont="1" applyBorder="1" applyAlignment="1">
      <alignment horizontal="center" vertical="center" wrapText="1"/>
    </xf>
    <xf numFmtId="0" fontId="16" fillId="0" borderId="15" xfId="14" applyFont="1" applyBorder="1" applyAlignment="1">
      <alignment horizontal="center" vertical="center" wrapText="1"/>
    </xf>
    <xf numFmtId="0" fontId="16" fillId="0" borderId="27" xfId="14" applyFont="1" applyBorder="1" applyAlignment="1">
      <alignment horizontal="center" vertical="center" wrapText="1"/>
    </xf>
    <xf numFmtId="0" fontId="24" fillId="0" borderId="26" xfId="14" applyFont="1" applyBorder="1" applyAlignment="1">
      <alignment horizontal="center" vertical="center"/>
    </xf>
    <xf numFmtId="0" fontId="24" fillId="0" borderId="15" xfId="14" applyFont="1" applyBorder="1" applyAlignment="1">
      <alignment horizontal="center" vertical="center"/>
    </xf>
    <xf numFmtId="0" fontId="24" fillId="0" borderId="27" xfId="14" applyFont="1" applyBorder="1" applyAlignment="1">
      <alignment horizontal="center" vertical="center"/>
    </xf>
    <xf numFmtId="43" fontId="25" fillId="5" borderId="8" xfId="15" applyFont="1" applyFill="1" applyBorder="1" applyAlignment="1">
      <alignment horizontal="center" vertical="center"/>
    </xf>
    <xf numFmtId="0" fontId="26" fillId="5" borderId="8" xfId="14" applyFont="1" applyFill="1" applyBorder="1" applyAlignment="1">
      <alignment horizontal="center" vertical="center"/>
    </xf>
    <xf numFmtId="0" fontId="26" fillId="5" borderId="8" xfId="14" applyFont="1" applyFill="1" applyBorder="1" applyAlignment="1">
      <alignment horizontal="center" vertical="center" wrapText="1"/>
    </xf>
    <xf numFmtId="165" fontId="25" fillId="5" borderId="8" xfId="1" applyFont="1" applyFill="1" applyBorder="1" applyAlignment="1">
      <alignment horizontal="center" vertical="center" wrapText="1"/>
    </xf>
    <xf numFmtId="43" fontId="25" fillId="5" borderId="8" xfId="15" applyFont="1" applyFill="1" applyBorder="1" applyAlignment="1">
      <alignment horizontal="center" vertical="center" wrapText="1"/>
    </xf>
    <xf numFmtId="165" fontId="25" fillId="5" borderId="7" xfId="1" applyFont="1" applyFill="1" applyBorder="1" applyAlignment="1">
      <alignment horizontal="center" vertical="center"/>
    </xf>
    <xf numFmtId="165" fontId="25" fillId="5" borderId="18" xfId="1" applyFont="1" applyFill="1" applyBorder="1" applyAlignment="1">
      <alignment horizontal="center" vertical="center"/>
    </xf>
    <xf numFmtId="0" fontId="26" fillId="5" borderId="16" xfId="14" applyFont="1" applyFill="1" applyBorder="1" applyAlignment="1">
      <alignment horizontal="center" vertical="center" wrapText="1"/>
    </xf>
    <xf numFmtId="0" fontId="26" fillId="5" borderId="13" xfId="14" applyFont="1" applyFill="1" applyBorder="1" applyAlignment="1">
      <alignment horizontal="center" vertical="center"/>
    </xf>
    <xf numFmtId="0" fontId="26" fillId="5" borderId="13" xfId="14" applyFont="1" applyFill="1" applyBorder="1" applyAlignment="1">
      <alignment horizontal="center" vertical="center" wrapText="1"/>
    </xf>
    <xf numFmtId="165" fontId="25" fillId="5" borderId="13" xfId="1" applyFont="1" applyFill="1" applyBorder="1" applyAlignment="1">
      <alignment horizontal="center" vertical="center" wrapText="1"/>
    </xf>
  </cellXfs>
  <cellStyles count="18">
    <cellStyle name="Comma" xfId="1" builtinId="3"/>
    <cellStyle name="Comma 2" xfId="3" xr:uid="{914B0A70-0A5D-43F0-BAE9-8C0680E3EEFB}"/>
    <cellStyle name="Comma 2 2" xfId="17" xr:uid="{A83746A7-F7B2-4964-9ED4-E6070DFA6EBD}"/>
    <cellStyle name="Comma 3" xfId="15" xr:uid="{BD6000F9-E5E4-450C-8AD8-19CA1DA31718}"/>
    <cellStyle name="Comma 6 2" xfId="10" xr:uid="{224A5459-6B02-475A-B20B-D0880F29B5B0}"/>
    <cellStyle name="Normal" xfId="0" builtinId="0"/>
    <cellStyle name="Normal 10" xfId="5" xr:uid="{EE515327-B57B-4838-B54C-019BC19661AD}"/>
    <cellStyle name="Normal 14_axalqalaqis skola " xfId="11" xr:uid="{54020790-AAAD-4758-B99B-503F7D53A61E}"/>
    <cellStyle name="Normal 2" xfId="2" xr:uid="{0AEB1C6D-B296-46E3-A906-9052C75B51AD}"/>
    <cellStyle name="Normal 2 12" xfId="16" xr:uid="{E7A908CF-169F-4B0A-B8EB-F75F6A4936D2}"/>
    <cellStyle name="Normal 36 2 2" xfId="12" xr:uid="{BFC1C1EA-88F2-4067-9E5A-4566AC42D861}"/>
    <cellStyle name="Normal 4" xfId="14" xr:uid="{D5E07A84-E15F-4A0F-9508-AEF3E7318E31}"/>
    <cellStyle name="Normal 9" xfId="9" xr:uid="{9CBE87F6-C1AE-465D-8424-995745D02616}"/>
    <cellStyle name="Percent 3" xfId="7" xr:uid="{7CA622CF-9661-4926-88B3-34635FD70ADC}"/>
    <cellStyle name="silfain" xfId="8" xr:uid="{AA5C4AE4-4894-4E19-90CA-E1C1C07131EA}"/>
    <cellStyle name="Обычный 2 2" xfId="6" xr:uid="{5E1D021D-248B-4926-B4A9-20A3475270B9}"/>
    <cellStyle name="Обычный 4 2" xfId="4" xr:uid="{DA18E39B-941D-4B3F-A8FA-2A93C4EF5A6C}"/>
    <cellStyle name="Обычный 7 6" xfId="13" xr:uid="{A2BE6E9B-EC0B-4B5E-A07D-B14A48322B2E}"/>
  </cellStyles>
  <dxfs count="2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243840</xdr:colOff>
      <xdr:row>11</xdr:row>
      <xdr:rowOff>56197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D4F56BC-EA76-424B-9B72-DC0165BDAA0B}"/>
            </a:ext>
          </a:extLst>
        </xdr:cNvPr>
        <xdr:cNvSpPr txBox="1"/>
      </xdr:nvSpPr>
      <xdr:spPr>
        <a:xfrm>
          <a:off x="12334875" y="26889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18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F3E73BD-9E9F-4CA6-9E19-DBF19DC246ED}"/>
            </a:ext>
          </a:extLst>
        </xdr:cNvPr>
        <xdr:cNvSpPr txBox="1"/>
      </xdr:nvSpPr>
      <xdr:spPr>
        <a:xfrm>
          <a:off x="12334875" y="487965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F4E3548-DA0E-450C-8ACA-EB7FA63B05E3}"/>
            </a:ext>
          </a:extLst>
        </xdr:cNvPr>
        <xdr:cNvSpPr txBox="1"/>
      </xdr:nvSpPr>
      <xdr:spPr>
        <a:xfrm>
          <a:off x="12334875" y="182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18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9B69AA0-FE49-42E8-8CC4-DD86AE95DD7D}"/>
            </a:ext>
          </a:extLst>
        </xdr:cNvPr>
        <xdr:cNvSpPr txBox="1"/>
      </xdr:nvSpPr>
      <xdr:spPr>
        <a:xfrm>
          <a:off x="12334875" y="487965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18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094E1E8-FDDB-42D9-84C5-3D9228181301}"/>
            </a:ext>
          </a:extLst>
        </xdr:cNvPr>
        <xdr:cNvSpPr txBox="1"/>
      </xdr:nvSpPr>
      <xdr:spPr>
        <a:xfrm>
          <a:off x="12334875" y="575595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11</xdr:row>
      <xdr:rowOff>56197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7C8E45A-D8C4-4204-8F0A-A49158AEEFB5}"/>
            </a:ext>
          </a:extLst>
        </xdr:cNvPr>
        <xdr:cNvSpPr txBox="1"/>
      </xdr:nvSpPr>
      <xdr:spPr>
        <a:xfrm>
          <a:off x="12334875" y="26889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55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4F5B1AB-7386-4C92-A469-00998C193E24}"/>
            </a:ext>
          </a:extLst>
        </xdr:cNvPr>
        <xdr:cNvSpPr txBox="1"/>
      </xdr:nvSpPr>
      <xdr:spPr>
        <a:xfrm>
          <a:off x="12334875" y="838485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61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552440A-26EF-4BCA-922B-7BB7FF5CA926}"/>
            </a:ext>
          </a:extLst>
        </xdr:cNvPr>
        <xdr:cNvSpPr txBox="1"/>
      </xdr:nvSpPr>
      <xdr:spPr>
        <a:xfrm>
          <a:off x="12334875" y="1051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39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23847FA-4348-44CE-BEBB-2D51D9EB80E3}"/>
            </a:ext>
          </a:extLst>
        </xdr:cNvPr>
        <xdr:cNvSpPr txBox="1"/>
      </xdr:nvSpPr>
      <xdr:spPr>
        <a:xfrm>
          <a:off x="123348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56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64D7F350-BE60-4FC4-AAF8-565E4C43A758}"/>
            </a:ext>
          </a:extLst>
        </xdr:cNvPr>
        <xdr:cNvSpPr txBox="1"/>
      </xdr:nvSpPr>
      <xdr:spPr>
        <a:xfrm>
          <a:off x="12334875" y="920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56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95BDB0A-5847-4F8C-BA58-7CB56B9C533F}"/>
            </a:ext>
          </a:extLst>
        </xdr:cNvPr>
        <xdr:cNvSpPr txBox="1"/>
      </xdr:nvSpPr>
      <xdr:spPr>
        <a:xfrm>
          <a:off x="12334875" y="920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18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F26F6C2-5563-422F-A0EE-393ED85573C3}"/>
            </a:ext>
          </a:extLst>
        </xdr:cNvPr>
        <xdr:cNvSpPr txBox="1"/>
      </xdr:nvSpPr>
      <xdr:spPr>
        <a:xfrm>
          <a:off x="12334875" y="487965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18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9016A7B0-BBF4-4C97-96B8-C0889C3EDFD4}"/>
            </a:ext>
          </a:extLst>
        </xdr:cNvPr>
        <xdr:cNvSpPr txBox="1"/>
      </xdr:nvSpPr>
      <xdr:spPr>
        <a:xfrm>
          <a:off x="12334875" y="487965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18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0453D0D-FCEF-464F-B471-1FCD8F9C1085}"/>
            </a:ext>
          </a:extLst>
        </xdr:cNvPr>
        <xdr:cNvSpPr txBox="1"/>
      </xdr:nvSpPr>
      <xdr:spPr>
        <a:xfrm>
          <a:off x="12334875" y="575595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18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1E0E81A-E9D3-4FFC-A1BB-3D7ADD90382E}"/>
            </a:ext>
          </a:extLst>
        </xdr:cNvPr>
        <xdr:cNvSpPr txBox="1"/>
      </xdr:nvSpPr>
      <xdr:spPr>
        <a:xfrm>
          <a:off x="12334875" y="575595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39</xdr:row>
      <xdr:rowOff>56197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C407B5F8-FD5E-4C26-ACEC-B7340E6B47D0}"/>
            </a:ext>
          </a:extLst>
        </xdr:cNvPr>
        <xdr:cNvSpPr txBox="1"/>
      </xdr:nvSpPr>
      <xdr:spPr>
        <a:xfrm>
          <a:off x="12334875" y="663225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39</xdr:row>
      <xdr:rowOff>56197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85A0E48C-21B0-4E47-89A1-50B48AA20836}"/>
            </a:ext>
          </a:extLst>
        </xdr:cNvPr>
        <xdr:cNvSpPr txBox="1"/>
      </xdr:nvSpPr>
      <xdr:spPr>
        <a:xfrm>
          <a:off x="12334875" y="663225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51</xdr:row>
      <xdr:rowOff>56197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B567A313-4113-4F95-829D-C7463EC13064}"/>
            </a:ext>
          </a:extLst>
        </xdr:cNvPr>
        <xdr:cNvSpPr txBox="1"/>
      </xdr:nvSpPr>
      <xdr:spPr>
        <a:xfrm>
          <a:off x="12334875" y="750855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51</xdr:row>
      <xdr:rowOff>56197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6909D63A-3904-468E-8090-1BBBF139C22D}"/>
            </a:ext>
          </a:extLst>
        </xdr:cNvPr>
        <xdr:cNvSpPr txBox="1"/>
      </xdr:nvSpPr>
      <xdr:spPr>
        <a:xfrm>
          <a:off x="12334875" y="750855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56</xdr:row>
      <xdr:rowOff>56197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F0D8DE-A03D-41D8-B75C-D05C0C85D41C}"/>
            </a:ext>
          </a:extLst>
        </xdr:cNvPr>
        <xdr:cNvSpPr txBox="1"/>
      </xdr:nvSpPr>
      <xdr:spPr>
        <a:xfrm>
          <a:off x="12334875" y="926115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56</xdr:row>
      <xdr:rowOff>56197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7359E881-E9F9-48B7-AF26-F2F2280F7766}"/>
            </a:ext>
          </a:extLst>
        </xdr:cNvPr>
        <xdr:cNvSpPr txBox="1"/>
      </xdr:nvSpPr>
      <xdr:spPr>
        <a:xfrm>
          <a:off x="12334875" y="926115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67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C41829BA-A113-49E6-88CD-D75A0A6CCE17}"/>
            </a:ext>
          </a:extLst>
        </xdr:cNvPr>
        <xdr:cNvSpPr txBox="1"/>
      </xdr:nvSpPr>
      <xdr:spPr>
        <a:xfrm>
          <a:off x="12334875" y="1073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67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82700F8-38A9-497E-BA74-723FEDABFEC3}"/>
            </a:ext>
          </a:extLst>
        </xdr:cNvPr>
        <xdr:cNvSpPr txBox="1"/>
      </xdr:nvSpPr>
      <xdr:spPr>
        <a:xfrm>
          <a:off x="12334875" y="1073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68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32C8C0D8-8CF7-4595-A502-D4EA482F01BD}"/>
            </a:ext>
          </a:extLst>
        </xdr:cNvPr>
        <xdr:cNvSpPr txBox="1"/>
      </xdr:nvSpPr>
      <xdr:spPr>
        <a:xfrm>
          <a:off x="12334875" y="1473803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68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B09E86CA-C1C7-41FE-A18C-870B73141C59}"/>
            </a:ext>
          </a:extLst>
        </xdr:cNvPr>
        <xdr:cNvSpPr txBox="1"/>
      </xdr:nvSpPr>
      <xdr:spPr>
        <a:xfrm>
          <a:off x="12334875" y="1473803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68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7E39DAD5-E31C-4F0B-A3F9-4B56126DA8BF}"/>
            </a:ext>
          </a:extLst>
        </xdr:cNvPr>
        <xdr:cNvSpPr txBox="1"/>
      </xdr:nvSpPr>
      <xdr:spPr>
        <a:xfrm>
          <a:off x="12334875" y="1605248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68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2621657D-D19A-4C98-AF59-2FBB2BDBD333}"/>
            </a:ext>
          </a:extLst>
        </xdr:cNvPr>
        <xdr:cNvSpPr txBox="1"/>
      </xdr:nvSpPr>
      <xdr:spPr>
        <a:xfrm>
          <a:off x="12334875" y="1605248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68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3B7B126B-2BFC-409D-8E2A-D4C8AA5762E9}"/>
            </a:ext>
          </a:extLst>
        </xdr:cNvPr>
        <xdr:cNvSpPr txBox="1"/>
      </xdr:nvSpPr>
      <xdr:spPr>
        <a:xfrm>
          <a:off x="12334875" y="175860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68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633FB0CE-2653-41CE-B246-BFE0AF648CD4}"/>
            </a:ext>
          </a:extLst>
        </xdr:cNvPr>
        <xdr:cNvSpPr txBox="1"/>
      </xdr:nvSpPr>
      <xdr:spPr>
        <a:xfrm>
          <a:off x="12334875" y="175860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68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9F13EF98-101B-40B6-B9CA-525163641DB4}"/>
            </a:ext>
          </a:extLst>
        </xdr:cNvPr>
        <xdr:cNvSpPr txBox="1"/>
      </xdr:nvSpPr>
      <xdr:spPr>
        <a:xfrm>
          <a:off x="12334875" y="1911953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68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CD974975-848E-41A9-ADAD-BF0CC65D629E}"/>
            </a:ext>
          </a:extLst>
        </xdr:cNvPr>
        <xdr:cNvSpPr txBox="1"/>
      </xdr:nvSpPr>
      <xdr:spPr>
        <a:xfrm>
          <a:off x="12334875" y="1911953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15</xdr:row>
      <xdr:rowOff>56197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18656E1-E324-4A79-ACD6-B0860BB84435}"/>
            </a:ext>
          </a:extLst>
        </xdr:cNvPr>
        <xdr:cNvSpPr txBox="1"/>
      </xdr:nvSpPr>
      <xdr:spPr>
        <a:xfrm>
          <a:off x="12334875" y="3565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15</xdr:row>
      <xdr:rowOff>56197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40A3D325-0F86-4ECD-96D7-0AB8337BC33B}"/>
            </a:ext>
          </a:extLst>
        </xdr:cNvPr>
        <xdr:cNvSpPr txBox="1"/>
      </xdr:nvSpPr>
      <xdr:spPr>
        <a:xfrm>
          <a:off x="12334875" y="3565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15</xdr:row>
      <xdr:rowOff>56197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89562D99-303D-4681-90A5-184462C9CDC2}"/>
            </a:ext>
          </a:extLst>
        </xdr:cNvPr>
        <xdr:cNvSpPr txBox="1"/>
      </xdr:nvSpPr>
      <xdr:spPr>
        <a:xfrm>
          <a:off x="12334875" y="3565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15</xdr:row>
      <xdr:rowOff>56197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3E406F4F-96D9-40B7-A449-E5094EC1E4D7}"/>
            </a:ext>
          </a:extLst>
        </xdr:cNvPr>
        <xdr:cNvSpPr txBox="1"/>
      </xdr:nvSpPr>
      <xdr:spPr>
        <a:xfrm>
          <a:off x="12334875" y="3565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15</xdr:row>
      <xdr:rowOff>56197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5EB86C2E-FB2C-47EE-9916-38FD69AB3D33}"/>
            </a:ext>
          </a:extLst>
        </xdr:cNvPr>
        <xdr:cNvSpPr txBox="1"/>
      </xdr:nvSpPr>
      <xdr:spPr>
        <a:xfrm>
          <a:off x="12334875" y="3565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15</xdr:row>
      <xdr:rowOff>56197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B3785F7F-3347-49B7-A9CA-2880151AF4D3}"/>
            </a:ext>
          </a:extLst>
        </xdr:cNvPr>
        <xdr:cNvSpPr txBox="1"/>
      </xdr:nvSpPr>
      <xdr:spPr>
        <a:xfrm>
          <a:off x="12334875" y="3565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68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B1A5F385-C1B8-4FD9-B7CC-94FA43926BA0}"/>
            </a:ext>
          </a:extLst>
        </xdr:cNvPr>
        <xdr:cNvSpPr txBox="1"/>
      </xdr:nvSpPr>
      <xdr:spPr>
        <a:xfrm>
          <a:off x="12334875" y="1342358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68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A95494AC-AB4D-4BC5-95DA-EF80D282B32D}"/>
            </a:ext>
          </a:extLst>
        </xdr:cNvPr>
        <xdr:cNvSpPr txBox="1"/>
      </xdr:nvSpPr>
      <xdr:spPr>
        <a:xfrm>
          <a:off x="12334875" y="1342358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68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F8D91B77-9212-4C66-B667-614353347B76}"/>
            </a:ext>
          </a:extLst>
        </xdr:cNvPr>
        <xdr:cNvSpPr txBox="1"/>
      </xdr:nvSpPr>
      <xdr:spPr>
        <a:xfrm>
          <a:off x="12334875" y="1210913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68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D6EB16BD-FE4A-456E-87C5-7FC3C2107427}"/>
            </a:ext>
          </a:extLst>
        </xdr:cNvPr>
        <xdr:cNvSpPr txBox="1"/>
      </xdr:nvSpPr>
      <xdr:spPr>
        <a:xfrm>
          <a:off x="12334875" y="1210913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67</xdr:row>
      <xdr:rowOff>56197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C471552B-0CA9-4613-8DCE-01BEEE921BF2}"/>
            </a:ext>
          </a:extLst>
        </xdr:cNvPr>
        <xdr:cNvSpPr txBox="1"/>
      </xdr:nvSpPr>
      <xdr:spPr>
        <a:xfrm>
          <a:off x="12334875" y="1079468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67</xdr:row>
      <xdr:rowOff>56197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1D9E3341-54C2-4445-9BA6-E8D20B7F5E8E}"/>
            </a:ext>
          </a:extLst>
        </xdr:cNvPr>
        <xdr:cNvSpPr txBox="1"/>
      </xdr:nvSpPr>
      <xdr:spPr>
        <a:xfrm>
          <a:off x="12334875" y="1079468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66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E4A1D5CE-51D6-43D2-B387-80AB72211FE3}"/>
            </a:ext>
          </a:extLst>
        </xdr:cNvPr>
        <xdr:cNvSpPr txBox="1"/>
      </xdr:nvSpPr>
      <xdr:spPr>
        <a:xfrm>
          <a:off x="12103100" y="1156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62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B3E3B7CC-8017-4DD9-9D8F-0E858B9AC94D}"/>
            </a:ext>
          </a:extLst>
        </xdr:cNvPr>
        <xdr:cNvSpPr txBox="1"/>
      </xdr:nvSpPr>
      <xdr:spPr>
        <a:xfrm>
          <a:off x="12103100" y="10452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62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DA639F81-25E7-44BC-82D9-C1AB11E103AC}"/>
            </a:ext>
          </a:extLst>
        </xdr:cNvPr>
        <xdr:cNvSpPr txBox="1"/>
      </xdr:nvSpPr>
      <xdr:spPr>
        <a:xfrm>
          <a:off x="12103100" y="10452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62</xdr:row>
      <xdr:rowOff>56197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9201433-E036-42EB-AC45-B7543B5A364C}"/>
            </a:ext>
          </a:extLst>
        </xdr:cNvPr>
        <xdr:cNvSpPr txBox="1"/>
      </xdr:nvSpPr>
      <xdr:spPr>
        <a:xfrm>
          <a:off x="12103100" y="1050575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62</xdr:row>
      <xdr:rowOff>56197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3AC465A9-726F-4137-A67F-71F5E9BB5662}"/>
            </a:ext>
          </a:extLst>
        </xdr:cNvPr>
        <xdr:cNvSpPr txBox="1"/>
      </xdr:nvSpPr>
      <xdr:spPr>
        <a:xfrm>
          <a:off x="12103100" y="1050575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20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6BED760F-069A-4BAE-9CF1-D2893FE6ED5E}"/>
            </a:ext>
          </a:extLst>
        </xdr:cNvPr>
        <xdr:cNvSpPr txBox="1"/>
      </xdr:nvSpPr>
      <xdr:spPr>
        <a:xfrm>
          <a:off x="12119535" y="939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20</xdr:row>
      <xdr:rowOff>56197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A3AF2C70-CCC5-4E12-92F3-C9A8ED70F45A}"/>
            </a:ext>
          </a:extLst>
        </xdr:cNvPr>
        <xdr:cNvSpPr txBox="1"/>
      </xdr:nvSpPr>
      <xdr:spPr>
        <a:xfrm>
          <a:off x="12119535" y="945165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20</xdr:row>
      <xdr:rowOff>56197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EA8ACC7C-4BB4-4610-9A8C-55D91453462B}"/>
            </a:ext>
          </a:extLst>
        </xdr:cNvPr>
        <xdr:cNvSpPr txBox="1"/>
      </xdr:nvSpPr>
      <xdr:spPr>
        <a:xfrm>
          <a:off x="12119535" y="945165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24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EDBB1A0F-B2A1-4C5E-8C7A-B26E7A005199}"/>
            </a:ext>
          </a:extLst>
        </xdr:cNvPr>
        <xdr:cNvSpPr txBox="1"/>
      </xdr:nvSpPr>
      <xdr:spPr>
        <a:xfrm>
          <a:off x="12119535" y="714935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24</xdr:row>
      <xdr:rowOff>56197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67B06F99-4747-4552-81FB-58051352C788}"/>
            </a:ext>
          </a:extLst>
        </xdr:cNvPr>
        <xdr:cNvSpPr txBox="1"/>
      </xdr:nvSpPr>
      <xdr:spPr>
        <a:xfrm>
          <a:off x="12119535" y="72030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24</xdr:row>
      <xdr:rowOff>56197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EE3F4368-9DAB-45F7-B0FF-EB8B32933A99}"/>
            </a:ext>
          </a:extLst>
        </xdr:cNvPr>
        <xdr:cNvSpPr txBox="1"/>
      </xdr:nvSpPr>
      <xdr:spPr>
        <a:xfrm>
          <a:off x="12119535" y="72030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29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454DBBA8-9248-4F31-BA71-4E95EFB3582A}"/>
            </a:ext>
          </a:extLst>
        </xdr:cNvPr>
        <xdr:cNvSpPr txBox="1"/>
      </xdr:nvSpPr>
      <xdr:spPr>
        <a:xfrm>
          <a:off x="12119535" y="873311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29</xdr:row>
      <xdr:rowOff>56197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FD11E533-A716-4BC5-A700-A332089B3FD9}"/>
            </a:ext>
          </a:extLst>
        </xdr:cNvPr>
        <xdr:cNvSpPr txBox="1"/>
      </xdr:nvSpPr>
      <xdr:spPr>
        <a:xfrm>
          <a:off x="12119535" y="8786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29</xdr:row>
      <xdr:rowOff>56197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1B9EFD61-EAE3-461A-A8A8-1256E7962E25}"/>
            </a:ext>
          </a:extLst>
        </xdr:cNvPr>
        <xdr:cNvSpPr txBox="1"/>
      </xdr:nvSpPr>
      <xdr:spPr>
        <a:xfrm>
          <a:off x="12119535" y="8786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34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F82F8175-1EF8-4CE2-A3D3-50F7DF2ACA13}"/>
            </a:ext>
          </a:extLst>
        </xdr:cNvPr>
        <xdr:cNvSpPr txBox="1"/>
      </xdr:nvSpPr>
      <xdr:spPr>
        <a:xfrm>
          <a:off x="12119535" y="1031688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34</xdr:row>
      <xdr:rowOff>56197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5985862E-6609-46F4-ADD7-5A5B31E03EA9}"/>
            </a:ext>
          </a:extLst>
        </xdr:cNvPr>
        <xdr:cNvSpPr txBox="1"/>
      </xdr:nvSpPr>
      <xdr:spPr>
        <a:xfrm>
          <a:off x="12119535" y="1037053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34</xdr:row>
      <xdr:rowOff>56197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A0FCCD27-3F18-413B-BC0F-9137D0A2FE03}"/>
            </a:ext>
          </a:extLst>
        </xdr:cNvPr>
        <xdr:cNvSpPr txBox="1"/>
      </xdr:nvSpPr>
      <xdr:spPr>
        <a:xfrm>
          <a:off x="12119535" y="1037053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45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1C47CAD5-A751-461C-9770-562158C4DF7F}"/>
            </a:ext>
          </a:extLst>
        </xdr:cNvPr>
        <xdr:cNvSpPr txBox="1"/>
      </xdr:nvSpPr>
      <xdr:spPr>
        <a:xfrm>
          <a:off x="12119535" y="13484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45</xdr:row>
      <xdr:rowOff>56197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87E9F009-FB1E-4A64-8AB1-CB503030BE02}"/>
            </a:ext>
          </a:extLst>
        </xdr:cNvPr>
        <xdr:cNvSpPr txBox="1"/>
      </xdr:nvSpPr>
      <xdr:spPr>
        <a:xfrm>
          <a:off x="12119535" y="1353806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243840</xdr:colOff>
      <xdr:row>45</xdr:row>
      <xdr:rowOff>56197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BA6BB261-2F91-479C-9DE2-3DC5561EABC7}"/>
            </a:ext>
          </a:extLst>
        </xdr:cNvPr>
        <xdr:cNvSpPr txBox="1"/>
      </xdr:nvSpPr>
      <xdr:spPr>
        <a:xfrm>
          <a:off x="12119535" y="1353806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A9E6A-8E47-4D25-B592-AB30843B54F6}">
  <dimension ref="A1:K155"/>
  <sheetViews>
    <sheetView tabSelected="1" zoomScale="70" zoomScaleNormal="70" workbookViewId="0">
      <pane ySplit="3" topLeftCell="A127" activePane="bottomLeft" state="frozen"/>
      <selection pane="bottomLeft" activeCell="B159" sqref="B159"/>
    </sheetView>
  </sheetViews>
  <sheetFormatPr defaultColWidth="8.88671875" defaultRowHeight="13.8" outlineLevelRow="2"/>
  <cols>
    <col min="1" max="1" width="7.33203125" style="22" customWidth="1"/>
    <col min="2" max="2" width="88" style="4" customWidth="1"/>
    <col min="3" max="3" width="8.21875" style="22" customWidth="1"/>
    <col min="4" max="4" width="12.77734375" style="46" customWidth="1"/>
    <col min="5" max="5" width="16.33203125" style="5" bestFit="1" customWidth="1"/>
    <col min="6" max="6" width="14.33203125" style="5" customWidth="1"/>
    <col min="7" max="7" width="16.33203125" style="5" bestFit="1" customWidth="1"/>
    <col min="8" max="8" width="11.21875" style="5" bestFit="1" customWidth="1"/>
    <col min="9" max="9" width="16.21875" style="5" customWidth="1"/>
    <col min="10" max="10" width="20" style="5" customWidth="1"/>
    <col min="11" max="11" width="18.21875" style="46" customWidth="1"/>
    <col min="12" max="12" width="14.109375" style="4" customWidth="1"/>
    <col min="13" max="13" width="11.88671875" style="4" customWidth="1"/>
    <col min="14" max="16384" width="8.88671875" style="4"/>
  </cols>
  <sheetData>
    <row r="1" spans="1:11" ht="45" customHeight="1" thickBot="1">
      <c r="A1" s="20"/>
      <c r="B1" s="113" t="s">
        <v>98</v>
      </c>
      <c r="C1" s="114"/>
      <c r="D1" s="114"/>
      <c r="E1" s="114"/>
      <c r="F1" s="115"/>
      <c r="G1" s="110" t="s">
        <v>27</v>
      </c>
      <c r="H1" s="111"/>
      <c r="I1" s="112"/>
      <c r="J1" s="41">
        <v>363.92399999999998</v>
      </c>
      <c r="K1" s="89"/>
    </row>
    <row r="2" spans="1:11" ht="15" customHeight="1">
      <c r="A2" s="109"/>
      <c r="B2" s="117" t="s">
        <v>14</v>
      </c>
      <c r="C2" s="118" t="s">
        <v>21</v>
      </c>
      <c r="D2" s="119" t="s">
        <v>22</v>
      </c>
      <c r="E2" s="120" t="s">
        <v>8</v>
      </c>
      <c r="F2" s="120"/>
      <c r="G2" s="116" t="s">
        <v>13</v>
      </c>
      <c r="H2" s="116"/>
      <c r="I2" s="116" t="s">
        <v>20</v>
      </c>
      <c r="J2" s="116"/>
      <c r="K2" s="121" t="s">
        <v>7</v>
      </c>
    </row>
    <row r="3" spans="1:11" ht="35.4" customHeight="1">
      <c r="A3" s="123"/>
      <c r="B3" s="124"/>
      <c r="C3" s="125"/>
      <c r="D3" s="126"/>
      <c r="E3" s="53" t="s">
        <v>73</v>
      </c>
      <c r="F3" s="54" t="s">
        <v>9</v>
      </c>
      <c r="G3" s="53" t="s">
        <v>73</v>
      </c>
      <c r="H3" s="54" t="s">
        <v>9</v>
      </c>
      <c r="I3" s="53" t="s">
        <v>73</v>
      </c>
      <c r="J3" s="54" t="s">
        <v>9</v>
      </c>
      <c r="K3" s="122"/>
    </row>
    <row r="4" spans="1:11" ht="19.2" customHeight="1">
      <c r="A4" s="62" t="s">
        <v>5</v>
      </c>
      <c r="B4" s="63" t="s">
        <v>19</v>
      </c>
      <c r="C4" s="64"/>
      <c r="D4" s="66"/>
      <c r="E4" s="79"/>
      <c r="F4" s="67"/>
      <c r="G4" s="79"/>
      <c r="H4" s="67"/>
      <c r="I4" s="65"/>
      <c r="J4" s="67"/>
      <c r="K4" s="85"/>
    </row>
    <row r="5" spans="1:11" ht="17.399999999999999" customHeight="1" outlineLevel="1">
      <c r="A5" s="55">
        <v>1</v>
      </c>
      <c r="B5" s="56"/>
      <c r="C5" s="57" t="s">
        <v>25</v>
      </c>
      <c r="D5" s="59">
        <v>1</v>
      </c>
      <c r="E5" s="60"/>
      <c r="F5" s="60">
        <f t="shared" ref="F5:F62" si="0">E5*D5</f>
        <v>0</v>
      </c>
      <c r="G5" s="61"/>
      <c r="H5" s="60">
        <f>G5*D5</f>
        <v>0</v>
      </c>
      <c r="I5" s="61"/>
      <c r="J5" s="61">
        <f>I5*D5</f>
        <v>0</v>
      </c>
      <c r="K5" s="86">
        <f>J5+H5+F5</f>
        <v>0</v>
      </c>
    </row>
    <row r="6" spans="1:11" s="17" customFormat="1" ht="17.399999999999999" customHeight="1" outlineLevel="1">
      <c r="A6" s="80">
        <v>2</v>
      </c>
      <c r="B6" s="70"/>
      <c r="C6" s="71"/>
      <c r="D6" s="73"/>
      <c r="E6" s="74"/>
      <c r="F6" s="74">
        <f t="shared" si="0"/>
        <v>0</v>
      </c>
      <c r="G6" s="75"/>
      <c r="H6" s="74">
        <f t="shared" ref="H6:H62" si="1">G6*D6</f>
        <v>0</v>
      </c>
      <c r="I6" s="75"/>
      <c r="J6" s="75">
        <f t="shared" ref="J6:J62" si="2">I6*D6</f>
        <v>0</v>
      </c>
      <c r="K6" s="86">
        <f>J6+H6+F6</f>
        <v>0</v>
      </c>
    </row>
    <row r="7" spans="1:11" ht="19.8" customHeight="1">
      <c r="A7" s="81" t="s">
        <v>4</v>
      </c>
      <c r="B7" s="76" t="s">
        <v>29</v>
      </c>
      <c r="C7" s="64"/>
      <c r="D7" s="66"/>
      <c r="E7" s="79"/>
      <c r="F7" s="67"/>
      <c r="G7" s="79"/>
      <c r="H7" s="67"/>
      <c r="I7" s="65"/>
      <c r="J7" s="67"/>
      <c r="K7" s="85"/>
    </row>
    <row r="8" spans="1:11" s="17" customFormat="1" ht="14.4" outlineLevel="1">
      <c r="A8" s="96" t="str">
        <f>A7</f>
        <v>2</v>
      </c>
      <c r="B8" s="68" t="s">
        <v>30</v>
      </c>
      <c r="C8" s="58" t="s">
        <v>25</v>
      </c>
      <c r="D8" s="59"/>
      <c r="E8" s="60"/>
      <c r="F8" s="61"/>
      <c r="G8" s="60"/>
      <c r="H8" s="61"/>
      <c r="I8" s="61"/>
      <c r="J8" s="69"/>
      <c r="K8" s="86">
        <f>J8+H8+F8</f>
        <v>0</v>
      </c>
    </row>
    <row r="9" spans="1:11" s="17" customFormat="1" ht="17.399999999999999" customHeight="1" outlineLevel="2">
      <c r="A9" s="31">
        <f t="shared" ref="A9:A11" si="3">A8+0.1</f>
        <v>2.1</v>
      </c>
      <c r="B9" s="29" t="s">
        <v>33</v>
      </c>
      <c r="C9" s="23" t="s">
        <v>25</v>
      </c>
      <c r="D9" s="39">
        <v>45</v>
      </c>
      <c r="E9" s="19"/>
      <c r="F9" s="19">
        <f t="shared" si="0"/>
        <v>0</v>
      </c>
      <c r="G9" s="19"/>
      <c r="H9" s="19">
        <f t="shared" si="1"/>
        <v>0</v>
      </c>
      <c r="I9" s="19"/>
      <c r="J9" s="19">
        <f t="shared" si="2"/>
        <v>0</v>
      </c>
      <c r="K9" s="90">
        <f t="shared" ref="K9:K62" si="4">J9+H9+F9</f>
        <v>0</v>
      </c>
    </row>
    <row r="10" spans="1:11" s="17" customFormat="1" ht="17.399999999999999" customHeight="1" outlineLevel="2">
      <c r="A10" s="31">
        <f t="shared" si="3"/>
        <v>2.2000000000000002</v>
      </c>
      <c r="B10" s="29" t="s">
        <v>35</v>
      </c>
      <c r="C10" s="23"/>
      <c r="D10" s="39">
        <v>1</v>
      </c>
      <c r="E10" s="19"/>
      <c r="F10" s="19"/>
      <c r="G10" s="19"/>
      <c r="H10" s="19"/>
      <c r="I10" s="19"/>
      <c r="J10" s="19"/>
      <c r="K10" s="90"/>
    </row>
    <row r="11" spans="1:11" s="17" customFormat="1" ht="17.399999999999999" customHeight="1" outlineLevel="2">
      <c r="A11" s="31">
        <f t="shared" si="3"/>
        <v>2.3000000000000003</v>
      </c>
      <c r="B11" s="35" t="s">
        <v>1</v>
      </c>
      <c r="C11" s="23" t="s">
        <v>25</v>
      </c>
      <c r="D11" s="39"/>
      <c r="E11" s="19"/>
      <c r="F11" s="19">
        <f t="shared" si="0"/>
        <v>0</v>
      </c>
      <c r="G11" s="19"/>
      <c r="H11" s="19">
        <f t="shared" si="1"/>
        <v>0</v>
      </c>
      <c r="I11" s="19"/>
      <c r="J11" s="19">
        <f t="shared" si="2"/>
        <v>0</v>
      </c>
      <c r="K11" s="90">
        <f t="shared" si="4"/>
        <v>0</v>
      </c>
    </row>
    <row r="12" spans="1:11" s="17" customFormat="1" ht="17.399999999999999" customHeight="1" outlineLevel="1">
      <c r="A12" s="97">
        <f>A8+1</f>
        <v>3</v>
      </c>
      <c r="B12" s="30" t="s">
        <v>31</v>
      </c>
      <c r="C12" s="26" t="s">
        <v>17</v>
      </c>
      <c r="D12" s="42">
        <v>1</v>
      </c>
      <c r="E12" s="27"/>
      <c r="F12" s="3"/>
      <c r="G12" s="27"/>
      <c r="H12" s="3"/>
      <c r="I12" s="3"/>
      <c r="J12" s="2"/>
      <c r="K12" s="86">
        <f>J12+H12+F12</f>
        <v>0</v>
      </c>
    </row>
    <row r="13" spans="1:11" s="17" customFormat="1" ht="17.399999999999999" customHeight="1" outlineLevel="2">
      <c r="A13" s="31">
        <f>A12+0.1</f>
        <v>3.1</v>
      </c>
      <c r="B13" s="29" t="s">
        <v>58</v>
      </c>
      <c r="C13" s="23" t="s">
        <v>25</v>
      </c>
      <c r="D13" s="39">
        <v>1</v>
      </c>
      <c r="E13" s="19"/>
      <c r="F13" s="19">
        <f t="shared" si="0"/>
        <v>0</v>
      </c>
      <c r="G13" s="19"/>
      <c r="H13" s="19">
        <f t="shared" si="1"/>
        <v>0</v>
      </c>
      <c r="I13" s="19"/>
      <c r="J13" s="19">
        <f t="shared" si="2"/>
        <v>0</v>
      </c>
      <c r="K13" s="90">
        <f t="shared" si="4"/>
        <v>0</v>
      </c>
    </row>
    <row r="14" spans="1:11" s="17" customFormat="1" ht="17.399999999999999" customHeight="1" outlineLevel="2">
      <c r="A14" s="31">
        <f t="shared" ref="A14:A15" si="5">A13+0.1</f>
        <v>3.2</v>
      </c>
      <c r="B14" s="29" t="s">
        <v>59</v>
      </c>
      <c r="C14" s="23" t="s">
        <v>25</v>
      </c>
      <c r="D14" s="39">
        <v>3</v>
      </c>
      <c r="E14" s="19"/>
      <c r="F14" s="19">
        <f t="shared" si="0"/>
        <v>0</v>
      </c>
      <c r="G14" s="19"/>
      <c r="H14" s="19">
        <f t="shared" si="1"/>
        <v>0</v>
      </c>
      <c r="I14" s="19"/>
      <c r="J14" s="19">
        <f t="shared" si="2"/>
        <v>0</v>
      </c>
      <c r="K14" s="90">
        <f t="shared" si="4"/>
        <v>0</v>
      </c>
    </row>
    <row r="15" spans="1:11" s="17" customFormat="1" ht="17.399999999999999" customHeight="1" outlineLevel="2">
      <c r="A15" s="31">
        <f t="shared" si="5"/>
        <v>3.3000000000000003</v>
      </c>
      <c r="B15" s="35" t="s">
        <v>1</v>
      </c>
      <c r="C15" s="23"/>
      <c r="D15" s="39"/>
      <c r="E15" s="19"/>
      <c r="F15" s="19">
        <f t="shared" si="0"/>
        <v>0</v>
      </c>
      <c r="G15" s="19"/>
      <c r="H15" s="19">
        <f t="shared" si="1"/>
        <v>0</v>
      </c>
      <c r="I15" s="19"/>
      <c r="J15" s="19">
        <f t="shared" si="2"/>
        <v>0</v>
      </c>
      <c r="K15" s="90">
        <f t="shared" si="4"/>
        <v>0</v>
      </c>
    </row>
    <row r="16" spans="1:11" s="17" customFormat="1" ht="17.399999999999999" customHeight="1" outlineLevel="1">
      <c r="A16" s="97" t="s">
        <v>2</v>
      </c>
      <c r="B16" s="30" t="s">
        <v>32</v>
      </c>
      <c r="C16" s="26" t="s">
        <v>24</v>
      </c>
      <c r="D16" s="42">
        <v>1</v>
      </c>
      <c r="E16" s="27"/>
      <c r="F16" s="3"/>
      <c r="G16" s="27"/>
      <c r="H16" s="3"/>
      <c r="I16" s="3"/>
      <c r="J16" s="2"/>
      <c r="K16" s="86">
        <f>J16+H16+F16</f>
        <v>0</v>
      </c>
    </row>
    <row r="17" spans="1:11" s="17" customFormat="1" ht="17.399999999999999" customHeight="1" outlineLevel="2">
      <c r="A17" s="31">
        <f>A16+0.1</f>
        <v>4.0999999999999996</v>
      </c>
      <c r="B17" s="29" t="s">
        <v>34</v>
      </c>
      <c r="C17" s="23"/>
      <c r="D17" s="39">
        <v>3</v>
      </c>
      <c r="E17" s="19"/>
      <c r="F17" s="19">
        <f t="shared" ref="F17:F18" si="6">E17*D17</f>
        <v>0</v>
      </c>
      <c r="G17" s="19"/>
      <c r="H17" s="19">
        <f t="shared" ref="H17:H18" si="7">G17*D17</f>
        <v>0</v>
      </c>
      <c r="I17" s="19"/>
      <c r="J17" s="19">
        <f t="shared" ref="J17:J18" si="8">I17*D17</f>
        <v>0</v>
      </c>
      <c r="K17" s="90">
        <f t="shared" ref="K17:K18" si="9">J17+H17+F17</f>
        <v>0</v>
      </c>
    </row>
    <row r="18" spans="1:11" s="17" customFormat="1" ht="17.399999999999999" customHeight="1" outlineLevel="2">
      <c r="A18" s="31">
        <f>A17+0.1</f>
        <v>4.1999999999999993</v>
      </c>
      <c r="B18" s="35" t="s">
        <v>1</v>
      </c>
      <c r="C18" s="23"/>
      <c r="D18" s="39"/>
      <c r="E18" s="19"/>
      <c r="F18" s="19">
        <f t="shared" si="6"/>
        <v>0</v>
      </c>
      <c r="G18" s="19"/>
      <c r="H18" s="19">
        <f t="shared" si="7"/>
        <v>0</v>
      </c>
      <c r="I18" s="19"/>
      <c r="J18" s="19">
        <f t="shared" si="8"/>
        <v>0</v>
      </c>
      <c r="K18" s="90">
        <f t="shared" si="9"/>
        <v>0</v>
      </c>
    </row>
    <row r="19" spans="1:11" s="17" customFormat="1" ht="17.399999999999999" customHeight="1" outlineLevel="1">
      <c r="A19" s="80"/>
      <c r="B19" s="78"/>
      <c r="C19" s="72"/>
      <c r="D19" s="73"/>
      <c r="E19" s="74"/>
      <c r="F19" s="75"/>
      <c r="G19" s="74"/>
      <c r="H19" s="75"/>
      <c r="I19" s="75"/>
      <c r="J19" s="77"/>
      <c r="K19" s="87"/>
    </row>
    <row r="20" spans="1:11" ht="25.2" customHeight="1">
      <c r="A20" s="82" t="s">
        <v>3</v>
      </c>
      <c r="B20" s="76" t="s">
        <v>36</v>
      </c>
      <c r="C20" s="64"/>
      <c r="D20" s="66"/>
      <c r="E20" s="79"/>
      <c r="F20" s="67"/>
      <c r="G20" s="79"/>
      <c r="H20" s="67"/>
      <c r="I20" s="79"/>
      <c r="J20" s="67"/>
      <c r="K20" s="85"/>
    </row>
    <row r="21" spans="1:11" s="17" customFormat="1" ht="19.2" customHeight="1" outlineLevel="1">
      <c r="A21" s="55">
        <v>1</v>
      </c>
      <c r="B21" s="68" t="s">
        <v>66</v>
      </c>
      <c r="C21" s="58" t="s">
        <v>23</v>
      </c>
      <c r="D21" s="59">
        <v>6.2</v>
      </c>
      <c r="E21" s="60"/>
      <c r="F21" s="61"/>
      <c r="G21" s="60"/>
      <c r="H21" s="61"/>
      <c r="I21" s="61"/>
      <c r="J21" s="69"/>
      <c r="K21" s="86">
        <f>J21+H21+F21</f>
        <v>0</v>
      </c>
    </row>
    <row r="22" spans="1:11" s="17" customFormat="1" ht="17.399999999999999" customHeight="1" outlineLevel="2">
      <c r="A22" s="33">
        <f>A21+0.1</f>
        <v>1.1000000000000001</v>
      </c>
      <c r="B22" s="29" t="s">
        <v>37</v>
      </c>
      <c r="C22" s="24"/>
      <c r="D22" s="39"/>
      <c r="E22" s="16"/>
      <c r="F22" s="19">
        <f t="shared" ref="F22:F24" si="10">E22*D22</f>
        <v>0</v>
      </c>
      <c r="G22" s="16"/>
      <c r="H22" s="19">
        <f t="shared" ref="H22:H24" si="11">G22*D22</f>
        <v>0</v>
      </c>
      <c r="I22" s="16"/>
      <c r="J22" s="19">
        <f t="shared" ref="J22:J24" si="12">I22*D22</f>
        <v>0</v>
      </c>
      <c r="K22" s="90">
        <f t="shared" ref="K22:K24" si="13">J22+H22+F22</f>
        <v>0</v>
      </c>
    </row>
    <row r="23" spans="1:11" s="17" customFormat="1" ht="17.399999999999999" customHeight="1" outlineLevel="2">
      <c r="A23" s="33">
        <f t="shared" ref="A23" si="14">A22+0.1</f>
        <v>1.2000000000000002</v>
      </c>
      <c r="B23" s="35" t="s">
        <v>38</v>
      </c>
      <c r="C23" s="24"/>
      <c r="D23" s="39"/>
      <c r="E23" s="16"/>
      <c r="F23" s="19">
        <f t="shared" si="10"/>
        <v>0</v>
      </c>
      <c r="G23" s="16"/>
      <c r="H23" s="19">
        <f t="shared" si="11"/>
        <v>0</v>
      </c>
      <c r="I23" s="16"/>
      <c r="J23" s="19">
        <f t="shared" si="12"/>
        <v>0</v>
      </c>
      <c r="K23" s="90">
        <f t="shared" si="13"/>
        <v>0</v>
      </c>
    </row>
    <row r="24" spans="1:11" s="17" customFormat="1" ht="17.399999999999999" customHeight="1" outlineLevel="2">
      <c r="A24" s="33">
        <f>A23+0.1</f>
        <v>1.3000000000000003</v>
      </c>
      <c r="B24" s="35" t="s">
        <v>1</v>
      </c>
      <c r="C24" s="24"/>
      <c r="D24" s="39"/>
      <c r="E24" s="16"/>
      <c r="F24" s="19">
        <f t="shared" si="10"/>
        <v>0</v>
      </c>
      <c r="G24" s="16"/>
      <c r="H24" s="19">
        <f t="shared" si="11"/>
        <v>0</v>
      </c>
      <c r="I24" s="16"/>
      <c r="J24" s="19">
        <f t="shared" si="12"/>
        <v>0</v>
      </c>
      <c r="K24" s="90">
        <f t="shared" si="13"/>
        <v>0</v>
      </c>
    </row>
    <row r="25" spans="1:11" s="17" customFormat="1" ht="19.2" customHeight="1" outlineLevel="1">
      <c r="A25" s="55">
        <v>2</v>
      </c>
      <c r="B25" s="68" t="s">
        <v>68</v>
      </c>
      <c r="C25" s="58" t="s">
        <v>23</v>
      </c>
      <c r="D25" s="59">
        <v>6.2</v>
      </c>
      <c r="E25" s="60"/>
      <c r="F25" s="61"/>
      <c r="G25" s="60"/>
      <c r="H25" s="61"/>
      <c r="I25" s="61"/>
      <c r="J25" s="69"/>
      <c r="K25" s="86">
        <f>J25+H25+F25</f>
        <v>0</v>
      </c>
    </row>
    <row r="26" spans="1:11" s="17" customFormat="1" ht="17.399999999999999" customHeight="1" outlineLevel="2">
      <c r="A26" s="33">
        <f>A25+0.1</f>
        <v>2.1</v>
      </c>
      <c r="B26" s="29" t="s">
        <v>53</v>
      </c>
      <c r="C26" s="24"/>
      <c r="D26" s="39"/>
      <c r="E26" s="16"/>
      <c r="F26" s="19">
        <f t="shared" ref="F26:F29" si="15">E26*D26</f>
        <v>0</v>
      </c>
      <c r="G26" s="16"/>
      <c r="H26" s="19">
        <f t="shared" ref="H26:H29" si="16">G26*D26</f>
        <v>0</v>
      </c>
      <c r="I26" s="16"/>
      <c r="J26" s="19">
        <f t="shared" ref="J26:J29" si="17">I26*D26</f>
        <v>0</v>
      </c>
      <c r="K26" s="90">
        <f t="shared" ref="K26:K29" si="18">J26+H26+F26</f>
        <v>0</v>
      </c>
    </row>
    <row r="27" spans="1:11" s="17" customFormat="1" ht="17.399999999999999" customHeight="1" outlineLevel="2">
      <c r="A27" s="33">
        <f t="shared" ref="A27:A29" si="19">A26+0.1</f>
        <v>2.2000000000000002</v>
      </c>
      <c r="B27" s="29" t="s">
        <v>60</v>
      </c>
      <c r="C27" s="24"/>
      <c r="D27" s="39"/>
      <c r="E27" s="16"/>
      <c r="F27" s="19">
        <f t="shared" si="15"/>
        <v>0</v>
      </c>
      <c r="G27" s="16"/>
      <c r="H27" s="19">
        <f t="shared" si="16"/>
        <v>0</v>
      </c>
      <c r="I27" s="16"/>
      <c r="J27" s="19">
        <f t="shared" si="17"/>
        <v>0</v>
      </c>
      <c r="K27" s="90">
        <f t="shared" si="18"/>
        <v>0</v>
      </c>
    </row>
    <row r="28" spans="1:11" s="17" customFormat="1" ht="17.399999999999999" customHeight="1" outlineLevel="2">
      <c r="A28" s="33">
        <f t="shared" si="19"/>
        <v>2.3000000000000003</v>
      </c>
      <c r="B28" s="29" t="s">
        <v>61</v>
      </c>
      <c r="C28" s="24"/>
      <c r="D28" s="39"/>
      <c r="E28" s="16"/>
      <c r="F28" s="19">
        <f t="shared" si="15"/>
        <v>0</v>
      </c>
      <c r="G28" s="16"/>
      <c r="H28" s="19">
        <f t="shared" si="16"/>
        <v>0</v>
      </c>
      <c r="I28" s="16"/>
      <c r="J28" s="19">
        <f t="shared" si="17"/>
        <v>0</v>
      </c>
      <c r="K28" s="90">
        <f t="shared" si="18"/>
        <v>0</v>
      </c>
    </row>
    <row r="29" spans="1:11" s="17" customFormat="1" ht="17.399999999999999" customHeight="1" outlineLevel="2">
      <c r="A29" s="33">
        <f t="shared" si="19"/>
        <v>2.4000000000000004</v>
      </c>
      <c r="B29" s="35" t="s">
        <v>1</v>
      </c>
      <c r="C29" s="24"/>
      <c r="D29" s="39"/>
      <c r="E29" s="16"/>
      <c r="F29" s="19">
        <f t="shared" si="15"/>
        <v>0</v>
      </c>
      <c r="G29" s="16"/>
      <c r="H29" s="19">
        <f t="shared" si="16"/>
        <v>0</v>
      </c>
      <c r="I29" s="16"/>
      <c r="J29" s="19">
        <f t="shared" si="17"/>
        <v>0</v>
      </c>
      <c r="K29" s="90">
        <f t="shared" si="18"/>
        <v>0</v>
      </c>
    </row>
    <row r="30" spans="1:11" s="17" customFormat="1" ht="19.2" customHeight="1" outlineLevel="1">
      <c r="A30" s="55">
        <v>3</v>
      </c>
      <c r="B30" s="68" t="s">
        <v>75</v>
      </c>
      <c r="C30" s="58" t="s">
        <v>23</v>
      </c>
      <c r="D30" s="59">
        <v>6.2</v>
      </c>
      <c r="E30" s="60"/>
      <c r="F30" s="61"/>
      <c r="G30" s="60"/>
      <c r="H30" s="61"/>
      <c r="I30" s="61"/>
      <c r="J30" s="69"/>
      <c r="K30" s="86">
        <f>J30+H30+F30</f>
        <v>0</v>
      </c>
    </row>
    <row r="31" spans="1:11" s="17" customFormat="1" ht="17.399999999999999" customHeight="1" outlineLevel="2">
      <c r="A31" s="33">
        <f>A30+0.1</f>
        <v>3.1</v>
      </c>
      <c r="B31" s="29" t="s">
        <v>62</v>
      </c>
      <c r="C31" s="24"/>
      <c r="D31" s="39"/>
      <c r="E31" s="16"/>
      <c r="F31" s="19">
        <f t="shared" ref="F31:F34" si="20">E31*D31</f>
        <v>0</v>
      </c>
      <c r="G31" s="16"/>
      <c r="H31" s="19">
        <f t="shared" ref="H31:H34" si="21">G31*D31</f>
        <v>0</v>
      </c>
      <c r="I31" s="16"/>
      <c r="J31" s="19">
        <f t="shared" ref="J31:J34" si="22">I31*D31</f>
        <v>0</v>
      </c>
      <c r="K31" s="90">
        <f t="shared" ref="K31:K34" si="23">J31+H31+F31</f>
        <v>0</v>
      </c>
    </row>
    <row r="32" spans="1:11" s="17" customFormat="1" ht="17.399999999999999" customHeight="1" outlineLevel="2">
      <c r="A32" s="33">
        <f t="shared" ref="A32" si="24">A31+0.1</f>
        <v>3.2</v>
      </c>
      <c r="B32" s="29" t="s">
        <v>76</v>
      </c>
      <c r="C32" s="24"/>
      <c r="D32" s="39"/>
      <c r="E32" s="16"/>
      <c r="F32" s="19">
        <f t="shared" si="20"/>
        <v>0</v>
      </c>
      <c r="G32" s="16"/>
      <c r="H32" s="19">
        <f t="shared" si="21"/>
        <v>0</v>
      </c>
      <c r="I32" s="16"/>
      <c r="J32" s="19">
        <f t="shared" si="22"/>
        <v>0</v>
      </c>
      <c r="K32" s="90">
        <f t="shared" si="23"/>
        <v>0</v>
      </c>
    </row>
    <row r="33" spans="1:11" s="17" customFormat="1" ht="17.399999999999999" customHeight="1" outlineLevel="2">
      <c r="A33" s="33">
        <f>A24+0.1</f>
        <v>1.4000000000000004</v>
      </c>
      <c r="B33" s="29" t="s">
        <v>44</v>
      </c>
      <c r="C33" s="24"/>
      <c r="D33" s="39"/>
      <c r="E33" s="16"/>
      <c r="F33" s="19">
        <f t="shared" si="20"/>
        <v>0</v>
      </c>
      <c r="G33" s="16"/>
      <c r="H33" s="19">
        <f t="shared" si="21"/>
        <v>0</v>
      </c>
      <c r="I33" s="16"/>
      <c r="J33" s="19">
        <f t="shared" si="22"/>
        <v>0</v>
      </c>
      <c r="K33" s="90">
        <f t="shared" si="23"/>
        <v>0</v>
      </c>
    </row>
    <row r="34" spans="1:11" s="17" customFormat="1" ht="17.399999999999999" customHeight="1" outlineLevel="2">
      <c r="A34" s="33">
        <f>A32+0.1</f>
        <v>3.3000000000000003</v>
      </c>
      <c r="B34" s="35" t="s">
        <v>1</v>
      </c>
      <c r="C34" s="24"/>
      <c r="D34" s="39"/>
      <c r="E34" s="16"/>
      <c r="F34" s="19">
        <f t="shared" si="20"/>
        <v>0</v>
      </c>
      <c r="G34" s="16"/>
      <c r="H34" s="19">
        <f t="shared" si="21"/>
        <v>0</v>
      </c>
      <c r="I34" s="16"/>
      <c r="J34" s="19">
        <f t="shared" si="22"/>
        <v>0</v>
      </c>
      <c r="K34" s="90">
        <f t="shared" si="23"/>
        <v>0</v>
      </c>
    </row>
    <row r="35" spans="1:11" s="17" customFormat="1" ht="19.2" customHeight="1" outlineLevel="1">
      <c r="A35" s="55">
        <v>4</v>
      </c>
      <c r="B35" s="68" t="s">
        <v>77</v>
      </c>
      <c r="C35" s="58" t="s">
        <v>23</v>
      </c>
      <c r="D35" s="59">
        <v>8</v>
      </c>
      <c r="E35" s="60"/>
      <c r="F35" s="61"/>
      <c r="G35" s="60"/>
      <c r="H35" s="61"/>
      <c r="I35" s="61"/>
      <c r="J35" s="69"/>
      <c r="K35" s="86">
        <f>J35+H35+F35</f>
        <v>0</v>
      </c>
    </row>
    <row r="36" spans="1:11" s="17" customFormat="1" ht="17.399999999999999" customHeight="1" outlineLevel="2">
      <c r="A36" s="33">
        <f>A35+0.1</f>
        <v>4.0999999999999996</v>
      </c>
      <c r="B36" s="29" t="s">
        <v>62</v>
      </c>
      <c r="C36" s="24"/>
      <c r="D36" s="39"/>
      <c r="E36" s="16"/>
      <c r="F36" s="19">
        <f t="shared" ref="F36:F39" si="25">E36*D36</f>
        <v>0</v>
      </c>
      <c r="G36" s="16"/>
      <c r="H36" s="19">
        <f t="shared" ref="H36:H39" si="26">G36*D36</f>
        <v>0</v>
      </c>
      <c r="I36" s="16"/>
      <c r="J36" s="19">
        <f t="shared" ref="J36:J39" si="27">I36*D36</f>
        <v>0</v>
      </c>
      <c r="K36" s="90">
        <f t="shared" ref="K36:K39" si="28">J36+H36+F36</f>
        <v>0</v>
      </c>
    </row>
    <row r="37" spans="1:11" s="17" customFormat="1" ht="17.399999999999999" customHeight="1" outlineLevel="2">
      <c r="A37" s="33">
        <f t="shared" ref="A37" si="29">A36+0.1</f>
        <v>4.1999999999999993</v>
      </c>
      <c r="B37" s="29" t="s">
        <v>76</v>
      </c>
      <c r="C37" s="24"/>
      <c r="D37" s="39"/>
      <c r="E37" s="16"/>
      <c r="F37" s="19">
        <f t="shared" si="25"/>
        <v>0</v>
      </c>
      <c r="G37" s="16"/>
      <c r="H37" s="19">
        <f t="shared" si="26"/>
        <v>0</v>
      </c>
      <c r="I37" s="16"/>
      <c r="J37" s="19">
        <f t="shared" si="27"/>
        <v>0</v>
      </c>
      <c r="K37" s="90">
        <f t="shared" si="28"/>
        <v>0</v>
      </c>
    </row>
    <row r="38" spans="1:11" s="17" customFormat="1" ht="17.399999999999999" customHeight="1" outlineLevel="2">
      <c r="A38" s="33">
        <f>A29+0.1</f>
        <v>2.5000000000000004</v>
      </c>
      <c r="B38" s="29" t="s">
        <v>44</v>
      </c>
      <c r="C38" s="24"/>
      <c r="D38" s="39"/>
      <c r="E38" s="16"/>
      <c r="F38" s="19">
        <f t="shared" si="25"/>
        <v>0</v>
      </c>
      <c r="G38" s="16"/>
      <c r="H38" s="19">
        <f t="shared" si="26"/>
        <v>0</v>
      </c>
      <c r="I38" s="16"/>
      <c r="J38" s="19">
        <f t="shared" si="27"/>
        <v>0</v>
      </c>
      <c r="K38" s="90">
        <f t="shared" si="28"/>
        <v>0</v>
      </c>
    </row>
    <row r="39" spans="1:11" s="17" customFormat="1" ht="17.399999999999999" customHeight="1" outlineLevel="2">
      <c r="A39" s="33">
        <f>A37+0.1</f>
        <v>4.2999999999999989</v>
      </c>
      <c r="B39" s="29" t="s">
        <v>26</v>
      </c>
      <c r="C39" s="24"/>
      <c r="D39" s="39"/>
      <c r="E39" s="16"/>
      <c r="F39" s="19">
        <f t="shared" si="25"/>
        <v>0</v>
      </c>
      <c r="G39" s="16"/>
      <c r="H39" s="19">
        <f t="shared" si="26"/>
        <v>0</v>
      </c>
      <c r="I39" s="16"/>
      <c r="J39" s="19">
        <f t="shared" si="27"/>
        <v>0</v>
      </c>
      <c r="K39" s="90">
        <f t="shared" si="28"/>
        <v>0</v>
      </c>
    </row>
    <row r="40" spans="1:11" s="17" customFormat="1" ht="19.2" customHeight="1" outlineLevel="1">
      <c r="A40" s="55">
        <v>5</v>
      </c>
      <c r="B40" s="68" t="s">
        <v>70</v>
      </c>
      <c r="C40" s="58" t="s">
        <v>23</v>
      </c>
      <c r="D40" s="59">
        <f>47.4+32.7</f>
        <v>80.099999999999994</v>
      </c>
      <c r="E40" s="60"/>
      <c r="F40" s="61"/>
      <c r="G40" s="60"/>
      <c r="H40" s="61"/>
      <c r="I40" s="61"/>
      <c r="J40" s="69"/>
      <c r="K40" s="86">
        <f>J40+H40+F40</f>
        <v>0</v>
      </c>
    </row>
    <row r="41" spans="1:11" s="17" customFormat="1" ht="17.399999999999999" customHeight="1" outlineLevel="2">
      <c r="A41" s="33">
        <f>A40+0.1</f>
        <v>5.0999999999999996</v>
      </c>
      <c r="B41" s="34" t="s">
        <v>72</v>
      </c>
      <c r="C41" s="24"/>
      <c r="D41" s="39"/>
      <c r="E41" s="16"/>
      <c r="F41" s="19">
        <f t="shared" si="0"/>
        <v>0</v>
      </c>
      <c r="G41" s="16"/>
      <c r="H41" s="19">
        <f t="shared" si="1"/>
        <v>0</v>
      </c>
      <c r="I41" s="16"/>
      <c r="J41" s="19">
        <f t="shared" si="2"/>
        <v>0</v>
      </c>
      <c r="K41" s="90">
        <f t="shared" si="4"/>
        <v>0</v>
      </c>
    </row>
    <row r="42" spans="1:11" s="17" customFormat="1" ht="17.399999999999999" customHeight="1" outlineLevel="2">
      <c r="A42" s="33">
        <f t="shared" ref="A42:A45" si="30">A41+0.1</f>
        <v>5.1999999999999993</v>
      </c>
      <c r="B42" s="29" t="s">
        <v>37</v>
      </c>
      <c r="C42" s="24"/>
      <c r="D42" s="39"/>
      <c r="E42" s="16"/>
      <c r="F42" s="19">
        <f t="shared" si="0"/>
        <v>0</v>
      </c>
      <c r="G42" s="16"/>
      <c r="H42" s="19">
        <f t="shared" si="1"/>
        <v>0</v>
      </c>
      <c r="I42" s="16"/>
      <c r="J42" s="19">
        <f t="shared" si="2"/>
        <v>0</v>
      </c>
      <c r="K42" s="90">
        <f t="shared" si="4"/>
        <v>0</v>
      </c>
    </row>
    <row r="43" spans="1:11" s="17" customFormat="1" ht="17.399999999999999" customHeight="1" outlineLevel="2">
      <c r="A43" s="33">
        <f t="shared" si="30"/>
        <v>5.2999999999999989</v>
      </c>
      <c r="B43" s="35" t="s">
        <v>38</v>
      </c>
      <c r="C43" s="24"/>
      <c r="D43" s="39"/>
      <c r="E43" s="16"/>
      <c r="F43" s="19">
        <f t="shared" ref="F43" si="31">E43*D43</f>
        <v>0</v>
      </c>
      <c r="G43" s="16"/>
      <c r="H43" s="19">
        <f t="shared" ref="H43" si="32">G43*D43</f>
        <v>0</v>
      </c>
      <c r="I43" s="16"/>
      <c r="J43" s="19">
        <f t="shared" ref="J43" si="33">I43*D43</f>
        <v>0</v>
      </c>
      <c r="K43" s="90">
        <f t="shared" ref="K43" si="34">J43+H43+F43</f>
        <v>0</v>
      </c>
    </row>
    <row r="44" spans="1:11" s="17" customFormat="1" ht="17.399999999999999" customHeight="1" outlineLevel="2">
      <c r="A44" s="33">
        <f t="shared" si="30"/>
        <v>5.3999999999999986</v>
      </c>
      <c r="B44" s="35" t="s">
        <v>67</v>
      </c>
      <c r="C44" s="24"/>
      <c r="D44" s="39"/>
      <c r="E44" s="16"/>
      <c r="F44" s="19">
        <f t="shared" si="0"/>
        <v>0</v>
      </c>
      <c r="G44" s="16"/>
      <c r="H44" s="19">
        <f t="shared" si="1"/>
        <v>0</v>
      </c>
      <c r="I44" s="16"/>
      <c r="J44" s="19">
        <f t="shared" si="2"/>
        <v>0</v>
      </c>
      <c r="K44" s="90">
        <f t="shared" si="4"/>
        <v>0</v>
      </c>
    </row>
    <row r="45" spans="1:11" s="17" customFormat="1" ht="17.399999999999999" customHeight="1" outlineLevel="2">
      <c r="A45" s="33">
        <f t="shared" si="30"/>
        <v>5.4999999999999982</v>
      </c>
      <c r="B45" s="29" t="s">
        <v>26</v>
      </c>
      <c r="C45" s="24"/>
      <c r="D45" s="39"/>
      <c r="E45" s="16"/>
      <c r="F45" s="19">
        <f t="shared" si="0"/>
        <v>0</v>
      </c>
      <c r="G45" s="16"/>
      <c r="H45" s="19">
        <f t="shared" si="1"/>
        <v>0</v>
      </c>
      <c r="I45" s="16"/>
      <c r="J45" s="19">
        <f t="shared" si="2"/>
        <v>0</v>
      </c>
      <c r="K45" s="90">
        <f t="shared" si="4"/>
        <v>0</v>
      </c>
    </row>
    <row r="46" spans="1:11" s="17" customFormat="1" ht="19.2" customHeight="1" outlineLevel="1">
      <c r="A46" s="55">
        <v>6</v>
      </c>
      <c r="B46" s="68" t="s">
        <v>69</v>
      </c>
      <c r="C46" s="58" t="s">
        <v>23</v>
      </c>
      <c r="D46" s="59">
        <f>8.9+10.8+18.4+9</f>
        <v>47.1</v>
      </c>
      <c r="E46" s="60"/>
      <c r="F46" s="61"/>
      <c r="G46" s="60"/>
      <c r="H46" s="61"/>
      <c r="I46" s="61"/>
      <c r="J46" s="69"/>
      <c r="K46" s="86">
        <f>J46+H46+F46</f>
        <v>0</v>
      </c>
    </row>
    <row r="47" spans="1:11" s="17" customFormat="1" ht="17.399999999999999" customHeight="1" outlineLevel="2">
      <c r="A47" s="33">
        <f>A46+0.1</f>
        <v>6.1</v>
      </c>
      <c r="B47" s="34" t="s">
        <v>78</v>
      </c>
      <c r="C47" s="24"/>
      <c r="D47" s="39"/>
      <c r="E47" s="16"/>
      <c r="F47" s="19">
        <f t="shared" ref="F47:F51" si="35">E47*D47</f>
        <v>0</v>
      </c>
      <c r="G47" s="16"/>
      <c r="H47" s="19">
        <f t="shared" ref="H47:H51" si="36">G47*D47</f>
        <v>0</v>
      </c>
      <c r="I47" s="16"/>
      <c r="J47" s="19">
        <f t="shared" ref="J47:J51" si="37">I47*D47</f>
        <v>0</v>
      </c>
      <c r="K47" s="90">
        <f t="shared" ref="K47:K51" si="38">J47+H47+F47</f>
        <v>0</v>
      </c>
    </row>
    <row r="48" spans="1:11" s="17" customFormat="1" ht="17.399999999999999" customHeight="1" outlineLevel="2">
      <c r="A48" s="33">
        <f t="shared" ref="A48" si="39">A47+0.1</f>
        <v>6.1999999999999993</v>
      </c>
      <c r="B48" s="29" t="s">
        <v>37</v>
      </c>
      <c r="C48" s="24"/>
      <c r="D48" s="39"/>
      <c r="E48" s="16"/>
      <c r="F48" s="19">
        <f t="shared" si="35"/>
        <v>0</v>
      </c>
      <c r="G48" s="16"/>
      <c r="H48" s="19">
        <f t="shared" si="36"/>
        <v>0</v>
      </c>
      <c r="I48" s="16"/>
      <c r="J48" s="19">
        <f t="shared" si="37"/>
        <v>0</v>
      </c>
      <c r="K48" s="90">
        <f t="shared" si="38"/>
        <v>0</v>
      </c>
    </row>
    <row r="49" spans="1:11" s="17" customFormat="1" ht="17.399999999999999" customHeight="1" outlineLevel="2">
      <c r="A49" s="33">
        <f>A24+0.1</f>
        <v>1.4000000000000004</v>
      </c>
      <c r="B49" s="35" t="s">
        <v>38</v>
      </c>
      <c r="C49" s="24"/>
      <c r="D49" s="39"/>
      <c r="E49" s="16"/>
      <c r="F49" s="19">
        <f t="shared" si="35"/>
        <v>0</v>
      </c>
      <c r="G49" s="16"/>
      <c r="H49" s="19">
        <f t="shared" si="36"/>
        <v>0</v>
      </c>
      <c r="I49" s="16"/>
      <c r="J49" s="19">
        <f t="shared" si="37"/>
        <v>0</v>
      </c>
      <c r="K49" s="90">
        <f t="shared" si="38"/>
        <v>0</v>
      </c>
    </row>
    <row r="50" spans="1:11" s="17" customFormat="1" ht="17.399999999999999" customHeight="1" outlineLevel="2">
      <c r="A50" s="33">
        <f>A46+0.1</f>
        <v>6.1</v>
      </c>
      <c r="B50" s="35" t="s">
        <v>71</v>
      </c>
      <c r="C50" s="24"/>
      <c r="D50" s="39"/>
      <c r="E50" s="16"/>
      <c r="F50" s="19">
        <f t="shared" si="35"/>
        <v>0</v>
      </c>
      <c r="G50" s="16"/>
      <c r="H50" s="19">
        <f t="shared" si="36"/>
        <v>0</v>
      </c>
      <c r="I50" s="16"/>
      <c r="J50" s="19">
        <f t="shared" si="37"/>
        <v>0</v>
      </c>
      <c r="K50" s="90">
        <f t="shared" si="38"/>
        <v>0</v>
      </c>
    </row>
    <row r="51" spans="1:11" s="17" customFormat="1" ht="17.399999999999999" customHeight="1" outlineLevel="2">
      <c r="A51" s="33">
        <f>A48+0.1</f>
        <v>6.2999999999999989</v>
      </c>
      <c r="B51" s="29" t="s">
        <v>26</v>
      </c>
      <c r="C51" s="24"/>
      <c r="D51" s="39"/>
      <c r="E51" s="16"/>
      <c r="F51" s="19">
        <f t="shared" si="35"/>
        <v>0</v>
      </c>
      <c r="G51" s="16"/>
      <c r="H51" s="19">
        <f t="shared" si="36"/>
        <v>0</v>
      </c>
      <c r="I51" s="16"/>
      <c r="J51" s="19">
        <f t="shared" si="37"/>
        <v>0</v>
      </c>
      <c r="K51" s="90">
        <f t="shared" si="38"/>
        <v>0</v>
      </c>
    </row>
    <row r="52" spans="1:11" s="17" customFormat="1" ht="17.399999999999999" customHeight="1" outlineLevel="1">
      <c r="A52" s="32">
        <v>7</v>
      </c>
      <c r="B52" s="30" t="s">
        <v>40</v>
      </c>
      <c r="C52" s="26" t="s">
        <v>12</v>
      </c>
      <c r="D52" s="59">
        <f>8.9+10.8+18.4+9</f>
        <v>47.1</v>
      </c>
      <c r="E52" s="27"/>
      <c r="F52" s="3"/>
      <c r="G52" s="27"/>
      <c r="H52" s="3"/>
      <c r="I52" s="3"/>
      <c r="J52" s="2"/>
      <c r="K52" s="86">
        <f>J52+H52+F52</f>
        <v>0</v>
      </c>
    </row>
    <row r="53" spans="1:11" s="17" customFormat="1" ht="17.399999999999999" customHeight="1" outlineLevel="2">
      <c r="A53" s="33">
        <f>A52+0.1</f>
        <v>7.1</v>
      </c>
      <c r="B53" s="29" t="s">
        <v>53</v>
      </c>
      <c r="C53" s="24"/>
      <c r="D53" s="39"/>
      <c r="E53" s="16"/>
      <c r="F53" s="19">
        <f t="shared" si="0"/>
        <v>0</v>
      </c>
      <c r="G53" s="16"/>
      <c r="H53" s="19">
        <f t="shared" si="1"/>
        <v>0</v>
      </c>
      <c r="I53" s="16"/>
      <c r="J53" s="19">
        <f t="shared" si="2"/>
        <v>0</v>
      </c>
      <c r="K53" s="90">
        <f t="shared" si="4"/>
        <v>0</v>
      </c>
    </row>
    <row r="54" spans="1:11" s="17" customFormat="1" ht="17.399999999999999" customHeight="1" outlineLevel="2">
      <c r="A54" s="33">
        <f t="shared" ref="A54:A55" si="40">A53+0.1</f>
        <v>7.1999999999999993</v>
      </c>
      <c r="B54" s="29" t="s">
        <v>60</v>
      </c>
      <c r="C54" s="24"/>
      <c r="D54" s="39"/>
      <c r="E54" s="16"/>
      <c r="F54" s="19">
        <f t="shared" si="0"/>
        <v>0</v>
      </c>
      <c r="G54" s="16"/>
      <c r="H54" s="19">
        <f t="shared" si="1"/>
        <v>0</v>
      </c>
      <c r="I54" s="16"/>
      <c r="J54" s="19">
        <f t="shared" si="2"/>
        <v>0</v>
      </c>
      <c r="K54" s="90">
        <f t="shared" si="4"/>
        <v>0</v>
      </c>
    </row>
    <row r="55" spans="1:11" s="17" customFormat="1" ht="17.399999999999999" customHeight="1" outlineLevel="2">
      <c r="A55" s="33">
        <f t="shared" si="40"/>
        <v>7.2999999999999989</v>
      </c>
      <c r="B55" s="29" t="s">
        <v>61</v>
      </c>
      <c r="C55" s="24"/>
      <c r="D55" s="39"/>
      <c r="E55" s="16"/>
      <c r="F55" s="19">
        <f t="shared" si="0"/>
        <v>0</v>
      </c>
      <c r="G55" s="16"/>
      <c r="H55" s="19">
        <f t="shared" si="1"/>
        <v>0</v>
      </c>
      <c r="I55" s="16"/>
      <c r="J55" s="19">
        <f t="shared" si="2"/>
        <v>0</v>
      </c>
      <c r="K55" s="90">
        <f t="shared" si="4"/>
        <v>0</v>
      </c>
    </row>
    <row r="56" spans="1:11" s="17" customFormat="1" ht="17.399999999999999" customHeight="1" outlineLevel="2">
      <c r="A56" s="33" t="s">
        <v>18</v>
      </c>
      <c r="B56" s="29" t="s">
        <v>26</v>
      </c>
      <c r="C56" s="24"/>
      <c r="D56" s="39"/>
      <c r="E56" s="16"/>
      <c r="F56" s="19">
        <f t="shared" si="0"/>
        <v>0</v>
      </c>
      <c r="G56" s="16"/>
      <c r="H56" s="19">
        <f t="shared" si="1"/>
        <v>0</v>
      </c>
      <c r="I56" s="16"/>
      <c r="J56" s="19">
        <f t="shared" si="2"/>
        <v>0</v>
      </c>
      <c r="K56" s="90">
        <f t="shared" si="4"/>
        <v>0</v>
      </c>
    </row>
    <row r="57" spans="1:11" s="17" customFormat="1" ht="17.399999999999999" customHeight="1" outlineLevel="1">
      <c r="A57" s="32">
        <v>8</v>
      </c>
      <c r="B57" s="30" t="s">
        <v>41</v>
      </c>
      <c r="C57" s="26" t="s">
        <v>12</v>
      </c>
      <c r="D57" s="59">
        <f>8.9+10.8+18.4+9</f>
        <v>47.1</v>
      </c>
      <c r="E57" s="27"/>
      <c r="F57" s="3"/>
      <c r="G57" s="27"/>
      <c r="H57" s="3"/>
      <c r="I57" s="3"/>
      <c r="J57" s="2"/>
      <c r="K57" s="86">
        <f>J57+H57+F57</f>
        <v>0</v>
      </c>
    </row>
    <row r="58" spans="1:11" s="17" customFormat="1" ht="17.399999999999999" customHeight="1" outlineLevel="2">
      <c r="A58" s="33">
        <f>A57+0.1</f>
        <v>8.1</v>
      </c>
      <c r="B58" s="29" t="s">
        <v>62</v>
      </c>
      <c r="C58" s="24"/>
      <c r="D58" s="39"/>
      <c r="E58" s="16"/>
      <c r="F58" s="19">
        <f t="shared" si="0"/>
        <v>0</v>
      </c>
      <c r="G58" s="16"/>
      <c r="H58" s="19">
        <f t="shared" si="1"/>
        <v>0</v>
      </c>
      <c r="I58" s="16"/>
      <c r="J58" s="19">
        <f t="shared" si="2"/>
        <v>0</v>
      </c>
      <c r="K58" s="90">
        <f t="shared" si="4"/>
        <v>0</v>
      </c>
    </row>
    <row r="59" spans="1:11" s="17" customFormat="1" ht="17.399999999999999" customHeight="1" outlineLevel="2">
      <c r="A59" s="33">
        <f t="shared" ref="A59:A62" si="41">A58+0.1</f>
        <v>8.1999999999999993</v>
      </c>
      <c r="B59" s="29" t="s">
        <v>43</v>
      </c>
      <c r="C59" s="24"/>
      <c r="D59" s="39"/>
      <c r="E59" s="16"/>
      <c r="F59" s="19">
        <f t="shared" si="0"/>
        <v>0</v>
      </c>
      <c r="G59" s="16"/>
      <c r="H59" s="19">
        <f t="shared" si="1"/>
        <v>0</v>
      </c>
      <c r="I59" s="16"/>
      <c r="J59" s="19">
        <f t="shared" si="2"/>
        <v>0</v>
      </c>
      <c r="K59" s="90">
        <f t="shared" si="4"/>
        <v>0</v>
      </c>
    </row>
    <row r="60" spans="1:11" s="17" customFormat="1" ht="17.399999999999999" customHeight="1" outlineLevel="2">
      <c r="A60" s="33">
        <f t="shared" si="41"/>
        <v>8.2999999999999989</v>
      </c>
      <c r="B60" s="29" t="s">
        <v>44</v>
      </c>
      <c r="C60" s="24"/>
      <c r="D60" s="39"/>
      <c r="E60" s="16"/>
      <c r="F60" s="19">
        <f t="shared" si="0"/>
        <v>0</v>
      </c>
      <c r="G60" s="16"/>
      <c r="H60" s="19">
        <f t="shared" si="1"/>
        <v>0</v>
      </c>
      <c r="I60" s="16"/>
      <c r="J60" s="19">
        <f t="shared" si="2"/>
        <v>0</v>
      </c>
      <c r="K60" s="90">
        <f t="shared" si="4"/>
        <v>0</v>
      </c>
    </row>
    <row r="61" spans="1:11" s="17" customFormat="1" ht="17.399999999999999" customHeight="1" outlineLevel="2">
      <c r="A61" s="33">
        <f t="shared" si="41"/>
        <v>8.3999999999999986</v>
      </c>
      <c r="B61" s="29"/>
      <c r="C61" s="24"/>
      <c r="D61" s="39"/>
      <c r="E61" s="16"/>
      <c r="F61" s="19">
        <f t="shared" si="0"/>
        <v>0</v>
      </c>
      <c r="G61" s="16"/>
      <c r="H61" s="19">
        <f t="shared" si="1"/>
        <v>0</v>
      </c>
      <c r="I61" s="16"/>
      <c r="J61" s="19">
        <f t="shared" si="2"/>
        <v>0</v>
      </c>
      <c r="K61" s="90">
        <f t="shared" si="4"/>
        <v>0</v>
      </c>
    </row>
    <row r="62" spans="1:11" s="17" customFormat="1" ht="17.399999999999999" customHeight="1" outlineLevel="2">
      <c r="A62" s="33">
        <f t="shared" si="41"/>
        <v>8.4999999999999982</v>
      </c>
      <c r="B62" s="29" t="s">
        <v>26</v>
      </c>
      <c r="C62" s="24"/>
      <c r="D62" s="39"/>
      <c r="E62" s="16"/>
      <c r="F62" s="19">
        <f t="shared" si="0"/>
        <v>0</v>
      </c>
      <c r="G62" s="16"/>
      <c r="H62" s="19">
        <f t="shared" si="1"/>
        <v>0</v>
      </c>
      <c r="I62" s="16"/>
      <c r="J62" s="19">
        <f t="shared" si="2"/>
        <v>0</v>
      </c>
      <c r="K62" s="90">
        <f t="shared" si="4"/>
        <v>0</v>
      </c>
    </row>
    <row r="63" spans="1:11" s="17" customFormat="1" ht="17.399999999999999" customHeight="1" outlineLevel="1">
      <c r="A63" s="32">
        <v>9</v>
      </c>
      <c r="B63" s="30" t="s">
        <v>45</v>
      </c>
      <c r="C63" s="26" t="s">
        <v>24</v>
      </c>
      <c r="D63" s="42">
        <f>11+10+11+11.8</f>
        <v>43.8</v>
      </c>
      <c r="E63" s="27"/>
      <c r="F63" s="3"/>
      <c r="G63" s="27"/>
      <c r="H63" s="3"/>
      <c r="I63" s="3"/>
      <c r="J63" s="2"/>
      <c r="K63" s="86">
        <f>J63+H63+F63</f>
        <v>0</v>
      </c>
    </row>
    <row r="64" spans="1:11" s="17" customFormat="1" ht="17.399999999999999" customHeight="1" outlineLevel="2">
      <c r="A64" s="94">
        <f>A63+0.1</f>
        <v>9.1</v>
      </c>
      <c r="B64" s="29" t="s">
        <v>74</v>
      </c>
      <c r="C64" s="24"/>
      <c r="D64" s="39"/>
      <c r="E64" s="16"/>
      <c r="F64" s="19">
        <f t="shared" ref="F64:F67" si="42">E64*D64</f>
        <v>0</v>
      </c>
      <c r="G64" s="16"/>
      <c r="H64" s="19">
        <f t="shared" ref="H64:H67" si="43">G64*D64</f>
        <v>0</v>
      </c>
      <c r="I64" s="16"/>
      <c r="J64" s="19">
        <f t="shared" ref="J64:J67" si="44">I64*D64</f>
        <v>0</v>
      </c>
      <c r="K64" s="90">
        <f t="shared" ref="K64:K67" si="45">J64+H64+F64</f>
        <v>0</v>
      </c>
    </row>
    <row r="65" spans="1:11" s="17" customFormat="1" ht="17.399999999999999" customHeight="1" outlineLevel="2">
      <c r="A65" s="94">
        <f t="shared" ref="A65:A67" si="46">A64+0.1</f>
        <v>9.1999999999999993</v>
      </c>
      <c r="B65" s="29" t="s">
        <v>43</v>
      </c>
      <c r="C65" s="24"/>
      <c r="D65" s="39"/>
      <c r="E65" s="16"/>
      <c r="F65" s="19">
        <f t="shared" si="42"/>
        <v>0</v>
      </c>
      <c r="G65" s="16"/>
      <c r="H65" s="19">
        <f t="shared" si="43"/>
        <v>0</v>
      </c>
      <c r="I65" s="16"/>
      <c r="J65" s="19">
        <f t="shared" si="44"/>
        <v>0</v>
      </c>
      <c r="K65" s="90">
        <f t="shared" si="45"/>
        <v>0</v>
      </c>
    </row>
    <row r="66" spans="1:11" s="17" customFormat="1" ht="17.399999999999999" customHeight="1" outlineLevel="2">
      <c r="A66" s="94">
        <f t="shared" si="46"/>
        <v>9.2999999999999989</v>
      </c>
      <c r="B66" s="29" t="s">
        <v>44</v>
      </c>
      <c r="C66" s="24"/>
      <c r="D66" s="39"/>
      <c r="E66" s="16"/>
      <c r="F66" s="19">
        <f t="shared" si="42"/>
        <v>0</v>
      </c>
      <c r="G66" s="16"/>
      <c r="H66" s="19">
        <f t="shared" si="43"/>
        <v>0</v>
      </c>
      <c r="I66" s="16"/>
      <c r="J66" s="19">
        <f t="shared" si="44"/>
        <v>0</v>
      </c>
      <c r="K66" s="90">
        <f t="shared" si="45"/>
        <v>0</v>
      </c>
    </row>
    <row r="67" spans="1:11" s="17" customFormat="1" ht="17.399999999999999" customHeight="1" outlineLevel="2">
      <c r="A67" s="94">
        <f t="shared" si="46"/>
        <v>9.3999999999999986</v>
      </c>
      <c r="B67" s="29" t="s">
        <v>26</v>
      </c>
      <c r="C67" s="24"/>
      <c r="D67" s="39"/>
      <c r="E67" s="16"/>
      <c r="F67" s="19">
        <f t="shared" si="42"/>
        <v>0</v>
      </c>
      <c r="G67" s="16"/>
      <c r="H67" s="19">
        <f t="shared" si="43"/>
        <v>0</v>
      </c>
      <c r="I67" s="16"/>
      <c r="J67" s="19">
        <f t="shared" si="44"/>
        <v>0</v>
      </c>
      <c r="K67" s="90">
        <f t="shared" si="45"/>
        <v>0</v>
      </c>
    </row>
    <row r="68" spans="1:11" s="18" customFormat="1" ht="17.399999999999999" customHeight="1" outlineLevel="1">
      <c r="A68" s="32">
        <v>10</v>
      </c>
      <c r="B68" s="30"/>
      <c r="C68" s="26"/>
      <c r="D68" s="42"/>
      <c r="E68" s="27"/>
      <c r="F68" s="3"/>
      <c r="G68" s="27"/>
      <c r="H68" s="3"/>
      <c r="I68" s="3"/>
      <c r="J68" s="2"/>
      <c r="K68" s="86">
        <f>J68+H68+F68</f>
        <v>0</v>
      </c>
    </row>
    <row r="69" spans="1:11" ht="17.399999999999999" customHeight="1" outlineLevel="1">
      <c r="A69" s="80"/>
      <c r="B69" s="78"/>
      <c r="C69" s="72"/>
      <c r="D69" s="73"/>
      <c r="E69" s="74"/>
      <c r="F69" s="75"/>
      <c r="G69" s="74"/>
      <c r="H69" s="75"/>
      <c r="I69" s="75"/>
      <c r="J69" s="77"/>
      <c r="K69" s="87"/>
    </row>
    <row r="70" spans="1:11" ht="21" customHeight="1">
      <c r="A70" s="82" t="s">
        <v>2</v>
      </c>
      <c r="B70" s="84" t="s">
        <v>83</v>
      </c>
      <c r="C70" s="64"/>
      <c r="D70" s="66"/>
      <c r="E70" s="65"/>
      <c r="F70" s="67"/>
      <c r="G70" s="65"/>
      <c r="H70" s="67"/>
      <c r="I70" s="65"/>
      <c r="J70" s="67"/>
      <c r="K70" s="85"/>
    </row>
    <row r="71" spans="1:11" ht="17.399999999999999" customHeight="1" outlineLevel="1">
      <c r="A71" s="94">
        <f>A70+0.1</f>
        <v>4.0999999999999996</v>
      </c>
      <c r="B71" s="68" t="s">
        <v>39</v>
      </c>
      <c r="C71" s="58" t="s">
        <v>23</v>
      </c>
      <c r="D71" s="59">
        <v>320</v>
      </c>
      <c r="E71" s="60"/>
      <c r="F71" s="61"/>
      <c r="G71" s="60"/>
      <c r="H71" s="61"/>
      <c r="I71" s="61"/>
      <c r="J71" s="69"/>
      <c r="K71" s="86">
        <f>J71+H71+F71</f>
        <v>0</v>
      </c>
    </row>
    <row r="72" spans="1:11" ht="17.399999999999999" customHeight="1" outlineLevel="2">
      <c r="A72" s="94">
        <f>A71+0.1</f>
        <v>4.1999999999999993</v>
      </c>
      <c r="B72" s="35" t="s">
        <v>63</v>
      </c>
      <c r="C72" s="25" t="s">
        <v>23</v>
      </c>
      <c r="D72" s="40"/>
      <c r="E72" s="15"/>
      <c r="F72" s="19">
        <f t="shared" ref="F72:F76" si="47">E72*D72</f>
        <v>0</v>
      </c>
      <c r="G72" s="15"/>
      <c r="H72" s="19">
        <f t="shared" ref="H72:H76" si="48">G72*D72</f>
        <v>0</v>
      </c>
      <c r="I72" s="15"/>
      <c r="J72" s="19">
        <f t="shared" ref="J72:J76" si="49">I72*D72</f>
        <v>0</v>
      </c>
      <c r="K72" s="90">
        <f t="shared" ref="K72:K76" si="50">J72+H72+F72</f>
        <v>0</v>
      </c>
    </row>
    <row r="73" spans="1:11" ht="17.399999999999999" customHeight="1" outlineLevel="2">
      <c r="A73" s="94">
        <f t="shared" ref="A73:A76" si="51">A72+0.1</f>
        <v>4.2999999999999989</v>
      </c>
      <c r="B73" s="35" t="s">
        <v>64</v>
      </c>
      <c r="C73" s="25" t="s">
        <v>24</v>
      </c>
      <c r="D73" s="40"/>
      <c r="E73" s="15"/>
      <c r="F73" s="19">
        <f t="shared" si="47"/>
        <v>0</v>
      </c>
      <c r="G73" s="15"/>
      <c r="H73" s="19">
        <f t="shared" si="48"/>
        <v>0</v>
      </c>
      <c r="I73" s="15"/>
      <c r="J73" s="19">
        <f t="shared" si="49"/>
        <v>0</v>
      </c>
      <c r="K73" s="90">
        <f t="shared" si="50"/>
        <v>0</v>
      </c>
    </row>
    <row r="74" spans="1:11" ht="17.399999999999999" customHeight="1" outlineLevel="2">
      <c r="A74" s="94">
        <f t="shared" si="51"/>
        <v>4.3999999999999986</v>
      </c>
      <c r="B74" s="35" t="s">
        <v>53</v>
      </c>
      <c r="C74" s="25" t="s">
        <v>11</v>
      </c>
      <c r="D74" s="40"/>
      <c r="E74" s="15"/>
      <c r="F74" s="19">
        <f t="shared" si="47"/>
        <v>0</v>
      </c>
      <c r="G74" s="15"/>
      <c r="H74" s="19">
        <f t="shared" si="48"/>
        <v>0</v>
      </c>
      <c r="I74" s="15"/>
      <c r="J74" s="19">
        <f t="shared" si="49"/>
        <v>0</v>
      </c>
      <c r="K74" s="90">
        <f t="shared" si="50"/>
        <v>0</v>
      </c>
    </row>
    <row r="75" spans="1:11" ht="17.399999999999999" customHeight="1" outlineLevel="2">
      <c r="A75" s="94">
        <f t="shared" si="51"/>
        <v>4.4999999999999982</v>
      </c>
      <c r="B75" s="35" t="s">
        <v>65</v>
      </c>
      <c r="C75" s="25" t="s">
        <v>11</v>
      </c>
      <c r="D75" s="40"/>
      <c r="E75" s="15"/>
      <c r="F75" s="19">
        <f t="shared" si="47"/>
        <v>0</v>
      </c>
      <c r="G75" s="15"/>
      <c r="H75" s="19">
        <f t="shared" si="48"/>
        <v>0</v>
      </c>
      <c r="I75" s="15"/>
      <c r="J75" s="19">
        <f t="shared" si="49"/>
        <v>0</v>
      </c>
      <c r="K75" s="90">
        <f t="shared" si="50"/>
        <v>0</v>
      </c>
    </row>
    <row r="76" spans="1:11" ht="17.399999999999999" customHeight="1" outlineLevel="2">
      <c r="A76" s="94">
        <f t="shared" si="51"/>
        <v>4.5999999999999979</v>
      </c>
      <c r="B76" s="35" t="s">
        <v>26</v>
      </c>
      <c r="C76" s="25" t="s">
        <v>25</v>
      </c>
      <c r="D76" s="40"/>
      <c r="E76" s="15"/>
      <c r="F76" s="19">
        <f t="shared" si="47"/>
        <v>0</v>
      </c>
      <c r="G76" s="15"/>
      <c r="H76" s="19">
        <f t="shared" si="48"/>
        <v>0</v>
      </c>
      <c r="I76" s="15"/>
      <c r="J76" s="19">
        <f t="shared" si="49"/>
        <v>0</v>
      </c>
      <c r="K76" s="90">
        <f t="shared" si="50"/>
        <v>0</v>
      </c>
    </row>
    <row r="77" spans="1:11" ht="17.399999999999999" customHeight="1" outlineLevel="1">
      <c r="A77" s="94">
        <f>A70+0.1</f>
        <v>4.0999999999999996</v>
      </c>
      <c r="B77" s="68" t="s">
        <v>79</v>
      </c>
      <c r="C77" s="58" t="s">
        <v>24</v>
      </c>
      <c r="D77" s="59">
        <f>(7+6+4)*5</f>
        <v>85</v>
      </c>
      <c r="E77" s="60"/>
      <c r="F77" s="61"/>
      <c r="G77" s="60"/>
      <c r="H77" s="61"/>
      <c r="I77" s="61"/>
      <c r="J77" s="69"/>
      <c r="K77" s="86">
        <f>J77+H77+F77</f>
        <v>0</v>
      </c>
    </row>
    <row r="78" spans="1:11" ht="17.399999999999999" customHeight="1" outlineLevel="2">
      <c r="A78" s="94">
        <f>A77+0.1</f>
        <v>4.1999999999999993</v>
      </c>
      <c r="B78" s="35" t="s">
        <v>63</v>
      </c>
      <c r="C78" s="25" t="s">
        <v>23</v>
      </c>
      <c r="D78" s="40"/>
      <c r="E78" s="15"/>
      <c r="F78" s="19">
        <f t="shared" ref="F78:F82" si="52">E78*D78</f>
        <v>0</v>
      </c>
      <c r="G78" s="15"/>
      <c r="H78" s="19">
        <f t="shared" ref="H78:H82" si="53">G78*D78</f>
        <v>0</v>
      </c>
      <c r="I78" s="15"/>
      <c r="J78" s="19">
        <f t="shared" ref="J78:J82" si="54">I78*D78</f>
        <v>0</v>
      </c>
      <c r="K78" s="90">
        <f t="shared" ref="K78:K82" si="55">J78+H78+F78</f>
        <v>0</v>
      </c>
    </row>
    <row r="79" spans="1:11" ht="17.399999999999999" customHeight="1" outlineLevel="2">
      <c r="A79" s="94">
        <f t="shared" ref="A79:A82" si="56">A78+0.1</f>
        <v>4.2999999999999989</v>
      </c>
      <c r="B79" s="35" t="s">
        <v>64</v>
      </c>
      <c r="C79" s="25" t="s">
        <v>24</v>
      </c>
      <c r="D79" s="40"/>
      <c r="E79" s="15"/>
      <c r="F79" s="19">
        <f t="shared" si="52"/>
        <v>0</v>
      </c>
      <c r="G79" s="15"/>
      <c r="H79" s="19">
        <f t="shared" si="53"/>
        <v>0</v>
      </c>
      <c r="I79" s="15"/>
      <c r="J79" s="19">
        <f t="shared" si="54"/>
        <v>0</v>
      </c>
      <c r="K79" s="90">
        <f t="shared" si="55"/>
        <v>0</v>
      </c>
    </row>
    <row r="80" spans="1:11" ht="17.399999999999999" customHeight="1" outlineLevel="2">
      <c r="A80" s="94">
        <f t="shared" si="56"/>
        <v>4.3999999999999986</v>
      </c>
      <c r="B80" s="35" t="s">
        <v>53</v>
      </c>
      <c r="C80" s="25" t="s">
        <v>11</v>
      </c>
      <c r="D80" s="40"/>
      <c r="E80" s="15"/>
      <c r="F80" s="19">
        <f t="shared" si="52"/>
        <v>0</v>
      </c>
      <c r="G80" s="15"/>
      <c r="H80" s="19">
        <f t="shared" si="53"/>
        <v>0</v>
      </c>
      <c r="I80" s="15"/>
      <c r="J80" s="19">
        <f t="shared" si="54"/>
        <v>0</v>
      </c>
      <c r="K80" s="90">
        <f t="shared" si="55"/>
        <v>0</v>
      </c>
    </row>
    <row r="81" spans="1:11" ht="17.399999999999999" customHeight="1" outlineLevel="2">
      <c r="A81" s="94">
        <f t="shared" si="56"/>
        <v>4.4999999999999982</v>
      </c>
      <c r="B81" s="35" t="s">
        <v>65</v>
      </c>
      <c r="C81" s="25" t="s">
        <v>11</v>
      </c>
      <c r="D81" s="40"/>
      <c r="E81" s="15"/>
      <c r="F81" s="19">
        <f t="shared" si="52"/>
        <v>0</v>
      </c>
      <c r="G81" s="15"/>
      <c r="H81" s="19">
        <f t="shared" si="53"/>
        <v>0</v>
      </c>
      <c r="I81" s="15"/>
      <c r="J81" s="19">
        <f t="shared" si="54"/>
        <v>0</v>
      </c>
      <c r="K81" s="90">
        <f t="shared" si="55"/>
        <v>0</v>
      </c>
    </row>
    <row r="82" spans="1:11" ht="17.399999999999999" customHeight="1" outlineLevel="2">
      <c r="A82" s="94">
        <f t="shared" si="56"/>
        <v>4.5999999999999979</v>
      </c>
      <c r="B82" s="35" t="s">
        <v>26</v>
      </c>
      <c r="C82" s="25" t="s">
        <v>25</v>
      </c>
      <c r="D82" s="40"/>
      <c r="E82" s="15"/>
      <c r="F82" s="19">
        <f t="shared" si="52"/>
        <v>0</v>
      </c>
      <c r="G82" s="15"/>
      <c r="H82" s="19">
        <f t="shared" si="53"/>
        <v>0</v>
      </c>
      <c r="I82" s="15"/>
      <c r="J82" s="19">
        <f t="shared" si="54"/>
        <v>0</v>
      </c>
      <c r="K82" s="90">
        <f t="shared" si="55"/>
        <v>0</v>
      </c>
    </row>
    <row r="83" spans="1:11" ht="17.399999999999999" customHeight="1" outlineLevel="1">
      <c r="A83" s="94">
        <f>A76+0.1</f>
        <v>4.6999999999999975</v>
      </c>
      <c r="B83" s="68" t="s">
        <v>97</v>
      </c>
      <c r="C83" s="58" t="s">
        <v>24</v>
      </c>
      <c r="D83" s="59">
        <v>16</v>
      </c>
      <c r="E83" s="60"/>
      <c r="F83" s="61"/>
      <c r="G83" s="60"/>
      <c r="H83" s="61"/>
      <c r="I83" s="61"/>
      <c r="J83" s="69"/>
      <c r="K83" s="86">
        <f>J83+H83+F83</f>
        <v>0</v>
      </c>
    </row>
    <row r="84" spans="1:11" ht="17.399999999999999" customHeight="1" outlineLevel="2">
      <c r="A84" s="94">
        <f>A83+0.1</f>
        <v>4.7999999999999972</v>
      </c>
      <c r="B84" s="35" t="s">
        <v>80</v>
      </c>
      <c r="C84" s="25" t="s">
        <v>23</v>
      </c>
      <c r="D84" s="40"/>
      <c r="E84" s="15"/>
      <c r="F84" s="19">
        <f t="shared" ref="F84:F88" si="57">E84*D84</f>
        <v>0</v>
      </c>
      <c r="G84" s="15"/>
      <c r="H84" s="19">
        <f t="shared" ref="H84:H88" si="58">G84*D84</f>
        <v>0</v>
      </c>
      <c r="I84" s="15"/>
      <c r="J84" s="19">
        <f t="shared" ref="J84:J88" si="59">I84*D84</f>
        <v>0</v>
      </c>
      <c r="K84" s="90">
        <f t="shared" ref="K84:K88" si="60">J84+H84+F84</f>
        <v>0</v>
      </c>
    </row>
    <row r="85" spans="1:11" ht="17.399999999999999" customHeight="1" outlineLevel="2">
      <c r="A85" s="94">
        <f t="shared" ref="A85:A88" si="61">A84+0.1</f>
        <v>4.8999999999999968</v>
      </c>
      <c r="B85" s="35" t="s">
        <v>81</v>
      </c>
      <c r="C85" s="25" t="s">
        <v>24</v>
      </c>
      <c r="D85" s="40"/>
      <c r="E85" s="15"/>
      <c r="F85" s="19">
        <f t="shared" si="57"/>
        <v>0</v>
      </c>
      <c r="G85" s="15"/>
      <c r="H85" s="19">
        <f t="shared" si="58"/>
        <v>0</v>
      </c>
      <c r="I85" s="15"/>
      <c r="J85" s="19">
        <f t="shared" si="59"/>
        <v>0</v>
      </c>
      <c r="K85" s="90">
        <f t="shared" si="60"/>
        <v>0</v>
      </c>
    </row>
    <row r="86" spans="1:11" ht="17.399999999999999" customHeight="1" outlineLevel="2">
      <c r="A86" s="94">
        <f t="shared" si="61"/>
        <v>4.9999999999999964</v>
      </c>
      <c r="B86" s="35" t="s">
        <v>82</v>
      </c>
      <c r="C86" s="25" t="s">
        <v>11</v>
      </c>
      <c r="D86" s="40"/>
      <c r="E86" s="15"/>
      <c r="F86" s="19">
        <f t="shared" si="57"/>
        <v>0</v>
      </c>
      <c r="G86" s="15"/>
      <c r="H86" s="19">
        <f t="shared" si="58"/>
        <v>0</v>
      </c>
      <c r="I86" s="15"/>
      <c r="J86" s="19">
        <f t="shared" si="59"/>
        <v>0</v>
      </c>
      <c r="K86" s="90">
        <f t="shared" si="60"/>
        <v>0</v>
      </c>
    </row>
    <row r="87" spans="1:11" ht="17.399999999999999" customHeight="1" outlineLevel="2">
      <c r="A87" s="94">
        <f t="shared" si="61"/>
        <v>5.0999999999999961</v>
      </c>
      <c r="B87" s="35"/>
      <c r="C87" s="25"/>
      <c r="D87" s="40"/>
      <c r="E87" s="15"/>
      <c r="F87" s="19">
        <f t="shared" si="57"/>
        <v>0</v>
      </c>
      <c r="G87" s="15"/>
      <c r="H87" s="19">
        <f t="shared" si="58"/>
        <v>0</v>
      </c>
      <c r="I87" s="15"/>
      <c r="J87" s="19">
        <f t="shared" si="59"/>
        <v>0</v>
      </c>
      <c r="K87" s="90">
        <f t="shared" si="60"/>
        <v>0</v>
      </c>
    </row>
    <row r="88" spans="1:11" ht="17.399999999999999" customHeight="1" outlineLevel="2">
      <c r="A88" s="94">
        <f t="shared" si="61"/>
        <v>5.1999999999999957</v>
      </c>
      <c r="B88" s="35" t="s">
        <v>26</v>
      </c>
      <c r="C88" s="25" t="s">
        <v>25</v>
      </c>
      <c r="D88" s="40"/>
      <c r="E88" s="15"/>
      <c r="F88" s="19">
        <f t="shared" si="57"/>
        <v>0</v>
      </c>
      <c r="G88" s="15"/>
      <c r="H88" s="19">
        <f t="shared" si="58"/>
        <v>0</v>
      </c>
      <c r="I88" s="15"/>
      <c r="J88" s="19">
        <f t="shared" si="59"/>
        <v>0</v>
      </c>
      <c r="K88" s="90">
        <f t="shared" si="60"/>
        <v>0</v>
      </c>
    </row>
    <row r="89" spans="1:11" ht="17.399999999999999" customHeight="1" outlineLevel="1">
      <c r="A89" s="94">
        <f>A82+0.1</f>
        <v>4.6999999999999975</v>
      </c>
      <c r="B89" s="68" t="s">
        <v>84</v>
      </c>
      <c r="C89" s="58" t="s">
        <v>24</v>
      </c>
      <c r="D89" s="59">
        <v>11</v>
      </c>
      <c r="E89" s="60"/>
      <c r="F89" s="61"/>
      <c r="G89" s="60"/>
      <c r="H89" s="61"/>
      <c r="I89" s="61"/>
      <c r="J89" s="69"/>
      <c r="K89" s="86">
        <f>J89+H89+F89</f>
        <v>0</v>
      </c>
    </row>
    <row r="90" spans="1:11" ht="17.399999999999999" customHeight="1" outlineLevel="2">
      <c r="A90" s="94">
        <f>A89+0.1</f>
        <v>4.7999999999999972</v>
      </c>
      <c r="B90" s="35" t="s">
        <v>85</v>
      </c>
      <c r="C90" s="25"/>
      <c r="D90" s="40"/>
      <c r="E90" s="15"/>
      <c r="F90" s="19">
        <f t="shared" ref="F90:F92" si="62">E90*D90</f>
        <v>0</v>
      </c>
      <c r="G90" s="15"/>
      <c r="H90" s="19">
        <f t="shared" ref="H90:H92" si="63">G90*D90</f>
        <v>0</v>
      </c>
      <c r="I90" s="15"/>
      <c r="J90" s="19">
        <f t="shared" ref="J90:J92" si="64">I90*D90</f>
        <v>0</v>
      </c>
      <c r="K90" s="90">
        <f t="shared" ref="K90:K92" si="65">J90+H90+F90</f>
        <v>0</v>
      </c>
    </row>
    <row r="91" spans="1:11" ht="17.399999999999999" customHeight="1" outlineLevel="2">
      <c r="A91" s="94">
        <f t="shared" ref="A91:A92" si="66">A90+0.1</f>
        <v>4.8999999999999968</v>
      </c>
      <c r="B91" s="35" t="s">
        <v>86</v>
      </c>
      <c r="C91" s="25"/>
      <c r="D91" s="40"/>
      <c r="E91" s="15"/>
      <c r="F91" s="19">
        <f t="shared" si="62"/>
        <v>0</v>
      </c>
      <c r="G91" s="15"/>
      <c r="H91" s="19">
        <f t="shared" si="63"/>
        <v>0</v>
      </c>
      <c r="I91" s="15"/>
      <c r="J91" s="19">
        <f t="shared" si="64"/>
        <v>0</v>
      </c>
      <c r="K91" s="90">
        <f t="shared" si="65"/>
        <v>0</v>
      </c>
    </row>
    <row r="92" spans="1:11" ht="17.399999999999999" customHeight="1" outlineLevel="2">
      <c r="A92" s="94">
        <f t="shared" si="66"/>
        <v>4.9999999999999964</v>
      </c>
      <c r="B92" s="35" t="s">
        <v>26</v>
      </c>
      <c r="C92" s="25"/>
      <c r="D92" s="40"/>
      <c r="E92" s="15"/>
      <c r="F92" s="19">
        <f t="shared" si="62"/>
        <v>0</v>
      </c>
      <c r="G92" s="15"/>
      <c r="H92" s="19">
        <f t="shared" si="63"/>
        <v>0</v>
      </c>
      <c r="I92" s="15"/>
      <c r="J92" s="19">
        <f t="shared" si="64"/>
        <v>0</v>
      </c>
      <c r="K92" s="90">
        <f t="shared" si="65"/>
        <v>0</v>
      </c>
    </row>
    <row r="93" spans="1:11" ht="17.399999999999999" customHeight="1" outlineLevel="1">
      <c r="A93" s="80"/>
      <c r="B93" s="78"/>
      <c r="C93" s="72"/>
      <c r="D93" s="73"/>
      <c r="E93" s="74"/>
      <c r="F93" s="75"/>
      <c r="G93" s="74"/>
      <c r="H93" s="75"/>
      <c r="I93" s="75"/>
      <c r="J93" s="77"/>
      <c r="K93" s="86">
        <f>J93+H93+F93</f>
        <v>0</v>
      </c>
    </row>
    <row r="94" spans="1:11" ht="21" customHeight="1">
      <c r="A94" s="82" t="s">
        <v>2</v>
      </c>
      <c r="B94" s="84" t="s">
        <v>47</v>
      </c>
      <c r="C94" s="64"/>
      <c r="D94" s="66"/>
      <c r="E94" s="65"/>
      <c r="F94" s="67"/>
      <c r="G94" s="65"/>
      <c r="H94" s="67"/>
      <c r="I94" s="65"/>
      <c r="J94" s="67"/>
      <c r="K94" s="85"/>
    </row>
    <row r="95" spans="1:11" ht="17.399999999999999" customHeight="1" outlineLevel="1">
      <c r="A95" s="103">
        <v>1</v>
      </c>
      <c r="B95" s="68" t="s">
        <v>50</v>
      </c>
      <c r="C95" s="58" t="s">
        <v>25</v>
      </c>
      <c r="D95" s="59">
        <v>0</v>
      </c>
      <c r="E95" s="60"/>
      <c r="F95" s="61"/>
      <c r="G95" s="60"/>
      <c r="H95" s="61"/>
      <c r="I95" s="61"/>
      <c r="J95" s="69"/>
      <c r="K95" s="86">
        <f>J95+H95+F95</f>
        <v>0</v>
      </c>
    </row>
    <row r="96" spans="1:11" ht="17.399999999999999" customHeight="1" outlineLevel="2">
      <c r="A96" s="36">
        <f>A94+0.1</f>
        <v>4.0999999999999996</v>
      </c>
      <c r="B96" s="35" t="s">
        <v>48</v>
      </c>
      <c r="C96" s="25" t="s">
        <v>24</v>
      </c>
      <c r="D96" s="40">
        <f>5.9+5.9+59+5.9</f>
        <v>76.7</v>
      </c>
      <c r="E96" s="15"/>
      <c r="F96" s="19">
        <f t="shared" ref="F96:F103" si="67">E96*D96</f>
        <v>0</v>
      </c>
      <c r="G96" s="15"/>
      <c r="H96" s="19">
        <f t="shared" ref="H96:H103" si="68">G96*D96</f>
        <v>0</v>
      </c>
      <c r="I96" s="15"/>
      <c r="J96" s="19">
        <f t="shared" ref="J96:J103" si="69">I96*D96</f>
        <v>0</v>
      </c>
      <c r="K96" s="90">
        <f t="shared" ref="K96:K103" si="70">J96+H96+F96</f>
        <v>0</v>
      </c>
    </row>
    <row r="97" spans="1:11" ht="17.399999999999999" customHeight="1" outlineLevel="2">
      <c r="A97" s="36">
        <f>A94+0.1</f>
        <v>4.0999999999999996</v>
      </c>
      <c r="B97" s="35" t="s">
        <v>49</v>
      </c>
      <c r="C97" s="25" t="s">
        <v>24</v>
      </c>
      <c r="D97" s="40">
        <f>4+2.1</f>
        <v>6.1</v>
      </c>
      <c r="E97" s="15"/>
      <c r="F97" s="19">
        <f t="shared" si="67"/>
        <v>0</v>
      </c>
      <c r="G97" s="15"/>
      <c r="H97" s="19">
        <f t="shared" si="68"/>
        <v>0</v>
      </c>
      <c r="I97" s="15"/>
      <c r="J97" s="19">
        <f t="shared" si="69"/>
        <v>0</v>
      </c>
      <c r="K97" s="90">
        <f t="shared" si="70"/>
        <v>0</v>
      </c>
    </row>
    <row r="98" spans="1:11" ht="17.399999999999999" customHeight="1" outlineLevel="1">
      <c r="A98" s="103">
        <v>2</v>
      </c>
      <c r="B98" s="68" t="s">
        <v>51</v>
      </c>
      <c r="C98" s="58" t="s">
        <v>25</v>
      </c>
      <c r="D98" s="59">
        <f>D57+D21</f>
        <v>53.300000000000004</v>
      </c>
      <c r="E98" s="60"/>
      <c r="F98" s="61"/>
      <c r="G98" s="60"/>
      <c r="H98" s="61"/>
      <c r="I98" s="61"/>
      <c r="J98" s="69"/>
      <c r="K98" s="86">
        <f>J98+H98+F98</f>
        <v>0</v>
      </c>
    </row>
    <row r="99" spans="1:11" ht="17.399999999999999" customHeight="1" outlineLevel="2">
      <c r="A99" s="36">
        <f>A98+0.1</f>
        <v>2.1</v>
      </c>
      <c r="B99" s="35" t="s">
        <v>52</v>
      </c>
      <c r="C99" s="25"/>
      <c r="D99" s="40"/>
      <c r="E99" s="15"/>
      <c r="F99" s="19">
        <f t="shared" ref="F99:F100" si="71">E99*D99</f>
        <v>0</v>
      </c>
      <c r="G99" s="15"/>
      <c r="H99" s="19">
        <f t="shared" ref="H99:H100" si="72">G99*D99</f>
        <v>0</v>
      </c>
      <c r="I99" s="15"/>
      <c r="J99" s="19">
        <f t="shared" ref="J99:J100" si="73">I99*D99</f>
        <v>0</v>
      </c>
      <c r="K99" s="90">
        <f t="shared" ref="K99:K100" si="74">J99+H99+F99</f>
        <v>0</v>
      </c>
    </row>
    <row r="100" spans="1:11" ht="17.399999999999999" customHeight="1" outlineLevel="2">
      <c r="A100" s="36">
        <f t="shared" ref="A100:A103" si="75">A99+0.1</f>
        <v>2.2000000000000002</v>
      </c>
      <c r="B100" s="35" t="s">
        <v>54</v>
      </c>
      <c r="C100" s="25"/>
      <c r="D100" s="40"/>
      <c r="E100" s="15"/>
      <c r="F100" s="19">
        <f t="shared" si="71"/>
        <v>0</v>
      </c>
      <c r="G100" s="15"/>
      <c r="H100" s="19">
        <f t="shared" si="72"/>
        <v>0</v>
      </c>
      <c r="I100" s="15"/>
      <c r="J100" s="19">
        <f t="shared" si="73"/>
        <v>0</v>
      </c>
      <c r="K100" s="90">
        <f t="shared" si="74"/>
        <v>0</v>
      </c>
    </row>
    <row r="101" spans="1:11" ht="17.399999999999999" customHeight="1" outlineLevel="2">
      <c r="A101" s="36">
        <f t="shared" si="75"/>
        <v>2.3000000000000003</v>
      </c>
      <c r="B101" s="35" t="s">
        <v>53</v>
      </c>
      <c r="C101" s="25"/>
      <c r="D101" s="40"/>
      <c r="E101" s="15"/>
      <c r="F101" s="19">
        <f t="shared" ref="F101:F102" si="76">E101*D101</f>
        <v>0</v>
      </c>
      <c r="G101" s="15"/>
      <c r="H101" s="19">
        <f t="shared" ref="H101:H102" si="77">G101*D101</f>
        <v>0</v>
      </c>
      <c r="I101" s="15"/>
      <c r="J101" s="19">
        <f t="shared" ref="J101:J102" si="78">I101*D101</f>
        <v>0</v>
      </c>
      <c r="K101" s="90">
        <f t="shared" ref="K101:K102" si="79">J101+H101+F101</f>
        <v>0</v>
      </c>
    </row>
    <row r="102" spans="1:11" ht="17.399999999999999" customHeight="1" outlineLevel="2">
      <c r="A102" s="36">
        <f t="shared" si="75"/>
        <v>2.4000000000000004</v>
      </c>
      <c r="B102" s="35" t="s">
        <v>55</v>
      </c>
      <c r="C102" s="25"/>
      <c r="D102" s="40"/>
      <c r="E102" s="15"/>
      <c r="F102" s="19">
        <f t="shared" si="76"/>
        <v>0</v>
      </c>
      <c r="G102" s="15"/>
      <c r="H102" s="19">
        <f t="shared" si="77"/>
        <v>0</v>
      </c>
      <c r="I102" s="15"/>
      <c r="J102" s="19">
        <f t="shared" si="78"/>
        <v>0</v>
      </c>
      <c r="K102" s="90">
        <f t="shared" si="79"/>
        <v>0</v>
      </c>
    </row>
    <row r="103" spans="1:11" ht="17.399999999999999" customHeight="1" outlineLevel="2">
      <c r="A103" s="36">
        <f t="shared" si="75"/>
        <v>2.5000000000000004</v>
      </c>
      <c r="B103" s="29" t="s">
        <v>26</v>
      </c>
      <c r="C103" s="25"/>
      <c r="D103" s="40"/>
      <c r="E103" s="15"/>
      <c r="F103" s="19">
        <f t="shared" si="67"/>
        <v>0</v>
      </c>
      <c r="G103" s="15"/>
      <c r="H103" s="19">
        <f t="shared" si="68"/>
        <v>0</v>
      </c>
      <c r="I103" s="15"/>
      <c r="J103" s="19">
        <f t="shared" si="69"/>
        <v>0</v>
      </c>
      <c r="K103" s="90">
        <f t="shared" si="70"/>
        <v>0</v>
      </c>
    </row>
    <row r="104" spans="1:11" ht="17.399999999999999" customHeight="1" outlineLevel="1">
      <c r="A104" s="103">
        <v>3</v>
      </c>
      <c r="B104" s="68" t="s">
        <v>87</v>
      </c>
      <c r="C104" s="58" t="s">
        <v>23</v>
      </c>
      <c r="D104" s="59">
        <v>20</v>
      </c>
      <c r="E104" s="60"/>
      <c r="F104" s="61"/>
      <c r="G104" s="60"/>
      <c r="H104" s="61"/>
      <c r="I104" s="61"/>
      <c r="J104" s="69"/>
      <c r="K104" s="86">
        <f>J104+H104+F104</f>
        <v>0</v>
      </c>
    </row>
    <row r="105" spans="1:11" ht="17.399999999999999" customHeight="1" outlineLevel="2">
      <c r="A105" s="36">
        <f>A104+0.1</f>
        <v>3.1</v>
      </c>
      <c r="B105" s="35" t="s">
        <v>63</v>
      </c>
      <c r="C105" s="25"/>
      <c r="D105" s="40"/>
      <c r="E105" s="15"/>
      <c r="F105" s="19">
        <f t="shared" ref="F105:F106" si="80">E105*D105</f>
        <v>0</v>
      </c>
      <c r="G105" s="15"/>
      <c r="H105" s="19">
        <f t="shared" ref="H105:H106" si="81">G105*D105</f>
        <v>0</v>
      </c>
      <c r="I105" s="15"/>
      <c r="J105" s="19">
        <f t="shared" ref="J105:J106" si="82">I105*D105</f>
        <v>0</v>
      </c>
      <c r="K105" s="90">
        <f t="shared" ref="K105:K106" si="83">J105+H105+F105</f>
        <v>0</v>
      </c>
    </row>
    <row r="106" spans="1:11" ht="17.399999999999999" customHeight="1" outlineLevel="2">
      <c r="A106" s="36">
        <f t="shared" ref="A106:A107" si="84">A105+0.1</f>
        <v>3.2</v>
      </c>
      <c r="B106" s="35" t="s">
        <v>88</v>
      </c>
      <c r="C106" s="25"/>
      <c r="D106" s="40"/>
      <c r="E106" s="15"/>
      <c r="F106" s="19">
        <f t="shared" si="80"/>
        <v>0</v>
      </c>
      <c r="G106" s="15"/>
      <c r="H106" s="19">
        <f t="shared" si="81"/>
        <v>0</v>
      </c>
      <c r="I106" s="15"/>
      <c r="J106" s="19">
        <f t="shared" si="82"/>
        <v>0</v>
      </c>
      <c r="K106" s="90">
        <f t="shared" si="83"/>
        <v>0</v>
      </c>
    </row>
    <row r="107" spans="1:11" ht="17.399999999999999" customHeight="1" outlineLevel="2">
      <c r="A107" s="36">
        <f t="shared" si="84"/>
        <v>3.3000000000000003</v>
      </c>
      <c r="B107" s="98" t="s">
        <v>89</v>
      </c>
      <c r="C107" s="99"/>
      <c r="D107" s="100"/>
      <c r="E107" s="101"/>
      <c r="F107" s="102"/>
      <c r="G107" s="101"/>
      <c r="H107" s="102"/>
      <c r="I107" s="101"/>
      <c r="J107" s="102"/>
      <c r="K107" s="95"/>
    </row>
    <row r="108" spans="1:11" ht="17.399999999999999" customHeight="1" outlineLevel="1">
      <c r="A108" s="103">
        <v>4</v>
      </c>
      <c r="B108" s="68" t="s">
        <v>90</v>
      </c>
      <c r="C108" s="58" t="s">
        <v>24</v>
      </c>
      <c r="D108" s="59">
        <v>24.96</v>
      </c>
      <c r="E108" s="60"/>
      <c r="F108" s="61"/>
      <c r="G108" s="60"/>
      <c r="H108" s="61"/>
      <c r="I108" s="61"/>
      <c r="J108" s="69"/>
      <c r="K108" s="86">
        <f>J108+H108+F108</f>
        <v>0</v>
      </c>
    </row>
    <row r="109" spans="1:11" ht="17.399999999999999" customHeight="1" outlineLevel="2">
      <c r="A109" s="36">
        <f>A108+0.1</f>
        <v>4.0999999999999996</v>
      </c>
      <c r="B109" s="29" t="s">
        <v>62</v>
      </c>
      <c r="C109" s="25"/>
      <c r="D109" s="40"/>
      <c r="E109" s="15"/>
      <c r="F109" s="19">
        <f t="shared" ref="F109:F111" si="85">E109*D109</f>
        <v>0</v>
      </c>
      <c r="G109" s="15"/>
      <c r="H109" s="19">
        <f t="shared" ref="H109:H111" si="86">G109*D109</f>
        <v>0</v>
      </c>
      <c r="I109" s="15"/>
      <c r="J109" s="19">
        <f t="shared" ref="J109:J111" si="87">I109*D109</f>
        <v>0</v>
      </c>
      <c r="K109" s="90">
        <f t="shared" ref="K109:K111" si="88">J109+H109+F109</f>
        <v>0</v>
      </c>
    </row>
    <row r="110" spans="1:11" ht="17.399999999999999" customHeight="1" outlineLevel="2">
      <c r="A110" s="36">
        <f t="shared" ref="A110:A113" si="89">A109+0.1</f>
        <v>4.1999999999999993</v>
      </c>
      <c r="B110" s="29" t="s">
        <v>91</v>
      </c>
      <c r="C110" s="25"/>
      <c r="D110" s="40"/>
      <c r="E110" s="15"/>
      <c r="F110" s="19"/>
      <c r="G110" s="15"/>
      <c r="H110" s="19"/>
      <c r="I110" s="15"/>
      <c r="J110" s="19"/>
      <c r="K110" s="90"/>
    </row>
    <row r="111" spans="1:11" ht="17.399999999999999" customHeight="1" outlineLevel="2">
      <c r="A111" s="36">
        <f t="shared" si="89"/>
        <v>4.2999999999999989</v>
      </c>
      <c r="B111" s="29" t="s">
        <v>76</v>
      </c>
      <c r="C111" s="25"/>
      <c r="D111" s="40"/>
      <c r="E111" s="15"/>
      <c r="F111" s="19">
        <f t="shared" si="85"/>
        <v>0</v>
      </c>
      <c r="G111" s="15"/>
      <c r="H111" s="19">
        <f t="shared" si="86"/>
        <v>0</v>
      </c>
      <c r="I111" s="15"/>
      <c r="J111" s="19">
        <f t="shared" si="87"/>
        <v>0</v>
      </c>
      <c r="K111" s="90">
        <f t="shared" si="88"/>
        <v>0</v>
      </c>
    </row>
    <row r="112" spans="1:11" ht="17.399999999999999" customHeight="1" outlineLevel="2">
      <c r="A112" s="36">
        <f t="shared" si="89"/>
        <v>4.3999999999999986</v>
      </c>
      <c r="B112" s="29" t="s">
        <v>44</v>
      </c>
      <c r="C112" s="99"/>
      <c r="D112" s="100"/>
      <c r="E112" s="101"/>
      <c r="F112" s="102"/>
      <c r="G112" s="101"/>
      <c r="H112" s="102"/>
      <c r="I112" s="101"/>
      <c r="J112" s="102"/>
      <c r="K112" s="95"/>
    </row>
    <row r="113" spans="1:11" ht="17.399999999999999" customHeight="1" outlineLevel="2">
      <c r="A113" s="36">
        <f t="shared" si="89"/>
        <v>4.4999999999999982</v>
      </c>
      <c r="B113" s="35" t="s">
        <v>1</v>
      </c>
      <c r="C113" s="99"/>
      <c r="D113" s="100"/>
      <c r="E113" s="101"/>
      <c r="F113" s="102"/>
      <c r="G113" s="101"/>
      <c r="H113" s="102"/>
      <c r="I113" s="101"/>
      <c r="J113" s="102"/>
      <c r="K113" s="95"/>
    </row>
    <row r="114" spans="1:11" ht="17.399999999999999" customHeight="1" outlineLevel="1">
      <c r="A114" s="80"/>
      <c r="B114" s="78"/>
      <c r="C114" s="72"/>
      <c r="D114" s="73"/>
      <c r="E114" s="74"/>
      <c r="F114" s="75"/>
      <c r="G114" s="74"/>
      <c r="H114" s="75"/>
      <c r="I114" s="75"/>
      <c r="J114" s="77"/>
      <c r="K114" s="86">
        <f>J114+H114+F114</f>
        <v>0</v>
      </c>
    </row>
    <row r="115" spans="1:11" ht="21" customHeight="1">
      <c r="A115" s="82" t="s">
        <v>2</v>
      </c>
      <c r="B115" s="84" t="s">
        <v>42</v>
      </c>
      <c r="C115" s="64"/>
      <c r="D115" s="66"/>
      <c r="E115" s="65"/>
      <c r="F115" s="67"/>
      <c r="G115" s="65"/>
      <c r="H115" s="67"/>
      <c r="I115" s="65"/>
      <c r="J115" s="67"/>
      <c r="K115" s="85"/>
    </row>
    <row r="116" spans="1:11" ht="17.399999999999999" customHeight="1" outlineLevel="1">
      <c r="A116" s="83">
        <f>A103+0.1</f>
        <v>2.6000000000000005</v>
      </c>
      <c r="B116" s="68"/>
      <c r="C116" s="58" t="s">
        <v>25</v>
      </c>
      <c r="D116" s="59">
        <v>0</v>
      </c>
      <c r="E116" s="60"/>
      <c r="F116" s="61"/>
      <c r="G116" s="60"/>
      <c r="H116" s="61"/>
      <c r="I116" s="61"/>
      <c r="J116" s="69"/>
      <c r="K116" s="86">
        <f>J116+H116+F116</f>
        <v>0</v>
      </c>
    </row>
    <row r="117" spans="1:11" ht="17.399999999999999" customHeight="1" outlineLevel="2">
      <c r="A117" s="36">
        <f>A115+0.1</f>
        <v>4.0999999999999996</v>
      </c>
      <c r="B117" s="35" t="s">
        <v>56</v>
      </c>
      <c r="C117" s="25" t="s">
        <v>24</v>
      </c>
      <c r="D117" s="40"/>
      <c r="E117" s="15"/>
      <c r="F117" s="19">
        <f t="shared" ref="F117:F121" si="90">E117*D117</f>
        <v>0</v>
      </c>
      <c r="G117" s="15"/>
      <c r="H117" s="19">
        <f t="shared" ref="H117:H121" si="91">G117*D117</f>
        <v>0</v>
      </c>
      <c r="I117" s="15"/>
      <c r="J117" s="19">
        <f t="shared" ref="J117:J121" si="92">I117*D117</f>
        <v>0</v>
      </c>
      <c r="K117" s="90">
        <f t="shared" ref="K117:K121" si="93">J117+H117+F117</f>
        <v>0</v>
      </c>
    </row>
    <row r="118" spans="1:11" ht="17.399999999999999" customHeight="1" outlineLevel="2">
      <c r="A118" s="36">
        <f>A115+0.1</f>
        <v>4.0999999999999996</v>
      </c>
      <c r="B118" s="35" t="s">
        <v>57</v>
      </c>
      <c r="C118" s="25" t="s">
        <v>25</v>
      </c>
      <c r="D118" s="40"/>
      <c r="E118" s="15"/>
      <c r="F118" s="19">
        <f t="shared" si="90"/>
        <v>0</v>
      </c>
      <c r="G118" s="15"/>
      <c r="H118" s="19">
        <f t="shared" si="91"/>
        <v>0</v>
      </c>
      <c r="I118" s="15"/>
      <c r="J118" s="19">
        <f t="shared" si="92"/>
        <v>0</v>
      </c>
      <c r="K118" s="90">
        <f t="shared" si="93"/>
        <v>0</v>
      </c>
    </row>
    <row r="119" spans="1:11" ht="17.399999999999999" customHeight="1" outlineLevel="2">
      <c r="A119" s="36">
        <f>A98+0.1</f>
        <v>2.1</v>
      </c>
      <c r="B119" s="35" t="s">
        <v>92</v>
      </c>
      <c r="C119" s="25" t="s">
        <v>24</v>
      </c>
      <c r="D119" s="40"/>
      <c r="E119" s="15"/>
      <c r="F119" s="19">
        <f t="shared" si="90"/>
        <v>0</v>
      </c>
      <c r="G119" s="15"/>
      <c r="H119" s="19">
        <f t="shared" si="91"/>
        <v>0</v>
      </c>
      <c r="I119" s="15"/>
      <c r="J119" s="19">
        <f t="shared" si="92"/>
        <v>0</v>
      </c>
      <c r="K119" s="90">
        <f t="shared" si="93"/>
        <v>0</v>
      </c>
    </row>
    <row r="120" spans="1:11" ht="17.399999999999999" customHeight="1" outlineLevel="2">
      <c r="A120" s="36">
        <f>A99+0.1</f>
        <v>2.2000000000000002</v>
      </c>
      <c r="B120" s="35" t="s">
        <v>93</v>
      </c>
      <c r="C120" s="25" t="s">
        <v>24</v>
      </c>
      <c r="D120" s="40"/>
      <c r="E120" s="15"/>
      <c r="F120" s="19">
        <f t="shared" si="90"/>
        <v>0</v>
      </c>
      <c r="G120" s="15"/>
      <c r="H120" s="19">
        <f t="shared" si="91"/>
        <v>0</v>
      </c>
      <c r="I120" s="15"/>
      <c r="J120" s="19">
        <f t="shared" si="92"/>
        <v>0</v>
      </c>
      <c r="K120" s="90">
        <f t="shared" si="93"/>
        <v>0</v>
      </c>
    </row>
    <row r="121" spans="1:11" ht="17.399999999999999" customHeight="1" outlineLevel="2">
      <c r="A121" s="36">
        <f>A117+0.1</f>
        <v>4.1999999999999993</v>
      </c>
      <c r="B121" s="35" t="s">
        <v>26</v>
      </c>
      <c r="C121" s="25" t="s">
        <v>24</v>
      </c>
      <c r="D121" s="40"/>
      <c r="E121" s="15"/>
      <c r="F121" s="19">
        <f t="shared" si="90"/>
        <v>0</v>
      </c>
      <c r="G121" s="15"/>
      <c r="H121" s="19">
        <f t="shared" si="91"/>
        <v>0</v>
      </c>
      <c r="I121" s="15"/>
      <c r="J121" s="19">
        <f t="shared" si="92"/>
        <v>0</v>
      </c>
      <c r="K121" s="90">
        <f t="shared" si="93"/>
        <v>0</v>
      </c>
    </row>
    <row r="122" spans="1:11" ht="17.399999999999999" customHeight="1" outlineLevel="1">
      <c r="A122" s="80"/>
      <c r="B122" s="78"/>
      <c r="C122" s="72"/>
      <c r="D122" s="73"/>
      <c r="E122" s="74"/>
      <c r="F122" s="75"/>
      <c r="G122" s="74"/>
      <c r="H122" s="75"/>
      <c r="I122" s="75"/>
      <c r="J122" s="77"/>
      <c r="K122" s="77"/>
    </row>
    <row r="123" spans="1:11" ht="22.8" customHeight="1">
      <c r="A123" s="82" t="s">
        <v>6</v>
      </c>
      <c r="B123" s="84" t="s">
        <v>94</v>
      </c>
      <c r="C123" s="64"/>
      <c r="D123" s="66"/>
      <c r="E123" s="65"/>
      <c r="F123" s="67"/>
      <c r="G123" s="65"/>
      <c r="H123" s="67"/>
      <c r="I123" s="65"/>
      <c r="J123" s="67"/>
      <c r="K123" s="85"/>
    </row>
    <row r="124" spans="1:11" ht="17.399999999999999" customHeight="1" outlineLevel="1">
      <c r="A124" s="55">
        <f>A74+0.1</f>
        <v>4.4999999999999982</v>
      </c>
      <c r="B124" s="68"/>
      <c r="C124" s="58"/>
      <c r="D124" s="59"/>
      <c r="E124" s="60"/>
      <c r="F124" s="61"/>
      <c r="G124" s="60"/>
      <c r="H124" s="61"/>
      <c r="I124" s="61"/>
      <c r="J124" s="69"/>
      <c r="K124" s="86">
        <f>J124+H124+F124</f>
        <v>0</v>
      </c>
    </row>
    <row r="125" spans="1:11" ht="17.399999999999999" customHeight="1" outlineLevel="2">
      <c r="A125" s="36">
        <f t="shared" ref="A125" si="94">A123+0.1</f>
        <v>5.0999999999999996</v>
      </c>
      <c r="B125" s="35" t="s">
        <v>95</v>
      </c>
      <c r="C125" s="24" t="s">
        <v>25</v>
      </c>
      <c r="D125" s="39"/>
      <c r="E125" s="16"/>
      <c r="F125" s="19">
        <f t="shared" ref="F125:F126" si="95">E125*D125</f>
        <v>0</v>
      </c>
      <c r="G125" s="16"/>
      <c r="H125" s="19">
        <f t="shared" ref="H125:H126" si="96">G125*D125</f>
        <v>0</v>
      </c>
      <c r="I125" s="16"/>
      <c r="J125" s="19">
        <f t="shared" ref="J125:J126" si="97">I125*D125</f>
        <v>0</v>
      </c>
      <c r="K125" s="90">
        <f t="shared" ref="K125:K126" si="98">J125+H125+F125</f>
        <v>0</v>
      </c>
    </row>
    <row r="126" spans="1:11" ht="17.399999999999999" customHeight="1" outlineLevel="2">
      <c r="A126" s="36">
        <f>A123+0.1</f>
        <v>5.0999999999999996</v>
      </c>
      <c r="B126" s="35" t="s">
        <v>96</v>
      </c>
      <c r="C126" s="24" t="s">
        <v>25</v>
      </c>
      <c r="D126" s="40"/>
      <c r="E126" s="15"/>
      <c r="F126" s="19">
        <f t="shared" si="95"/>
        <v>0</v>
      </c>
      <c r="G126" s="15"/>
      <c r="H126" s="19">
        <f t="shared" si="96"/>
        <v>0</v>
      </c>
      <c r="I126" s="15"/>
      <c r="J126" s="19">
        <f t="shared" si="97"/>
        <v>0</v>
      </c>
      <c r="K126" s="90">
        <f t="shared" si="98"/>
        <v>0</v>
      </c>
    </row>
    <row r="127" spans="1:11" s="17" customFormat="1" ht="17.399999999999999" customHeight="1" outlineLevel="1">
      <c r="A127" s="32">
        <v>21</v>
      </c>
      <c r="B127" s="30" t="s">
        <v>46</v>
      </c>
      <c r="C127" s="26"/>
      <c r="D127" s="42"/>
      <c r="E127" s="27"/>
      <c r="F127" s="3">
        <f t="shared" ref="F127:F128" si="99">E127*D127</f>
        <v>0</v>
      </c>
      <c r="G127" s="27"/>
      <c r="H127" s="3">
        <f t="shared" ref="H127:H128" si="100">G127*D127</f>
        <v>0</v>
      </c>
      <c r="I127" s="3"/>
      <c r="J127" s="2">
        <f t="shared" ref="J127:J128" si="101">I127*D127</f>
        <v>0</v>
      </c>
      <c r="K127" s="86">
        <f>J127+H127+F127</f>
        <v>0</v>
      </c>
    </row>
    <row r="128" spans="1:11" s="17" customFormat="1" ht="17.399999999999999" customHeight="1" outlineLevel="1" thickBot="1">
      <c r="A128" s="37">
        <v>23</v>
      </c>
      <c r="B128" s="30"/>
      <c r="C128" s="26"/>
      <c r="D128" s="42"/>
      <c r="E128" s="27"/>
      <c r="F128" s="3">
        <f t="shared" si="99"/>
        <v>0</v>
      </c>
      <c r="G128" s="27"/>
      <c r="H128" s="3">
        <f t="shared" si="100"/>
        <v>0</v>
      </c>
      <c r="I128" s="3"/>
      <c r="J128" s="2">
        <f t="shared" si="101"/>
        <v>0</v>
      </c>
      <c r="K128" s="86">
        <f>J128+H128+F128</f>
        <v>0</v>
      </c>
    </row>
    <row r="129" spans="1:11" ht="14.4">
      <c r="A129" s="21"/>
      <c r="B129" s="13"/>
      <c r="C129" s="14"/>
      <c r="D129" s="43"/>
      <c r="E129" s="12"/>
      <c r="F129" s="11"/>
      <c r="G129" s="11"/>
      <c r="H129" s="11"/>
      <c r="I129" s="11"/>
      <c r="J129" s="11"/>
      <c r="K129" s="91"/>
    </row>
    <row r="130" spans="1:11" ht="15" thickBot="1">
      <c r="A130" s="38"/>
      <c r="B130" s="28" t="s">
        <v>9</v>
      </c>
      <c r="C130" s="1"/>
      <c r="D130" s="28"/>
      <c r="E130" s="1"/>
      <c r="F130" s="1">
        <f>SUM(F5:F128)</f>
        <v>0</v>
      </c>
      <c r="G130" s="1"/>
      <c r="H130" s="1">
        <f>SUM(H5:H128)</f>
        <v>0</v>
      </c>
      <c r="I130" s="1"/>
      <c r="J130" s="1">
        <f>SUM(J4:J128)</f>
        <v>0</v>
      </c>
      <c r="K130" s="88">
        <f>SUM(K4:K128)</f>
        <v>0</v>
      </c>
    </row>
    <row r="131" spans="1:11" ht="14.4">
      <c r="A131" s="21"/>
      <c r="B131" s="13" t="s">
        <v>16</v>
      </c>
      <c r="C131" s="14"/>
      <c r="D131" s="43"/>
      <c r="E131" s="12"/>
      <c r="F131" s="11"/>
      <c r="G131" s="11"/>
      <c r="H131" s="11"/>
      <c r="I131" s="11"/>
      <c r="J131" s="11"/>
      <c r="K131" s="91">
        <f>F130*C131</f>
        <v>0</v>
      </c>
    </row>
    <row r="132" spans="1:11" ht="15" thickBot="1">
      <c r="A132" s="38"/>
      <c r="B132" s="28" t="s">
        <v>9</v>
      </c>
      <c r="C132" s="1"/>
      <c r="D132" s="28"/>
      <c r="E132" s="1"/>
      <c r="F132" s="1"/>
      <c r="G132" s="1"/>
      <c r="H132" s="1"/>
      <c r="I132" s="1"/>
      <c r="J132" s="1"/>
      <c r="K132" s="88">
        <f>K131+K130</f>
        <v>0</v>
      </c>
    </row>
    <row r="133" spans="1:11">
      <c r="A133" s="21"/>
      <c r="B133" s="8" t="s">
        <v>10</v>
      </c>
      <c r="C133" s="7"/>
      <c r="D133" s="44"/>
      <c r="E133" s="10"/>
      <c r="F133" s="9"/>
      <c r="G133" s="9"/>
      <c r="H133" s="9"/>
      <c r="I133" s="9"/>
      <c r="J133" s="9"/>
      <c r="K133" s="92">
        <f>K132*C133</f>
        <v>0</v>
      </c>
    </row>
    <row r="134" spans="1:11" ht="15" thickBot="1">
      <c r="A134" s="38"/>
      <c r="B134" s="28" t="s">
        <v>9</v>
      </c>
      <c r="C134" s="1"/>
      <c r="D134" s="28"/>
      <c r="E134" s="1"/>
      <c r="F134" s="1"/>
      <c r="G134" s="1"/>
      <c r="H134" s="1"/>
      <c r="I134" s="1"/>
      <c r="J134" s="1"/>
      <c r="K134" s="88">
        <f>K133+K132</f>
        <v>0</v>
      </c>
    </row>
    <row r="135" spans="1:11">
      <c r="A135" s="21"/>
      <c r="B135" s="8" t="s">
        <v>15</v>
      </c>
      <c r="C135" s="7"/>
      <c r="D135" s="44"/>
      <c r="E135" s="10"/>
      <c r="F135" s="9"/>
      <c r="G135" s="9"/>
      <c r="H135" s="9"/>
      <c r="I135" s="9"/>
      <c r="J135" s="9"/>
      <c r="K135" s="92">
        <f>K134*C135</f>
        <v>0</v>
      </c>
    </row>
    <row r="136" spans="1:11" ht="15" thickBot="1">
      <c r="A136" s="38"/>
      <c r="B136" s="28" t="s">
        <v>9</v>
      </c>
      <c r="C136" s="1"/>
      <c r="D136" s="28"/>
      <c r="E136" s="1"/>
      <c r="F136" s="1"/>
      <c r="G136" s="1"/>
      <c r="H136" s="1"/>
      <c r="I136" s="1"/>
      <c r="J136" s="1"/>
      <c r="K136" s="88">
        <f>K134+K135</f>
        <v>0</v>
      </c>
    </row>
    <row r="137" spans="1:11">
      <c r="A137" s="21"/>
      <c r="B137" s="8" t="s">
        <v>0</v>
      </c>
      <c r="C137" s="7"/>
      <c r="D137" s="45"/>
      <c r="E137" s="6"/>
      <c r="F137" s="6"/>
      <c r="G137" s="6"/>
      <c r="H137" s="6"/>
      <c r="I137" s="6"/>
      <c r="J137" s="6"/>
      <c r="K137" s="93">
        <f>K136*C137</f>
        <v>0</v>
      </c>
    </row>
    <row r="138" spans="1:11" ht="15" thickBot="1">
      <c r="A138" s="38"/>
      <c r="B138" s="28" t="s">
        <v>9</v>
      </c>
      <c r="C138" s="1"/>
      <c r="D138" s="28"/>
      <c r="E138" s="1"/>
      <c r="F138" s="1"/>
      <c r="G138" s="1"/>
      <c r="H138" s="1"/>
      <c r="I138" s="1"/>
      <c r="J138" s="1"/>
      <c r="K138" s="88">
        <f>K136+K137</f>
        <v>0</v>
      </c>
    </row>
    <row r="142" spans="1:11" ht="14.4" thickBot="1">
      <c r="B142" s="28" t="s">
        <v>28</v>
      </c>
      <c r="C142" s="28"/>
      <c r="D142" s="28" t="s">
        <v>9</v>
      </c>
      <c r="E142" s="4"/>
    </row>
    <row r="143" spans="1:11" ht="14.4" thickBot="1">
      <c r="B143" s="105" t="str">
        <f>B4</f>
        <v>მოსამზადებელი სამუშაოები</v>
      </c>
      <c r="C143" s="49"/>
      <c r="D143" s="48">
        <f>SUM(K5:K6)</f>
        <v>0</v>
      </c>
      <c r="E143" s="4"/>
    </row>
    <row r="144" spans="1:11" ht="14.4" thickBot="1">
      <c r="B144" s="104" t="str">
        <f>B7</f>
        <v>კომუნიკაციების მოწყობა</v>
      </c>
      <c r="C144" s="49"/>
      <c r="D144" s="48">
        <f>SUM(K8:K19)</f>
        <v>0</v>
      </c>
      <c r="E144" s="4"/>
    </row>
    <row r="145" spans="2:5" ht="14.4" thickBot="1">
      <c r="B145" s="104" t="str">
        <f>B20</f>
        <v>იატაკის მოწყობა</v>
      </c>
      <c r="C145" s="49"/>
      <c r="D145" s="48">
        <f>SUM(K21:K69)</f>
        <v>0</v>
      </c>
      <c r="E145" s="4"/>
    </row>
    <row r="146" spans="2:5" ht="14.4" thickBot="1">
      <c r="B146" s="105" t="str">
        <f>B70</f>
        <v>შიდა კედლების მოწყობა</v>
      </c>
      <c r="C146" s="49"/>
      <c r="D146" s="48">
        <f>SUM(K71:K93)</f>
        <v>0</v>
      </c>
      <c r="E146" s="4"/>
    </row>
    <row r="147" spans="2:5" ht="14.4" thickBot="1">
      <c r="B147" s="105" t="str">
        <f>B94</f>
        <v>ფასადის სამუშაოები</v>
      </c>
      <c r="C147" s="49"/>
      <c r="D147" s="48">
        <f>SUM(K95:K114)</f>
        <v>0</v>
      </c>
      <c r="E147" s="4"/>
    </row>
    <row r="148" spans="2:5" ht="14.4" thickBot="1">
      <c r="B148" s="105" t="str">
        <f>B115</f>
        <v>სახურავებზე დარჩენილ დეფექტების გამოსწორება</v>
      </c>
      <c r="C148" s="49"/>
      <c r="D148" s="51">
        <f>SUM(K116:K122)</f>
        <v>0</v>
      </c>
      <c r="E148" s="4"/>
    </row>
    <row r="149" spans="2:5" ht="14.4" thickBot="1">
      <c r="B149" s="105" t="str">
        <f>B123</f>
        <v>კარ ფანჯრები</v>
      </c>
      <c r="C149" s="52"/>
      <c r="D149" s="48">
        <f>SUM(K124:K129)</f>
        <v>0</v>
      </c>
      <c r="E149" s="4"/>
    </row>
    <row r="150" spans="2:5" ht="14.4" thickBot="1">
      <c r="B150" s="106"/>
      <c r="C150" s="107"/>
      <c r="D150" s="108"/>
      <c r="E150" s="4"/>
    </row>
    <row r="151" spans="2:5" ht="14.4" thickBot="1">
      <c r="B151" s="50" t="str">
        <f>B131</f>
        <v>სატრანსპორტო ხარჯი მასალიდან</v>
      </c>
      <c r="C151" s="52"/>
      <c r="D151" s="48">
        <f>K131</f>
        <v>0</v>
      </c>
      <c r="E151" s="4"/>
    </row>
    <row r="152" spans="2:5" ht="14.4" thickBot="1">
      <c r="B152" s="50" t="str">
        <f>B133</f>
        <v>ზედნადები ხარჯები</v>
      </c>
      <c r="C152" s="52"/>
      <c r="D152" s="48">
        <f>K133</f>
        <v>0</v>
      </c>
      <c r="E152" s="4"/>
    </row>
    <row r="153" spans="2:5" ht="14.4" thickBot="1">
      <c r="B153" s="50" t="str">
        <f>B135</f>
        <v>გეგმიური დაგროვება</v>
      </c>
      <c r="C153" s="52"/>
      <c r="D153" s="48">
        <f>K135</f>
        <v>0</v>
      </c>
      <c r="E153" s="4"/>
    </row>
    <row r="154" spans="2:5" ht="14.4" thickBot="1">
      <c r="B154" s="50" t="str">
        <f>B137</f>
        <v>დღგ</v>
      </c>
      <c r="C154" s="52"/>
      <c r="D154" s="48">
        <f>K137</f>
        <v>0</v>
      </c>
      <c r="E154" s="4"/>
    </row>
    <row r="155" spans="2:5" ht="15" thickBot="1">
      <c r="B155" s="28"/>
      <c r="C155" s="47"/>
      <c r="D155" s="47">
        <f>SUM(D143:D154)</f>
        <v>0</v>
      </c>
      <c r="E155" s="4"/>
    </row>
  </sheetData>
  <autoFilter ref="A3:K138" xr:uid="{00000000-0009-0000-0000-000001000000}"/>
  <mergeCells count="10">
    <mergeCell ref="K2:K3"/>
    <mergeCell ref="B1:F1"/>
    <mergeCell ref="G1:I1"/>
    <mergeCell ref="A2:A3"/>
    <mergeCell ref="B2:B3"/>
    <mergeCell ref="C2:C3"/>
    <mergeCell ref="D2:D3"/>
    <mergeCell ref="E2:F2"/>
    <mergeCell ref="G2:H2"/>
    <mergeCell ref="I2:J2"/>
  </mergeCells>
  <conditionalFormatting sqref="D131">
    <cfRule type="cellIs" dxfId="1" priority="2" stopIfTrue="1" operator="equal">
      <formula>8223.307275</formula>
    </cfRule>
  </conditionalFormatting>
  <conditionalFormatting sqref="D129">
    <cfRule type="cellIs" dxfId="0" priority="1" stopIfTrue="1" operator="equal">
      <formula>8223.307275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ხარჯთაღრიცხვა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2026-01-08T11:26:51Z</dcterms:modified>
</cp:coreProperties>
</file>