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izonline-my.sharepoint.com/personal/anna_chkheidze_giz_de/Documents/Dokumente/Procurement/2025/1.2 83506828 Quis Gvenetadze/"/>
    </mc:Choice>
  </mc:AlternateContent>
  <xr:revisionPtr revIDLastSave="3" documentId="8_{1866C15F-DC1D-4AB7-9947-A72BE5F843E4}" xr6:coauthVersionLast="47" xr6:coauthVersionMax="47" xr10:uidLastSave="{ADFEED6B-350D-4C21-9EC3-14A6FF67289E}"/>
  <bookViews>
    <workbookView xWindow="-108" yWindow="-108" windowWidth="23256" windowHeight="12456" activeTab="1" xr2:uid="{00000000-000D-0000-FFFF-FFFF00000000}"/>
  </bookViews>
  <sheets>
    <sheet name="Contract for Work" sheetId="3" r:id="rId1"/>
    <sheet name="Appraiser" sheetId="5" r:id="rId2"/>
  </sheets>
  <externalReferences>
    <externalReference r:id="rId3"/>
    <externalReference r:id="rId4"/>
  </externalReferences>
  <definedNames>
    <definedName name="Erstattungsart">[1]Lists!$B$4:$B$7</definedName>
    <definedName name="lSFK">'[2]List of key experts'!$B$11:$B$34</definedName>
    <definedName name="type">[2]Listen!$B$4:$B$7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F14" i="3"/>
  <c r="F13" i="3"/>
  <c r="F12" i="3"/>
  <c r="C16" i="5"/>
  <c r="F16" i="5"/>
  <c r="F12" i="5"/>
  <c r="F13" i="5"/>
  <c r="F14" i="5"/>
  <c r="F15" i="5"/>
  <c r="F17" i="5"/>
  <c r="C12" i="5"/>
  <c r="C13" i="5"/>
  <c r="C14" i="5"/>
  <c r="C15" i="5"/>
  <c r="F28" i="5"/>
  <c r="C7" i="3"/>
  <c r="C7" i="5"/>
  <c r="C6" i="5"/>
  <c r="C5" i="5"/>
  <c r="C4" i="5"/>
  <c r="C6" i="3"/>
  <c r="C5" i="3"/>
  <c r="C4" i="3"/>
  <c r="D45" i="5"/>
  <c r="A44" i="5"/>
  <c r="D26" i="3"/>
  <c r="F34" i="5"/>
  <c r="F35" i="5"/>
  <c r="F36" i="5"/>
  <c r="F37" i="5"/>
  <c r="F38" i="5"/>
  <c r="F23" i="5"/>
  <c r="F24" i="5"/>
  <c r="F25" i="5"/>
  <c r="F26" i="5"/>
  <c r="F27" i="5"/>
  <c r="C17" i="5"/>
  <c r="F39" i="5"/>
  <c r="F29" i="5"/>
  <c r="F16" i="3" l="1"/>
  <c r="F21" i="3" s="1"/>
  <c r="F22" i="3" s="1"/>
  <c r="F23" i="3" s="1"/>
  <c r="F18" i="5"/>
  <c r="F4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Tamar Khurtsilava</author>
  </authors>
  <commentList>
    <comment ref="A9" authorId="0" shapeId="0" xr:uid="{3E593B71-962E-4E4B-8D81-5C964182A774}">
      <text>
        <r>
          <rPr>
            <sz val="9"/>
            <color indexed="81"/>
            <rFont val="Tahoma"/>
            <family val="2"/>
          </rPr>
          <t>in the case of contracts for work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D11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of expert-days</t>
        </r>
      </text>
    </comment>
    <comment ref="E11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Fee rate per expert-day</t>
        </r>
      </text>
    </comment>
  </commentList>
</comments>
</file>

<file path=xl/sharedStrings.xml><?xml version="1.0" encoding="utf-8"?>
<sst xmlns="http://schemas.openxmlformats.org/spreadsheetml/2006/main" count="104" uniqueCount="69">
  <si>
    <t>CONFIDENTIAL</t>
  </si>
  <si>
    <t>Estimation of the anticipated Contract Amount</t>
  </si>
  <si>
    <t>Tender number:</t>
  </si>
  <si>
    <t>Assignment:</t>
  </si>
  <si>
    <t>Project number (PN):</t>
  </si>
  <si>
    <t>Date:</t>
  </si>
  <si>
    <t>1. Fees</t>
  </si>
  <si>
    <t>Fee  ̶  daily rate Item</t>
  </si>
  <si>
    <t>Name</t>
  </si>
  <si>
    <t>Type of reimbursement</t>
  </si>
  <si>
    <t>Number</t>
  </si>
  <si>
    <t>Explanations</t>
  </si>
  <si>
    <t>Expert</t>
  </si>
  <si>
    <t>Subtotal</t>
  </si>
  <si>
    <t>2. Travel expenses</t>
  </si>
  <si>
    <t>Item</t>
  </si>
  <si>
    <t>Subitem</t>
  </si>
  <si>
    <t>Budget/ Price
GEL</t>
  </si>
  <si>
    <t>Total 
GEL</t>
  </si>
  <si>
    <t>Total travel expense budget</t>
  </si>
  <si>
    <t>please choose</t>
  </si>
  <si>
    <t>Transportation</t>
  </si>
  <si>
    <t>Per-diem allowance</t>
  </si>
  <si>
    <t>Overnight1 accommodation allowance</t>
  </si>
  <si>
    <t>Flights</t>
  </si>
  <si>
    <t>Other travel expenses</t>
  </si>
  <si>
    <t>3. Other costs</t>
  </si>
  <si>
    <t xml:space="preserve"> </t>
  </si>
  <si>
    <t>Subcontracts</t>
  </si>
  <si>
    <t>Equipment</t>
  </si>
  <si>
    <t>Workshops</t>
  </si>
  <si>
    <t>Other Expenses</t>
  </si>
  <si>
    <t>Flexible remuneration item</t>
  </si>
  <si>
    <t>4. Total costs</t>
  </si>
  <si>
    <t>Total in GEL</t>
  </si>
  <si>
    <t>VAT</t>
  </si>
  <si>
    <t xml:space="preserve"> 23.2227.9-001.00</t>
  </si>
  <si>
    <t>1. Fixed Price</t>
  </si>
  <si>
    <t>Description</t>
  </si>
  <si>
    <t>Remuneration</t>
  </si>
  <si>
    <t>Milestone 1</t>
  </si>
  <si>
    <t xml:space="preserve">Milestone 2 </t>
  </si>
  <si>
    <t>Milestone 3</t>
  </si>
  <si>
    <t>Milestone 4</t>
  </si>
  <si>
    <t>2. Total costs</t>
  </si>
  <si>
    <t>Contract number:</t>
  </si>
  <si>
    <t>Remuneration
 GEL</t>
  </si>
  <si>
    <t>Total
GEL</t>
  </si>
  <si>
    <t>lump sum / amount</t>
  </si>
  <si>
    <r>
      <rPr>
        <b/>
        <sz val="9"/>
        <color theme="1"/>
        <rFont val="Arial"/>
        <family val="2"/>
      </rPr>
      <t>Total</t>
    </r>
    <r>
      <rPr>
        <sz val="8"/>
        <color theme="1"/>
        <rFont val="Arial"/>
        <family val="2"/>
      </rPr>
      <t xml:space="preserve">  in GEL </t>
    </r>
    <r>
      <rPr>
        <i/>
        <sz val="8"/>
        <color theme="1"/>
        <rFont val="Arial"/>
        <family val="2"/>
      </rPr>
      <t>(Incl. Income tax &amp; contractor's part of pension fund contribution, 
in case contractor is involved in funded pension system)</t>
    </r>
  </si>
  <si>
    <t>Please select</t>
  </si>
  <si>
    <t>23.2227.9-001.00</t>
  </si>
  <si>
    <t xml:space="preserve">Development of a visual brand identity and website for the Kids Products Manufacturers Association  </t>
  </si>
  <si>
    <t>Team Leader</t>
  </si>
  <si>
    <t xml:space="preserve">Expert </t>
  </si>
  <si>
    <t>Preparatory works</t>
  </si>
  <si>
    <t xml:space="preserve">Development / Branding </t>
  </si>
  <si>
    <t>Development / Website</t>
  </si>
  <si>
    <t>Technical support</t>
  </si>
  <si>
    <t xml:space="preserve">Create content in both Georgian and English languages; Create high quality photographs for individual member’s products; Provide training for the KPMA designated persons on website maintenance; </t>
  </si>
  <si>
    <t>Development and provision of first draft of three samples of visual brand identity; Development of the final visual brand identity with the invovement of KPMA team</t>
  </si>
  <si>
    <t>Develop a strategy and action plan for the web page; Identify and purchase the domain; Develop the layout and structure; Update content, update graphics; Conduct comprehensive testing before launch and ensure post-launch functionality meets all project standards with the involvement of KPMA team.</t>
  </si>
  <si>
    <t>Review of KPMA’s vision, mission, structure, members and partners; Kick off meeting; Detailed workplan and timeline with the involvement of a Team Leader and KPMA &amp; QUIS team.</t>
  </si>
  <si>
    <t>12.12.2025</t>
  </si>
  <si>
    <t xml:space="preserve">Graphic Designer
Web developer
</t>
  </si>
  <si>
    <t>Branding expert</t>
  </si>
  <si>
    <t xml:space="preserve"> Team Leader</t>
  </si>
  <si>
    <t>Team Leader
Photographer
Copywriter</t>
  </si>
  <si>
    <t>10.01.2026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</si>
</sst>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\-"/>
  </numFmts>
  <fonts count="21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 tint="4.9989318521683403E-2"/>
      <name val="Arial"/>
      <family val="2"/>
    </font>
    <font>
      <b/>
      <u/>
      <sz val="12"/>
      <color rgb="FF000000"/>
      <name val="Calibri"/>
      <family val="2"/>
      <scheme val="minor"/>
    </font>
    <font>
      <sz val="11"/>
      <color rgb="FF000000"/>
      <name val="Calibri"/>
      <charset val="1"/>
    </font>
    <font>
      <sz val="9"/>
      <name val="Arial"/>
    </font>
    <font>
      <sz val="9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theme="0"/>
      </left>
      <right style="hair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 style="medium">
        <color theme="0"/>
      </right>
      <top/>
      <bottom style="hair">
        <color indexed="64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hair">
        <color indexed="64"/>
      </left>
      <right style="hair">
        <color indexed="64"/>
      </right>
      <top style="medium">
        <color theme="0"/>
      </top>
      <bottom/>
      <diagonal/>
    </border>
    <border>
      <left style="hair">
        <color indexed="64"/>
      </left>
      <right style="hair">
        <color indexed="64"/>
      </right>
      <top style="medium">
        <color theme="0"/>
      </top>
      <bottom style="hair">
        <color indexed="64"/>
      </bottom>
      <diagonal/>
    </border>
    <border>
      <left/>
      <right/>
      <top style="medium">
        <color theme="0"/>
      </top>
      <bottom style="hair">
        <color indexed="64"/>
      </bottom>
      <diagonal/>
    </border>
    <border>
      <left/>
      <right style="hair">
        <color indexed="64"/>
      </right>
      <top style="medium">
        <color theme="0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theme="0"/>
      </left>
      <right style="hair">
        <color theme="0"/>
      </right>
      <top/>
      <bottom style="medium">
        <color theme="0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hair">
        <color indexed="64"/>
      </top>
      <bottom/>
      <diagonal/>
    </border>
    <border>
      <left style="medium">
        <color theme="9" tint="-0.249977111117893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1" applyNumberFormat="0" applyFill="0" applyAlignment="0" applyProtection="0"/>
    <xf numFmtId="49" fontId="4" fillId="3" borderId="2" applyNumberFormat="0">
      <alignment vertical="center" wrapText="1"/>
      <protection locked="0"/>
    </xf>
    <xf numFmtId="0" fontId="4" fillId="3" borderId="2" applyNumberFormat="0">
      <alignment vertical="center" shrinkToFit="1"/>
      <protection locked="0"/>
    </xf>
    <xf numFmtId="4" fontId="4" fillId="3" borderId="2">
      <alignment vertical="center" shrinkToFit="1"/>
      <protection locked="0"/>
    </xf>
    <xf numFmtId="164" fontId="8" fillId="0" borderId="4" applyFont="0" applyFill="0" applyAlignment="0" applyProtection="0"/>
    <xf numFmtId="0" fontId="9" fillId="0" borderId="6" applyNumberFormat="0" applyFill="0" applyAlignment="0" applyProtection="0"/>
    <xf numFmtId="0" fontId="8" fillId="0" borderId="4" applyNumberFormat="0">
      <alignment vertical="center" wrapText="1"/>
    </xf>
  </cellStyleXfs>
  <cellXfs count="129">
    <xf numFmtId="0" fontId="0" fillId="0" borderId="0" xfId="0"/>
    <xf numFmtId="0" fontId="3" fillId="0" borderId="0" xfId="0" applyFont="1"/>
    <xf numFmtId="0" fontId="3" fillId="4" borderId="0" xfId="0" applyFont="1" applyFill="1"/>
    <xf numFmtId="0" fontId="3" fillId="0" borderId="21" xfId="0" applyFont="1" applyBorder="1"/>
    <xf numFmtId="0" fontId="3" fillId="0" borderId="22" xfId="0" applyFont="1" applyBorder="1"/>
    <xf numFmtId="0" fontId="3" fillId="0" borderId="10" xfId="7" applyFont="1" applyBorder="1">
      <alignment vertical="center" wrapText="1"/>
    </xf>
    <xf numFmtId="0" fontId="6" fillId="2" borderId="18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9" fontId="3" fillId="0" borderId="22" xfId="0" applyNumberFormat="1" applyFont="1" applyBorder="1" applyAlignment="1">
      <alignment horizontal="center"/>
    </xf>
    <xf numFmtId="0" fontId="2" fillId="0" borderId="22" xfId="0" applyFont="1" applyBorder="1"/>
    <xf numFmtId="0" fontId="5" fillId="2" borderId="18" xfId="0" applyFont="1" applyFill="1" applyBorder="1"/>
    <xf numFmtId="0" fontId="3" fillId="2" borderId="18" xfId="0" applyFont="1" applyFill="1" applyBorder="1"/>
    <xf numFmtId="0" fontId="3" fillId="4" borderId="18" xfId="0" applyFont="1" applyFill="1" applyBorder="1"/>
    <xf numFmtId="0" fontId="3" fillId="5" borderId="4" xfId="0" applyFont="1" applyFill="1" applyBorder="1" applyProtection="1">
      <protection locked="0"/>
    </xf>
    <xf numFmtId="0" fontId="3" fillId="5" borderId="5" xfId="0" applyFont="1" applyFill="1" applyBorder="1" applyProtection="1">
      <protection locked="0"/>
    </xf>
    <xf numFmtId="0" fontId="3" fillId="5" borderId="27" xfId="0" applyFont="1" applyFill="1" applyBorder="1" applyProtection="1">
      <protection locked="0"/>
    </xf>
    <xf numFmtId="0" fontId="3" fillId="5" borderId="4" xfId="0" applyFont="1" applyFill="1" applyBorder="1" applyAlignment="1" applyProtection="1">
      <alignment wrapText="1"/>
      <protection locked="0"/>
    </xf>
    <xf numFmtId="0" fontId="3" fillId="5" borderId="11" xfId="0" applyFont="1" applyFill="1" applyBorder="1" applyAlignment="1" applyProtection="1">
      <alignment wrapText="1"/>
      <protection locked="0"/>
    </xf>
    <xf numFmtId="0" fontId="3" fillId="5" borderId="5" xfId="0" applyFont="1" applyFill="1" applyBorder="1" applyAlignment="1" applyProtection="1">
      <alignment horizontal="left" wrapText="1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0" fontId="3" fillId="5" borderId="13" xfId="0" applyFont="1" applyFill="1" applyBorder="1" applyAlignment="1" applyProtection="1">
      <alignment horizontal="left" wrapText="1"/>
      <protection locked="0"/>
    </xf>
    <xf numFmtId="0" fontId="3" fillId="5" borderId="27" xfId="0" applyFont="1" applyFill="1" applyBorder="1" applyAlignment="1" applyProtection="1">
      <alignment horizontal="left" wrapText="1"/>
      <protection locked="0"/>
    </xf>
    <xf numFmtId="49" fontId="5" fillId="5" borderId="3" xfId="2" applyFont="1" applyFill="1" applyBorder="1">
      <alignment vertical="center" wrapText="1"/>
      <protection locked="0"/>
    </xf>
    <xf numFmtId="0" fontId="3" fillId="5" borderId="5" xfId="0" applyFont="1" applyFill="1" applyBorder="1" applyAlignment="1" applyProtection="1">
      <alignment wrapText="1"/>
      <protection locked="0"/>
    </xf>
    <xf numFmtId="0" fontId="3" fillId="5" borderId="9" xfId="0" applyFont="1" applyFill="1" applyBorder="1" applyAlignment="1" applyProtection="1">
      <alignment wrapText="1"/>
      <protection locked="0"/>
    </xf>
    <xf numFmtId="0" fontId="3" fillId="5" borderId="10" xfId="0" applyFont="1" applyFill="1" applyBorder="1" applyAlignment="1" applyProtection="1">
      <alignment wrapText="1"/>
      <protection locked="0"/>
    </xf>
    <xf numFmtId="0" fontId="3" fillId="5" borderId="26" xfId="0" applyFont="1" applyFill="1" applyBorder="1" applyAlignment="1" applyProtection="1">
      <alignment horizontal="left" wrapText="1"/>
      <protection locked="0"/>
    </xf>
    <xf numFmtId="0" fontId="3" fillId="5" borderId="9" xfId="0" applyFont="1" applyFill="1" applyBorder="1" applyAlignment="1" applyProtection="1">
      <alignment horizontal="left" wrapText="1"/>
      <protection locked="0"/>
    </xf>
    <xf numFmtId="0" fontId="3" fillId="5" borderId="10" xfId="0" applyFont="1" applyFill="1" applyBorder="1" applyAlignment="1" applyProtection="1">
      <alignment horizontal="left" wrapText="1"/>
      <protection locked="0"/>
    </xf>
    <xf numFmtId="0" fontId="3" fillId="5" borderId="11" xfId="0" applyFont="1" applyFill="1" applyBorder="1" applyAlignment="1" applyProtection="1">
      <alignment horizontal="left" wrapText="1"/>
      <protection locked="0"/>
    </xf>
    <xf numFmtId="0" fontId="3" fillId="5" borderId="0" xfId="0" applyFont="1" applyFill="1" applyAlignment="1" applyProtection="1">
      <alignment horizontal="left" wrapText="1"/>
      <protection locked="0"/>
    </xf>
    <xf numFmtId="0" fontId="3" fillId="5" borderId="23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3" fillId="5" borderId="13" xfId="0" applyFont="1" applyFill="1" applyBorder="1" applyAlignment="1" applyProtection="1">
      <alignment horizontal="center" vertical="center" wrapText="1"/>
      <protection locked="0"/>
    </xf>
    <xf numFmtId="0" fontId="3" fillId="5" borderId="27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5" borderId="29" xfId="0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>
      <alignment horizontal="center" vertical="center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3" fillId="5" borderId="14" xfId="0" applyFont="1" applyFill="1" applyBorder="1" applyAlignment="1" applyProtection="1">
      <alignment horizontal="center" vertical="center" wrapText="1"/>
      <protection locked="0"/>
    </xf>
    <xf numFmtId="0" fontId="3" fillId="5" borderId="11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/>
    </xf>
    <xf numFmtId="0" fontId="2" fillId="5" borderId="20" xfId="0" applyFont="1" applyFill="1" applyBorder="1" applyAlignment="1" applyProtection="1">
      <alignment horizontal="left"/>
      <protection locked="0"/>
    </xf>
    <xf numFmtId="0" fontId="8" fillId="4" borderId="0" xfId="0" applyFont="1" applyFill="1"/>
    <xf numFmtId="0" fontId="2" fillId="5" borderId="31" xfId="0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left" vertical="center"/>
    </xf>
    <xf numFmtId="0" fontId="5" fillId="5" borderId="29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15" fillId="0" borderId="0" xfId="0" applyFont="1"/>
    <xf numFmtId="0" fontId="3" fillId="5" borderId="28" xfId="0" applyFont="1" applyFill="1" applyBorder="1" applyAlignment="1" applyProtection="1">
      <alignment wrapText="1"/>
      <protection locked="0"/>
    </xf>
    <xf numFmtId="0" fontId="3" fillId="5" borderId="29" xfId="0" applyFont="1" applyFill="1" applyBorder="1" applyAlignment="1" applyProtection="1">
      <alignment wrapText="1"/>
      <protection locked="0"/>
    </xf>
    <xf numFmtId="0" fontId="3" fillId="5" borderId="8" xfId="0" applyFont="1" applyFill="1" applyBorder="1" applyAlignment="1" applyProtection="1">
      <alignment wrapText="1"/>
      <protection locked="0"/>
    </xf>
    <xf numFmtId="0" fontId="3" fillId="5" borderId="30" xfId="0" applyFont="1" applyFill="1" applyBorder="1" applyAlignment="1" applyProtection="1">
      <alignment wrapText="1"/>
      <protection locked="0"/>
    </xf>
    <xf numFmtId="0" fontId="3" fillId="5" borderId="15" xfId="0" applyFont="1" applyFill="1" applyBorder="1" applyAlignment="1" applyProtection="1">
      <alignment wrapText="1"/>
      <protection locked="0"/>
    </xf>
    <xf numFmtId="0" fontId="2" fillId="0" borderId="7" xfId="0" applyFont="1" applyBorder="1"/>
    <xf numFmtId="0" fontId="3" fillId="5" borderId="28" xfId="0" applyFont="1" applyFill="1" applyBorder="1" applyAlignment="1" applyProtection="1">
      <alignment horizontal="left" wrapText="1"/>
      <protection locked="0"/>
    </xf>
    <xf numFmtId="0" fontId="3" fillId="5" borderId="22" xfId="0" applyFont="1" applyFill="1" applyBorder="1" applyAlignment="1" applyProtection="1">
      <alignment horizontal="left" wrapText="1"/>
      <protection locked="0"/>
    </xf>
    <xf numFmtId="0" fontId="3" fillId="5" borderId="21" xfId="0" applyFont="1" applyFill="1" applyBorder="1" applyAlignment="1" applyProtection="1">
      <alignment horizontal="left" wrapText="1"/>
      <protection locked="0"/>
    </xf>
    <xf numFmtId="0" fontId="3" fillId="5" borderId="7" xfId="0" applyFont="1" applyFill="1" applyBorder="1" applyAlignment="1" applyProtection="1">
      <alignment horizontal="left" wrapText="1"/>
      <protection locked="0"/>
    </xf>
    <xf numFmtId="0" fontId="0" fillId="0" borderId="34" xfId="0" applyBorder="1"/>
    <xf numFmtId="0" fontId="14" fillId="0" borderId="0" xfId="0" applyFont="1" applyAlignment="1">
      <alignment vertical="top"/>
    </xf>
    <xf numFmtId="0" fontId="2" fillId="0" borderId="3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7" fillId="0" borderId="36" xfId="0" applyFont="1" applyBorder="1"/>
    <xf numFmtId="0" fontId="3" fillId="0" borderId="37" xfId="0" applyFont="1" applyBorder="1" applyAlignment="1">
      <alignment vertical="top" wrapText="1"/>
    </xf>
    <xf numFmtId="0" fontId="2" fillId="0" borderId="21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6" fillId="6" borderId="24" xfId="0" applyFont="1" applyFill="1" applyBorder="1" applyAlignment="1">
      <alignment horizontal="left" vertical="top" wrapText="1"/>
    </xf>
    <xf numFmtId="0" fontId="16" fillId="6" borderId="24" xfId="0" applyFont="1" applyFill="1" applyBorder="1" applyAlignment="1">
      <alignment horizontal="left" vertical="top"/>
    </xf>
    <xf numFmtId="0" fontId="16" fillId="6" borderId="25" xfId="0" applyFont="1" applyFill="1" applyBorder="1" applyAlignment="1">
      <alignment horizontal="left" vertical="top" wrapText="1"/>
    </xf>
    <xf numFmtId="0" fontId="16" fillId="6" borderId="18" xfId="0" applyFont="1" applyFill="1" applyBorder="1" applyAlignment="1">
      <alignment horizontal="left" vertical="top"/>
    </xf>
    <xf numFmtId="0" fontId="16" fillId="6" borderId="18" xfId="0" applyFont="1" applyFill="1" applyBorder="1" applyAlignment="1">
      <alignment horizontal="left" vertical="top" wrapText="1"/>
    </xf>
    <xf numFmtId="0" fontId="16" fillId="6" borderId="33" xfId="0" applyFont="1" applyFill="1" applyBorder="1" applyAlignment="1">
      <alignment horizontal="left" vertical="top" wrapText="1"/>
    </xf>
    <xf numFmtId="0" fontId="3" fillId="0" borderId="18" xfId="0" applyFont="1" applyBorder="1"/>
    <xf numFmtId="0" fontId="3" fillId="0" borderId="40" xfId="0" applyFont="1" applyBorder="1"/>
    <xf numFmtId="0" fontId="6" fillId="0" borderId="18" xfId="1" applyFont="1" applyFill="1" applyBorder="1" applyAlignment="1">
      <alignment vertical="center"/>
    </xf>
    <xf numFmtId="0" fontId="7" fillId="5" borderId="0" xfId="0" applyFont="1" applyFill="1" applyAlignment="1" applyProtection="1">
      <alignment horizontal="left" wrapText="1"/>
      <protection locked="0"/>
    </xf>
    <xf numFmtId="0" fontId="17" fillId="0" borderId="0" xfId="0" applyFont="1"/>
    <xf numFmtId="14" fontId="3" fillId="5" borderId="17" xfId="0" applyNumberFormat="1" applyFont="1" applyFill="1" applyBorder="1" applyAlignment="1" applyProtection="1">
      <alignment horizontal="left"/>
      <protection locked="0"/>
    </xf>
    <xf numFmtId="0" fontId="0" fillId="0" borderId="32" xfId="0" applyBorder="1" applyAlignment="1">
      <alignment horizontal="center"/>
    </xf>
    <xf numFmtId="0" fontId="19" fillId="5" borderId="3" xfId="2" applyNumberFormat="1" applyFont="1" applyFill="1" applyBorder="1">
      <alignment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 wrapText="1"/>
      <protection locked="0"/>
    </xf>
    <xf numFmtId="0" fontId="20" fillId="0" borderId="10" xfId="7" applyFont="1" applyBorder="1">
      <alignment vertical="center" wrapText="1"/>
    </xf>
    <xf numFmtId="0" fontId="20" fillId="5" borderId="12" xfId="0" applyFont="1" applyFill="1" applyBorder="1" applyAlignment="1" applyProtection="1">
      <alignment horizontal="center" vertical="center"/>
      <protection locked="0"/>
    </xf>
    <xf numFmtId="0" fontId="20" fillId="6" borderId="27" xfId="0" applyFont="1" applyFill="1" applyBorder="1" applyAlignment="1">
      <alignment horizontal="center" vertical="center"/>
    </xf>
    <xf numFmtId="0" fontId="20" fillId="5" borderId="26" xfId="0" applyFont="1" applyFill="1" applyBorder="1" applyAlignment="1" applyProtection="1">
      <alignment horizontal="left" wrapText="1"/>
      <protection locked="0"/>
    </xf>
    <xf numFmtId="0" fontId="15" fillId="5" borderId="6" xfId="0" applyFont="1" applyFill="1" applyBorder="1"/>
    <xf numFmtId="0" fontId="14" fillId="0" borderId="0" xfId="0" applyFont="1" applyAlignment="1">
      <alignment vertical="top" wrapText="1"/>
    </xf>
    <xf numFmtId="0" fontId="11" fillId="0" borderId="0" xfId="0" applyFont="1" applyAlignment="1">
      <alignment horizontal="left" vertical="center" wrapText="1"/>
    </xf>
    <xf numFmtId="0" fontId="6" fillId="2" borderId="18" xfId="1" applyFont="1" applyFill="1" applyBorder="1" applyAlignment="1">
      <alignment vertical="center"/>
    </xf>
    <xf numFmtId="0" fontId="2" fillId="0" borderId="7" xfId="0" applyFont="1" applyBorder="1" applyAlignment="1">
      <alignment horizontal="left"/>
    </xf>
    <xf numFmtId="0" fontId="6" fillId="2" borderId="0" xfId="1" applyFont="1" applyFill="1" applyBorder="1" applyAlignment="1">
      <alignment vertical="center"/>
    </xf>
    <xf numFmtId="0" fontId="7" fillId="5" borderId="19" xfId="0" applyFont="1" applyFill="1" applyBorder="1" applyAlignment="1" applyProtection="1">
      <alignment horizontal="left" wrapText="1"/>
      <protection locked="0"/>
    </xf>
    <xf numFmtId="0" fontId="3" fillId="0" borderId="21" xfId="0" applyFont="1" applyBorder="1"/>
    <xf numFmtId="0" fontId="18" fillId="5" borderId="18" xfId="0" applyFont="1" applyFill="1" applyBorder="1" applyAlignment="1" applyProtection="1">
      <alignment horizontal="left" vertical="top" wrapText="1"/>
      <protection locked="0"/>
    </xf>
    <xf numFmtId="0" fontId="7" fillId="5" borderId="18" xfId="0" applyFont="1" applyFill="1" applyBorder="1" applyAlignment="1" applyProtection="1">
      <alignment horizontal="left" vertical="top" wrapText="1"/>
      <protection locked="0"/>
    </xf>
    <xf numFmtId="0" fontId="5" fillId="5" borderId="19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center"/>
    </xf>
    <xf numFmtId="0" fontId="5" fillId="5" borderId="0" xfId="0" applyFont="1" applyFill="1" applyAlignment="1" applyProtection="1">
      <alignment horizontal="left" wrapText="1"/>
      <protection locked="0"/>
    </xf>
    <xf numFmtId="0" fontId="3" fillId="0" borderId="21" xfId="0" applyFont="1" applyBorder="1" applyAlignment="1">
      <alignment wrapText="1"/>
    </xf>
    <xf numFmtId="0" fontId="7" fillId="5" borderId="18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3" fillId="0" borderId="3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38" xfId="0" applyFont="1" applyBorder="1" applyAlignment="1">
      <alignment vertical="top" wrapText="1"/>
    </xf>
    <xf numFmtId="0" fontId="5" fillId="0" borderId="39" xfId="0" applyFont="1" applyBorder="1" applyAlignment="1">
      <alignment vertical="top" wrapText="1"/>
    </xf>
    <xf numFmtId="0" fontId="0" fillId="0" borderId="0" xfId="0" applyFill="1"/>
    <xf numFmtId="0" fontId="2" fillId="6" borderId="41" xfId="0" applyFont="1" applyFill="1" applyBorder="1" applyAlignment="1">
      <alignment horizontal="left" vertical="top"/>
    </xf>
    <xf numFmtId="0" fontId="2" fillId="6" borderId="41" xfId="0" applyFont="1" applyFill="1" applyBorder="1" applyAlignment="1">
      <alignment horizontal="left" vertical="top"/>
    </xf>
    <xf numFmtId="0" fontId="2" fillId="6" borderId="41" xfId="0" applyFont="1" applyFill="1" applyBorder="1" applyAlignment="1">
      <alignment horizontal="left" vertical="top" wrapText="1"/>
    </xf>
    <xf numFmtId="0" fontId="0" fillId="0" borderId="41" xfId="0" applyFill="1" applyBorder="1"/>
    <xf numFmtId="0" fontId="3" fillId="5" borderId="41" xfId="0" applyFont="1" applyFill="1" applyBorder="1" applyAlignment="1" applyProtection="1">
      <alignment horizontal="left" vertical="center" wrapText="1"/>
      <protection locked="0"/>
    </xf>
    <xf numFmtId="0" fontId="3" fillId="5" borderId="41" xfId="0" applyFont="1" applyFill="1" applyBorder="1" applyAlignment="1" applyProtection="1">
      <alignment horizontal="left" vertical="center" wrapText="1"/>
      <protection locked="0"/>
    </xf>
    <xf numFmtId="0" fontId="3" fillId="5" borderId="41" xfId="0" applyFont="1" applyFill="1" applyBorder="1" applyAlignment="1" applyProtection="1">
      <alignment horizontal="center" vertical="center" wrapText="1"/>
      <protection locked="0"/>
    </xf>
    <xf numFmtId="0" fontId="3" fillId="5" borderId="41" xfId="0" applyFont="1" applyFill="1" applyBorder="1" applyAlignment="1">
      <alignment horizontal="center" vertical="center"/>
    </xf>
    <xf numFmtId="0" fontId="3" fillId="5" borderId="41" xfId="0" applyFont="1" applyFill="1" applyBorder="1" applyAlignment="1" applyProtection="1">
      <alignment horizontal="left" wrapText="1"/>
      <protection locked="0"/>
    </xf>
    <xf numFmtId="0" fontId="0" fillId="0" borderId="41" xfId="0" applyFill="1" applyBorder="1" applyAlignment="1">
      <alignment vertical="top"/>
    </xf>
    <xf numFmtId="0" fontId="0" fillId="0" borderId="41" xfId="0" applyFill="1" applyBorder="1" applyAlignment="1">
      <alignment vertical="top" wrapText="1"/>
    </xf>
    <xf numFmtId="0" fontId="2" fillId="0" borderId="41" xfId="0" applyFont="1" applyBorder="1" applyAlignment="1">
      <alignment horizontal="left"/>
    </xf>
    <xf numFmtId="0" fontId="2" fillId="0" borderId="41" xfId="0" applyFont="1" applyBorder="1" applyAlignment="1">
      <alignment horizontal="center"/>
    </xf>
    <xf numFmtId="0" fontId="2" fillId="0" borderId="41" xfId="0" applyFont="1" applyBorder="1"/>
  </cellXfs>
  <cellStyles count="8">
    <cellStyle name="Beschriftung" xfId="7" xr:uid="{00000000-0005-0000-0000-000000000000}"/>
    <cellStyle name="Eingabe Betrag" xfId="4" xr:uid="{00000000-0005-0000-0000-000001000000}"/>
    <cellStyle name="Eingabe Tabelle" xfId="2" xr:uid="{00000000-0005-0000-0000-000002000000}"/>
    <cellStyle name="Eingabe Zahl" xfId="3" xr:uid="{00000000-0005-0000-0000-000003000000}"/>
    <cellStyle name="Ergebniszeile" xfId="6" xr:uid="{00000000-0005-0000-0000-000004000000}"/>
    <cellStyle name="Heading 3" xfId="1" builtinId="18"/>
    <cellStyle name="Normal" xfId="0" builtinId="0"/>
    <cellStyle name="Tabelle Zahl" xfId="5" xr:uid="{00000000-0005-0000-0000-000007000000}"/>
  </cellStyles>
  <dxfs count="33">
    <dxf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ill>
        <patternFill>
          <bgColor theme="7" tint="0.79998168889431442"/>
        </patternFill>
      </fill>
    </dxf>
    <dxf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ill>
        <patternFill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bottom style="double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right style="hair">
          <color indexed="64"/>
        </right>
        <bottom style="double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medium">
          <color theme="0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medium">
          <color theme="0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/>
        </left>
        <right style="medium">
          <color theme="0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7" tint="0.79998168889431442"/>
        </patternFill>
      </fill>
      <border diagonalUp="0" diagonalDown="0">
        <left style="hair">
          <color theme="1"/>
        </left>
        <right style="hair">
          <color theme="1"/>
        </right>
        <top/>
        <bottom style="hair">
          <color theme="1"/>
        </bottom>
        <vertical/>
        <horizontal/>
      </border>
    </dxf>
    <dxf>
      <border outline="0">
        <top style="medium">
          <color theme="0"/>
        </top>
        <bottom style="double">
          <color indexed="64"/>
        </bottom>
      </border>
    </dxf>
    <dxf>
      <border outline="0"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9"/>
        <color theme="1" tint="4.9989318521683403E-2"/>
        <name val="Arial"/>
        <scheme val="none"/>
      </font>
      <alignment horizontal="left" vertical="top" textRotation="0" indent="0" justifyLastLine="0" shrinkToFit="0" readingOrder="0"/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158751</xdr:colOff>
      <xdr:row>0</xdr:row>
      <xdr:rowOff>76200</xdr:rowOff>
    </xdr:from>
    <xdr:to>
      <xdr:col>6</xdr:col>
      <xdr:colOff>1835151</xdr:colOff>
      <xdr:row>1</xdr:row>
      <xdr:rowOff>626605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589" b="5808"/>
        <a:stretch/>
      </xdr:blipFill>
      <xdr:spPr>
        <a:xfrm>
          <a:off x="5924551" y="76200"/>
          <a:ext cx="1676400" cy="748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133351</xdr:colOff>
      <xdr:row>0</xdr:row>
      <xdr:rowOff>97155</xdr:rowOff>
    </xdr:from>
    <xdr:to>
      <xdr:col>6</xdr:col>
      <xdr:colOff>1200151</xdr:colOff>
      <xdr:row>1</xdr:row>
      <xdr:rowOff>658990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589" b="5808"/>
        <a:stretch/>
      </xdr:blipFill>
      <xdr:spPr>
        <a:xfrm>
          <a:off x="5438776" y="104775"/>
          <a:ext cx="1676400" cy="748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42-10-kostenschaetzung-us-kv-en%20(5)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amar.Khurtsilava\Desktop\42-2-2020-preisblatt-en1.xlsx" TargetMode="External"/><Relationship Id="rId1" Type="http://schemas.openxmlformats.org/officeDocument/2006/relationships/externalLinkPath" Target="/Users/Tamar.Khurtsilava/Desktop/42-2-2020-preisblatt-en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estimate"/>
      <sheetName val="Lists"/>
    </sheetNames>
    <sheetDataSet>
      <sheetData sheetId="0"/>
      <sheetData sheetId="1">
        <row r="4">
          <cell r="B4" t="str">
            <v>Please select</v>
          </cell>
        </row>
        <row r="5">
          <cell r="B5" t="str">
            <v>Lump sum/number</v>
          </cell>
        </row>
        <row r="6">
          <cell r="B6" t="str">
            <v>against evidence</v>
          </cell>
        </row>
        <row r="7">
          <cell r="B7" t="str">
            <v>not applicable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ce schedule"/>
      <sheetName val="List of key experts"/>
      <sheetName val="Listen"/>
    </sheetNames>
    <sheetDataSet>
      <sheetData sheetId="0" refreshError="1"/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le7" displayName="Table7" ref="A11:G17" totalsRowShown="0" headerRowDxfId="32" headerRowBorderDxfId="31" tableBorderDxfId="30">
  <autoFilter ref="A11:G17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400-000001000000}" name="Fee  ̶  daily rate Item" dataDxfId="29" dataCellStyle="Eingabe Tabelle"/>
    <tableColumn id="2" xr3:uid="{00000000-0010-0000-0400-000002000000}" name="Name" dataDxfId="28"/>
    <tableColumn id="3" xr3:uid="{00000000-0010-0000-0400-000003000000}" name="Type of reimbursement" dataDxfId="27" dataCellStyle="Beschriftung">
      <calculatedColumnFormula>"Lump sum /per day"</calculatedColumnFormula>
    </tableColumn>
    <tableColumn id="4" xr3:uid="{00000000-0010-0000-0400-000004000000}" name="Number" dataDxfId="26"/>
    <tableColumn id="5" xr3:uid="{00000000-0010-0000-0400-000005000000}" name="Remuneration_x000a_ GEL" dataDxfId="25"/>
    <tableColumn id="6" xr3:uid="{00000000-0010-0000-0400-000006000000}" name="Total_x000a_GEL" dataDxfId="24">
      <calculatedColumnFormula>Table7[[#This Row],[Number]]*Table7[[#This Row],[Remuneration
 GEL]]</calculatedColumnFormula>
    </tableColumn>
    <tableColumn id="7" xr3:uid="{00000000-0010-0000-0400-000007000000}" name="Explanations" dataDxfId="23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le8" displayName="Table8" ref="A22:G28" totalsRowShown="0" headerRowDxfId="22" headerRowBorderDxfId="21" tableBorderDxfId="20">
  <autoFilter ref="A22:G28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500-000001000000}" name="Item" dataDxfId="19"/>
    <tableColumn id="2" xr3:uid="{00000000-0010-0000-0500-000002000000}" name="Subitem" dataDxfId="18"/>
    <tableColumn id="3" xr3:uid="{00000000-0010-0000-0500-000003000000}" name="Type of reimbursement" dataDxfId="17"/>
    <tableColumn id="4" xr3:uid="{00000000-0010-0000-0500-000004000000}" name="Number" dataDxfId="16"/>
    <tableColumn id="5" xr3:uid="{00000000-0010-0000-0500-000005000000}" name="Budget/ Price_x000a_GEL" dataDxfId="15"/>
    <tableColumn id="6" xr3:uid="{00000000-0010-0000-0500-000006000000}" name="Total _x000a_GEL" dataDxfId="14">
      <calculatedColumnFormula>D23*E23</calculatedColumnFormula>
    </tableColumn>
    <tableColumn id="7" xr3:uid="{00000000-0010-0000-0500-000007000000}" name="Explanations" dataDxfId="13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le9" displayName="Table9" ref="A33:G38" totalsRowShown="0" headerRowDxfId="12" headerRowBorderDxfId="11" tableBorderDxfId="10">
  <autoFilter ref="A33:G38" xr:uid="{00000000-0009-0000-0100-00000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600-000001000000}" name="Item" dataDxfId="9"/>
    <tableColumn id="2" xr3:uid="{00000000-0010-0000-0600-000002000000}" name=" " dataDxfId="8"/>
    <tableColumn id="3" xr3:uid="{00000000-0010-0000-0600-000003000000}" name="Type of reimbursement" dataDxfId="7"/>
    <tableColumn id="4" xr3:uid="{00000000-0010-0000-0600-000004000000}" name="Number" dataDxfId="6"/>
    <tableColumn id="5" xr3:uid="{00000000-0010-0000-0600-000005000000}" name="Budget/ Price_x000a_GEL"/>
    <tableColumn id="6" xr3:uid="{00000000-0010-0000-0600-000006000000}" name="Total _x000a_GEL" dataDxfId="5">
      <calculatedColumnFormula>E34*D34</calculatedColumnFormula>
    </tableColumn>
    <tableColumn id="7" xr3:uid="{00000000-0010-0000-0600-000007000000}" name="Explanations" dataDxfId="4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6"/>
  <sheetViews>
    <sheetView showGridLines="0" topLeftCell="A14" workbookViewId="0">
      <selection activeCell="H16" sqref="H16"/>
    </sheetView>
  </sheetViews>
  <sheetFormatPr defaultColWidth="9.109375" defaultRowHeight="14.4" x14ac:dyDescent="0.3"/>
  <cols>
    <col min="1" max="1" width="19.33203125" customWidth="1"/>
    <col min="2" max="2" width="18.5546875" customWidth="1"/>
    <col min="3" max="3" width="16.6640625" customWidth="1"/>
    <col min="4" max="4" width="8.88671875" customWidth="1"/>
    <col min="5" max="5" width="13.33203125" customWidth="1"/>
    <col min="7" max="7" width="39.109375" customWidth="1"/>
    <col min="8" max="8" width="15.21875" style="114" customWidth="1"/>
    <col min="9" max="9" width="18.33203125" style="114" customWidth="1"/>
    <col min="10" max="10" width="9.109375" style="114"/>
  </cols>
  <sheetData>
    <row r="1" spans="1:8" ht="15.6" x14ac:dyDescent="0.3">
      <c r="A1" s="85" t="s">
        <v>0</v>
      </c>
    </row>
    <row r="2" spans="1:8" ht="73.5" customHeight="1" x14ac:dyDescent="0.3">
      <c r="A2" s="96" t="s">
        <v>1</v>
      </c>
      <c r="B2" s="96"/>
      <c r="C2" s="96"/>
      <c r="D2" s="96"/>
      <c r="E2" s="96"/>
      <c r="F2" s="96"/>
      <c r="G2" s="51"/>
    </row>
    <row r="3" spans="1:8" ht="38.25" customHeight="1" x14ac:dyDescent="0.3">
      <c r="A3" s="1" t="s">
        <v>2</v>
      </c>
      <c r="B3" s="50"/>
      <c r="C3" s="1" t="s">
        <v>3</v>
      </c>
      <c r="D3" s="102" t="s">
        <v>52</v>
      </c>
      <c r="E3" s="103"/>
      <c r="F3" s="103"/>
      <c r="G3" s="103"/>
    </row>
    <row r="4" spans="1:8" ht="17.100000000000001" customHeight="1" x14ac:dyDescent="0.3">
      <c r="A4" s="1" t="s">
        <v>4</v>
      </c>
      <c r="B4" s="48" t="s">
        <v>36</v>
      </c>
      <c r="C4" s="1" t="str">
        <f>IF(A2="Price schedule","Contractor:","")</f>
        <v/>
      </c>
      <c r="D4" s="100"/>
      <c r="E4" s="100"/>
      <c r="F4" s="100"/>
      <c r="G4" s="100"/>
    </row>
    <row r="5" spans="1:8" ht="17.100000000000001" customHeight="1" x14ac:dyDescent="0.3">
      <c r="A5" s="1" t="s">
        <v>5</v>
      </c>
      <c r="B5" s="86" t="s">
        <v>63</v>
      </c>
      <c r="C5" s="1" t="str">
        <f>IF(A2="Price Schedule","Tax ID","")</f>
        <v/>
      </c>
      <c r="D5" s="104"/>
      <c r="E5" s="104"/>
      <c r="F5" s="104"/>
      <c r="G5" s="104"/>
    </row>
    <row r="6" spans="1:8" ht="17.100000000000001" customHeight="1" x14ac:dyDescent="0.3">
      <c r="A6" s="1"/>
      <c r="B6" s="53"/>
      <c r="C6" s="1" t="str">
        <f>IF(A2="Price schedule","Address:","")</f>
        <v/>
      </c>
      <c r="D6" s="104"/>
      <c r="E6" s="104"/>
      <c r="F6" s="104"/>
      <c r="G6" s="104"/>
    </row>
    <row r="7" spans="1:8" ht="17.100000000000001" customHeight="1" x14ac:dyDescent="0.3">
      <c r="A7" s="1"/>
      <c r="B7" s="53"/>
      <c r="C7" s="1" t="str">
        <f>IF(A2="Price schedule","Telephone/Email:","")</f>
        <v/>
      </c>
      <c r="D7" s="106"/>
      <c r="E7" s="106"/>
      <c r="F7" s="106"/>
      <c r="G7" s="106"/>
    </row>
    <row r="8" spans="1:8" ht="18.75" customHeight="1" thickBot="1" x14ac:dyDescent="0.35">
      <c r="A8" s="12"/>
      <c r="B8" s="12"/>
      <c r="C8" s="12"/>
      <c r="D8" s="12"/>
      <c r="E8" s="12"/>
      <c r="F8" s="12"/>
      <c r="G8" s="12"/>
    </row>
    <row r="9" spans="1:8" ht="15" thickBot="1" x14ac:dyDescent="0.35">
      <c r="A9" s="6" t="s">
        <v>37</v>
      </c>
      <c r="B9" s="10"/>
      <c r="C9" s="10"/>
      <c r="D9" s="10"/>
      <c r="E9" s="11"/>
      <c r="F9" s="11"/>
      <c r="G9" s="11"/>
      <c r="H9" s="11"/>
    </row>
    <row r="10" spans="1:8" ht="9.75" customHeight="1" x14ac:dyDescent="0.3">
      <c r="A10" s="105"/>
      <c r="B10" s="105"/>
      <c r="C10" s="105"/>
      <c r="D10" s="105"/>
      <c r="E10" s="1"/>
      <c r="F10" s="1"/>
      <c r="G10" s="1"/>
    </row>
    <row r="11" spans="1:8" ht="24" x14ac:dyDescent="0.3">
      <c r="A11" s="115" t="s">
        <v>15</v>
      </c>
      <c r="B11" s="116" t="s">
        <v>38</v>
      </c>
      <c r="C11" s="116"/>
      <c r="D11" s="117" t="s">
        <v>10</v>
      </c>
      <c r="E11" s="117" t="s">
        <v>39</v>
      </c>
      <c r="F11" s="117" t="s">
        <v>18</v>
      </c>
      <c r="G11" s="115" t="s">
        <v>11</v>
      </c>
      <c r="H11" s="118"/>
    </row>
    <row r="12" spans="1:8" ht="65.25" customHeight="1" x14ac:dyDescent="0.3">
      <c r="A12" s="119" t="s">
        <v>40</v>
      </c>
      <c r="B12" s="120" t="s">
        <v>55</v>
      </c>
      <c r="C12" s="120"/>
      <c r="D12" s="121">
        <v>5</v>
      </c>
      <c r="E12" s="121"/>
      <c r="F12" s="122">
        <f>D12*E12</f>
        <v>0</v>
      </c>
      <c r="G12" s="123" t="s">
        <v>62</v>
      </c>
      <c r="H12" s="124" t="s">
        <v>66</v>
      </c>
    </row>
    <row r="13" spans="1:8" ht="54.75" customHeight="1" x14ac:dyDescent="0.3">
      <c r="A13" s="119" t="s">
        <v>41</v>
      </c>
      <c r="B13" s="120" t="s">
        <v>56</v>
      </c>
      <c r="C13" s="120"/>
      <c r="D13" s="121">
        <v>45</v>
      </c>
      <c r="E13" s="121"/>
      <c r="F13" s="122">
        <f>D13*E13</f>
        <v>0</v>
      </c>
      <c r="G13" s="123" t="s">
        <v>60</v>
      </c>
      <c r="H13" s="124" t="s">
        <v>65</v>
      </c>
    </row>
    <row r="14" spans="1:8" ht="81" x14ac:dyDescent="0.3">
      <c r="A14" s="119" t="s">
        <v>42</v>
      </c>
      <c r="B14" s="120" t="s">
        <v>57</v>
      </c>
      <c r="C14" s="120"/>
      <c r="D14" s="121">
        <v>65</v>
      </c>
      <c r="E14" s="121"/>
      <c r="F14" s="122">
        <f>D14*E14</f>
        <v>0</v>
      </c>
      <c r="G14" s="123" t="s">
        <v>61</v>
      </c>
      <c r="H14" s="125" t="s">
        <v>64</v>
      </c>
    </row>
    <row r="15" spans="1:8" ht="57" x14ac:dyDescent="0.3">
      <c r="A15" s="119" t="s">
        <v>43</v>
      </c>
      <c r="B15" s="120" t="s">
        <v>58</v>
      </c>
      <c r="C15" s="120"/>
      <c r="D15" s="121">
        <v>25</v>
      </c>
      <c r="E15" s="121"/>
      <c r="F15" s="122">
        <f>D15*E15</f>
        <v>0</v>
      </c>
      <c r="G15" s="119" t="s">
        <v>59</v>
      </c>
      <c r="H15" s="125" t="s">
        <v>67</v>
      </c>
    </row>
    <row r="16" spans="1:8" x14ac:dyDescent="0.3">
      <c r="A16" s="126" t="s">
        <v>13</v>
      </c>
      <c r="B16" s="126"/>
      <c r="C16" s="126"/>
      <c r="D16" s="126"/>
      <c r="E16" s="126"/>
      <c r="F16" s="127">
        <f>SUM(F12:F15)</f>
        <v>0</v>
      </c>
      <c r="G16" s="128"/>
      <c r="H16" s="118"/>
    </row>
    <row r="17" spans="1:7" ht="15" thickBot="1" x14ac:dyDescent="0.35">
      <c r="A17" s="12"/>
      <c r="B17" s="12"/>
      <c r="C17" s="12"/>
      <c r="D17" s="12"/>
      <c r="E17" s="12"/>
      <c r="F17" s="12"/>
      <c r="G17" s="12"/>
    </row>
    <row r="18" spans="1:7" x14ac:dyDescent="0.3">
      <c r="A18" s="2"/>
      <c r="B18" s="2"/>
      <c r="C18" s="2"/>
      <c r="D18" s="2"/>
      <c r="E18" s="2"/>
      <c r="F18" s="2"/>
      <c r="G18" s="2"/>
    </row>
    <row r="19" spans="1:7" x14ac:dyDescent="0.3">
      <c r="A19" s="49"/>
      <c r="B19" s="49"/>
      <c r="C19" s="49"/>
      <c r="D19" s="49"/>
      <c r="E19" s="49"/>
      <c r="F19" s="49"/>
      <c r="G19" s="49"/>
    </row>
    <row r="20" spans="1:7" x14ac:dyDescent="0.3">
      <c r="A20" s="99" t="s">
        <v>44</v>
      </c>
      <c r="B20" s="99"/>
      <c r="C20" s="99"/>
      <c r="D20" s="99"/>
      <c r="E20" s="99"/>
      <c r="F20" s="99"/>
      <c r="G20" s="99"/>
    </row>
    <row r="21" spans="1:7" x14ac:dyDescent="0.3">
      <c r="A21" s="101" t="s">
        <v>34</v>
      </c>
      <c r="B21" s="101"/>
      <c r="C21" s="101"/>
      <c r="D21" s="101"/>
      <c r="E21" s="101"/>
      <c r="F21" s="68">
        <f>F16</f>
        <v>0</v>
      </c>
      <c r="G21" s="3"/>
    </row>
    <row r="22" spans="1:7" x14ac:dyDescent="0.3">
      <c r="A22" s="4" t="s">
        <v>35</v>
      </c>
      <c r="B22" s="8">
        <v>0</v>
      </c>
      <c r="C22" s="4"/>
      <c r="D22" s="4"/>
      <c r="E22" s="4"/>
      <c r="F22" s="69">
        <f>B22*F21</f>
        <v>0</v>
      </c>
      <c r="G22" s="4"/>
    </row>
    <row r="23" spans="1:7" x14ac:dyDescent="0.3">
      <c r="A23" s="9" t="s">
        <v>34</v>
      </c>
      <c r="B23" s="4"/>
      <c r="C23" s="4"/>
      <c r="D23" s="4"/>
      <c r="E23" s="4"/>
      <c r="F23" s="70">
        <f>SUM(F21:F22)</f>
        <v>0</v>
      </c>
      <c r="G23" s="4"/>
    </row>
    <row r="25" spans="1:7" ht="24" customHeight="1" x14ac:dyDescent="0.3">
      <c r="D25" s="94"/>
      <c r="E25" s="94"/>
      <c r="F25" s="94"/>
      <c r="G25" s="94"/>
    </row>
    <row r="26" spans="1:7" x14ac:dyDescent="0.3">
      <c r="D26" s="95" t="str">
        <f>IF(A2="Price schedule","Full first and last name of authorized person","Full first and last name, function, OU")</f>
        <v>Full first and last name, function, OU</v>
      </c>
      <c r="E26" s="95"/>
      <c r="F26" s="95"/>
      <c r="G26" s="95"/>
    </row>
  </sheetData>
  <sheetProtection formatRows="0" insertRows="0" deleteRows="0"/>
  <mergeCells count="17">
    <mergeCell ref="B11:C11"/>
    <mergeCell ref="B12:C12"/>
    <mergeCell ref="B13:C13"/>
    <mergeCell ref="B14:C14"/>
    <mergeCell ref="B15:C15"/>
    <mergeCell ref="A20:G20"/>
    <mergeCell ref="D25:G25"/>
    <mergeCell ref="D26:G26"/>
    <mergeCell ref="A21:E21"/>
    <mergeCell ref="A16:E16"/>
    <mergeCell ref="A2:F2"/>
    <mergeCell ref="D3:G3"/>
    <mergeCell ref="D4:G4"/>
    <mergeCell ref="D5:G5"/>
    <mergeCell ref="A10:D10"/>
    <mergeCell ref="D6:G6"/>
    <mergeCell ref="D7:G7"/>
  </mergeCells>
  <conditionalFormatting sqref="D25:G25">
    <cfRule type="expression" dxfId="3" priority="2">
      <formula>$A$2="Price schedule"</formula>
    </cfRule>
  </conditionalFormatting>
  <conditionalFormatting sqref="D25:G26">
    <cfRule type="expression" dxfId="2" priority="1">
      <formula>$A$2="Price schedule"</formula>
    </cfRule>
  </conditionalFormatting>
  <dataValidations count="3">
    <dataValidation type="list" allowBlank="1" showInputMessage="1" showErrorMessage="1" sqref="A2" xr:uid="{00000000-0002-0000-0100-000000000000}">
      <formula1>"Price schedule, Estimation of the anticipated Contract Amount"</formula1>
    </dataValidation>
    <dataValidation type="custom" allowBlank="1" showInputMessage="1" showErrorMessage="1" sqref="F22:F23" xr:uid="{00000000-0002-0000-0100-000001000000}">
      <formula1>"'"</formula1>
    </dataValidation>
    <dataValidation type="list" allowBlank="1" showInputMessage="1" showErrorMessage="1" sqref="A3" xr:uid="{9953DB3A-0539-48B6-AD7C-B78BF6740043}">
      <formula1>"Tender number:, Contract number:"</formula1>
    </dataValidation>
  </dataValidations>
  <pageMargins left="0.7" right="0.7" top="0.75" bottom="0.75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52"/>
  <sheetViews>
    <sheetView showGridLines="0" tabSelected="1" topLeftCell="A2" workbookViewId="0">
      <selection activeCell="I11" sqref="I11"/>
    </sheetView>
  </sheetViews>
  <sheetFormatPr defaultColWidth="9.109375" defaultRowHeight="14.4" x14ac:dyDescent="0.3"/>
  <cols>
    <col min="1" max="1" width="19.33203125" customWidth="1"/>
    <col min="2" max="2" width="18.5546875" customWidth="1"/>
    <col min="3" max="3" width="19.33203125" customWidth="1"/>
    <col min="4" max="4" width="8.44140625" customWidth="1"/>
    <col min="5" max="5" width="13.33203125" customWidth="1"/>
    <col min="7" max="7" width="26.88671875" customWidth="1"/>
  </cols>
  <sheetData>
    <row r="1" spans="1:7" ht="15.6" x14ac:dyDescent="0.3">
      <c r="A1" s="85" t="s">
        <v>0</v>
      </c>
    </row>
    <row r="2" spans="1:7" ht="73.5" customHeight="1" x14ac:dyDescent="0.3">
      <c r="A2" s="96" t="s">
        <v>1</v>
      </c>
      <c r="B2" s="96"/>
      <c r="C2" s="96"/>
      <c r="D2" s="96"/>
      <c r="E2" s="96"/>
      <c r="F2" s="96"/>
      <c r="G2" s="51"/>
    </row>
    <row r="3" spans="1:7" ht="24" customHeight="1" thickBot="1" x14ac:dyDescent="0.35">
      <c r="A3" s="1" t="s">
        <v>45</v>
      </c>
      <c r="B3" s="50">
        <v>83506828</v>
      </c>
      <c r="C3" s="1" t="s">
        <v>3</v>
      </c>
      <c r="D3" s="108" t="s">
        <v>52</v>
      </c>
      <c r="E3" s="108"/>
      <c r="F3" s="108"/>
      <c r="G3" s="108"/>
    </row>
    <row r="4" spans="1:7" ht="17.100000000000001" customHeight="1" thickBot="1" x14ac:dyDescent="0.35">
      <c r="A4" s="1" t="s">
        <v>4</v>
      </c>
      <c r="B4" s="48" t="s">
        <v>51</v>
      </c>
      <c r="C4" s="1" t="str">
        <f>IF(A2="Price schedule","Contractor:","")</f>
        <v/>
      </c>
      <c r="D4" s="100"/>
      <c r="E4" s="100"/>
      <c r="F4" s="100"/>
      <c r="G4" s="100"/>
    </row>
    <row r="5" spans="1:7" ht="17.100000000000001" customHeight="1" thickBot="1" x14ac:dyDescent="0.35">
      <c r="A5" s="1" t="s">
        <v>5</v>
      </c>
      <c r="B5" s="86" t="s">
        <v>68</v>
      </c>
      <c r="C5" s="1" t="str">
        <f>IF(A2="Price Schedule","Tax ID","")</f>
        <v/>
      </c>
      <c r="D5" s="100"/>
      <c r="E5" s="100"/>
      <c r="F5" s="100"/>
      <c r="G5" s="100"/>
    </row>
    <row r="6" spans="1:7" ht="15.75" customHeight="1" thickBot="1" x14ac:dyDescent="0.35">
      <c r="A6" s="2"/>
      <c r="B6" s="2"/>
      <c r="C6" s="1" t="str">
        <f>IF(A2="Price schedule","Address:","")</f>
        <v/>
      </c>
      <c r="D6" s="100"/>
      <c r="E6" s="100"/>
      <c r="F6" s="100"/>
      <c r="G6" s="100"/>
    </row>
    <row r="7" spans="1:7" ht="15.75" customHeight="1" x14ac:dyDescent="0.3">
      <c r="A7" s="2"/>
      <c r="B7" s="2"/>
      <c r="C7" s="1" t="str">
        <f>IF(A2="Price schedule","Telephone/Email:","")</f>
        <v/>
      </c>
      <c r="D7" s="84"/>
      <c r="E7" s="84"/>
      <c r="F7" s="84"/>
      <c r="G7" s="84"/>
    </row>
    <row r="8" spans="1:7" x14ac:dyDescent="0.3">
      <c r="A8" s="2"/>
      <c r="B8" s="2"/>
      <c r="C8" s="2"/>
      <c r="D8" s="2"/>
      <c r="E8" s="2"/>
      <c r="F8" s="2"/>
      <c r="G8" s="2"/>
    </row>
    <row r="9" spans="1:7" ht="13.5" customHeight="1" thickBot="1" x14ac:dyDescent="0.35">
      <c r="A9" s="97" t="s">
        <v>6</v>
      </c>
      <c r="B9" s="97"/>
      <c r="C9" s="97"/>
      <c r="D9" s="97"/>
      <c r="E9" s="97"/>
      <c r="F9" s="97"/>
      <c r="G9" s="97"/>
    </row>
    <row r="10" spans="1:7" ht="9.75" customHeight="1" x14ac:dyDescent="0.3">
      <c r="A10" s="7"/>
      <c r="B10" s="7"/>
      <c r="C10" s="7"/>
      <c r="D10" s="7"/>
      <c r="E10" s="7"/>
      <c r="F10" s="7"/>
      <c r="G10" s="7"/>
    </row>
    <row r="11" spans="1:7" ht="24.6" thickBot="1" x14ac:dyDescent="0.35">
      <c r="A11" s="75" t="s">
        <v>7</v>
      </c>
      <c r="B11" s="76" t="s">
        <v>8</v>
      </c>
      <c r="C11" s="77" t="s">
        <v>9</v>
      </c>
      <c r="D11" s="77" t="s">
        <v>10</v>
      </c>
      <c r="E11" s="77" t="s">
        <v>46</v>
      </c>
      <c r="F11" s="77" t="s">
        <v>47</v>
      </c>
      <c r="G11" s="78" t="s">
        <v>11</v>
      </c>
    </row>
    <row r="12" spans="1:7" ht="15" thickBot="1" x14ac:dyDescent="0.35">
      <c r="A12" s="88" t="s">
        <v>53</v>
      </c>
      <c r="B12" s="89"/>
      <c r="C12" s="90" t="str">
        <f t="shared" ref="C12:C17" si="0">"Lump sum /per day"</f>
        <v>Lump sum /per day</v>
      </c>
      <c r="D12" s="91">
        <v>10</v>
      </c>
      <c r="E12" s="91"/>
      <c r="F12" s="92">
        <f>Table7[[#This Row],[Number]]*Table7[[#This Row],[Remuneration
 GEL]]</f>
        <v>0</v>
      </c>
      <c r="G12" s="93"/>
    </row>
    <row r="13" spans="1:7" ht="15" thickBot="1" x14ac:dyDescent="0.35">
      <c r="A13" s="88" t="s">
        <v>54</v>
      </c>
      <c r="B13" s="89"/>
      <c r="C13" s="90" t="str">
        <f t="shared" si="0"/>
        <v>Lump sum /per day</v>
      </c>
      <c r="D13" s="91">
        <v>45</v>
      </c>
      <c r="E13" s="91"/>
      <c r="F13" s="92">
        <f>Table7[[#This Row],[Number]]*Table7[[#This Row],[Remuneration
 GEL]]</f>
        <v>0</v>
      </c>
      <c r="G13" s="93"/>
    </row>
    <row r="14" spans="1:7" ht="15" thickBot="1" x14ac:dyDescent="0.35">
      <c r="A14" s="88" t="s">
        <v>12</v>
      </c>
      <c r="B14" s="89"/>
      <c r="C14" s="90" t="str">
        <f t="shared" si="0"/>
        <v>Lump sum /per day</v>
      </c>
      <c r="D14" s="91">
        <v>10</v>
      </c>
      <c r="E14" s="91"/>
      <c r="F14" s="92">
        <f>Table7[[#This Row],[Number]]*Table7[[#This Row],[Remuneration
 GEL]]</f>
        <v>0</v>
      </c>
      <c r="G14" s="93"/>
    </row>
    <row r="15" spans="1:7" ht="15" thickBot="1" x14ac:dyDescent="0.35">
      <c r="A15" s="88" t="s">
        <v>12</v>
      </c>
      <c r="B15" s="89"/>
      <c r="C15" s="90" t="str">
        <f t="shared" si="0"/>
        <v>Lump sum /per day</v>
      </c>
      <c r="D15" s="91">
        <v>55</v>
      </c>
      <c r="E15" s="91"/>
      <c r="F15" s="92">
        <f>Table7[[#This Row],[Number]]*Table7[[#This Row],[Remuneration
 GEL]]</f>
        <v>0</v>
      </c>
      <c r="G15" s="93"/>
    </row>
    <row r="16" spans="1:7" ht="15" thickBot="1" x14ac:dyDescent="0.35">
      <c r="A16" s="88" t="s">
        <v>12</v>
      </c>
      <c r="B16" s="89"/>
      <c r="C16" s="90" t="str">
        <f t="shared" si="0"/>
        <v>Lump sum /per day</v>
      </c>
      <c r="D16" s="91">
        <v>10</v>
      </c>
      <c r="E16" s="91"/>
      <c r="F16" s="92">
        <f>Table7[[#This Row],[Number]]*Table7[[#This Row],[Remuneration
 GEL]]</f>
        <v>0</v>
      </c>
      <c r="G16" s="93"/>
    </row>
    <row r="17" spans="1:7" x14ac:dyDescent="0.3">
      <c r="A17" s="22" t="s">
        <v>12</v>
      </c>
      <c r="B17" s="31"/>
      <c r="C17" s="5" t="str">
        <f t="shared" si="0"/>
        <v>Lump sum /per day</v>
      </c>
      <c r="D17" s="91">
        <v>10</v>
      </c>
      <c r="E17" s="33"/>
      <c r="F17" s="37">
        <f>Table7[[#This Row],[Number]]*Table7[[#This Row],[Remuneration
 GEL]]</f>
        <v>0</v>
      </c>
      <c r="G17" s="26"/>
    </row>
    <row r="18" spans="1:7" ht="15" thickBot="1" x14ac:dyDescent="0.35">
      <c r="A18" s="98" t="s">
        <v>13</v>
      </c>
      <c r="B18" s="98"/>
      <c r="C18" s="98"/>
      <c r="D18" s="98"/>
      <c r="E18" s="98"/>
      <c r="F18" s="87">
        <f>SUM(F12:F17)</f>
        <v>0</v>
      </c>
      <c r="G18" s="60"/>
    </row>
    <row r="19" spans="1:7" ht="15" thickTop="1" x14ac:dyDescent="0.3">
      <c r="A19" s="2"/>
      <c r="B19" s="2"/>
      <c r="C19" s="2"/>
      <c r="D19" s="2"/>
      <c r="E19" s="2"/>
      <c r="F19" s="2"/>
      <c r="G19" s="2"/>
    </row>
    <row r="20" spans="1:7" x14ac:dyDescent="0.3">
      <c r="A20" s="99" t="s">
        <v>14</v>
      </c>
      <c r="B20" s="99"/>
      <c r="C20" s="99"/>
      <c r="D20" s="99"/>
      <c r="E20" s="99"/>
      <c r="F20" s="99"/>
      <c r="G20" s="99"/>
    </row>
    <row r="21" spans="1:7" ht="10.5" customHeight="1" thickBot="1" x14ac:dyDescent="0.35">
      <c r="A21" s="81"/>
      <c r="B21" s="81"/>
      <c r="C21" s="81"/>
      <c r="D21" s="81"/>
      <c r="E21" s="81"/>
      <c r="F21" s="81"/>
      <c r="G21" s="82"/>
    </row>
    <row r="22" spans="1:7" ht="27" customHeight="1" thickBot="1" x14ac:dyDescent="0.35">
      <c r="A22" s="75" t="s">
        <v>15</v>
      </c>
      <c r="B22" s="77" t="s">
        <v>16</v>
      </c>
      <c r="C22" s="77" t="s">
        <v>9</v>
      </c>
      <c r="D22" s="77" t="s">
        <v>10</v>
      </c>
      <c r="E22" s="77" t="s">
        <v>17</v>
      </c>
      <c r="F22" s="77" t="s">
        <v>18</v>
      </c>
      <c r="G22" s="80" t="s">
        <v>11</v>
      </c>
    </row>
    <row r="23" spans="1:7" ht="24" x14ac:dyDescent="0.3">
      <c r="A23" s="52" t="s">
        <v>19</v>
      </c>
      <c r="B23" s="21"/>
      <c r="C23" s="15" t="s">
        <v>20</v>
      </c>
      <c r="D23" s="36"/>
      <c r="E23" s="36"/>
      <c r="F23" s="37">
        <f t="shared" ref="F23:F28" si="1">D23*E23</f>
        <v>0</v>
      </c>
      <c r="G23" s="61"/>
    </row>
    <row r="24" spans="1:7" x14ac:dyDescent="0.3">
      <c r="A24" s="24" t="s">
        <v>21</v>
      </c>
      <c r="B24" s="19"/>
      <c r="C24" s="13" t="s">
        <v>20</v>
      </c>
      <c r="D24" s="32"/>
      <c r="E24" s="32"/>
      <c r="F24" s="38">
        <f t="shared" si="1"/>
        <v>0</v>
      </c>
      <c r="G24" s="62"/>
    </row>
    <row r="25" spans="1:7" x14ac:dyDescent="0.3">
      <c r="A25" s="16" t="s">
        <v>22</v>
      </c>
      <c r="B25" s="19"/>
      <c r="C25" s="13" t="s">
        <v>20</v>
      </c>
      <c r="D25" s="32"/>
      <c r="E25" s="32"/>
      <c r="F25" s="38">
        <f t="shared" si="1"/>
        <v>0</v>
      </c>
      <c r="G25" s="62"/>
    </row>
    <row r="26" spans="1:7" ht="26.25" customHeight="1" x14ac:dyDescent="0.3">
      <c r="A26" s="16" t="s">
        <v>23</v>
      </c>
      <c r="B26" s="19"/>
      <c r="C26" s="13" t="s">
        <v>48</v>
      </c>
      <c r="D26" s="34"/>
      <c r="E26" s="34"/>
      <c r="F26" s="38">
        <f t="shared" si="1"/>
        <v>0</v>
      </c>
      <c r="G26" s="62"/>
    </row>
    <row r="27" spans="1:7" x14ac:dyDescent="0.3">
      <c r="A27" s="25" t="s">
        <v>24</v>
      </c>
      <c r="B27" s="18"/>
      <c r="C27" s="13" t="s">
        <v>20</v>
      </c>
      <c r="D27" s="34"/>
      <c r="E27" s="34"/>
      <c r="F27" s="39">
        <f t="shared" si="1"/>
        <v>0</v>
      </c>
      <c r="G27" s="63"/>
    </row>
    <row r="28" spans="1:7" x14ac:dyDescent="0.3">
      <c r="A28" s="17" t="s">
        <v>25</v>
      </c>
      <c r="B28" s="20"/>
      <c r="C28" s="14" t="s">
        <v>48</v>
      </c>
      <c r="D28" s="35"/>
      <c r="E28" s="35"/>
      <c r="F28" s="40">
        <f t="shared" si="1"/>
        <v>0</v>
      </c>
      <c r="G28" s="64"/>
    </row>
    <row r="29" spans="1:7" ht="15.6" thickTop="1" thickBot="1" x14ac:dyDescent="0.35">
      <c r="A29" s="98" t="s">
        <v>13</v>
      </c>
      <c r="B29" s="98"/>
      <c r="C29" s="98"/>
      <c r="D29" s="98"/>
      <c r="E29" s="98"/>
      <c r="F29" s="74">
        <f>SUM(F23:F28)</f>
        <v>0</v>
      </c>
      <c r="G29" s="60"/>
    </row>
    <row r="30" spans="1:7" ht="15" thickTop="1" x14ac:dyDescent="0.3">
      <c r="A30" s="2"/>
      <c r="B30" s="2"/>
      <c r="C30" s="2"/>
      <c r="D30" s="2"/>
      <c r="E30" s="2"/>
      <c r="F30" s="2"/>
      <c r="G30" s="2"/>
    </row>
    <row r="31" spans="1:7" x14ac:dyDescent="0.3">
      <c r="A31" s="99" t="s">
        <v>26</v>
      </c>
      <c r="B31" s="99"/>
      <c r="C31" s="99"/>
      <c r="D31" s="99"/>
      <c r="E31" s="99"/>
      <c r="F31" s="99"/>
      <c r="G31" s="99"/>
    </row>
    <row r="32" spans="1:7" ht="11.25" customHeight="1" thickBot="1" x14ac:dyDescent="0.35">
      <c r="A32" s="83"/>
      <c r="B32" s="83"/>
      <c r="C32" s="83"/>
      <c r="D32" s="83"/>
      <c r="E32" s="83"/>
      <c r="F32" s="83"/>
      <c r="G32" s="83"/>
    </row>
    <row r="33" spans="1:7" ht="26.25" customHeight="1" thickBot="1" x14ac:dyDescent="0.35">
      <c r="A33" s="79" t="s">
        <v>15</v>
      </c>
      <c r="B33" s="75" t="s">
        <v>27</v>
      </c>
      <c r="C33" s="75" t="s">
        <v>9</v>
      </c>
      <c r="D33" s="75" t="s">
        <v>10</v>
      </c>
      <c r="E33" s="75" t="s">
        <v>17</v>
      </c>
      <c r="F33" s="75" t="s">
        <v>18</v>
      </c>
      <c r="G33" s="75" t="s">
        <v>11</v>
      </c>
    </row>
    <row r="34" spans="1:7" x14ac:dyDescent="0.3">
      <c r="A34" s="55" t="s">
        <v>28</v>
      </c>
      <c r="B34" s="56"/>
      <c r="C34" s="16" t="s">
        <v>20</v>
      </c>
      <c r="D34" s="41"/>
      <c r="E34" s="36"/>
      <c r="F34" s="42">
        <f>E34*D34</f>
        <v>0</v>
      </c>
      <c r="G34" s="30"/>
    </row>
    <row r="35" spans="1:7" x14ac:dyDescent="0.3">
      <c r="A35" s="57" t="s">
        <v>29</v>
      </c>
      <c r="B35" s="24"/>
      <c r="C35" s="16" t="s">
        <v>20</v>
      </c>
      <c r="D35" s="32"/>
      <c r="E35" s="43"/>
      <c r="F35" s="38">
        <f t="shared" ref="F35:F38" si="2">E35*D35</f>
        <v>0</v>
      </c>
      <c r="G35" s="27"/>
    </row>
    <row r="36" spans="1:7" x14ac:dyDescent="0.3">
      <c r="A36" s="57" t="s">
        <v>30</v>
      </c>
      <c r="B36" s="24"/>
      <c r="C36" s="16" t="s">
        <v>20</v>
      </c>
      <c r="D36" s="32"/>
      <c r="E36" s="43"/>
      <c r="F36" s="38">
        <f t="shared" si="2"/>
        <v>0</v>
      </c>
      <c r="G36" s="27"/>
    </row>
    <row r="37" spans="1:7" x14ac:dyDescent="0.3">
      <c r="A37" s="57" t="s">
        <v>31</v>
      </c>
      <c r="B37" s="24"/>
      <c r="C37" s="23" t="s">
        <v>20</v>
      </c>
      <c r="D37" s="34"/>
      <c r="E37" s="44"/>
      <c r="F37" s="39">
        <f t="shared" si="2"/>
        <v>0</v>
      </c>
      <c r="G37" s="28"/>
    </row>
    <row r="38" spans="1:7" ht="25.5" customHeight="1" thickBot="1" x14ac:dyDescent="0.35">
      <c r="A38" s="58" t="s">
        <v>32</v>
      </c>
      <c r="B38" s="59"/>
      <c r="C38" s="23" t="s">
        <v>20</v>
      </c>
      <c r="D38" s="45"/>
      <c r="E38" s="46"/>
      <c r="F38" s="47">
        <f t="shared" si="2"/>
        <v>0</v>
      </c>
      <c r="G38" s="29"/>
    </row>
    <row r="39" spans="1:7" ht="15.6" thickTop="1" thickBot="1" x14ac:dyDescent="0.35">
      <c r="A39" s="98" t="s">
        <v>13</v>
      </c>
      <c r="B39" s="98"/>
      <c r="C39" s="98"/>
      <c r="D39" s="98"/>
      <c r="E39" s="98"/>
      <c r="F39" s="67">
        <f>SUM(F34:F38)</f>
        <v>0</v>
      </c>
      <c r="G39" s="60"/>
    </row>
    <row r="40" spans="1:7" ht="15" thickTop="1" x14ac:dyDescent="0.3">
      <c r="A40" s="49"/>
      <c r="B40" s="49"/>
      <c r="C40" s="49"/>
      <c r="D40" s="49"/>
      <c r="E40" s="49"/>
      <c r="F40" s="49"/>
      <c r="G40" s="49"/>
    </row>
    <row r="41" spans="1:7" x14ac:dyDescent="0.3">
      <c r="A41" s="99" t="s">
        <v>33</v>
      </c>
      <c r="B41" s="99"/>
      <c r="C41" s="99"/>
      <c r="D41" s="99"/>
      <c r="E41" s="99"/>
      <c r="F41" s="99"/>
      <c r="G41" s="99"/>
    </row>
    <row r="42" spans="1:7" ht="24.75" customHeight="1" x14ac:dyDescent="0.3">
      <c r="A42" s="107" t="s">
        <v>49</v>
      </c>
      <c r="B42" s="107"/>
      <c r="C42" s="107"/>
      <c r="D42" s="107"/>
      <c r="E42" s="107"/>
      <c r="F42" s="73">
        <f>F18+F29+F39</f>
        <v>0</v>
      </c>
      <c r="G42" s="3"/>
    </row>
    <row r="43" spans="1:7" x14ac:dyDescent="0.3">
      <c r="D43" s="65"/>
      <c r="E43" s="65"/>
      <c r="F43" s="65"/>
      <c r="G43" s="65"/>
    </row>
    <row r="44" spans="1:7" ht="23.25" customHeight="1" x14ac:dyDescent="0.3">
      <c r="A44" s="71" t="str">
        <f>IF(D45="Full first and last name","Involved in funded pension system of Georgia","")</f>
        <v/>
      </c>
      <c r="B44" s="72"/>
      <c r="D44" s="94"/>
      <c r="E44" s="94"/>
      <c r="F44" s="94"/>
      <c r="G44" s="94"/>
    </row>
    <row r="45" spans="1:7" ht="15.75" customHeight="1" x14ac:dyDescent="0.3">
      <c r="A45" s="112" t="s">
        <v>50</v>
      </c>
      <c r="B45" s="113"/>
      <c r="D45" s="95" t="str">
        <f>IF(A2="Price schedule","Full first and last name","Full first and last name, function, OU")</f>
        <v>Full first and last name, function, OU</v>
      </c>
      <c r="E45" s="95"/>
      <c r="F45" s="95"/>
      <c r="G45" s="95"/>
    </row>
    <row r="47" spans="1:7" x14ac:dyDescent="0.3">
      <c r="A47" s="110"/>
      <c r="B47" s="111"/>
      <c r="D47" s="1"/>
      <c r="E47" s="1"/>
      <c r="F47" s="1"/>
      <c r="G47" s="1"/>
    </row>
    <row r="48" spans="1:7" ht="15.75" customHeight="1" x14ac:dyDescent="0.3">
      <c r="A48" s="109"/>
      <c r="B48" s="109"/>
      <c r="E48" s="66"/>
      <c r="F48" s="66"/>
      <c r="G48" s="66"/>
    </row>
    <row r="52" spans="4:4" x14ac:dyDescent="0.3">
      <c r="D52" s="54"/>
    </row>
  </sheetData>
  <sheetProtection formatRows="0" insertRows="0" deleteRows="0"/>
  <mergeCells count="18">
    <mergeCell ref="A48:B48"/>
    <mergeCell ref="D44:G44"/>
    <mergeCell ref="D45:G45"/>
    <mergeCell ref="A18:E18"/>
    <mergeCell ref="A47:B47"/>
    <mergeCell ref="A45:B45"/>
    <mergeCell ref="D6:G6"/>
    <mergeCell ref="A2:F2"/>
    <mergeCell ref="D3:G3"/>
    <mergeCell ref="D4:G4"/>
    <mergeCell ref="D5:G5"/>
    <mergeCell ref="A9:G9"/>
    <mergeCell ref="A42:E42"/>
    <mergeCell ref="A20:G20"/>
    <mergeCell ref="A29:E29"/>
    <mergeCell ref="A31:G31"/>
    <mergeCell ref="A39:E39"/>
    <mergeCell ref="A41:G41"/>
  </mergeCells>
  <conditionalFormatting sqref="D44:G44">
    <cfRule type="expression" dxfId="1" priority="3">
      <formula>$A$2="Price schedule"</formula>
    </cfRule>
  </conditionalFormatting>
  <conditionalFormatting sqref="D44:G45">
    <cfRule type="expression" dxfId="0" priority="1">
      <formula>$A$2="Price schedule"</formula>
    </cfRule>
  </conditionalFormatting>
  <dataValidations count="6">
    <dataValidation type="list" allowBlank="1" showInputMessage="1" showErrorMessage="1" sqref="A2" xr:uid="{00000000-0002-0000-0200-000000000000}">
      <formula1>"Price schedule, Estimation of the anticipated Contract Amount"</formula1>
    </dataValidation>
    <dataValidation type="list" allowBlank="1" showInputMessage="1" showErrorMessage="1" sqref="C23:C28 C34:C38" xr:uid="{00000000-0002-0000-0200-000001000000}">
      <formula1>"please choose, lump sum / amount, against evidence, not applicable"</formula1>
    </dataValidation>
    <dataValidation type="list" allowBlank="1" showInputMessage="1" showErrorMessage="1" sqref="A12:A17" xr:uid="{00000000-0002-0000-0200-000002000000}">
      <formula1>"Team Leader, Expert"</formula1>
    </dataValidation>
    <dataValidation type="custom" allowBlank="1" showInputMessage="1" showErrorMessage="1" sqref="C12:C17 F23:F29 F17:F18 F39 F42" xr:uid="{00000000-0002-0000-0200-000003000000}">
      <formula1>"'"</formula1>
    </dataValidation>
    <dataValidation type="list" allowBlank="1" showInputMessage="1" showErrorMessage="1" sqref="A3" xr:uid="{685E1681-1E5C-4A2C-BEDF-1ABFA9DE0217}">
      <formula1>"Tender number:, Contract number:"</formula1>
    </dataValidation>
    <dataValidation type="list" showInputMessage="1" showErrorMessage="1" sqref="A45:B45" xr:uid="{E7F9858C-336A-49C8-B918-22C16751F8EA}">
      <formula1>"Please select, Yes, No"</formula1>
    </dataValidation>
  </dataValidations>
  <pageMargins left="0.7" right="0.7" top="0.75" bottom="0.75" header="0.3" footer="0.3"/>
  <pageSetup paperSize="9" scale="75" orientation="portrait" r:id="rId1"/>
  <ignoredErrors>
    <ignoredError sqref="F17 C17 F23:F28" listDataValidation="1"/>
  </ignoredErrors>
  <drawing r:id="rId2"/>
  <legacyDrawing r:id="rId3"/>
  <tableParts count="3"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83fce4-1f66-4a9e-a467-6b9db68075b2" xsi:nil="true"/>
    <lcf76f155ced4ddcb4097134ff3c332f xmlns="cd6241c9-f93c-4b54-be49-5ab40763138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37E6DFC8A3E34ABC0787EA35B8CE5D" ma:contentTypeVersion="13" ma:contentTypeDescription="Ein neues Dokument erstellen." ma:contentTypeScope="" ma:versionID="6509238e48b59a26e74635368fb40d34">
  <xsd:schema xmlns:xsd="http://www.w3.org/2001/XMLSchema" xmlns:xs="http://www.w3.org/2001/XMLSchema" xmlns:p="http://schemas.microsoft.com/office/2006/metadata/properties" xmlns:ns2="cd6241c9-f93c-4b54-be49-5ab40763138f" xmlns:ns3="7883fce4-1f66-4a9e-a467-6b9db68075b2" targetNamespace="http://schemas.microsoft.com/office/2006/metadata/properties" ma:root="true" ma:fieldsID="037daa82d26e842949010b2cc6fa4501" ns2:_="" ns3:_="">
    <xsd:import namespace="cd6241c9-f93c-4b54-be49-5ab40763138f"/>
    <xsd:import namespace="7883fce4-1f66-4a9e-a467-6b9db68075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241c9-f93c-4b54-be49-5ab4076313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3fce4-1f66-4a9e-a467-6b9db68075b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dede59c-a926-40b1-897d-7a9d8415b2e2}" ma:internalName="TaxCatchAll" ma:showField="CatchAllData" ma:web="7883fce4-1f66-4a9e-a467-6b9db68075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208A5C-C445-4E2A-BF90-383A1FDC5E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F00B44-8BC2-4115-BADC-13ABABD9FFE8}">
  <ds:schemaRefs>
    <ds:schemaRef ds:uri="7883fce4-1f66-4a9e-a467-6b9db68075b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d6241c9-f93c-4b54-be49-5ab40763138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BDA28C5-11B2-4707-984E-6D17EF5AE8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6241c9-f93c-4b54-be49-5ab40763138f"/>
    <ds:schemaRef ds:uri="7883fce4-1f66-4a9e-a467-6b9db68075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 for Work</vt:lpstr>
      <vt:lpstr>Appraiser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Tamar Khurtsilava</dc:creator>
  <cp:keywords/>
  <dc:description/>
  <cp:lastModifiedBy>Chkheidze, Anna GIZ GE</cp:lastModifiedBy>
  <cp:revision/>
  <dcterms:created xsi:type="dcterms:W3CDTF">2015-06-05T18:17:20Z</dcterms:created>
  <dcterms:modified xsi:type="dcterms:W3CDTF">2026-01-09T11:04:44Z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0x010100A937E6DFC8A3E34ABC0787EA35B8CE5D</vt:lpwstr>
  </property>
  <property fmtid="{D5CDD505-2E9C-101B-9397-08002B2CF9AE}" pid="3" name="_dlc_DocIdItemGuid">
    <vt:lpwstr>06665caa-535c-48f9-9fdc-792f47154c6e</vt:lpwstr>
  </property>
  <property fmtid="{D5CDD505-2E9C-101B-9397-08002B2CF9AE}" pid="4" name="RelatedOrganisations">
    <vt:lpwstr>1;#3800 - Südosteuropa, Südkaukasus|01aad4d3-6745-4043-8bd0-8159595db70d</vt:lpwstr>
  </property>
  <property fmtid="{D5CDD505-2E9C-101B-9397-08002B2CF9AE}" pid="5" name="RelatedRegions">
    <vt:lpwstr>13;#Georgien|fe97db39-f7b9-4278-8779-716c49b9df64;#30;#Aserbaidschan|a79bca7d-6c3d-4e57-8f6b-d07ba87d092c;#31;#Armenien|ca7d9e99-f6c5-4704-9961-e149146ee505</vt:lpwstr>
  </property>
  <property fmtid="{D5CDD505-2E9C-101B-9397-08002B2CF9AE}" pid="6" name="RelatedSectorNetworks">
    <vt:lpwstr>7;#SENECA SEDE - Sector Network Eastern Europe, Caucasus, Central Asia and Afghanistan / Sustainable Economic Development|78574cff-3c07-4544-a38b-ca11d99990da;#5;#SENECA Green - Sector Network Eastern Europe, Caucasus, Central Asia and Afghanistan / Energy, Climate, Biodiversity|6991b224-07f8-4deb-b631-df57fbf4ff84;#9;#SENECA.gov - Sector Network Eastern Europe, Caucasus, Central Asia and Afghanistan / Governance and Conflict|7a94e5ea-4896-458d-827d-ff15dc02d294</vt:lpwstr>
  </property>
  <property fmtid="{D5CDD505-2E9C-101B-9397-08002B2CF9AE}" pid="7" name="RelatedTopics">
    <vt:lpwstr>18;#Agenda 2030|f3951d75-9e71-4d55-b27d-9696a143b43c;#14;#Wald|ba12741e-4e1f-4e52-b6c1-9a98eec52c94;#16;#Öffentliche Finanzen|d311fdff-e03d-4f0d-a2a5-a2dfc412d1b8</vt:lpwstr>
  </property>
  <property fmtid="{D5CDD505-2E9C-101B-9397-08002B2CF9AE}" pid="8" name="RelatedAdditionalKeywords">
    <vt:lpwstr>27;#Georgia|4fac07b5-7789-486d-84ac-8ab2c975a9b0;#32;#GIZArmenia|66992600-e67f-4acc-a23b-e353a6839844;#33;#Georgien|883434d3-d002-48c4-ac2b-f9150d97b693</vt:lpwstr>
  </property>
  <property fmtid="{D5CDD505-2E9C-101B-9397-08002B2CF9AE}" pid="9" name="MediaServiceImageTags">
    <vt:lpwstr/>
  </property>
</Properties>
</file>