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635/"/>
    </mc:Choice>
  </mc:AlternateContent>
  <xr:revisionPtr revIDLastSave="15" documentId="13_ncr:1_{EB78F7A1-2302-48A3-A612-6E7F8F99CA0A}" xr6:coauthVersionLast="47" xr6:coauthVersionMax="47" xr10:uidLastSave="{7934D6C9-0D49-4B6F-8A0B-C751062CAFD6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11" i="1"/>
  <c r="K8" i="1"/>
  <c r="K6" i="1"/>
  <c r="K23" i="1"/>
  <c r="K14" i="1"/>
  <c r="K13" i="1"/>
  <c r="K31" i="1" l="1"/>
  <c r="L31" i="1"/>
</calcChain>
</file>

<file path=xl/sharedStrings.xml><?xml version="1.0" encoding="utf-8"?>
<sst xmlns="http://schemas.openxmlformats.org/spreadsheetml/2006/main" count="95" uniqueCount="59">
  <si>
    <t>Supplier</t>
  </si>
  <si>
    <t xml:space="preserve">Delivery Terms </t>
  </si>
  <si>
    <t xml:space="preserve">Place of Loading </t>
  </si>
  <si>
    <t xml:space="preserve">Place of Unloading </t>
  </si>
  <si>
    <t>Packaging Type</t>
  </si>
  <si>
    <t>Order #</t>
  </si>
  <si>
    <t>Length (cm.)</t>
  </si>
  <si>
    <t>Width (cm.)</t>
  </si>
  <si>
    <t>Height (cm.)</t>
  </si>
  <si>
    <t>Volume</t>
  </si>
  <si>
    <t>Weight (kg.)</t>
  </si>
  <si>
    <t>BRISKY INDUSTRIAL CO., LIMITED</t>
  </si>
  <si>
    <t>QINGDAO</t>
  </si>
  <si>
    <t>SBL00007382</t>
  </si>
  <si>
    <t>SBL00007223</t>
  </si>
  <si>
    <t>SBL00007198</t>
  </si>
  <si>
    <t>FCA</t>
  </si>
  <si>
    <t>SBL00006803</t>
  </si>
  <si>
    <t>Fasteners</t>
  </si>
  <si>
    <t>SBL00006832</t>
  </si>
  <si>
    <t>SBL00006682</t>
  </si>
  <si>
    <t>SBL00007400</t>
  </si>
  <si>
    <t>Bulbs</t>
  </si>
  <si>
    <t>SBL00006967</t>
  </si>
  <si>
    <t>WPS-XS-A2-1000mm Draw Wire Encoder Linear Position Displacement Sensor 4-20mA</t>
  </si>
  <si>
    <t>SBL00007509</t>
  </si>
  <si>
    <t>SBL00006864</t>
  </si>
  <si>
    <t>Crushing plate mobile 1390х910 d.10613.00 А</t>
  </si>
  <si>
    <t>SBL00007021</t>
  </si>
  <si>
    <t>Copper</t>
  </si>
  <si>
    <t>SBL00007351</t>
  </si>
  <si>
    <t xml:space="preserve">Rubber Materials </t>
  </si>
  <si>
    <t xml:space="preserve">Tires, Tubes, Rims  CH </t>
  </si>
  <si>
    <t>Cargo</t>
  </si>
  <si>
    <t xml:space="preserve"> Fan working wheel</t>
  </si>
  <si>
    <t>Underground Loader Spare Parts</t>
  </si>
  <si>
    <t>Chiatura</t>
  </si>
  <si>
    <t>Pallet</t>
  </si>
  <si>
    <t>Photo</t>
  </si>
  <si>
    <t>Wooden Box</t>
  </si>
  <si>
    <t>Cartons</t>
  </si>
  <si>
    <t>Bag</t>
  </si>
  <si>
    <t>Quantity of Packages</t>
  </si>
  <si>
    <t>Zestaponi/Chiatura</t>
  </si>
  <si>
    <t>Zestaponi</t>
  </si>
  <si>
    <t>Ceramic Rope</t>
  </si>
  <si>
    <t>Bags</t>
  </si>
  <si>
    <t>PVC Hose</t>
  </si>
  <si>
    <t>Clamp band tape</t>
  </si>
  <si>
    <t xml:space="preserve">Electrical Components </t>
  </si>
  <si>
    <t>Lights</t>
  </si>
  <si>
    <t>SBL00006548</t>
  </si>
  <si>
    <t>Capacitor</t>
  </si>
  <si>
    <t>SBL00006690</t>
  </si>
  <si>
    <t>Carton</t>
  </si>
  <si>
    <t xml:space="preserve">Electrical air heater </t>
  </si>
  <si>
    <t>SBL00006706</t>
    <phoneticPr fontId="4" type="noConversion"/>
  </si>
  <si>
    <t>SBL00007090</t>
    <phoneticPr fontId="4" type="noConversion"/>
  </si>
  <si>
    <t>One pallet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</si>
</sst>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 xr:uid="{7315CE64-A699-47B6-A66E-8DC5E253A7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50800</xdr:colOff>
      <xdr:row>1</xdr:row>
      <xdr:rowOff>44449</xdr:rowOff>
    </xdr:from>
    <xdr:to>
      <xdr:col>13</xdr:col>
      <xdr:colOff>1441450</xdr:colOff>
      <xdr:row>1</xdr:row>
      <xdr:rowOff>899468</xdr:rowOff>
    </xdr:to>
    <xdr:pic>
      <xdr:nvPicPr>
        <xdr:cNvPr id="2" name="图片 14">
          <a:extLst>
            <a:ext uri="{FF2B5EF4-FFF2-40B4-BE49-F238E27FC236}">
              <a16:creationId xmlns:a16="http://schemas.microsoft.com/office/drawing/2014/main" id="{A6D4ED6B-A917-4B08-BA46-9E854058C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4800" y="527049"/>
          <a:ext cx="1390650" cy="855019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2</xdr:row>
      <xdr:rowOff>40481</xdr:rowOff>
    </xdr:from>
    <xdr:to>
      <xdr:col>13</xdr:col>
      <xdr:colOff>990598</xdr:colOff>
      <xdr:row>2</xdr:row>
      <xdr:rowOff>606713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0AFC7AD-ACFB-4743-A21F-1D1EBB9D2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443831"/>
          <a:ext cx="952498" cy="566232"/>
        </a:xfrm>
        <a:prstGeom prst="rect">
          <a:avLst/>
        </a:prstGeom>
      </xdr:spPr>
    </xdr:pic>
    <xdr:clientData/>
  </xdr:twoCellAnchor>
  <xdr:twoCellAnchor editAs="oneCell">
    <xdr:from>
      <xdr:col>13</xdr:col>
      <xdr:colOff>1035322</xdr:colOff>
      <xdr:row>2</xdr:row>
      <xdr:rowOff>14194</xdr:rowOff>
    </xdr:from>
    <xdr:to>
      <xdr:col>13</xdr:col>
      <xdr:colOff>1463904</xdr:colOff>
      <xdr:row>2</xdr:row>
      <xdr:rowOff>663070</xdr:rowOff>
    </xdr:to>
    <xdr:pic>
      <xdr:nvPicPr>
        <xdr:cNvPr id="4" name="图片 10">
          <a:extLst>
            <a:ext uri="{FF2B5EF4-FFF2-40B4-BE49-F238E27FC236}">
              <a16:creationId xmlns:a16="http://schemas.microsoft.com/office/drawing/2014/main" id="{02B7EC39-DF64-4D87-9FDD-0D5D4B9C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0057" y="1414929"/>
          <a:ext cx="504782" cy="648876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3</xdr:row>
      <xdr:rowOff>50800</xdr:rowOff>
    </xdr:from>
    <xdr:to>
      <xdr:col>13</xdr:col>
      <xdr:colOff>884918</xdr:colOff>
      <xdr:row>7</xdr:row>
      <xdr:rowOff>12494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ACB94DC0-262D-4F08-84EC-1D9115EFA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74200" y="2159000"/>
          <a:ext cx="846818" cy="723694"/>
        </a:xfrm>
        <a:prstGeom prst="rect">
          <a:avLst/>
        </a:prstGeom>
      </xdr:spPr>
    </xdr:pic>
    <xdr:clientData/>
  </xdr:twoCellAnchor>
  <xdr:twoCellAnchor editAs="oneCell">
    <xdr:from>
      <xdr:col>13</xdr:col>
      <xdr:colOff>50800</xdr:colOff>
      <xdr:row>7</xdr:row>
      <xdr:rowOff>76200</xdr:rowOff>
    </xdr:from>
    <xdr:to>
      <xdr:col>13</xdr:col>
      <xdr:colOff>1132344</xdr:colOff>
      <xdr:row>9</xdr:row>
      <xdr:rowOff>152400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id="{1CC708B1-841D-490E-9EBD-B942C5FF0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86900" y="2946400"/>
          <a:ext cx="1081544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14</xdr:row>
      <xdr:rowOff>25400</xdr:rowOff>
    </xdr:from>
    <xdr:to>
      <xdr:col>13</xdr:col>
      <xdr:colOff>901700</xdr:colOff>
      <xdr:row>14</xdr:row>
      <xdr:rowOff>450025</xdr:rowOff>
    </xdr:to>
    <xdr:pic>
      <xdr:nvPicPr>
        <xdr:cNvPr id="7" name="图片 7">
          <a:extLst>
            <a:ext uri="{FF2B5EF4-FFF2-40B4-BE49-F238E27FC236}">
              <a16:creationId xmlns:a16="http://schemas.microsoft.com/office/drawing/2014/main" id="{6E540DC2-DE01-4B13-A67C-5D786F6E0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5149850"/>
          <a:ext cx="844550" cy="42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85" zoomScaleNormal="85" workbookViewId="0">
      <pane ySplit="1" topLeftCell="A26" activePane="bottomLeft" state="frozen"/>
      <selection pane="bottomLeft" activeCell="K31" sqref="K31:L31"/>
    </sheetView>
  </sheetViews>
  <sheetFormatPr defaultRowHeight="15" customHeight="1"/>
  <cols>
    <col min="3" max="4" width="10" customWidth="1"/>
    <col min="5" max="5" width="14.90625" customWidth="1"/>
    <col min="6" max="6" width="18.90625" customWidth="1"/>
    <col min="13" max="13" width="12.90625" customWidth="1"/>
    <col min="14" max="14" width="21" customWidth="1"/>
  </cols>
  <sheetData>
    <row r="1" spans="1:14" ht="38.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33</v>
      </c>
      <c r="G1" s="2" t="s">
        <v>6</v>
      </c>
      <c r="H1" s="2" t="s">
        <v>7</v>
      </c>
      <c r="I1" s="2" t="s">
        <v>8</v>
      </c>
      <c r="J1" s="2" t="s">
        <v>42</v>
      </c>
      <c r="K1" s="2" t="s">
        <v>9</v>
      </c>
      <c r="L1" s="2" t="s">
        <v>10</v>
      </c>
      <c r="M1" s="2" t="s">
        <v>4</v>
      </c>
      <c r="N1" s="2" t="s">
        <v>38</v>
      </c>
    </row>
    <row r="2" spans="1:14" ht="72.650000000000006" customHeight="1">
      <c r="A2" s="10" t="s">
        <v>11</v>
      </c>
      <c r="B2" s="10" t="s">
        <v>16</v>
      </c>
      <c r="C2" s="10" t="s">
        <v>12</v>
      </c>
      <c r="D2" s="3" t="s">
        <v>36</v>
      </c>
      <c r="E2" s="3" t="s">
        <v>13</v>
      </c>
      <c r="F2" s="3" t="s">
        <v>32</v>
      </c>
      <c r="G2" s="4">
        <v>120</v>
      </c>
      <c r="H2" s="4">
        <v>120</v>
      </c>
      <c r="I2" s="4">
        <v>135</v>
      </c>
      <c r="J2" s="4">
        <v>3</v>
      </c>
      <c r="K2" s="5">
        <v>5.83</v>
      </c>
      <c r="L2" s="3">
        <v>2280</v>
      </c>
      <c r="M2" s="3" t="s">
        <v>37</v>
      </c>
      <c r="N2" s="3"/>
    </row>
    <row r="3" spans="1:14" ht="55.5" customHeight="1">
      <c r="A3" s="10"/>
      <c r="B3" s="10"/>
      <c r="C3" s="10"/>
      <c r="D3" s="3" t="s">
        <v>36</v>
      </c>
      <c r="E3" s="3" t="s">
        <v>14</v>
      </c>
      <c r="F3" s="3" t="s">
        <v>34</v>
      </c>
      <c r="G3" s="4">
        <v>120</v>
      </c>
      <c r="H3" s="4">
        <v>50</v>
      </c>
      <c r="I3" s="4">
        <v>50</v>
      </c>
      <c r="J3" s="4">
        <v>1</v>
      </c>
      <c r="K3" s="6">
        <v>0.3</v>
      </c>
      <c r="L3" s="3">
        <v>120</v>
      </c>
      <c r="M3" s="3" t="s">
        <v>37</v>
      </c>
      <c r="N3" s="3"/>
    </row>
    <row r="4" spans="1:14" ht="15" customHeight="1">
      <c r="A4" s="10"/>
      <c r="B4" s="10"/>
      <c r="C4" s="10"/>
      <c r="D4" s="10" t="s">
        <v>36</v>
      </c>
      <c r="E4" s="10" t="s">
        <v>15</v>
      </c>
      <c r="F4" s="10" t="s">
        <v>35</v>
      </c>
      <c r="G4" s="11">
        <v>103</v>
      </c>
      <c r="H4" s="11">
        <v>73</v>
      </c>
      <c r="I4" s="11">
        <v>78</v>
      </c>
      <c r="J4" s="11">
        <v>1</v>
      </c>
      <c r="K4" s="12">
        <v>0.59</v>
      </c>
      <c r="L4" s="13">
        <v>510</v>
      </c>
      <c r="M4" s="13" t="s">
        <v>37</v>
      </c>
      <c r="N4" s="3"/>
    </row>
    <row r="5" spans="1:14" ht="15" customHeight="1">
      <c r="A5" s="10"/>
      <c r="B5" s="10"/>
      <c r="C5" s="10"/>
      <c r="D5" s="10"/>
      <c r="E5" s="10"/>
      <c r="F5" s="10"/>
      <c r="G5" s="11">
        <v>85</v>
      </c>
      <c r="H5" s="11">
        <v>70</v>
      </c>
      <c r="I5" s="11">
        <v>85</v>
      </c>
      <c r="J5" s="11">
        <v>2</v>
      </c>
      <c r="K5" s="12">
        <v>1.01</v>
      </c>
      <c r="L5" s="13">
        <v>1250</v>
      </c>
      <c r="M5" s="13" t="s">
        <v>39</v>
      </c>
      <c r="N5" s="3"/>
    </row>
    <row r="6" spans="1:14" ht="15" customHeight="1">
      <c r="A6" s="10"/>
      <c r="B6" s="10"/>
      <c r="C6" s="10"/>
      <c r="D6" s="10"/>
      <c r="E6" s="10"/>
      <c r="F6" s="10"/>
      <c r="G6" s="13">
        <v>100</v>
      </c>
      <c r="H6" s="13">
        <v>100</v>
      </c>
      <c r="I6" s="13">
        <v>80</v>
      </c>
      <c r="J6" s="11">
        <v>1</v>
      </c>
      <c r="K6" s="13">
        <f>1*1*0.8*J6</f>
        <v>0.8</v>
      </c>
      <c r="L6" s="13">
        <v>230</v>
      </c>
      <c r="M6" s="13" t="s">
        <v>37</v>
      </c>
      <c r="N6" s="3"/>
    </row>
    <row r="7" spans="1:14" ht="15" customHeight="1">
      <c r="A7" s="10"/>
      <c r="B7" s="10"/>
      <c r="C7" s="10"/>
      <c r="D7" s="10"/>
      <c r="E7" s="10"/>
      <c r="F7" s="10"/>
      <c r="G7" s="11">
        <v>120</v>
      </c>
      <c r="H7" s="11">
        <v>85</v>
      </c>
      <c r="I7" s="11">
        <v>110</v>
      </c>
      <c r="J7" s="11">
        <v>1</v>
      </c>
      <c r="K7" s="12">
        <v>1.1200000000000001</v>
      </c>
      <c r="L7" s="13">
        <v>123</v>
      </c>
      <c r="M7" s="13" t="s">
        <v>37</v>
      </c>
      <c r="N7" s="3"/>
    </row>
    <row r="8" spans="1:14" ht="15" customHeight="1">
      <c r="A8" s="10"/>
      <c r="B8" s="10"/>
      <c r="C8" s="10"/>
      <c r="D8" s="10"/>
      <c r="E8" s="10"/>
      <c r="F8" s="10"/>
      <c r="G8" s="13">
        <v>90</v>
      </c>
      <c r="H8" s="13">
        <v>80</v>
      </c>
      <c r="I8" s="13">
        <v>80</v>
      </c>
      <c r="J8" s="11">
        <v>2</v>
      </c>
      <c r="K8" s="13">
        <f>0.9*0.8*0.8*2</f>
        <v>1.1520000000000001</v>
      </c>
      <c r="L8" s="13">
        <v>53</v>
      </c>
      <c r="M8" s="13" t="s">
        <v>37</v>
      </c>
      <c r="N8" s="3"/>
    </row>
    <row r="9" spans="1:14" ht="15" customHeight="1">
      <c r="A9" s="10"/>
      <c r="B9" s="10"/>
      <c r="C9" s="10"/>
      <c r="D9" s="10"/>
      <c r="E9" s="10"/>
      <c r="F9" s="10"/>
      <c r="G9" s="11">
        <v>100</v>
      </c>
      <c r="H9" s="11">
        <v>95</v>
      </c>
      <c r="I9" s="11">
        <v>55</v>
      </c>
      <c r="J9" s="11">
        <v>1</v>
      </c>
      <c r="K9" s="12">
        <v>0.52</v>
      </c>
      <c r="L9" s="13">
        <v>390</v>
      </c>
      <c r="M9" s="13" t="s">
        <v>37</v>
      </c>
      <c r="N9" s="3"/>
    </row>
    <row r="10" spans="1:14" ht="15" customHeight="1">
      <c r="A10" s="10"/>
      <c r="B10" s="10"/>
      <c r="C10" s="10"/>
      <c r="D10" s="10"/>
      <c r="E10" s="10"/>
      <c r="F10" s="10"/>
      <c r="G10" s="11">
        <v>60</v>
      </c>
      <c r="H10" s="11">
        <v>30</v>
      </c>
      <c r="I10" s="11">
        <v>50</v>
      </c>
      <c r="J10" s="11">
        <v>2</v>
      </c>
      <c r="K10" s="12">
        <v>0.18</v>
      </c>
      <c r="L10" s="13">
        <v>52</v>
      </c>
      <c r="M10" s="13" t="s">
        <v>40</v>
      </c>
      <c r="N10" s="3"/>
    </row>
    <row r="11" spans="1:14" ht="15" customHeight="1">
      <c r="A11" s="10"/>
      <c r="B11" s="10"/>
      <c r="C11" s="10"/>
      <c r="D11" s="10"/>
      <c r="E11" s="10"/>
      <c r="F11" s="10"/>
      <c r="G11" s="11">
        <v>60</v>
      </c>
      <c r="H11" s="11">
        <v>30</v>
      </c>
      <c r="I11" s="11">
        <v>50</v>
      </c>
      <c r="J11" s="11">
        <v>1</v>
      </c>
      <c r="K11" s="13">
        <f>0.6*0.3*0.5</f>
        <v>0.09</v>
      </c>
      <c r="L11" s="13">
        <v>21</v>
      </c>
      <c r="M11" s="13" t="s">
        <v>41</v>
      </c>
      <c r="N11" s="3"/>
    </row>
    <row r="12" spans="1:14" ht="15" customHeight="1">
      <c r="A12" s="10"/>
      <c r="B12" s="10"/>
      <c r="C12" s="10"/>
      <c r="D12" s="10"/>
      <c r="E12" s="10"/>
      <c r="F12" s="10"/>
      <c r="G12" s="11">
        <v>100</v>
      </c>
      <c r="H12" s="11">
        <v>80</v>
      </c>
      <c r="I12" s="11">
        <v>40</v>
      </c>
      <c r="J12" s="11">
        <v>1</v>
      </c>
      <c r="K12" s="12">
        <v>0.32</v>
      </c>
      <c r="L12" s="13">
        <v>500</v>
      </c>
      <c r="M12" s="13" t="s">
        <v>37</v>
      </c>
      <c r="N12" s="3"/>
    </row>
    <row r="13" spans="1:14" ht="50.5" customHeight="1">
      <c r="A13" s="10"/>
      <c r="B13" s="10"/>
      <c r="C13" s="10"/>
      <c r="D13" s="3" t="s">
        <v>44</v>
      </c>
      <c r="E13" s="10" t="s">
        <v>17</v>
      </c>
      <c r="F13" s="10" t="s">
        <v>18</v>
      </c>
      <c r="G13" s="11">
        <v>120</v>
      </c>
      <c r="H13" s="11">
        <v>100</v>
      </c>
      <c r="I13" s="11">
        <v>70</v>
      </c>
      <c r="J13" s="11">
        <v>2</v>
      </c>
      <c r="K13" s="12">
        <f>1.2*1*0.7*2</f>
        <v>1.68</v>
      </c>
      <c r="L13" s="13">
        <v>3900</v>
      </c>
      <c r="M13" s="13" t="s">
        <v>37</v>
      </c>
      <c r="N13" s="3"/>
    </row>
    <row r="14" spans="1:14" ht="52" customHeight="1">
      <c r="A14" s="10"/>
      <c r="B14" s="10"/>
      <c r="C14" s="10"/>
      <c r="D14" s="3" t="s">
        <v>36</v>
      </c>
      <c r="E14" s="10"/>
      <c r="F14" s="10"/>
      <c r="G14" s="11">
        <v>120</v>
      </c>
      <c r="H14" s="11">
        <v>100</v>
      </c>
      <c r="I14" s="11">
        <v>70</v>
      </c>
      <c r="J14" s="11">
        <v>4</v>
      </c>
      <c r="K14" s="12">
        <f>1.2*1*0.7*4</f>
        <v>3.36</v>
      </c>
      <c r="L14" s="13">
        <v>8000</v>
      </c>
      <c r="M14" s="13" t="s">
        <v>37</v>
      </c>
      <c r="N14" s="3"/>
    </row>
    <row r="15" spans="1:14" ht="38.5" customHeight="1">
      <c r="A15" s="10"/>
      <c r="B15" s="10"/>
      <c r="C15" s="10"/>
      <c r="D15" s="3" t="s">
        <v>44</v>
      </c>
      <c r="E15" s="3" t="s">
        <v>57</v>
      </c>
      <c r="F15" s="3" t="s">
        <v>45</v>
      </c>
      <c r="G15" s="11">
        <v>75</v>
      </c>
      <c r="H15" s="11">
        <v>38</v>
      </c>
      <c r="I15" s="11">
        <v>38</v>
      </c>
      <c r="J15" s="11">
        <v>5</v>
      </c>
      <c r="K15" s="12">
        <v>0.54</v>
      </c>
      <c r="L15" s="13">
        <v>111</v>
      </c>
      <c r="M15" s="13" t="s">
        <v>46</v>
      </c>
      <c r="N15" s="3"/>
    </row>
    <row r="16" spans="1:14" ht="24.65" customHeight="1">
      <c r="A16" s="10"/>
      <c r="B16" s="10"/>
      <c r="C16" s="10"/>
      <c r="D16" s="3" t="s">
        <v>44</v>
      </c>
      <c r="E16" s="3" t="s">
        <v>19</v>
      </c>
      <c r="F16" s="3" t="s">
        <v>47</v>
      </c>
      <c r="G16" s="11">
        <v>160</v>
      </c>
      <c r="H16" s="11">
        <v>160</v>
      </c>
      <c r="I16" s="11">
        <v>50</v>
      </c>
      <c r="J16" s="11">
        <v>2</v>
      </c>
      <c r="K16" s="12">
        <v>2.56</v>
      </c>
      <c r="L16" s="13">
        <v>302</v>
      </c>
      <c r="M16" s="13" t="s">
        <v>46</v>
      </c>
      <c r="N16" s="3"/>
    </row>
    <row r="17" spans="1:14" ht="25.5" customHeight="1">
      <c r="A17" s="10"/>
      <c r="B17" s="10"/>
      <c r="C17" s="10"/>
      <c r="D17" s="3" t="s">
        <v>44</v>
      </c>
      <c r="E17" s="3" t="s">
        <v>20</v>
      </c>
      <c r="F17" s="3" t="s">
        <v>48</v>
      </c>
      <c r="G17" s="11">
        <v>110</v>
      </c>
      <c r="H17" s="11">
        <v>80</v>
      </c>
      <c r="I17" s="11">
        <v>80</v>
      </c>
      <c r="J17" s="11">
        <v>1</v>
      </c>
      <c r="K17" s="14">
        <v>0.7</v>
      </c>
      <c r="L17" s="13">
        <v>320</v>
      </c>
      <c r="M17" s="13" t="s">
        <v>37</v>
      </c>
      <c r="N17" s="3"/>
    </row>
    <row r="18" spans="1:14" ht="26.5" customHeight="1">
      <c r="A18" s="10"/>
      <c r="B18" s="10"/>
      <c r="C18" s="10"/>
      <c r="D18" s="3" t="s">
        <v>44</v>
      </c>
      <c r="E18" s="3" t="s">
        <v>56</v>
      </c>
      <c r="F18" s="3" t="s">
        <v>50</v>
      </c>
      <c r="G18" s="11">
        <v>110</v>
      </c>
      <c r="H18" s="11">
        <v>110</v>
      </c>
      <c r="I18" s="11">
        <v>136</v>
      </c>
      <c r="J18" s="11">
        <v>1</v>
      </c>
      <c r="K18" s="12">
        <v>1.65</v>
      </c>
      <c r="L18" s="13">
        <v>495</v>
      </c>
      <c r="M18" s="13" t="s">
        <v>37</v>
      </c>
      <c r="N18" s="3"/>
    </row>
    <row r="19" spans="1:14" ht="25" customHeight="1">
      <c r="A19" s="10"/>
      <c r="B19" s="10"/>
      <c r="C19" s="10"/>
      <c r="D19" s="10" t="s">
        <v>36</v>
      </c>
      <c r="E19" s="10" t="s">
        <v>21</v>
      </c>
      <c r="F19" s="10" t="s">
        <v>22</v>
      </c>
      <c r="G19" s="13">
        <v>110</v>
      </c>
      <c r="H19" s="13">
        <v>126</v>
      </c>
      <c r="I19" s="13">
        <v>168</v>
      </c>
      <c r="J19" s="13">
        <v>1</v>
      </c>
      <c r="K19" s="11">
        <f>1.1*1.26*1.68</f>
        <v>2.3284800000000003</v>
      </c>
      <c r="L19" s="15">
        <v>1365</v>
      </c>
      <c r="M19" s="13" t="s">
        <v>37</v>
      </c>
      <c r="N19" s="3"/>
    </row>
    <row r="20" spans="1:14" ht="26.5" customHeight="1">
      <c r="A20" s="10"/>
      <c r="B20" s="10"/>
      <c r="C20" s="10"/>
      <c r="D20" s="10"/>
      <c r="E20" s="10"/>
      <c r="F20" s="10"/>
      <c r="G20" s="13">
        <v>110</v>
      </c>
      <c r="H20" s="13">
        <v>110</v>
      </c>
      <c r="I20" s="13">
        <v>136</v>
      </c>
      <c r="J20" s="13">
        <v>1</v>
      </c>
      <c r="K20" s="11">
        <f>1.1*1.1*1.36</f>
        <v>1.6456000000000004</v>
      </c>
      <c r="L20" s="16"/>
      <c r="M20" s="13" t="s">
        <v>37</v>
      </c>
      <c r="N20" s="3"/>
    </row>
    <row r="21" spans="1:14" ht="27.65" customHeight="1">
      <c r="A21" s="10"/>
      <c r="B21" s="10"/>
      <c r="C21" s="10"/>
      <c r="D21" s="10" t="s">
        <v>43</v>
      </c>
      <c r="E21" s="10" t="s">
        <v>23</v>
      </c>
      <c r="F21" s="10" t="s">
        <v>49</v>
      </c>
      <c r="G21" s="11">
        <v>110</v>
      </c>
      <c r="H21" s="11">
        <v>120</v>
      </c>
      <c r="I21" s="11">
        <v>130</v>
      </c>
      <c r="J21" s="11">
        <v>2</v>
      </c>
      <c r="K21" s="12">
        <v>0.88</v>
      </c>
      <c r="L21" s="13">
        <v>293</v>
      </c>
      <c r="M21" s="13" t="s">
        <v>37</v>
      </c>
      <c r="N21" s="3"/>
    </row>
    <row r="22" spans="1:14" ht="29.5" customHeight="1">
      <c r="A22" s="10"/>
      <c r="B22" s="10"/>
      <c r="C22" s="10"/>
      <c r="D22" s="10"/>
      <c r="E22" s="10"/>
      <c r="F22" s="10"/>
      <c r="G22" s="11">
        <v>60</v>
      </c>
      <c r="H22" s="11">
        <v>28</v>
      </c>
      <c r="I22" s="11">
        <v>25</v>
      </c>
      <c r="J22" s="11">
        <v>3</v>
      </c>
      <c r="K22" s="12">
        <v>0.13</v>
      </c>
      <c r="L22" s="13">
        <v>155</v>
      </c>
      <c r="M22" s="13" t="s">
        <v>37</v>
      </c>
      <c r="N22" s="7" t="s">
        <v>58</v>
      </c>
    </row>
    <row r="23" spans="1:14" ht="30.65" customHeight="1">
      <c r="A23" s="10"/>
      <c r="B23" s="10"/>
      <c r="C23" s="10"/>
      <c r="D23" s="3" t="s">
        <v>44</v>
      </c>
      <c r="E23" s="3" t="s">
        <v>51</v>
      </c>
      <c r="F23" s="7" t="s">
        <v>52</v>
      </c>
      <c r="G23" s="17">
        <v>54</v>
      </c>
      <c r="H23" s="17">
        <v>25</v>
      </c>
      <c r="I23" s="17">
        <v>60</v>
      </c>
      <c r="J23" s="17">
        <v>7</v>
      </c>
      <c r="K23" s="17">
        <f>0.54*0.25*0.6*7</f>
        <v>0.56700000000000006</v>
      </c>
      <c r="L23" s="17">
        <v>403</v>
      </c>
      <c r="M23" s="13" t="s">
        <v>39</v>
      </c>
      <c r="N23" s="7"/>
    </row>
    <row r="24" spans="1:14" ht="28.5" customHeight="1">
      <c r="A24" s="10"/>
      <c r="B24" s="10"/>
      <c r="C24" s="10"/>
      <c r="D24" s="3" t="s">
        <v>44</v>
      </c>
      <c r="E24" s="3" t="s">
        <v>53</v>
      </c>
      <c r="F24" s="3" t="s">
        <v>24</v>
      </c>
      <c r="G24" s="13"/>
      <c r="H24" s="13"/>
      <c r="I24" s="13"/>
      <c r="J24" s="11">
        <v>1</v>
      </c>
      <c r="K24" s="13">
        <v>13</v>
      </c>
      <c r="L24" s="13">
        <v>14</v>
      </c>
      <c r="M24" s="13" t="s">
        <v>54</v>
      </c>
      <c r="N24" s="3"/>
    </row>
    <row r="25" spans="1:14" ht="31" customHeight="1">
      <c r="A25" s="10"/>
      <c r="B25" s="10"/>
      <c r="C25" s="10"/>
      <c r="D25" s="3" t="s">
        <v>36</v>
      </c>
      <c r="E25" s="3" t="s">
        <v>25</v>
      </c>
      <c r="F25" s="3" t="s">
        <v>55</v>
      </c>
      <c r="G25" s="11">
        <v>57</v>
      </c>
      <c r="H25" s="11">
        <v>61</v>
      </c>
      <c r="I25" s="11">
        <v>87</v>
      </c>
      <c r="J25" s="11">
        <v>4</v>
      </c>
      <c r="K25" s="12">
        <v>1.21</v>
      </c>
      <c r="L25" s="13">
        <v>216</v>
      </c>
      <c r="M25" s="13" t="s">
        <v>54</v>
      </c>
      <c r="N25" s="3"/>
    </row>
    <row r="26" spans="1:14" ht="44.5" customHeight="1">
      <c r="A26" s="10"/>
      <c r="B26" s="10"/>
      <c r="C26" s="10"/>
      <c r="D26" s="3" t="s">
        <v>44</v>
      </c>
      <c r="E26" s="3" t="s">
        <v>26</v>
      </c>
      <c r="F26" s="3" t="s">
        <v>27</v>
      </c>
      <c r="G26" s="11">
        <v>140</v>
      </c>
      <c r="H26" s="11">
        <v>92</v>
      </c>
      <c r="I26" s="11">
        <v>35</v>
      </c>
      <c r="J26" s="11">
        <v>1</v>
      </c>
      <c r="K26" s="12">
        <v>0.45</v>
      </c>
      <c r="L26" s="13">
        <v>1404</v>
      </c>
      <c r="M26" s="13" t="s">
        <v>37</v>
      </c>
      <c r="N26" s="3"/>
    </row>
    <row r="27" spans="1:14" ht="28.5" customHeight="1">
      <c r="A27" s="10"/>
      <c r="B27" s="10"/>
      <c r="C27" s="10"/>
      <c r="D27" s="3" t="s">
        <v>44</v>
      </c>
      <c r="E27" s="3" t="s">
        <v>28</v>
      </c>
      <c r="F27" s="3" t="s">
        <v>29</v>
      </c>
      <c r="G27" s="13">
        <v>50</v>
      </c>
      <c r="H27" s="13">
        <v>15</v>
      </c>
      <c r="I27" s="13">
        <v>15</v>
      </c>
      <c r="J27" s="11">
        <v>4</v>
      </c>
      <c r="K27" s="12">
        <v>0.15</v>
      </c>
      <c r="L27" s="13">
        <v>168</v>
      </c>
      <c r="M27" s="13" t="s">
        <v>54</v>
      </c>
      <c r="N27" s="3"/>
    </row>
    <row r="28" spans="1:14" ht="15" customHeight="1">
      <c r="A28" s="10"/>
      <c r="B28" s="10"/>
      <c r="C28" s="10"/>
      <c r="D28" s="8" t="s">
        <v>44</v>
      </c>
      <c r="E28" s="8" t="s">
        <v>30</v>
      </c>
      <c r="F28" s="8" t="s">
        <v>31</v>
      </c>
      <c r="G28" s="13">
        <v>60</v>
      </c>
      <c r="H28" s="13">
        <v>100</v>
      </c>
      <c r="I28" s="13">
        <v>30</v>
      </c>
      <c r="J28" s="11">
        <v>1</v>
      </c>
      <c r="K28" s="14">
        <v>0.1</v>
      </c>
      <c r="L28" s="13">
        <v>81</v>
      </c>
      <c r="M28" s="13" t="s">
        <v>46</v>
      </c>
      <c r="N28" s="3"/>
    </row>
    <row r="29" spans="1:14" ht="15" customHeight="1">
      <c r="A29" s="10"/>
      <c r="B29" s="10"/>
      <c r="C29" s="10"/>
      <c r="D29" s="9"/>
      <c r="E29" s="9"/>
      <c r="F29" s="9"/>
      <c r="G29" s="13">
        <v>60</v>
      </c>
      <c r="H29" s="13">
        <v>100</v>
      </c>
      <c r="I29" s="13">
        <v>30</v>
      </c>
      <c r="J29" s="11">
        <v>2</v>
      </c>
      <c r="K29" s="14">
        <v>0.1</v>
      </c>
      <c r="L29" s="13">
        <v>81</v>
      </c>
      <c r="M29" s="13" t="s">
        <v>46</v>
      </c>
      <c r="N29" s="3"/>
    </row>
    <row r="30" spans="1:14" ht="15" customHeight="1">
      <c r="A30" s="18"/>
      <c r="B30" s="18"/>
      <c r="C30" s="18"/>
      <c r="D30" s="18"/>
      <c r="E30" s="18"/>
      <c r="F30" s="18"/>
      <c r="G30" s="19"/>
      <c r="H30" s="19"/>
      <c r="I30" s="19"/>
      <c r="J30" s="20"/>
      <c r="K30" s="21"/>
      <c r="L30" s="19"/>
      <c r="M30" s="19"/>
      <c r="N30" s="18"/>
    </row>
    <row r="31" spans="1:14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22">
        <f>SUM(K2:K29)</f>
        <v>42.963079999999998</v>
      </c>
      <c r="L31" s="23">
        <f>SUM(L2:L29)</f>
        <v>22837</v>
      </c>
      <c r="M31" s="1"/>
      <c r="N31" s="1"/>
    </row>
  </sheetData>
  <mergeCells count="18">
    <mergeCell ref="E21:E22"/>
    <mergeCell ref="D21:D22"/>
    <mergeCell ref="L19:L20"/>
    <mergeCell ref="A2:A29"/>
    <mergeCell ref="B2:B29"/>
    <mergeCell ref="C2:C29"/>
    <mergeCell ref="F4:F12"/>
    <mergeCell ref="E4:E12"/>
    <mergeCell ref="D4:D12"/>
    <mergeCell ref="E13:E14"/>
    <mergeCell ref="F13:F14"/>
    <mergeCell ref="F19:F20"/>
    <mergeCell ref="D28:D29"/>
    <mergeCell ref="E28:E29"/>
    <mergeCell ref="F28:F29"/>
    <mergeCell ref="E19:E20"/>
    <mergeCell ref="D19:D20"/>
    <mergeCell ref="F21:F22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2026-01-21T13:30:50Z</dcterms:modified>
</cp:coreProperties>
</file>