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C6BB9B0D-7540-4711-B41B-4EDC548EE5ED}" xr6:coauthVersionLast="37" xr6:coauthVersionMax="47" xr10:uidLastSave="{00000000-0000-0000-0000-000000000000}"/>
  <bookViews>
    <workbookView xWindow="0" yWindow="0" windowWidth="23040" windowHeight="9684" xr2:uid="{00000000-000D-0000-FFFF-FFFF00000000}"/>
  </bookViews>
  <sheets>
    <sheet name="ვილა 19" sheetId="35" r:id="rId1"/>
    <sheet name="B-1. № 5" sheetId="5" r:id="rId2"/>
    <sheet name="B-1. № 7" sheetId="10" r:id="rId3"/>
    <sheet name="B-2. № 1" sheetId="11" r:id="rId4"/>
    <sheet name="B-2. № 2" sheetId="12" r:id="rId5"/>
    <sheet name="B-2. № 3" sheetId="13" r:id="rId6"/>
    <sheet name="B-2. № 5" sheetId="14" r:id="rId7"/>
    <sheet name="B-2. № 7" sheetId="15" r:id="rId8"/>
    <sheet name="B-3. № 4" sheetId="20" r:id="rId9"/>
    <sheet name="B-4. № 2" sheetId="21" r:id="rId10"/>
    <sheet name="B-4. № 4" sheetId="22" r:id="rId11"/>
    <sheet name="B-4. № 7" sheetId="23" r:id="rId12"/>
    <sheet name="B-6. № 2 " sheetId="28" r:id="rId13"/>
    <sheet name="B-6. № 3" sheetId="18" r:id="rId14"/>
    <sheet name="B-6. № 7" sheetId="29" r:id="rId15"/>
    <sheet name="B-6. № 8" sheetId="30" r:id="rId16"/>
    <sheet name="B-7. № 2" sheetId="31" r:id="rId17"/>
    <sheet name="B-7. № 6" sheetId="32" r:id="rId18"/>
    <sheet name="B -7. № 7" sheetId="33" r:id="rId19"/>
    <sheet name="B- 8. № 7" sheetId="34" r:id="rId20"/>
  </sheets>
  <calcPr calcId="179021"/>
</workbook>
</file>

<file path=xl/calcChain.xml><?xml version="1.0" encoding="utf-8"?>
<calcChain xmlns="http://schemas.openxmlformats.org/spreadsheetml/2006/main">
  <c r="L41" i="34" l="1"/>
  <c r="L53" i="34"/>
  <c r="L65" i="34"/>
  <c r="K11" i="34"/>
  <c r="K12" i="34"/>
  <c r="K13" i="34"/>
  <c r="K14" i="34"/>
  <c r="K15" i="34"/>
  <c r="K16" i="34"/>
  <c r="K17" i="34"/>
  <c r="K18" i="34"/>
  <c r="K19" i="34"/>
  <c r="K20" i="34"/>
  <c r="K21" i="34"/>
  <c r="K22" i="34"/>
  <c r="K23" i="34"/>
  <c r="K24" i="34"/>
  <c r="K25" i="34"/>
  <c r="K26" i="34"/>
  <c r="K27" i="34"/>
  <c r="K28" i="34"/>
  <c r="K29" i="34"/>
  <c r="L29" i="34" s="1"/>
  <c r="K30" i="34"/>
  <c r="K31" i="34"/>
  <c r="K32" i="34"/>
  <c r="K33" i="34"/>
  <c r="K34" i="34"/>
  <c r="L34" i="34" s="1"/>
  <c r="K35" i="34"/>
  <c r="K36" i="34"/>
  <c r="K37" i="34"/>
  <c r="K38" i="34"/>
  <c r="K39" i="34"/>
  <c r="K40" i="34"/>
  <c r="K41" i="34"/>
  <c r="K42" i="34"/>
  <c r="K43" i="34"/>
  <c r="K44" i="34"/>
  <c r="K45" i="34"/>
  <c r="K46" i="34"/>
  <c r="K47" i="34"/>
  <c r="K48" i="34"/>
  <c r="K49" i="34"/>
  <c r="K50" i="34"/>
  <c r="K51" i="34"/>
  <c r="K52" i="34"/>
  <c r="K53" i="34"/>
  <c r="K54" i="34"/>
  <c r="K55" i="34"/>
  <c r="K56" i="34"/>
  <c r="K57" i="34"/>
  <c r="K58" i="34"/>
  <c r="K59" i="34"/>
  <c r="K60" i="34"/>
  <c r="K61" i="34"/>
  <c r="K62" i="34"/>
  <c r="K63" i="34"/>
  <c r="K64" i="34"/>
  <c r="K65" i="34"/>
  <c r="K66" i="34"/>
  <c r="K67" i="34"/>
  <c r="K68" i="34"/>
  <c r="K69" i="34"/>
  <c r="L69" i="34" s="1"/>
  <c r="I11" i="34"/>
  <c r="I12" i="34"/>
  <c r="I13" i="34"/>
  <c r="I14" i="34"/>
  <c r="I15" i="34"/>
  <c r="I16" i="34"/>
  <c r="I17" i="34"/>
  <c r="L17" i="34" s="1"/>
  <c r="I18" i="34"/>
  <c r="I19" i="34"/>
  <c r="I20" i="34"/>
  <c r="I21" i="34"/>
  <c r="I22" i="34"/>
  <c r="L22" i="34" s="1"/>
  <c r="I23" i="34"/>
  <c r="I24" i="34"/>
  <c r="I25" i="34"/>
  <c r="I26" i="34"/>
  <c r="I27" i="34"/>
  <c r="I28" i="34"/>
  <c r="I29" i="34"/>
  <c r="I30" i="34"/>
  <c r="I31" i="34"/>
  <c r="I32" i="34"/>
  <c r="I33" i="34"/>
  <c r="I34" i="34"/>
  <c r="I35" i="34"/>
  <c r="I36" i="34"/>
  <c r="I37" i="34"/>
  <c r="I38" i="34"/>
  <c r="I39" i="34"/>
  <c r="I40" i="34"/>
  <c r="I41" i="34"/>
  <c r="I42" i="34"/>
  <c r="I43" i="34"/>
  <c r="I44" i="34"/>
  <c r="I45" i="34"/>
  <c r="I46" i="34"/>
  <c r="L46" i="34" s="1"/>
  <c r="I47" i="34"/>
  <c r="I48" i="34"/>
  <c r="I49" i="34"/>
  <c r="I50" i="34"/>
  <c r="I51" i="34"/>
  <c r="I52" i="34"/>
  <c r="I53" i="34"/>
  <c r="I54" i="34"/>
  <c r="I55" i="34"/>
  <c r="I56" i="34"/>
  <c r="I57" i="34"/>
  <c r="I58" i="34"/>
  <c r="I59" i="34"/>
  <c r="I60" i="34"/>
  <c r="I61" i="34"/>
  <c r="I62" i="34"/>
  <c r="I63" i="34"/>
  <c r="I64" i="34"/>
  <c r="I65" i="34"/>
  <c r="I66" i="34"/>
  <c r="I67" i="34"/>
  <c r="I68" i="34"/>
  <c r="I69" i="34"/>
  <c r="G11" i="34"/>
  <c r="G12" i="34"/>
  <c r="G13" i="34"/>
  <c r="G14" i="34"/>
  <c r="G15" i="34"/>
  <c r="L15" i="34" s="1"/>
  <c r="G16" i="34"/>
  <c r="G17" i="34"/>
  <c r="G18" i="34"/>
  <c r="G19" i="34"/>
  <c r="G20" i="34"/>
  <c r="L20" i="34" s="1"/>
  <c r="G21" i="34"/>
  <c r="G22" i="34"/>
  <c r="G23" i="34"/>
  <c r="G24" i="34"/>
  <c r="G25" i="34"/>
  <c r="G26" i="34"/>
  <c r="G27" i="34"/>
  <c r="L27" i="34" s="1"/>
  <c r="G28" i="34"/>
  <c r="G29" i="34"/>
  <c r="G30" i="34"/>
  <c r="G31" i="34"/>
  <c r="G32" i="34"/>
  <c r="L32" i="34" s="1"/>
  <c r="G33" i="34"/>
  <c r="G34" i="34"/>
  <c r="G35" i="34"/>
  <c r="G36" i="34"/>
  <c r="G37" i="34"/>
  <c r="G38" i="34"/>
  <c r="G39" i="34"/>
  <c r="L39" i="34" s="1"/>
  <c r="G40" i="34"/>
  <c r="G41" i="34"/>
  <c r="G42" i="34"/>
  <c r="G43" i="34"/>
  <c r="G44" i="34"/>
  <c r="L44" i="34" s="1"/>
  <c r="G45" i="34"/>
  <c r="G46" i="34"/>
  <c r="G47" i="34"/>
  <c r="G48" i="34"/>
  <c r="G49" i="34"/>
  <c r="G50" i="34"/>
  <c r="G51" i="34"/>
  <c r="L51" i="34" s="1"/>
  <c r="G52" i="34"/>
  <c r="G53" i="34"/>
  <c r="G54" i="34"/>
  <c r="G55" i="34"/>
  <c r="G56" i="34"/>
  <c r="L56" i="34" s="1"/>
  <c r="G57" i="34"/>
  <c r="G58" i="34"/>
  <c r="G59" i="34"/>
  <c r="G60" i="34"/>
  <c r="G61" i="34"/>
  <c r="G62" i="34"/>
  <c r="G63" i="34"/>
  <c r="G64" i="34"/>
  <c r="G65" i="34"/>
  <c r="G66" i="34"/>
  <c r="G67" i="34"/>
  <c r="G68" i="34"/>
  <c r="L68" i="34" s="1"/>
  <c r="G69" i="34"/>
  <c r="K10" i="33"/>
  <c r="K11" i="33"/>
  <c r="K12" i="33"/>
  <c r="L12" i="33" s="1"/>
  <c r="K13" i="33"/>
  <c r="K14" i="33"/>
  <c r="L14" i="33" s="1"/>
  <c r="K15" i="33"/>
  <c r="L15" i="33" s="1"/>
  <c r="K16" i="33"/>
  <c r="K17" i="33"/>
  <c r="K18" i="33"/>
  <c r="K19" i="33"/>
  <c r="K20" i="33"/>
  <c r="K21" i="33"/>
  <c r="K22" i="33"/>
  <c r="K23" i="33"/>
  <c r="K24" i="33"/>
  <c r="K25" i="33"/>
  <c r="K26" i="33"/>
  <c r="L26" i="33" s="1"/>
  <c r="K27" i="33"/>
  <c r="K28" i="33"/>
  <c r="K29" i="33"/>
  <c r="K30" i="33"/>
  <c r="K31" i="33"/>
  <c r="K32" i="33"/>
  <c r="K33" i="33"/>
  <c r="K34" i="33"/>
  <c r="L34" i="33" s="1"/>
  <c r="K35" i="33"/>
  <c r="K36" i="33"/>
  <c r="K37" i="33"/>
  <c r="K38" i="33"/>
  <c r="L38" i="33" s="1"/>
  <c r="K39" i="33"/>
  <c r="L39" i="33" s="1"/>
  <c r="K40" i="33"/>
  <c r="K41" i="33"/>
  <c r="K42" i="33"/>
  <c r="K43" i="33"/>
  <c r="K44" i="33"/>
  <c r="K45" i="33"/>
  <c r="K46" i="33"/>
  <c r="L46" i="33" s="1"/>
  <c r="K47" i="33"/>
  <c r="K48" i="33"/>
  <c r="K49" i="33"/>
  <c r="K50" i="33"/>
  <c r="K51" i="33"/>
  <c r="K52" i="33"/>
  <c r="K53" i="33"/>
  <c r="K54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22" i="33"/>
  <c r="L22" i="33" s="1"/>
  <c r="I23" i="33"/>
  <c r="I24" i="33"/>
  <c r="I25" i="33"/>
  <c r="I26" i="33"/>
  <c r="I27" i="33"/>
  <c r="I28" i="33"/>
  <c r="I29" i="33"/>
  <c r="I30" i="33"/>
  <c r="I31" i="33"/>
  <c r="I32" i="33"/>
  <c r="I33" i="33"/>
  <c r="I34" i="33"/>
  <c r="I35" i="33"/>
  <c r="I36" i="33"/>
  <c r="I37" i="33"/>
  <c r="I38" i="33"/>
  <c r="I39" i="33"/>
  <c r="I40" i="33"/>
  <c r="I41" i="33"/>
  <c r="I42" i="33"/>
  <c r="I43" i="33"/>
  <c r="I44" i="33"/>
  <c r="I45" i="33"/>
  <c r="I46" i="33"/>
  <c r="I47" i="33"/>
  <c r="I48" i="33"/>
  <c r="I49" i="33"/>
  <c r="I50" i="33"/>
  <c r="I51" i="33"/>
  <c r="I52" i="33"/>
  <c r="I53" i="33"/>
  <c r="I54" i="33"/>
  <c r="G10" i="33"/>
  <c r="G11" i="33"/>
  <c r="G12" i="33"/>
  <c r="G13" i="33"/>
  <c r="G14" i="33"/>
  <c r="G15" i="33"/>
  <c r="G16" i="33"/>
  <c r="G17" i="33"/>
  <c r="G18" i="33"/>
  <c r="G19" i="33"/>
  <c r="L19" i="33" s="1"/>
  <c r="G20" i="33"/>
  <c r="L20" i="33" s="1"/>
  <c r="G21" i="33"/>
  <c r="L21" i="33" s="1"/>
  <c r="G22" i="33"/>
  <c r="G23" i="33"/>
  <c r="G24" i="33"/>
  <c r="G25" i="33"/>
  <c r="G26" i="33"/>
  <c r="G27" i="33"/>
  <c r="G28" i="33"/>
  <c r="G29" i="33"/>
  <c r="G30" i="33"/>
  <c r="G31" i="33"/>
  <c r="L31" i="33" s="1"/>
  <c r="G32" i="33"/>
  <c r="L32" i="33" s="1"/>
  <c r="G33" i="33"/>
  <c r="L33" i="33" s="1"/>
  <c r="G34" i="33"/>
  <c r="G35" i="33"/>
  <c r="G36" i="33"/>
  <c r="G37" i="33"/>
  <c r="G38" i="33"/>
  <c r="G39" i="33"/>
  <c r="G40" i="33"/>
  <c r="G41" i="33"/>
  <c r="G42" i="33"/>
  <c r="G43" i="33"/>
  <c r="L43" i="33" s="1"/>
  <c r="G44" i="33"/>
  <c r="L44" i="33" s="1"/>
  <c r="G45" i="33"/>
  <c r="L45" i="33" s="1"/>
  <c r="G46" i="33"/>
  <c r="G47" i="33"/>
  <c r="G48" i="33"/>
  <c r="G49" i="33"/>
  <c r="G50" i="33"/>
  <c r="G51" i="33"/>
  <c r="G52" i="33"/>
  <c r="G53" i="33"/>
  <c r="G54" i="33"/>
  <c r="L11" i="32"/>
  <c r="L47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I10" i="32"/>
  <c r="L10" i="32" s="1"/>
  <c r="I11" i="32"/>
  <c r="I12" i="32"/>
  <c r="I13" i="32"/>
  <c r="I14" i="32"/>
  <c r="I15" i="32"/>
  <c r="I16" i="32"/>
  <c r="I17" i="32"/>
  <c r="I18" i="32"/>
  <c r="I19" i="32"/>
  <c r="I20" i="32"/>
  <c r="I21" i="32"/>
  <c r="I22" i="32"/>
  <c r="L22" i="32" s="1"/>
  <c r="I23" i="32"/>
  <c r="L23" i="32" s="1"/>
  <c r="I24" i="32"/>
  <c r="I25" i="32"/>
  <c r="I26" i="32"/>
  <c r="I27" i="32"/>
  <c r="I28" i="32"/>
  <c r="I29" i="32"/>
  <c r="I30" i="32"/>
  <c r="I31" i="32"/>
  <c r="I32" i="32"/>
  <c r="I33" i="32"/>
  <c r="I34" i="32"/>
  <c r="L34" i="32" s="1"/>
  <c r="I35" i="32"/>
  <c r="L35" i="32" s="1"/>
  <c r="I36" i="32"/>
  <c r="I37" i="32"/>
  <c r="I38" i="32"/>
  <c r="I39" i="32"/>
  <c r="I40" i="32"/>
  <c r="I41" i="32"/>
  <c r="I42" i="32"/>
  <c r="I43" i="32"/>
  <c r="I44" i="32"/>
  <c r="I45" i="32"/>
  <c r="I46" i="32"/>
  <c r="L46" i="32" s="1"/>
  <c r="I47" i="32"/>
  <c r="I48" i="32"/>
  <c r="I49" i="32"/>
  <c r="I50" i="32"/>
  <c r="I51" i="32"/>
  <c r="I52" i="32"/>
  <c r="I53" i="32"/>
  <c r="G10" i="32"/>
  <c r="G11" i="32"/>
  <c r="G12" i="32"/>
  <c r="G13" i="32"/>
  <c r="G14" i="32"/>
  <c r="L14" i="32" s="1"/>
  <c r="G15" i="32"/>
  <c r="G16" i="32"/>
  <c r="L16" i="32" s="1"/>
  <c r="G17" i="32"/>
  <c r="L17" i="32" s="1"/>
  <c r="G18" i="32"/>
  <c r="G19" i="32"/>
  <c r="G20" i="32"/>
  <c r="G21" i="32"/>
  <c r="G22" i="32"/>
  <c r="G23" i="32"/>
  <c r="G24" i="32"/>
  <c r="G25" i="32"/>
  <c r="G26" i="32"/>
  <c r="L26" i="32" s="1"/>
  <c r="G27" i="32"/>
  <c r="G28" i="32"/>
  <c r="L28" i="32" s="1"/>
  <c r="G29" i="32"/>
  <c r="L29" i="32" s="1"/>
  <c r="G30" i="32"/>
  <c r="G31" i="32"/>
  <c r="L31" i="32" s="1"/>
  <c r="G32" i="32"/>
  <c r="G33" i="32"/>
  <c r="G34" i="32"/>
  <c r="G35" i="32"/>
  <c r="G36" i="32"/>
  <c r="G37" i="32"/>
  <c r="G38" i="32"/>
  <c r="L38" i="32" s="1"/>
  <c r="G39" i="32"/>
  <c r="G40" i="32"/>
  <c r="L40" i="32" s="1"/>
  <c r="G41" i="32"/>
  <c r="L41" i="32" s="1"/>
  <c r="G42" i="32"/>
  <c r="G43" i="32"/>
  <c r="L43" i="32" s="1"/>
  <c r="G44" i="32"/>
  <c r="G45" i="32"/>
  <c r="G46" i="32"/>
  <c r="G47" i="32"/>
  <c r="G48" i="32"/>
  <c r="G49" i="32"/>
  <c r="G50" i="32"/>
  <c r="L50" i="32" s="1"/>
  <c r="G51" i="32"/>
  <c r="G52" i="32"/>
  <c r="L52" i="32" s="1"/>
  <c r="G53" i="32"/>
  <c r="L53" i="32" s="1"/>
  <c r="L13" i="31"/>
  <c r="L23" i="31"/>
  <c r="L61" i="31"/>
  <c r="K10" i="31"/>
  <c r="K11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K54" i="31"/>
  <c r="K55" i="31"/>
  <c r="K56" i="31"/>
  <c r="K57" i="31"/>
  <c r="K58" i="31"/>
  <c r="K59" i="31"/>
  <c r="K60" i="31"/>
  <c r="K61" i="31"/>
  <c r="I10" i="31"/>
  <c r="I11" i="31"/>
  <c r="L11" i="31" s="1"/>
  <c r="I12" i="31"/>
  <c r="L12" i="31" s="1"/>
  <c r="I13" i="31"/>
  <c r="I14" i="31"/>
  <c r="I15" i="31"/>
  <c r="I16" i="31"/>
  <c r="I17" i="31"/>
  <c r="I18" i="31"/>
  <c r="I19" i="31"/>
  <c r="I20" i="31"/>
  <c r="I21" i="31"/>
  <c r="I22" i="31"/>
  <c r="I23" i="31"/>
  <c r="I24" i="31"/>
  <c r="L24" i="31" s="1"/>
  <c r="I25" i="31"/>
  <c r="L25" i="31" s="1"/>
  <c r="I26" i="31"/>
  <c r="I27" i="31"/>
  <c r="I28" i="31"/>
  <c r="I29" i="31"/>
  <c r="I30" i="31"/>
  <c r="I31" i="31"/>
  <c r="I32" i="31"/>
  <c r="I33" i="31"/>
  <c r="I34" i="31"/>
  <c r="I35" i="31"/>
  <c r="L35" i="31" s="1"/>
  <c r="I36" i="31"/>
  <c r="L36" i="31" s="1"/>
  <c r="I37" i="31"/>
  <c r="L37" i="31" s="1"/>
  <c r="I38" i="31"/>
  <c r="I39" i="31"/>
  <c r="I40" i="31"/>
  <c r="I41" i="31"/>
  <c r="I42" i="31"/>
  <c r="I43" i="31"/>
  <c r="I44" i="31"/>
  <c r="I45" i="31"/>
  <c r="I46" i="31"/>
  <c r="I47" i="31"/>
  <c r="L47" i="31" s="1"/>
  <c r="I48" i="31"/>
  <c r="L48" i="31" s="1"/>
  <c r="I49" i="31"/>
  <c r="L49" i="31" s="1"/>
  <c r="I50" i="31"/>
  <c r="I51" i="31"/>
  <c r="I52" i="31"/>
  <c r="I53" i="31"/>
  <c r="I54" i="31"/>
  <c r="I55" i="31"/>
  <c r="I56" i="31"/>
  <c r="I57" i="31"/>
  <c r="I58" i="31"/>
  <c r="I59" i="31"/>
  <c r="L59" i="31" s="1"/>
  <c r="I60" i="31"/>
  <c r="L60" i="31" s="1"/>
  <c r="I61" i="31"/>
  <c r="G10" i="31"/>
  <c r="L10" i="31" s="1"/>
  <c r="G11" i="31"/>
  <c r="G12" i="31"/>
  <c r="G13" i="31"/>
  <c r="G14" i="31"/>
  <c r="L14" i="31" s="1"/>
  <c r="G15" i="31"/>
  <c r="G16" i="31"/>
  <c r="G17" i="31"/>
  <c r="G18" i="31"/>
  <c r="G19" i="31"/>
  <c r="G20" i="31"/>
  <c r="L20" i="31" s="1"/>
  <c r="G21" i="31"/>
  <c r="G22" i="31"/>
  <c r="L22" i="31" s="1"/>
  <c r="G23" i="31"/>
  <c r="G24" i="31"/>
  <c r="G25" i="31"/>
  <c r="G26" i="31"/>
  <c r="L26" i="31" s="1"/>
  <c r="G27" i="31"/>
  <c r="G28" i="31"/>
  <c r="G29" i="31"/>
  <c r="G30" i="31"/>
  <c r="G31" i="31"/>
  <c r="G32" i="31"/>
  <c r="L32" i="31" s="1"/>
  <c r="G33" i="31"/>
  <c r="G34" i="31"/>
  <c r="L34" i="31" s="1"/>
  <c r="G35" i="31"/>
  <c r="G36" i="31"/>
  <c r="G37" i="31"/>
  <c r="G38" i="31"/>
  <c r="L38" i="31" s="1"/>
  <c r="G39" i="31"/>
  <c r="G40" i="31"/>
  <c r="G41" i="31"/>
  <c r="G42" i="31"/>
  <c r="G43" i="31"/>
  <c r="G44" i="31"/>
  <c r="L44" i="31" s="1"/>
  <c r="G45" i="31"/>
  <c r="G46" i="31"/>
  <c r="L46" i="31" s="1"/>
  <c r="G47" i="31"/>
  <c r="G48" i="31"/>
  <c r="G49" i="31"/>
  <c r="G50" i="31"/>
  <c r="L50" i="31" s="1"/>
  <c r="G51" i="31"/>
  <c r="G52" i="31"/>
  <c r="G53" i="31"/>
  <c r="G54" i="31"/>
  <c r="G55" i="31"/>
  <c r="G56" i="31"/>
  <c r="L56" i="31" s="1"/>
  <c r="G57" i="31"/>
  <c r="G58" i="31"/>
  <c r="L58" i="31" s="1"/>
  <c r="G59" i="31"/>
  <c r="G60" i="31"/>
  <c r="G61" i="31"/>
  <c r="L27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L29" i="30" s="1"/>
  <c r="K30" i="30"/>
  <c r="L30" i="30" s="1"/>
  <c r="K31" i="30"/>
  <c r="K32" i="30"/>
  <c r="K33" i="30"/>
  <c r="K34" i="30"/>
  <c r="K35" i="30"/>
  <c r="K36" i="30"/>
  <c r="K37" i="30"/>
  <c r="K38" i="30"/>
  <c r="K39" i="30"/>
  <c r="K40" i="30"/>
  <c r="K41" i="30"/>
  <c r="L41" i="30" s="1"/>
  <c r="K42" i="30"/>
  <c r="L42" i="30" s="1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56" i="30"/>
  <c r="K57" i="30"/>
  <c r="K58" i="30"/>
  <c r="K59" i="30"/>
  <c r="K60" i="30"/>
  <c r="K61" i="30"/>
  <c r="K62" i="30"/>
  <c r="K63" i="30"/>
  <c r="K64" i="30"/>
  <c r="K65" i="30"/>
  <c r="K66" i="30"/>
  <c r="K67" i="30"/>
  <c r="K68" i="30"/>
  <c r="K69" i="30"/>
  <c r="K70" i="30"/>
  <c r="K71" i="30"/>
  <c r="K72" i="30"/>
  <c r="K73" i="30"/>
  <c r="K74" i="30"/>
  <c r="K75" i="30"/>
  <c r="L75" i="30" s="1"/>
  <c r="K76" i="30"/>
  <c r="K77" i="30"/>
  <c r="L77" i="30" s="1"/>
  <c r="K78" i="30"/>
  <c r="L78" i="30" s="1"/>
  <c r="I10" i="30"/>
  <c r="I11" i="30"/>
  <c r="I12" i="30"/>
  <c r="I13" i="30"/>
  <c r="I14" i="30"/>
  <c r="I15" i="30"/>
  <c r="L15" i="30" s="1"/>
  <c r="I16" i="30"/>
  <c r="I17" i="30"/>
  <c r="L17" i="30" s="1"/>
  <c r="I18" i="30"/>
  <c r="L18" i="30" s="1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L39" i="30" s="1"/>
  <c r="I40" i="30"/>
  <c r="I41" i="30"/>
  <c r="I42" i="30"/>
  <c r="I43" i="30"/>
  <c r="I44" i="30"/>
  <c r="I45" i="30"/>
  <c r="I46" i="30"/>
  <c r="I47" i="30"/>
  <c r="I48" i="30"/>
  <c r="I49" i="30"/>
  <c r="I50" i="30"/>
  <c r="I51" i="30"/>
  <c r="L51" i="30" s="1"/>
  <c r="I52" i="30"/>
  <c r="I53" i="30"/>
  <c r="L53" i="30" s="1"/>
  <c r="I54" i="30"/>
  <c r="I55" i="30"/>
  <c r="I56" i="30"/>
  <c r="I57" i="30"/>
  <c r="I58" i="30"/>
  <c r="I59" i="30"/>
  <c r="I60" i="30"/>
  <c r="I61" i="30"/>
  <c r="I62" i="30"/>
  <c r="I63" i="30"/>
  <c r="L63" i="30" s="1"/>
  <c r="I64" i="30"/>
  <c r="I65" i="30"/>
  <c r="L65" i="30" s="1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G10" i="30"/>
  <c r="G11" i="30"/>
  <c r="L11" i="30" s="1"/>
  <c r="G12" i="30"/>
  <c r="G13" i="30"/>
  <c r="G14" i="30"/>
  <c r="L14" i="30" s="1"/>
  <c r="G15" i="30"/>
  <c r="G16" i="30"/>
  <c r="L16" i="30" s="1"/>
  <c r="G17" i="30"/>
  <c r="G18" i="30"/>
  <c r="G19" i="30"/>
  <c r="G20" i="30"/>
  <c r="G21" i="30"/>
  <c r="G22" i="30"/>
  <c r="G23" i="30"/>
  <c r="L23" i="30" s="1"/>
  <c r="G24" i="30"/>
  <c r="G25" i="30"/>
  <c r="G26" i="30"/>
  <c r="L26" i="30" s="1"/>
  <c r="G27" i="30"/>
  <c r="G28" i="30"/>
  <c r="L28" i="30" s="1"/>
  <c r="G29" i="30"/>
  <c r="G30" i="30"/>
  <c r="G31" i="30"/>
  <c r="G32" i="30"/>
  <c r="G33" i="30"/>
  <c r="G34" i="30"/>
  <c r="G35" i="30"/>
  <c r="L35" i="30" s="1"/>
  <c r="G36" i="30"/>
  <c r="G37" i="30"/>
  <c r="G38" i="30"/>
  <c r="L38" i="30" s="1"/>
  <c r="G39" i="30"/>
  <c r="G40" i="30"/>
  <c r="G41" i="30"/>
  <c r="G42" i="30"/>
  <c r="G43" i="30"/>
  <c r="G44" i="30"/>
  <c r="G45" i="30"/>
  <c r="G46" i="30"/>
  <c r="G47" i="30"/>
  <c r="L47" i="30" s="1"/>
  <c r="G48" i="30"/>
  <c r="G49" i="30"/>
  <c r="G50" i="30"/>
  <c r="L50" i="30" s="1"/>
  <c r="G51" i="30"/>
  <c r="G52" i="30"/>
  <c r="L52" i="30" s="1"/>
  <c r="G53" i="30"/>
  <c r="G54" i="30"/>
  <c r="G55" i="30"/>
  <c r="G56" i="30"/>
  <c r="G57" i="30"/>
  <c r="G58" i="30"/>
  <c r="G59" i="30"/>
  <c r="L59" i="30" s="1"/>
  <c r="G60" i="30"/>
  <c r="G61" i="30"/>
  <c r="G62" i="30"/>
  <c r="L62" i="30" s="1"/>
  <c r="G63" i="30"/>
  <c r="G64" i="30"/>
  <c r="L64" i="30" s="1"/>
  <c r="G65" i="30"/>
  <c r="G66" i="30"/>
  <c r="G67" i="30"/>
  <c r="G68" i="30"/>
  <c r="G69" i="30"/>
  <c r="G70" i="30"/>
  <c r="G71" i="30"/>
  <c r="L71" i="30" s="1"/>
  <c r="G72" i="30"/>
  <c r="G73" i="30"/>
  <c r="G74" i="30"/>
  <c r="L74" i="30" s="1"/>
  <c r="G75" i="30"/>
  <c r="G76" i="30"/>
  <c r="G77" i="30"/>
  <c r="G78" i="30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63" i="29"/>
  <c r="L63" i="29" s="1"/>
  <c r="K64" i="29"/>
  <c r="K65" i="29"/>
  <c r="K66" i="29"/>
  <c r="K67" i="29"/>
  <c r="K68" i="29"/>
  <c r="K69" i="29"/>
  <c r="K70" i="29"/>
  <c r="K71" i="29"/>
  <c r="K72" i="29"/>
  <c r="K73" i="29"/>
  <c r="K74" i="29"/>
  <c r="K75" i="29"/>
  <c r="L75" i="29" s="1"/>
  <c r="K76" i="29"/>
  <c r="K77" i="29"/>
  <c r="K78" i="29"/>
  <c r="K79" i="29"/>
  <c r="I10" i="29"/>
  <c r="I11" i="29"/>
  <c r="I12" i="29"/>
  <c r="I13" i="29"/>
  <c r="I14" i="29"/>
  <c r="I15" i="29"/>
  <c r="L15" i="29" s="1"/>
  <c r="I16" i="29"/>
  <c r="I17" i="29"/>
  <c r="I18" i="29"/>
  <c r="I19" i="29"/>
  <c r="I20" i="29"/>
  <c r="I21" i="29"/>
  <c r="I22" i="29"/>
  <c r="I23" i="29"/>
  <c r="I24" i="29"/>
  <c r="I25" i="29"/>
  <c r="I26" i="29"/>
  <c r="I27" i="29"/>
  <c r="L27" i="29" s="1"/>
  <c r="I28" i="29"/>
  <c r="I29" i="29"/>
  <c r="I30" i="29"/>
  <c r="I31" i="29"/>
  <c r="I32" i="29"/>
  <c r="I33" i="29"/>
  <c r="I34" i="29"/>
  <c r="I35" i="29"/>
  <c r="I36" i="29"/>
  <c r="I37" i="29"/>
  <c r="I38" i="29"/>
  <c r="I39" i="29"/>
  <c r="L39" i="29" s="1"/>
  <c r="I40" i="29"/>
  <c r="I41" i="29"/>
  <c r="I42" i="29"/>
  <c r="I43" i="29"/>
  <c r="I44" i="29"/>
  <c r="I45" i="29"/>
  <c r="I46" i="29"/>
  <c r="I47" i="29"/>
  <c r="I48" i="29"/>
  <c r="I49" i="29"/>
  <c r="I50" i="29"/>
  <c r="I51" i="29"/>
  <c r="L51" i="29" s="1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L79" i="29" s="1"/>
  <c r="G10" i="29"/>
  <c r="G11" i="29"/>
  <c r="G12" i="29"/>
  <c r="G13" i="29"/>
  <c r="L13" i="29" s="1"/>
  <c r="G14" i="29"/>
  <c r="L14" i="29" s="1"/>
  <c r="G15" i="29"/>
  <c r="G16" i="29"/>
  <c r="L16" i="29" s="1"/>
  <c r="G17" i="29"/>
  <c r="G18" i="29"/>
  <c r="G19" i="29"/>
  <c r="G20" i="29"/>
  <c r="G21" i="29"/>
  <c r="L21" i="29" s="1"/>
  <c r="G22" i="29"/>
  <c r="G23" i="29"/>
  <c r="G24" i="29"/>
  <c r="G25" i="29"/>
  <c r="L25" i="29" s="1"/>
  <c r="G26" i="29"/>
  <c r="L26" i="29" s="1"/>
  <c r="G27" i="29"/>
  <c r="G28" i="29"/>
  <c r="L28" i="29" s="1"/>
  <c r="G29" i="29"/>
  <c r="G30" i="29"/>
  <c r="G31" i="29"/>
  <c r="G32" i="29"/>
  <c r="G33" i="29"/>
  <c r="L33" i="29" s="1"/>
  <c r="G34" i="29"/>
  <c r="G35" i="29"/>
  <c r="G36" i="29"/>
  <c r="G37" i="29"/>
  <c r="L37" i="29" s="1"/>
  <c r="G38" i="29"/>
  <c r="L38" i="29" s="1"/>
  <c r="G39" i="29"/>
  <c r="G40" i="29"/>
  <c r="L40" i="29" s="1"/>
  <c r="G41" i="29"/>
  <c r="G42" i="29"/>
  <c r="G43" i="29"/>
  <c r="G44" i="29"/>
  <c r="G45" i="29"/>
  <c r="L45" i="29" s="1"/>
  <c r="G46" i="29"/>
  <c r="G47" i="29"/>
  <c r="G48" i="29"/>
  <c r="G49" i="29"/>
  <c r="L49" i="29" s="1"/>
  <c r="G50" i="29"/>
  <c r="L50" i="29" s="1"/>
  <c r="G51" i="29"/>
  <c r="G52" i="29"/>
  <c r="L52" i="29" s="1"/>
  <c r="G53" i="29"/>
  <c r="G54" i="29"/>
  <c r="G55" i="29"/>
  <c r="G56" i="29"/>
  <c r="G57" i="29"/>
  <c r="L57" i="29" s="1"/>
  <c r="G58" i="29"/>
  <c r="G59" i="29"/>
  <c r="G60" i="29"/>
  <c r="G61" i="29"/>
  <c r="L61" i="29" s="1"/>
  <c r="G62" i="29"/>
  <c r="L62" i="29" s="1"/>
  <c r="G63" i="29"/>
  <c r="G64" i="29"/>
  <c r="L64" i="29" s="1"/>
  <c r="G65" i="29"/>
  <c r="G66" i="29"/>
  <c r="G67" i="29"/>
  <c r="G68" i="29"/>
  <c r="G69" i="29"/>
  <c r="L69" i="29" s="1"/>
  <c r="G70" i="29"/>
  <c r="G71" i="29"/>
  <c r="G72" i="29"/>
  <c r="G73" i="29"/>
  <c r="L73" i="29" s="1"/>
  <c r="G74" i="29"/>
  <c r="L74" i="29" s="1"/>
  <c r="G75" i="29"/>
  <c r="G76" i="29"/>
  <c r="L76" i="29" s="1"/>
  <c r="G77" i="29"/>
  <c r="G78" i="29"/>
  <c r="G79" i="29"/>
  <c r="K10" i="18"/>
  <c r="K11" i="18"/>
  <c r="K12" i="18"/>
  <c r="K13" i="18"/>
  <c r="K14" i="18"/>
  <c r="K15" i="18"/>
  <c r="K16" i="18"/>
  <c r="K17" i="18"/>
  <c r="K18" i="18"/>
  <c r="K19" i="18"/>
  <c r="K20" i="18"/>
  <c r="K21" i="18"/>
  <c r="L21" i="18" s="1"/>
  <c r="K22" i="18"/>
  <c r="K23" i="18"/>
  <c r="K24" i="18"/>
  <c r="K25" i="18"/>
  <c r="K26" i="18"/>
  <c r="K27" i="18"/>
  <c r="K28" i="18"/>
  <c r="K29" i="18"/>
  <c r="K30" i="18"/>
  <c r="K31" i="18"/>
  <c r="K32" i="18"/>
  <c r="K33" i="18"/>
  <c r="L33" i="18" s="1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I10" i="18"/>
  <c r="I11" i="18"/>
  <c r="I12" i="18"/>
  <c r="I13" i="18"/>
  <c r="I14" i="18"/>
  <c r="I15" i="18"/>
  <c r="I16" i="18"/>
  <c r="I17" i="18"/>
  <c r="I18" i="18"/>
  <c r="I19" i="18"/>
  <c r="I20" i="18"/>
  <c r="L20" i="18" s="1"/>
  <c r="I21" i="18"/>
  <c r="I22" i="18"/>
  <c r="I23" i="18"/>
  <c r="I24" i="18"/>
  <c r="I25" i="18"/>
  <c r="I26" i="18"/>
  <c r="I27" i="18"/>
  <c r="I28" i="18"/>
  <c r="I29" i="18"/>
  <c r="I30" i="18"/>
  <c r="I31" i="18"/>
  <c r="I32" i="18"/>
  <c r="L32" i="18" s="1"/>
  <c r="I33" i="18"/>
  <c r="I34" i="18"/>
  <c r="I35" i="18"/>
  <c r="I36" i="18"/>
  <c r="I37" i="18"/>
  <c r="I38" i="18"/>
  <c r="I39" i="18"/>
  <c r="I40" i="18"/>
  <c r="I41" i="18"/>
  <c r="I42" i="18"/>
  <c r="I43" i="18"/>
  <c r="I44" i="18"/>
  <c r="L44" i="18" s="1"/>
  <c r="I45" i="18"/>
  <c r="L45" i="18" s="1"/>
  <c r="I46" i="18"/>
  <c r="I47" i="18"/>
  <c r="I48" i="18"/>
  <c r="I49" i="18"/>
  <c r="I50" i="18"/>
  <c r="G10" i="18"/>
  <c r="G11" i="18"/>
  <c r="G12" i="18"/>
  <c r="L12" i="18" s="1"/>
  <c r="G13" i="18"/>
  <c r="G14" i="18"/>
  <c r="G15" i="18"/>
  <c r="L15" i="18" s="1"/>
  <c r="G16" i="18"/>
  <c r="L16" i="18" s="1"/>
  <c r="G17" i="18"/>
  <c r="G18" i="18"/>
  <c r="G19" i="18"/>
  <c r="G20" i="18"/>
  <c r="G21" i="18"/>
  <c r="G22" i="18"/>
  <c r="L22" i="18" s="1"/>
  <c r="G23" i="18"/>
  <c r="G24" i="18"/>
  <c r="L24" i="18" s="1"/>
  <c r="G25" i="18"/>
  <c r="G26" i="18"/>
  <c r="L26" i="18" s="1"/>
  <c r="G27" i="18"/>
  <c r="L27" i="18" s="1"/>
  <c r="G28" i="18"/>
  <c r="L28" i="18" s="1"/>
  <c r="G29" i="18"/>
  <c r="G30" i="18"/>
  <c r="G31" i="18"/>
  <c r="G32" i="18"/>
  <c r="G33" i="18"/>
  <c r="G34" i="18"/>
  <c r="L34" i="18" s="1"/>
  <c r="G35" i="18"/>
  <c r="G36" i="18"/>
  <c r="L36" i="18" s="1"/>
  <c r="G37" i="18"/>
  <c r="G38" i="18"/>
  <c r="G39" i="18"/>
  <c r="L39" i="18" s="1"/>
  <c r="G40" i="18"/>
  <c r="L40" i="18" s="1"/>
  <c r="G41" i="18"/>
  <c r="G42" i="18"/>
  <c r="G43" i="18"/>
  <c r="G44" i="18"/>
  <c r="G45" i="18"/>
  <c r="G46" i="18"/>
  <c r="L46" i="18" s="1"/>
  <c r="G47" i="18"/>
  <c r="G48" i="18"/>
  <c r="L48" i="18" s="1"/>
  <c r="G49" i="18"/>
  <c r="G50" i="18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L25" i="28" s="1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E46" i="28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L54" i="23" s="1"/>
  <c r="K55" i="23"/>
  <c r="K56" i="23"/>
  <c r="K57" i="23"/>
  <c r="K58" i="23"/>
  <c r="K59" i="23"/>
  <c r="K60" i="23"/>
  <c r="K61" i="23"/>
  <c r="K62" i="23"/>
  <c r="K63" i="23"/>
  <c r="K64" i="23"/>
  <c r="K65" i="23"/>
  <c r="L65" i="23" s="1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86" i="23"/>
  <c r="I10" i="23"/>
  <c r="I11" i="23"/>
  <c r="I12" i="23"/>
  <c r="I13" i="23"/>
  <c r="I14" i="23"/>
  <c r="I15" i="23"/>
  <c r="I16" i="23"/>
  <c r="I17" i="23"/>
  <c r="L17" i="23" s="1"/>
  <c r="I18" i="23"/>
  <c r="L18" i="23" s="1"/>
  <c r="I19" i="23"/>
  <c r="I20" i="23"/>
  <c r="I21" i="23"/>
  <c r="I22" i="23"/>
  <c r="I23" i="23"/>
  <c r="I24" i="23"/>
  <c r="I25" i="23"/>
  <c r="I26" i="23"/>
  <c r="I27" i="23"/>
  <c r="I28" i="23"/>
  <c r="I29" i="23"/>
  <c r="L29" i="23" s="1"/>
  <c r="I30" i="23"/>
  <c r="L30" i="23" s="1"/>
  <c r="I31" i="23"/>
  <c r="I32" i="23"/>
  <c r="I33" i="23"/>
  <c r="I34" i="23"/>
  <c r="I35" i="23"/>
  <c r="I36" i="23"/>
  <c r="I37" i="23"/>
  <c r="I38" i="23"/>
  <c r="I39" i="23"/>
  <c r="I40" i="23"/>
  <c r="I41" i="23"/>
  <c r="L41" i="23" s="1"/>
  <c r="I42" i="23"/>
  <c r="L42" i="23" s="1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L66" i="23" s="1"/>
  <c r="I67" i="23"/>
  <c r="I68" i="23"/>
  <c r="I69" i="23"/>
  <c r="I70" i="23"/>
  <c r="I71" i="23"/>
  <c r="I72" i="23"/>
  <c r="I73" i="23"/>
  <c r="I74" i="23"/>
  <c r="I75" i="23"/>
  <c r="I76" i="23"/>
  <c r="I77" i="23"/>
  <c r="I78" i="23"/>
  <c r="L78" i="23" s="1"/>
  <c r="I79" i="23"/>
  <c r="I80" i="23"/>
  <c r="I81" i="23"/>
  <c r="I82" i="23"/>
  <c r="I83" i="23"/>
  <c r="I84" i="23"/>
  <c r="I85" i="23"/>
  <c r="I86" i="23"/>
  <c r="G10" i="23"/>
  <c r="L10" i="23" s="1"/>
  <c r="G11" i="23"/>
  <c r="G12" i="23"/>
  <c r="G13" i="23"/>
  <c r="L13" i="23" s="1"/>
  <c r="G14" i="23"/>
  <c r="L14" i="23" s="1"/>
  <c r="G15" i="23"/>
  <c r="L15" i="23" s="1"/>
  <c r="G16" i="23"/>
  <c r="G17" i="23"/>
  <c r="G18" i="23"/>
  <c r="G19" i="23"/>
  <c r="L19" i="23" s="1"/>
  <c r="G20" i="23"/>
  <c r="L20" i="23" s="1"/>
  <c r="G21" i="23"/>
  <c r="L21" i="23" s="1"/>
  <c r="G22" i="23"/>
  <c r="L22" i="23" s="1"/>
  <c r="G23" i="23"/>
  <c r="G24" i="23"/>
  <c r="G25" i="23"/>
  <c r="L25" i="23" s="1"/>
  <c r="G26" i="23"/>
  <c r="L26" i="23" s="1"/>
  <c r="G27" i="23"/>
  <c r="L27" i="23" s="1"/>
  <c r="G28" i="23"/>
  <c r="G29" i="23"/>
  <c r="G30" i="23"/>
  <c r="G31" i="23"/>
  <c r="L31" i="23" s="1"/>
  <c r="G32" i="23"/>
  <c r="L32" i="23" s="1"/>
  <c r="G33" i="23"/>
  <c r="L33" i="23" s="1"/>
  <c r="G34" i="23"/>
  <c r="L34" i="23" s="1"/>
  <c r="G35" i="23"/>
  <c r="G36" i="23"/>
  <c r="G37" i="23"/>
  <c r="L37" i="23" s="1"/>
  <c r="G38" i="23"/>
  <c r="L38" i="23" s="1"/>
  <c r="G39" i="23"/>
  <c r="L39" i="23" s="1"/>
  <c r="G40" i="23"/>
  <c r="G41" i="23"/>
  <c r="G42" i="23"/>
  <c r="G43" i="23"/>
  <c r="L43" i="23" s="1"/>
  <c r="G44" i="23"/>
  <c r="L44" i="23" s="1"/>
  <c r="G45" i="23"/>
  <c r="L45" i="23" s="1"/>
  <c r="G46" i="23"/>
  <c r="L46" i="23" s="1"/>
  <c r="G47" i="23"/>
  <c r="G48" i="23"/>
  <c r="G49" i="23"/>
  <c r="L49" i="23" s="1"/>
  <c r="G50" i="23"/>
  <c r="L50" i="23" s="1"/>
  <c r="G51" i="23"/>
  <c r="L51" i="23" s="1"/>
  <c r="G52" i="23"/>
  <c r="G53" i="23"/>
  <c r="G54" i="23"/>
  <c r="G55" i="23"/>
  <c r="L55" i="23" s="1"/>
  <c r="G56" i="23"/>
  <c r="L56" i="23" s="1"/>
  <c r="G57" i="23"/>
  <c r="L57" i="23" s="1"/>
  <c r="G58" i="23"/>
  <c r="L58" i="23" s="1"/>
  <c r="G59" i="23"/>
  <c r="G60" i="23"/>
  <c r="G61" i="23"/>
  <c r="L61" i="23" s="1"/>
  <c r="G62" i="23"/>
  <c r="L62" i="23" s="1"/>
  <c r="G63" i="23"/>
  <c r="L63" i="23" s="1"/>
  <c r="G64" i="23"/>
  <c r="G65" i="23"/>
  <c r="G66" i="23"/>
  <c r="G67" i="23"/>
  <c r="L67" i="23" s="1"/>
  <c r="G68" i="23"/>
  <c r="L68" i="23" s="1"/>
  <c r="G69" i="23"/>
  <c r="L69" i="23" s="1"/>
  <c r="G70" i="23"/>
  <c r="L70" i="23" s="1"/>
  <c r="G71" i="23"/>
  <c r="G72" i="23"/>
  <c r="G73" i="23"/>
  <c r="L73" i="23" s="1"/>
  <c r="G74" i="23"/>
  <c r="L74" i="23" s="1"/>
  <c r="G75" i="23"/>
  <c r="L75" i="23" s="1"/>
  <c r="G76" i="23"/>
  <c r="G77" i="23"/>
  <c r="G78" i="23"/>
  <c r="G79" i="23"/>
  <c r="L79" i="23" s="1"/>
  <c r="G80" i="23"/>
  <c r="L80" i="23" s="1"/>
  <c r="G81" i="23"/>
  <c r="L81" i="23" s="1"/>
  <c r="G82" i="23"/>
  <c r="L82" i="23" s="1"/>
  <c r="G83" i="23"/>
  <c r="G84" i="23"/>
  <c r="G85" i="23"/>
  <c r="L85" i="23" s="1"/>
  <c r="G86" i="23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6" i="22"/>
  <c r="K67" i="22"/>
  <c r="K68" i="22"/>
  <c r="K69" i="22"/>
  <c r="K70" i="22"/>
  <c r="K71" i="22"/>
  <c r="K72" i="22"/>
  <c r="K73" i="22"/>
  <c r="K74" i="22"/>
  <c r="K75" i="22"/>
  <c r="K76" i="22"/>
  <c r="K77" i="22"/>
  <c r="K78" i="22"/>
  <c r="K79" i="22"/>
  <c r="K80" i="22"/>
  <c r="K81" i="22"/>
  <c r="K82" i="22"/>
  <c r="K83" i="22"/>
  <c r="K84" i="22"/>
  <c r="K85" i="22"/>
  <c r="K86" i="22"/>
  <c r="K87" i="22"/>
  <c r="K88" i="22"/>
  <c r="K89" i="22"/>
  <c r="K90" i="22"/>
  <c r="K91" i="22"/>
  <c r="L91" i="22" s="1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L65" i="22" s="1"/>
  <c r="G66" i="22"/>
  <c r="G67" i="22"/>
  <c r="G68" i="22"/>
  <c r="G69" i="22"/>
  <c r="G70" i="22"/>
  <c r="G71" i="22"/>
  <c r="G72" i="22"/>
  <c r="G73" i="22"/>
  <c r="G74" i="22"/>
  <c r="G75" i="22"/>
  <c r="G76" i="22"/>
  <c r="G77" i="22"/>
  <c r="L77" i="22" s="1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K10" i="21"/>
  <c r="K11" i="21"/>
  <c r="K12" i="21"/>
  <c r="K13" i="21"/>
  <c r="K14" i="21"/>
  <c r="K15" i="21"/>
  <c r="K16" i="21"/>
  <c r="K17" i="21"/>
  <c r="K18" i="21"/>
  <c r="K19" i="21"/>
  <c r="K20" i="21"/>
  <c r="K21" i="21"/>
  <c r="L21" i="21" s="1"/>
  <c r="K22" i="21"/>
  <c r="K23" i="21"/>
  <c r="K24" i="21"/>
  <c r="L24" i="21" s="1"/>
  <c r="K25" i="21"/>
  <c r="K26" i="21"/>
  <c r="K27" i="21"/>
  <c r="K28" i="21"/>
  <c r="K29" i="21"/>
  <c r="K30" i="21"/>
  <c r="K31" i="21"/>
  <c r="K32" i="21"/>
  <c r="K33" i="21"/>
  <c r="L33" i="21" s="1"/>
  <c r="K34" i="21"/>
  <c r="K35" i="21"/>
  <c r="K36" i="21"/>
  <c r="L36" i="21" s="1"/>
  <c r="K37" i="21"/>
  <c r="K38" i="21"/>
  <c r="K39" i="21"/>
  <c r="K40" i="21"/>
  <c r="K41" i="21"/>
  <c r="K42" i="21"/>
  <c r="K43" i="21"/>
  <c r="K44" i="21"/>
  <c r="K45" i="21"/>
  <c r="L45" i="21" s="1"/>
  <c r="K46" i="21"/>
  <c r="K47" i="21"/>
  <c r="K48" i="21"/>
  <c r="L48" i="21" s="1"/>
  <c r="K49" i="21"/>
  <c r="K50" i="21"/>
  <c r="K51" i="21"/>
  <c r="K52" i="21"/>
  <c r="K53" i="21"/>
  <c r="K54" i="21"/>
  <c r="K55" i="21"/>
  <c r="K56" i="21"/>
  <c r="K57" i="21"/>
  <c r="L57" i="21" s="1"/>
  <c r="K58" i="21"/>
  <c r="K59" i="21"/>
  <c r="K60" i="21"/>
  <c r="L60" i="21" s="1"/>
  <c r="K61" i="21"/>
  <c r="K62" i="21"/>
  <c r="I10" i="21"/>
  <c r="I11" i="21"/>
  <c r="I12" i="21"/>
  <c r="I13" i="21"/>
  <c r="I14" i="21"/>
  <c r="I15" i="21"/>
  <c r="I16" i="21"/>
  <c r="I17" i="21"/>
  <c r="I18" i="21"/>
  <c r="L18" i="21" s="1"/>
  <c r="I19" i="21"/>
  <c r="I20" i="21"/>
  <c r="I21" i="21"/>
  <c r="I22" i="21"/>
  <c r="I23" i="21"/>
  <c r="I24" i="21"/>
  <c r="I25" i="21"/>
  <c r="I26" i="21"/>
  <c r="I27" i="21"/>
  <c r="I28" i="21"/>
  <c r="I29" i="21"/>
  <c r="I30" i="21"/>
  <c r="L30" i="21" s="1"/>
  <c r="I31" i="21"/>
  <c r="I32" i="21"/>
  <c r="I33" i="21"/>
  <c r="I34" i="21"/>
  <c r="I35" i="21"/>
  <c r="I36" i="21"/>
  <c r="I37" i="21"/>
  <c r="I38" i="21"/>
  <c r="I39" i="21"/>
  <c r="I40" i="21"/>
  <c r="I41" i="21"/>
  <c r="I42" i="21"/>
  <c r="L42" i="21" s="1"/>
  <c r="I43" i="21"/>
  <c r="I44" i="21"/>
  <c r="I45" i="21"/>
  <c r="I46" i="21"/>
  <c r="I47" i="21"/>
  <c r="I48" i="21"/>
  <c r="I49" i="21"/>
  <c r="I50" i="21"/>
  <c r="I51" i="21"/>
  <c r="I52" i="21"/>
  <c r="I53" i="21"/>
  <c r="I54" i="21"/>
  <c r="L54" i="21" s="1"/>
  <c r="I55" i="21"/>
  <c r="I56" i="21"/>
  <c r="I57" i="21"/>
  <c r="I58" i="21"/>
  <c r="I59" i="21"/>
  <c r="I60" i="21"/>
  <c r="I61" i="21"/>
  <c r="I62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L38" i="21" s="1"/>
  <c r="G39" i="21"/>
  <c r="G40" i="21"/>
  <c r="G41" i="21"/>
  <c r="G42" i="21"/>
  <c r="G43" i="21"/>
  <c r="G44" i="21"/>
  <c r="G45" i="21"/>
  <c r="G46" i="21"/>
  <c r="G47" i="21"/>
  <c r="G48" i="21"/>
  <c r="G49" i="21"/>
  <c r="G50" i="21"/>
  <c r="L50" i="21" s="1"/>
  <c r="G51" i="21"/>
  <c r="G52" i="21"/>
  <c r="G53" i="21"/>
  <c r="G54" i="21"/>
  <c r="G55" i="21"/>
  <c r="G56" i="21"/>
  <c r="G57" i="21"/>
  <c r="G58" i="21"/>
  <c r="G59" i="21"/>
  <c r="G60" i="21"/>
  <c r="G61" i="21"/>
  <c r="G62" i="21"/>
  <c r="L62" i="21" s="1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L42" i="20" s="1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L70" i="20" s="1"/>
  <c r="K71" i="20"/>
  <c r="K72" i="20"/>
  <c r="K73" i="20"/>
  <c r="K74" i="20"/>
  <c r="K75" i="20"/>
  <c r="K76" i="20"/>
  <c r="K77" i="20"/>
  <c r="K78" i="20"/>
  <c r="K79" i="20"/>
  <c r="K80" i="20"/>
  <c r="K81" i="20"/>
  <c r="K82" i="20"/>
  <c r="L82" i="20" s="1"/>
  <c r="K83" i="20"/>
  <c r="I10" i="20"/>
  <c r="L10" i="20" s="1"/>
  <c r="I11" i="20"/>
  <c r="I12" i="20"/>
  <c r="I13" i="20"/>
  <c r="I14" i="20"/>
  <c r="I15" i="20"/>
  <c r="L15" i="20" s="1"/>
  <c r="I16" i="20"/>
  <c r="I17" i="20"/>
  <c r="I18" i="20"/>
  <c r="L18" i="20" s="1"/>
  <c r="I19" i="20"/>
  <c r="I20" i="20"/>
  <c r="I21" i="20"/>
  <c r="I22" i="20"/>
  <c r="L22" i="20" s="1"/>
  <c r="I23" i="20"/>
  <c r="I24" i="20"/>
  <c r="I25" i="20"/>
  <c r="I26" i="20"/>
  <c r="I27" i="20"/>
  <c r="L27" i="20" s="1"/>
  <c r="I28" i="20"/>
  <c r="I29" i="20"/>
  <c r="I30" i="20"/>
  <c r="L30" i="20" s="1"/>
  <c r="I31" i="20"/>
  <c r="I32" i="20"/>
  <c r="I33" i="20"/>
  <c r="I34" i="20"/>
  <c r="L34" i="20" s="1"/>
  <c r="I35" i="20"/>
  <c r="I36" i="20"/>
  <c r="I37" i="20"/>
  <c r="I38" i="20"/>
  <c r="I39" i="20"/>
  <c r="L39" i="20" s="1"/>
  <c r="I40" i="20"/>
  <c r="I41" i="20"/>
  <c r="I42" i="20"/>
  <c r="I43" i="20"/>
  <c r="I44" i="20"/>
  <c r="I45" i="20"/>
  <c r="I46" i="20"/>
  <c r="L46" i="20" s="1"/>
  <c r="I47" i="20"/>
  <c r="I48" i="20"/>
  <c r="I49" i="20"/>
  <c r="I50" i="20"/>
  <c r="I51" i="20"/>
  <c r="L51" i="20" s="1"/>
  <c r="I52" i="20"/>
  <c r="I53" i="20"/>
  <c r="I54" i="20"/>
  <c r="L54" i="20" s="1"/>
  <c r="I55" i="20"/>
  <c r="I56" i="20"/>
  <c r="I57" i="20"/>
  <c r="I58" i="20"/>
  <c r="L58" i="20" s="1"/>
  <c r="I59" i="20"/>
  <c r="I60" i="20"/>
  <c r="I61" i="20"/>
  <c r="I62" i="20"/>
  <c r="I63" i="20"/>
  <c r="L63" i="20" s="1"/>
  <c r="I64" i="20"/>
  <c r="L64" i="20" s="1"/>
  <c r="I65" i="20"/>
  <c r="L65" i="20" s="1"/>
  <c r="I66" i="20"/>
  <c r="I67" i="20"/>
  <c r="L67" i="20" s="1"/>
  <c r="I68" i="20"/>
  <c r="L68" i="20" s="1"/>
  <c r="I69" i="20"/>
  <c r="I70" i="20"/>
  <c r="I71" i="20"/>
  <c r="L71" i="20" s="1"/>
  <c r="I72" i="20"/>
  <c r="L72" i="20" s="1"/>
  <c r="I73" i="20"/>
  <c r="L73" i="20" s="1"/>
  <c r="I74" i="20"/>
  <c r="L74" i="20" s="1"/>
  <c r="I75" i="20"/>
  <c r="I76" i="20"/>
  <c r="I77" i="20"/>
  <c r="L77" i="20" s="1"/>
  <c r="I78" i="20"/>
  <c r="I79" i="20"/>
  <c r="L79" i="20" s="1"/>
  <c r="I80" i="20"/>
  <c r="L80" i="20" s="1"/>
  <c r="I81" i="20"/>
  <c r="I82" i="20"/>
  <c r="I83" i="20"/>
  <c r="L83" i="20" s="1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L32" i="15" s="1"/>
  <c r="K33" i="15"/>
  <c r="K34" i="15"/>
  <c r="K35" i="15"/>
  <c r="K36" i="15"/>
  <c r="K37" i="15"/>
  <c r="K38" i="15"/>
  <c r="K39" i="15"/>
  <c r="K40" i="15"/>
  <c r="K41" i="15"/>
  <c r="K42" i="15"/>
  <c r="K43" i="15"/>
  <c r="K44" i="15"/>
  <c r="L44" i="15" s="1"/>
  <c r="K45" i="15"/>
  <c r="K46" i="15"/>
  <c r="K47" i="15"/>
  <c r="K48" i="15"/>
  <c r="K49" i="15"/>
  <c r="K50" i="15"/>
  <c r="K51" i="15"/>
  <c r="K52" i="15"/>
  <c r="K53" i="15"/>
  <c r="K54" i="15"/>
  <c r="K55" i="15"/>
  <c r="K56" i="15"/>
  <c r="L56" i="15" s="1"/>
  <c r="K57" i="15"/>
  <c r="K58" i="15"/>
  <c r="K59" i="15"/>
  <c r="K60" i="15"/>
  <c r="K61" i="15"/>
  <c r="K62" i="15"/>
  <c r="K63" i="15"/>
  <c r="K64" i="15"/>
  <c r="K65" i="15"/>
  <c r="K66" i="15"/>
  <c r="K67" i="15"/>
  <c r="K68" i="15"/>
  <c r="L68" i="15" s="1"/>
  <c r="K69" i="15"/>
  <c r="K70" i="15"/>
  <c r="K71" i="15"/>
  <c r="I10" i="15"/>
  <c r="I11" i="15"/>
  <c r="I12" i="15"/>
  <c r="I13" i="15"/>
  <c r="I14" i="15"/>
  <c r="I15" i="15"/>
  <c r="I16" i="15"/>
  <c r="I17" i="15"/>
  <c r="I18" i="15"/>
  <c r="I19" i="15"/>
  <c r="I20" i="15"/>
  <c r="L20" i="15" s="1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G10" i="15"/>
  <c r="L10" i="15" s="1"/>
  <c r="G11" i="15"/>
  <c r="G12" i="15"/>
  <c r="G13" i="15"/>
  <c r="G14" i="15"/>
  <c r="L14" i="15" s="1"/>
  <c r="G15" i="15"/>
  <c r="L15" i="15" s="1"/>
  <c r="G16" i="15"/>
  <c r="L16" i="15" s="1"/>
  <c r="G17" i="15"/>
  <c r="L17" i="15" s="1"/>
  <c r="G18" i="15"/>
  <c r="G19" i="15"/>
  <c r="G20" i="15"/>
  <c r="G21" i="15"/>
  <c r="L21" i="15" s="1"/>
  <c r="G22" i="15"/>
  <c r="L22" i="15" s="1"/>
  <c r="G23" i="15"/>
  <c r="G24" i="15"/>
  <c r="G25" i="15"/>
  <c r="G26" i="15"/>
  <c r="L26" i="15" s="1"/>
  <c r="G27" i="15"/>
  <c r="L27" i="15" s="1"/>
  <c r="G28" i="15"/>
  <c r="L28" i="15" s="1"/>
  <c r="G29" i="15"/>
  <c r="L29" i="15" s="1"/>
  <c r="G30" i="15"/>
  <c r="G31" i="15"/>
  <c r="G32" i="15"/>
  <c r="G33" i="15"/>
  <c r="L33" i="15" s="1"/>
  <c r="G34" i="15"/>
  <c r="L34" i="15" s="1"/>
  <c r="G35" i="15"/>
  <c r="G36" i="15"/>
  <c r="G37" i="15"/>
  <c r="G38" i="15"/>
  <c r="L38" i="15" s="1"/>
  <c r="G39" i="15"/>
  <c r="L39" i="15" s="1"/>
  <c r="G40" i="15"/>
  <c r="L40" i="15" s="1"/>
  <c r="G41" i="15"/>
  <c r="L41" i="15" s="1"/>
  <c r="G42" i="15"/>
  <c r="G43" i="15"/>
  <c r="G44" i="15"/>
  <c r="G45" i="15"/>
  <c r="L45" i="15" s="1"/>
  <c r="G46" i="15"/>
  <c r="L46" i="15" s="1"/>
  <c r="G47" i="15"/>
  <c r="G48" i="15"/>
  <c r="G49" i="15"/>
  <c r="G50" i="15"/>
  <c r="L50" i="15" s="1"/>
  <c r="G51" i="15"/>
  <c r="L51" i="15" s="1"/>
  <c r="G52" i="15"/>
  <c r="L52" i="15" s="1"/>
  <c r="G53" i="15"/>
  <c r="L53" i="15" s="1"/>
  <c r="G54" i="15"/>
  <c r="G55" i="15"/>
  <c r="G56" i="15"/>
  <c r="G57" i="15"/>
  <c r="L57" i="15" s="1"/>
  <c r="G58" i="15"/>
  <c r="L58" i="15" s="1"/>
  <c r="G59" i="15"/>
  <c r="G60" i="15"/>
  <c r="G61" i="15"/>
  <c r="G62" i="15"/>
  <c r="L62" i="15" s="1"/>
  <c r="G63" i="15"/>
  <c r="L63" i="15" s="1"/>
  <c r="G64" i="15"/>
  <c r="L64" i="15" s="1"/>
  <c r="G65" i="15"/>
  <c r="L65" i="15" s="1"/>
  <c r="G66" i="15"/>
  <c r="G67" i="15"/>
  <c r="G68" i="15"/>
  <c r="G69" i="15"/>
  <c r="L69" i="15" s="1"/>
  <c r="G70" i="15"/>
  <c r="L70" i="15" s="1"/>
  <c r="G71" i="15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L30" i="14" s="1"/>
  <c r="I31" i="14"/>
  <c r="I32" i="14"/>
  <c r="I33" i="14"/>
  <c r="I34" i="14"/>
  <c r="I35" i="14"/>
  <c r="I36" i="14"/>
  <c r="I37" i="14"/>
  <c r="I38" i="14"/>
  <c r="I39" i="14"/>
  <c r="I40" i="14"/>
  <c r="I41" i="14"/>
  <c r="I42" i="14"/>
  <c r="L42" i="14" s="1"/>
  <c r="I43" i="14"/>
  <c r="I44" i="14"/>
  <c r="I45" i="14"/>
  <c r="I46" i="14"/>
  <c r="I47" i="14"/>
  <c r="I48" i="14"/>
  <c r="I49" i="14"/>
  <c r="I50" i="14"/>
  <c r="I51" i="14"/>
  <c r="I52" i="14"/>
  <c r="I53" i="14"/>
  <c r="I54" i="14"/>
  <c r="L54" i="14" s="1"/>
  <c r="I55" i="14"/>
  <c r="I56" i="14"/>
  <c r="I57" i="14"/>
  <c r="I58" i="14"/>
  <c r="I59" i="14"/>
  <c r="I60" i="14"/>
  <c r="I61" i="14"/>
  <c r="I62" i="14"/>
  <c r="I63" i="14"/>
  <c r="I64" i="14"/>
  <c r="I65" i="14"/>
  <c r="L65" i="14" s="1"/>
  <c r="G10" i="14"/>
  <c r="L10" i="14" s="1"/>
  <c r="G11" i="14"/>
  <c r="G12" i="14"/>
  <c r="G13" i="14"/>
  <c r="L13" i="14" s="1"/>
  <c r="G14" i="14"/>
  <c r="G15" i="14"/>
  <c r="L15" i="14" s="1"/>
  <c r="G16" i="14"/>
  <c r="L16" i="14" s="1"/>
  <c r="G17" i="14"/>
  <c r="L17" i="14" s="1"/>
  <c r="G18" i="14"/>
  <c r="L18" i="14" s="1"/>
  <c r="G19" i="14"/>
  <c r="L19" i="14" s="1"/>
  <c r="G20" i="14"/>
  <c r="L20" i="14" s="1"/>
  <c r="G21" i="14"/>
  <c r="L21" i="14" s="1"/>
  <c r="G22" i="14"/>
  <c r="L22" i="14" s="1"/>
  <c r="G23" i="14"/>
  <c r="L23" i="14" s="1"/>
  <c r="G24" i="14"/>
  <c r="G25" i="14"/>
  <c r="L25" i="14" s="1"/>
  <c r="G26" i="14"/>
  <c r="G27" i="14"/>
  <c r="G28" i="14"/>
  <c r="L28" i="14" s="1"/>
  <c r="G29" i="14"/>
  <c r="L29" i="14" s="1"/>
  <c r="G30" i="14"/>
  <c r="G31" i="14"/>
  <c r="L31" i="14" s="1"/>
  <c r="G32" i="14"/>
  <c r="L32" i="14" s="1"/>
  <c r="G33" i="14"/>
  <c r="L33" i="14" s="1"/>
  <c r="G34" i="14"/>
  <c r="L34" i="14" s="1"/>
  <c r="G35" i="14"/>
  <c r="L35" i="14" s="1"/>
  <c r="G36" i="14"/>
  <c r="G37" i="14"/>
  <c r="L37" i="14" s="1"/>
  <c r="G38" i="14"/>
  <c r="G39" i="14"/>
  <c r="G40" i="14"/>
  <c r="L40" i="14" s="1"/>
  <c r="G41" i="14"/>
  <c r="L41" i="14" s="1"/>
  <c r="G42" i="14"/>
  <c r="G43" i="14"/>
  <c r="L43" i="14" s="1"/>
  <c r="G44" i="14"/>
  <c r="L44" i="14" s="1"/>
  <c r="G45" i="14"/>
  <c r="L45" i="14" s="1"/>
  <c r="G46" i="14"/>
  <c r="L46" i="14" s="1"/>
  <c r="G47" i="14"/>
  <c r="L47" i="14" s="1"/>
  <c r="G48" i="14"/>
  <c r="G49" i="14"/>
  <c r="L49" i="14" s="1"/>
  <c r="G50" i="14"/>
  <c r="G51" i="14"/>
  <c r="L51" i="14" s="1"/>
  <c r="G52" i="14"/>
  <c r="G53" i="14"/>
  <c r="L53" i="14" s="1"/>
  <c r="G54" i="14"/>
  <c r="G55" i="14"/>
  <c r="L55" i="14" s="1"/>
  <c r="G56" i="14"/>
  <c r="G57" i="14"/>
  <c r="G58" i="14"/>
  <c r="L58" i="14" s="1"/>
  <c r="G59" i="14"/>
  <c r="G60" i="14"/>
  <c r="G61" i="14"/>
  <c r="L61" i="14" s="1"/>
  <c r="G62" i="14"/>
  <c r="G63" i="14"/>
  <c r="G64" i="14"/>
  <c r="L64" i="14" s="1"/>
  <c r="G65" i="14"/>
  <c r="L29" i="13"/>
  <c r="K10" i="13"/>
  <c r="K11" i="13"/>
  <c r="K12" i="13"/>
  <c r="K13" i="13"/>
  <c r="K14" i="13"/>
  <c r="K15" i="13"/>
  <c r="K16" i="13"/>
  <c r="K17" i="13"/>
  <c r="K18" i="13"/>
  <c r="L18" i="13" s="1"/>
  <c r="K19" i="13"/>
  <c r="K20" i="13"/>
  <c r="K21" i="13"/>
  <c r="K22" i="13"/>
  <c r="K23" i="13"/>
  <c r="K24" i="13"/>
  <c r="K25" i="13"/>
  <c r="K26" i="13"/>
  <c r="K27" i="13"/>
  <c r="K28" i="13"/>
  <c r="K29" i="13"/>
  <c r="K30" i="13"/>
  <c r="L30" i="13" s="1"/>
  <c r="K31" i="13"/>
  <c r="K32" i="13"/>
  <c r="K33" i="13"/>
  <c r="K34" i="13"/>
  <c r="K35" i="13"/>
  <c r="K36" i="13"/>
  <c r="L36" i="13" s="1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I10" i="13"/>
  <c r="I11" i="13"/>
  <c r="I12" i="13"/>
  <c r="L12" i="13" s="1"/>
  <c r="I13" i="13"/>
  <c r="I14" i="13"/>
  <c r="I15" i="13"/>
  <c r="I16" i="13"/>
  <c r="I17" i="13"/>
  <c r="L17" i="13" s="1"/>
  <c r="I18" i="13"/>
  <c r="I19" i="13"/>
  <c r="I20" i="13"/>
  <c r="I21" i="13"/>
  <c r="I22" i="13"/>
  <c r="I23" i="13"/>
  <c r="L23" i="13" s="1"/>
  <c r="I24" i="13"/>
  <c r="L24" i="13" s="1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L41" i="13" s="1"/>
  <c r="I42" i="13"/>
  <c r="L42" i="13" s="1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L56" i="13" s="1"/>
  <c r="I57" i="13"/>
  <c r="I58" i="13"/>
  <c r="G10" i="13"/>
  <c r="L10" i="13" s="1"/>
  <c r="G11" i="13"/>
  <c r="G12" i="13"/>
  <c r="G13" i="13"/>
  <c r="G14" i="13"/>
  <c r="L14" i="13" s="1"/>
  <c r="G15" i="13"/>
  <c r="G16" i="13"/>
  <c r="L16" i="13" s="1"/>
  <c r="G17" i="13"/>
  <c r="G18" i="13"/>
  <c r="G19" i="13"/>
  <c r="L19" i="13" s="1"/>
  <c r="G20" i="13"/>
  <c r="L20" i="13" s="1"/>
  <c r="G21" i="13"/>
  <c r="L21" i="13" s="1"/>
  <c r="G22" i="13"/>
  <c r="L22" i="13" s="1"/>
  <c r="G23" i="13"/>
  <c r="G24" i="13"/>
  <c r="G25" i="13"/>
  <c r="G26" i="13"/>
  <c r="L26" i="13" s="1"/>
  <c r="G27" i="13"/>
  <c r="G28" i="13"/>
  <c r="L28" i="13" s="1"/>
  <c r="G29" i="13"/>
  <c r="G30" i="13"/>
  <c r="G31" i="13"/>
  <c r="L31" i="13" s="1"/>
  <c r="G32" i="13"/>
  <c r="L32" i="13" s="1"/>
  <c r="G33" i="13"/>
  <c r="L33" i="13" s="1"/>
  <c r="G34" i="13"/>
  <c r="L34" i="13" s="1"/>
  <c r="G35" i="13"/>
  <c r="L35" i="13" s="1"/>
  <c r="G36" i="13"/>
  <c r="G37" i="13"/>
  <c r="G38" i="13"/>
  <c r="L38" i="13" s="1"/>
  <c r="G39" i="13"/>
  <c r="G40" i="13"/>
  <c r="L40" i="13" s="1"/>
  <c r="G41" i="13"/>
  <c r="G42" i="13"/>
  <c r="G43" i="13"/>
  <c r="G44" i="13"/>
  <c r="L44" i="13" s="1"/>
  <c r="G45" i="13"/>
  <c r="L45" i="13" s="1"/>
  <c r="G46" i="13"/>
  <c r="L46" i="13" s="1"/>
  <c r="G47" i="13"/>
  <c r="G48" i="13"/>
  <c r="G49" i="13"/>
  <c r="G50" i="13"/>
  <c r="L50" i="13" s="1"/>
  <c r="G51" i="13"/>
  <c r="G52" i="13"/>
  <c r="L52" i="13" s="1"/>
  <c r="G53" i="13"/>
  <c r="L53" i="13" s="1"/>
  <c r="G54" i="13"/>
  <c r="G55" i="13"/>
  <c r="G56" i="13"/>
  <c r="G57" i="13"/>
  <c r="L57" i="13" s="1"/>
  <c r="G58" i="13"/>
  <c r="L58" i="13" s="1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L40" i="12" s="1"/>
  <c r="I41" i="12"/>
  <c r="I42" i="12"/>
  <c r="I43" i="12"/>
  <c r="I44" i="12"/>
  <c r="I45" i="12"/>
  <c r="I46" i="12"/>
  <c r="I47" i="12"/>
  <c r="I48" i="12"/>
  <c r="I49" i="12"/>
  <c r="I50" i="12"/>
  <c r="G10" i="12"/>
  <c r="L10" i="12" s="1"/>
  <c r="G11" i="12"/>
  <c r="L11" i="12" s="1"/>
  <c r="G12" i="12"/>
  <c r="L12" i="12" s="1"/>
  <c r="G13" i="12"/>
  <c r="L13" i="12" s="1"/>
  <c r="G14" i="12"/>
  <c r="L14" i="12" s="1"/>
  <c r="G15" i="12"/>
  <c r="G16" i="12"/>
  <c r="G17" i="12"/>
  <c r="G18" i="12"/>
  <c r="L18" i="12" s="1"/>
  <c r="G19" i="12"/>
  <c r="G20" i="12"/>
  <c r="L20" i="12" s="1"/>
  <c r="G21" i="12"/>
  <c r="L21" i="12" s="1"/>
  <c r="G22" i="12"/>
  <c r="L22" i="12" s="1"/>
  <c r="G23" i="12"/>
  <c r="L23" i="12" s="1"/>
  <c r="G24" i="12"/>
  <c r="L24" i="12" s="1"/>
  <c r="G25" i="12"/>
  <c r="L25" i="12" s="1"/>
  <c r="G26" i="12"/>
  <c r="L26" i="12" s="1"/>
  <c r="G27" i="12"/>
  <c r="G28" i="12"/>
  <c r="G29" i="12"/>
  <c r="G30" i="12"/>
  <c r="L30" i="12" s="1"/>
  <c r="G31" i="12"/>
  <c r="G32" i="12"/>
  <c r="G33" i="12"/>
  <c r="L33" i="12" s="1"/>
  <c r="G34" i="12"/>
  <c r="L34" i="12" s="1"/>
  <c r="G35" i="12"/>
  <c r="L35" i="12" s="1"/>
  <c r="G36" i="12"/>
  <c r="L36" i="12" s="1"/>
  <c r="G37" i="12"/>
  <c r="L37" i="12" s="1"/>
  <c r="G38" i="12"/>
  <c r="L38" i="12" s="1"/>
  <c r="G39" i="12"/>
  <c r="G40" i="12"/>
  <c r="G41" i="12"/>
  <c r="G42" i="12"/>
  <c r="L42" i="12" s="1"/>
  <c r="G43" i="12"/>
  <c r="G44" i="12"/>
  <c r="L44" i="12" s="1"/>
  <c r="G45" i="12"/>
  <c r="L45" i="12" s="1"/>
  <c r="G46" i="12"/>
  <c r="L46" i="12" s="1"/>
  <c r="G47" i="12"/>
  <c r="L47" i="12" s="1"/>
  <c r="G48" i="12"/>
  <c r="L48" i="12" s="1"/>
  <c r="G49" i="12"/>
  <c r="L49" i="12" s="1"/>
  <c r="G50" i="12"/>
  <c r="L50" i="12" s="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L24" i="11" s="1"/>
  <c r="G10" i="11"/>
  <c r="L10" i="11" s="1"/>
  <c r="G11" i="11"/>
  <c r="G12" i="11"/>
  <c r="L12" i="11" s="1"/>
  <c r="G13" i="11"/>
  <c r="G14" i="11"/>
  <c r="L14" i="11" s="1"/>
  <c r="G15" i="11"/>
  <c r="G16" i="11"/>
  <c r="L16" i="11" s="1"/>
  <c r="G17" i="11"/>
  <c r="G18" i="11"/>
  <c r="G19" i="11"/>
  <c r="L19" i="11" s="1"/>
  <c r="G20" i="11"/>
  <c r="G21" i="11"/>
  <c r="L21" i="11" s="1"/>
  <c r="G22" i="11"/>
  <c r="L22" i="11" s="1"/>
  <c r="G23" i="11"/>
  <c r="G24" i="11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L45" i="10" s="1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L21" i="10" s="1"/>
  <c r="I22" i="10"/>
  <c r="I23" i="10"/>
  <c r="I24" i="10"/>
  <c r="I25" i="10"/>
  <c r="I26" i="10"/>
  <c r="I27" i="10"/>
  <c r="I28" i="10"/>
  <c r="I29" i="10"/>
  <c r="I30" i="10"/>
  <c r="I31" i="10"/>
  <c r="I32" i="10"/>
  <c r="I33" i="10"/>
  <c r="L33" i="10" s="1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L57" i="10" s="1"/>
  <c r="I58" i="10"/>
  <c r="I59" i="10"/>
  <c r="I60" i="10"/>
  <c r="I61" i="10"/>
  <c r="I62" i="10"/>
  <c r="G10" i="10"/>
  <c r="G11" i="10"/>
  <c r="G12" i="10"/>
  <c r="L12" i="10" s="1"/>
  <c r="G13" i="10"/>
  <c r="L13" i="10" s="1"/>
  <c r="G14" i="10"/>
  <c r="G15" i="10"/>
  <c r="G16" i="10"/>
  <c r="G17" i="10"/>
  <c r="L17" i="10" s="1"/>
  <c r="G18" i="10"/>
  <c r="L18" i="10" s="1"/>
  <c r="G19" i="10"/>
  <c r="G20" i="10"/>
  <c r="L20" i="10" s="1"/>
  <c r="G21" i="10"/>
  <c r="G22" i="10"/>
  <c r="G23" i="10"/>
  <c r="G24" i="10"/>
  <c r="L24" i="10" s="1"/>
  <c r="G25" i="10"/>
  <c r="L25" i="10" s="1"/>
  <c r="G26" i="10"/>
  <c r="G27" i="10"/>
  <c r="G28" i="10"/>
  <c r="G29" i="10"/>
  <c r="L29" i="10" s="1"/>
  <c r="G30" i="10"/>
  <c r="L30" i="10" s="1"/>
  <c r="G31" i="10"/>
  <c r="G32" i="10"/>
  <c r="L32" i="10" s="1"/>
  <c r="G33" i="10"/>
  <c r="G34" i="10"/>
  <c r="G35" i="10"/>
  <c r="G36" i="10"/>
  <c r="L36" i="10" s="1"/>
  <c r="G37" i="10"/>
  <c r="L37" i="10" s="1"/>
  <c r="G38" i="10"/>
  <c r="G39" i="10"/>
  <c r="G40" i="10"/>
  <c r="G41" i="10"/>
  <c r="L41" i="10" s="1"/>
  <c r="G42" i="10"/>
  <c r="L42" i="10" s="1"/>
  <c r="G43" i="10"/>
  <c r="G44" i="10"/>
  <c r="L44" i="10" s="1"/>
  <c r="G45" i="10"/>
  <c r="G46" i="10"/>
  <c r="G47" i="10"/>
  <c r="G48" i="10"/>
  <c r="L48" i="10" s="1"/>
  <c r="G49" i="10"/>
  <c r="L49" i="10" s="1"/>
  <c r="G50" i="10"/>
  <c r="G51" i="10"/>
  <c r="G52" i="10"/>
  <c r="G53" i="10"/>
  <c r="L53" i="10" s="1"/>
  <c r="G54" i="10"/>
  <c r="L54" i="10" s="1"/>
  <c r="G55" i="10"/>
  <c r="G56" i="10"/>
  <c r="L56" i="10" s="1"/>
  <c r="G57" i="10"/>
  <c r="G58" i="10"/>
  <c r="G59" i="10"/>
  <c r="G60" i="10"/>
  <c r="L60" i="10" s="1"/>
  <c r="G61" i="10"/>
  <c r="L61" i="10" s="1"/>
  <c r="G62" i="10"/>
  <c r="L49" i="5"/>
  <c r="K10" i="5"/>
  <c r="K11" i="5"/>
  <c r="K12" i="5"/>
  <c r="K13" i="5"/>
  <c r="L13" i="5" s="1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L37" i="5" s="1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L25" i="5" s="1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L61" i="5" s="1"/>
  <c r="I62" i="5"/>
  <c r="I63" i="5"/>
  <c r="I64" i="5"/>
  <c r="I65" i="5"/>
  <c r="I66" i="5"/>
  <c r="I67" i="5"/>
  <c r="I68" i="5"/>
  <c r="I69" i="5"/>
  <c r="I70" i="5"/>
  <c r="I71" i="5"/>
  <c r="G10" i="5"/>
  <c r="G11" i="5"/>
  <c r="G12" i="5"/>
  <c r="G13" i="5"/>
  <c r="G14" i="5"/>
  <c r="L14" i="5" s="1"/>
  <c r="G15" i="5"/>
  <c r="L15" i="5" s="1"/>
  <c r="G16" i="5"/>
  <c r="L16" i="5" s="1"/>
  <c r="G17" i="5"/>
  <c r="G18" i="5"/>
  <c r="G19" i="5"/>
  <c r="L19" i="5" s="1"/>
  <c r="G20" i="5"/>
  <c r="G21" i="5"/>
  <c r="G22" i="5"/>
  <c r="G23" i="5"/>
  <c r="G24" i="5"/>
  <c r="G25" i="5"/>
  <c r="G26" i="5"/>
  <c r="L26" i="5" s="1"/>
  <c r="G27" i="5"/>
  <c r="L27" i="5" s="1"/>
  <c r="G28" i="5"/>
  <c r="L28" i="5" s="1"/>
  <c r="G29" i="5"/>
  <c r="G30" i="5"/>
  <c r="G31" i="5"/>
  <c r="L31" i="5" s="1"/>
  <c r="G32" i="5"/>
  <c r="G33" i="5"/>
  <c r="G34" i="5"/>
  <c r="G35" i="5"/>
  <c r="G36" i="5"/>
  <c r="G37" i="5"/>
  <c r="G38" i="5"/>
  <c r="L38" i="5" s="1"/>
  <c r="G39" i="5"/>
  <c r="L39" i="5" s="1"/>
  <c r="G40" i="5"/>
  <c r="L40" i="5" s="1"/>
  <c r="G41" i="5"/>
  <c r="G42" i="5"/>
  <c r="G43" i="5"/>
  <c r="L43" i="5" s="1"/>
  <c r="G44" i="5"/>
  <c r="G45" i="5"/>
  <c r="G46" i="5"/>
  <c r="G47" i="5"/>
  <c r="G48" i="5"/>
  <c r="G49" i="5"/>
  <c r="G50" i="5"/>
  <c r="L50" i="5" s="1"/>
  <c r="G51" i="5"/>
  <c r="L51" i="5" s="1"/>
  <c r="G52" i="5"/>
  <c r="L52" i="5" s="1"/>
  <c r="G53" i="5"/>
  <c r="G54" i="5"/>
  <c r="G55" i="5"/>
  <c r="L55" i="5" s="1"/>
  <c r="G56" i="5"/>
  <c r="G57" i="5"/>
  <c r="G58" i="5"/>
  <c r="G59" i="5"/>
  <c r="G60" i="5"/>
  <c r="G61" i="5"/>
  <c r="G62" i="5"/>
  <c r="L62" i="5" s="1"/>
  <c r="G63" i="5"/>
  <c r="L63" i="5" s="1"/>
  <c r="G64" i="5"/>
  <c r="L64" i="5" s="1"/>
  <c r="G65" i="5"/>
  <c r="G66" i="5"/>
  <c r="G67" i="5"/>
  <c r="L67" i="5" s="1"/>
  <c r="G68" i="5"/>
  <c r="G69" i="5"/>
  <c r="G70" i="5"/>
  <c r="G71" i="5"/>
  <c r="K9" i="35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K47" i="35"/>
  <c r="K48" i="35"/>
  <c r="K49" i="35"/>
  <c r="K50" i="35"/>
  <c r="K51" i="35"/>
  <c r="K52" i="35"/>
  <c r="K53" i="35"/>
  <c r="K54" i="35"/>
  <c r="K55" i="35"/>
  <c r="K56" i="35"/>
  <c r="K57" i="35"/>
  <c r="K58" i="35"/>
  <c r="K59" i="35"/>
  <c r="K60" i="35"/>
  <c r="K61" i="35"/>
  <c r="K62" i="35"/>
  <c r="K63" i="35"/>
  <c r="K64" i="35"/>
  <c r="K65" i="35"/>
  <c r="K66" i="35"/>
  <c r="K67" i="35"/>
  <c r="K68" i="35"/>
  <c r="K69" i="35"/>
  <c r="K70" i="35"/>
  <c r="K71" i="35"/>
  <c r="K72" i="35"/>
  <c r="K73" i="35"/>
  <c r="K74" i="35"/>
  <c r="K75" i="35"/>
  <c r="K76" i="35"/>
  <c r="K77" i="35"/>
  <c r="K78" i="35"/>
  <c r="K79" i="35"/>
  <c r="K80" i="35"/>
  <c r="K81" i="35"/>
  <c r="K82" i="35"/>
  <c r="K83" i="35"/>
  <c r="K84" i="35"/>
  <c r="K85" i="35"/>
  <c r="K86" i="35"/>
  <c r="K87" i="35"/>
  <c r="K88" i="35"/>
  <c r="K89" i="35"/>
  <c r="K90" i="35"/>
  <c r="K91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47" i="35"/>
  <c r="I48" i="35"/>
  <c r="I49" i="35"/>
  <c r="I50" i="35"/>
  <c r="I51" i="35"/>
  <c r="I52" i="35"/>
  <c r="I53" i="35"/>
  <c r="I54" i="35"/>
  <c r="I55" i="35"/>
  <c r="I56" i="35"/>
  <c r="I57" i="35"/>
  <c r="I58" i="35"/>
  <c r="I59" i="35"/>
  <c r="I60" i="35"/>
  <c r="I61" i="35"/>
  <c r="I62" i="35"/>
  <c r="I63" i="35"/>
  <c r="I64" i="35"/>
  <c r="I65" i="35"/>
  <c r="I66" i="35"/>
  <c r="I67" i="35"/>
  <c r="I68" i="35"/>
  <c r="I69" i="35"/>
  <c r="I70" i="35"/>
  <c r="I71" i="35"/>
  <c r="I72" i="35"/>
  <c r="I73" i="35"/>
  <c r="I74" i="35"/>
  <c r="I75" i="35"/>
  <c r="I76" i="35"/>
  <c r="I77" i="35"/>
  <c r="I78" i="35"/>
  <c r="I79" i="35"/>
  <c r="I80" i="35"/>
  <c r="I81" i="35"/>
  <c r="I82" i="35"/>
  <c r="I83" i="35"/>
  <c r="I84" i="35"/>
  <c r="I85" i="35"/>
  <c r="I86" i="35"/>
  <c r="I87" i="35"/>
  <c r="I88" i="35"/>
  <c r="I89" i="35"/>
  <c r="I90" i="35"/>
  <c r="I91" i="35"/>
  <c r="G9" i="35"/>
  <c r="L9" i="35" s="1"/>
  <c r="G10" i="35"/>
  <c r="L10" i="35" s="1"/>
  <c r="G11" i="35"/>
  <c r="L11" i="35" s="1"/>
  <c r="G12" i="35"/>
  <c r="L12" i="35" s="1"/>
  <c r="G13" i="35"/>
  <c r="G14" i="35"/>
  <c r="L14" i="35" s="1"/>
  <c r="G15" i="35"/>
  <c r="L15" i="35" s="1"/>
  <c r="G16" i="35"/>
  <c r="L16" i="35" s="1"/>
  <c r="G17" i="35"/>
  <c r="L17" i="35" s="1"/>
  <c r="G18" i="35"/>
  <c r="G19" i="35"/>
  <c r="G20" i="35"/>
  <c r="G21" i="35"/>
  <c r="L21" i="35" s="1"/>
  <c r="G22" i="35"/>
  <c r="L22" i="35" s="1"/>
  <c r="G23" i="35"/>
  <c r="L23" i="35" s="1"/>
  <c r="G24" i="35"/>
  <c r="L24" i="35" s="1"/>
  <c r="G25" i="35"/>
  <c r="G26" i="35"/>
  <c r="L26" i="35" s="1"/>
  <c r="G27" i="35"/>
  <c r="L27" i="35" s="1"/>
  <c r="G28" i="35"/>
  <c r="L28" i="35" s="1"/>
  <c r="G29" i="35"/>
  <c r="L29" i="35" s="1"/>
  <c r="G30" i="35"/>
  <c r="G31" i="35"/>
  <c r="G32" i="35"/>
  <c r="G33" i="35"/>
  <c r="L33" i="35" s="1"/>
  <c r="G34" i="35"/>
  <c r="L34" i="35" s="1"/>
  <c r="G35" i="35"/>
  <c r="L35" i="35" s="1"/>
  <c r="G36" i="35"/>
  <c r="L36" i="35" s="1"/>
  <c r="G37" i="35"/>
  <c r="G38" i="35"/>
  <c r="L38" i="35" s="1"/>
  <c r="G39" i="35"/>
  <c r="L39" i="35" s="1"/>
  <c r="G40" i="35"/>
  <c r="L40" i="35" s="1"/>
  <c r="G41" i="35"/>
  <c r="L41" i="35" s="1"/>
  <c r="G42" i="35"/>
  <c r="G43" i="35"/>
  <c r="G44" i="35"/>
  <c r="G45" i="35"/>
  <c r="L45" i="35" s="1"/>
  <c r="G46" i="35"/>
  <c r="L46" i="35" s="1"/>
  <c r="G47" i="35"/>
  <c r="L47" i="35" s="1"/>
  <c r="G48" i="35"/>
  <c r="L48" i="35" s="1"/>
  <c r="G49" i="35"/>
  <c r="G50" i="35"/>
  <c r="L50" i="35" s="1"/>
  <c r="G51" i="35"/>
  <c r="L51" i="35" s="1"/>
  <c r="G52" i="35"/>
  <c r="L52" i="35" s="1"/>
  <c r="G53" i="35"/>
  <c r="L53" i="35" s="1"/>
  <c r="G54" i="35"/>
  <c r="G55" i="35"/>
  <c r="G56" i="35"/>
  <c r="G57" i="35"/>
  <c r="L57" i="35" s="1"/>
  <c r="G58" i="35"/>
  <c r="L58" i="35" s="1"/>
  <c r="G59" i="35"/>
  <c r="L59" i="35" s="1"/>
  <c r="G60" i="35"/>
  <c r="L60" i="35" s="1"/>
  <c r="G61" i="35"/>
  <c r="G62" i="35"/>
  <c r="L62" i="35" s="1"/>
  <c r="G63" i="35"/>
  <c r="L63" i="35" s="1"/>
  <c r="G64" i="35"/>
  <c r="L64" i="35" s="1"/>
  <c r="G65" i="35"/>
  <c r="L65" i="35" s="1"/>
  <c r="G66" i="35"/>
  <c r="G67" i="35"/>
  <c r="G68" i="35"/>
  <c r="G69" i="35"/>
  <c r="L69" i="35" s="1"/>
  <c r="G70" i="35"/>
  <c r="L70" i="35" s="1"/>
  <c r="G71" i="35"/>
  <c r="L71" i="35" s="1"/>
  <c r="G72" i="35"/>
  <c r="L72" i="35" s="1"/>
  <c r="G73" i="35"/>
  <c r="G74" i="35"/>
  <c r="L74" i="35" s="1"/>
  <c r="G75" i="35"/>
  <c r="L75" i="35" s="1"/>
  <c r="G76" i="35"/>
  <c r="L76" i="35" s="1"/>
  <c r="G77" i="35"/>
  <c r="L77" i="35" s="1"/>
  <c r="G78" i="35"/>
  <c r="G79" i="35"/>
  <c r="G80" i="35"/>
  <c r="G81" i="35"/>
  <c r="L81" i="35" s="1"/>
  <c r="G82" i="35"/>
  <c r="L82" i="35" s="1"/>
  <c r="G83" i="35"/>
  <c r="L83" i="35" s="1"/>
  <c r="G84" i="35"/>
  <c r="L84" i="35" s="1"/>
  <c r="G85" i="35"/>
  <c r="G86" i="35"/>
  <c r="L86" i="35" s="1"/>
  <c r="G87" i="35"/>
  <c r="L87" i="35" s="1"/>
  <c r="G88" i="35"/>
  <c r="G89" i="35"/>
  <c r="L89" i="35" s="1"/>
  <c r="G90" i="35"/>
  <c r="G91" i="35"/>
  <c r="E72" i="35"/>
  <c r="E40" i="35"/>
  <c r="L90" i="35" l="1"/>
  <c r="L78" i="35"/>
  <c r="L66" i="35"/>
  <c r="L54" i="35"/>
  <c r="L42" i="35"/>
  <c r="L30" i="35"/>
  <c r="L18" i="35"/>
  <c r="L85" i="35"/>
  <c r="L73" i="35"/>
  <c r="L61" i="35"/>
  <c r="L49" i="35"/>
  <c r="L37" i="35"/>
  <c r="L25" i="35"/>
  <c r="L13" i="35"/>
  <c r="L80" i="35"/>
  <c r="L68" i="35"/>
  <c r="L56" i="35"/>
  <c r="L44" i="35"/>
  <c r="L32" i="35"/>
  <c r="L20" i="35"/>
  <c r="L91" i="35"/>
  <c r="L79" i="35"/>
  <c r="L67" i="35"/>
  <c r="L55" i="35"/>
  <c r="L43" i="35"/>
  <c r="L31" i="35"/>
  <c r="L19" i="35"/>
  <c r="L88" i="35"/>
  <c r="L64" i="34"/>
  <c r="L52" i="34"/>
  <c r="L40" i="34"/>
  <c r="L28" i="34"/>
  <c r="L16" i="34"/>
  <c r="L62" i="34"/>
  <c r="L50" i="34"/>
  <c r="L38" i="34"/>
  <c r="L26" i="34"/>
  <c r="L14" i="34"/>
  <c r="L60" i="34"/>
  <c r="L48" i="34"/>
  <c r="L36" i="34"/>
  <c r="L24" i="34"/>
  <c r="L12" i="34"/>
  <c r="L58" i="34"/>
  <c r="L57" i="34"/>
  <c r="L45" i="34"/>
  <c r="L33" i="34"/>
  <c r="L21" i="34"/>
  <c r="L67" i="34"/>
  <c r="L55" i="34"/>
  <c r="L43" i="34"/>
  <c r="L31" i="34"/>
  <c r="L19" i="34"/>
  <c r="L66" i="34"/>
  <c r="L54" i="34"/>
  <c r="L42" i="34"/>
  <c r="L30" i="34"/>
  <c r="L18" i="34"/>
  <c r="L59" i="34"/>
  <c r="L47" i="34"/>
  <c r="L35" i="34"/>
  <c r="L23" i="34"/>
  <c r="L11" i="34"/>
  <c r="L63" i="34"/>
  <c r="L61" i="34"/>
  <c r="L49" i="34"/>
  <c r="L37" i="34"/>
  <c r="L25" i="34"/>
  <c r="L13" i="34"/>
  <c r="L51" i="33"/>
  <c r="L27" i="33"/>
  <c r="L50" i="33"/>
  <c r="L52" i="33"/>
  <c r="L40" i="33"/>
  <c r="L28" i="33"/>
  <c r="L16" i="33"/>
  <c r="L48" i="33"/>
  <c r="L36" i="33"/>
  <c r="L24" i="33"/>
  <c r="L47" i="33"/>
  <c r="L35" i="33"/>
  <c r="L23" i="33"/>
  <c r="L11" i="33"/>
  <c r="L54" i="33"/>
  <c r="L42" i="33"/>
  <c r="L30" i="33"/>
  <c r="L18" i="33"/>
  <c r="L53" i="33"/>
  <c r="L41" i="33"/>
  <c r="L29" i="33"/>
  <c r="L17" i="33"/>
  <c r="L49" i="33"/>
  <c r="L37" i="33"/>
  <c r="L25" i="33"/>
  <c r="L13" i="33"/>
  <c r="L51" i="32"/>
  <c r="L39" i="32"/>
  <c r="L27" i="32"/>
  <c r="L15" i="32"/>
  <c r="L49" i="32"/>
  <c r="L37" i="32"/>
  <c r="L25" i="32"/>
  <c r="L13" i="32"/>
  <c r="L33" i="32"/>
  <c r="L21" i="32"/>
  <c r="L44" i="32"/>
  <c r="L32" i="32"/>
  <c r="L20" i="32"/>
  <c r="L19" i="32"/>
  <c r="L45" i="32"/>
  <c r="L42" i="32"/>
  <c r="L30" i="32"/>
  <c r="L18" i="32"/>
  <c r="L48" i="32"/>
  <c r="L36" i="32"/>
  <c r="L24" i="32"/>
  <c r="L12" i="32"/>
  <c r="L54" i="31"/>
  <c r="L42" i="31"/>
  <c r="L30" i="31"/>
  <c r="L18" i="31"/>
  <c r="L53" i="31"/>
  <c r="L41" i="31"/>
  <c r="L29" i="31"/>
  <c r="L17" i="31"/>
  <c r="L57" i="31"/>
  <c r="L45" i="31"/>
  <c r="L33" i="31"/>
  <c r="L21" i="31"/>
  <c r="L55" i="31"/>
  <c r="L43" i="31"/>
  <c r="L31" i="31"/>
  <c r="L19" i="31"/>
  <c r="L52" i="31"/>
  <c r="L40" i="31"/>
  <c r="L28" i="31"/>
  <c r="L16" i="31"/>
  <c r="L51" i="31"/>
  <c r="L39" i="31"/>
  <c r="L27" i="31"/>
  <c r="L15" i="31"/>
  <c r="L66" i="30"/>
  <c r="L54" i="30"/>
  <c r="L76" i="30"/>
  <c r="L40" i="30"/>
  <c r="L73" i="30"/>
  <c r="L61" i="30"/>
  <c r="L49" i="30"/>
  <c r="L37" i="30"/>
  <c r="L25" i="30"/>
  <c r="L13" i="30"/>
  <c r="L72" i="30"/>
  <c r="L60" i="30"/>
  <c r="L48" i="30"/>
  <c r="L36" i="30"/>
  <c r="L24" i="30"/>
  <c r="L12" i="30"/>
  <c r="L70" i="30"/>
  <c r="L58" i="30"/>
  <c r="L46" i="30"/>
  <c r="L34" i="30"/>
  <c r="L22" i="30"/>
  <c r="L10" i="30"/>
  <c r="L69" i="30"/>
  <c r="L57" i="30"/>
  <c r="L45" i="30"/>
  <c r="L33" i="30"/>
  <c r="L21" i="30"/>
  <c r="L68" i="30"/>
  <c r="L56" i="30"/>
  <c r="L44" i="30"/>
  <c r="L32" i="30"/>
  <c r="L20" i="30"/>
  <c r="L67" i="30"/>
  <c r="L55" i="30"/>
  <c r="L43" i="30"/>
  <c r="L31" i="30"/>
  <c r="L19" i="30"/>
  <c r="L72" i="29"/>
  <c r="L60" i="29"/>
  <c r="L48" i="29"/>
  <c r="L36" i="29"/>
  <c r="L24" i="29"/>
  <c r="L12" i="29"/>
  <c r="L71" i="29"/>
  <c r="L59" i="29"/>
  <c r="L47" i="29"/>
  <c r="L35" i="29"/>
  <c r="L23" i="29"/>
  <c r="L11" i="29"/>
  <c r="L70" i="29"/>
  <c r="L58" i="29"/>
  <c r="L46" i="29"/>
  <c r="L34" i="29"/>
  <c r="L22" i="29"/>
  <c r="L10" i="29"/>
  <c r="L78" i="29"/>
  <c r="L66" i="29"/>
  <c r="L54" i="29"/>
  <c r="L42" i="29"/>
  <c r="L30" i="29"/>
  <c r="L18" i="29"/>
  <c r="L77" i="29"/>
  <c r="L65" i="29"/>
  <c r="L53" i="29"/>
  <c r="L41" i="29"/>
  <c r="L29" i="29"/>
  <c r="L17" i="29"/>
  <c r="L68" i="29"/>
  <c r="L56" i="29"/>
  <c r="L44" i="29"/>
  <c r="L32" i="29"/>
  <c r="L20" i="29"/>
  <c r="L67" i="29"/>
  <c r="L55" i="29"/>
  <c r="L43" i="29"/>
  <c r="L31" i="29"/>
  <c r="L19" i="29"/>
  <c r="L42" i="18"/>
  <c r="L30" i="18"/>
  <c r="L18" i="18"/>
  <c r="L50" i="18"/>
  <c r="L38" i="18"/>
  <c r="L14" i="18"/>
  <c r="L49" i="18"/>
  <c r="L37" i="18"/>
  <c r="L25" i="18"/>
  <c r="L13" i="18"/>
  <c r="L47" i="18"/>
  <c r="L35" i="18"/>
  <c r="L23" i="18"/>
  <c r="L11" i="18"/>
  <c r="L43" i="18"/>
  <c r="L31" i="18"/>
  <c r="L19" i="18"/>
  <c r="L41" i="18"/>
  <c r="L29" i="18"/>
  <c r="L17" i="18"/>
  <c r="L43" i="28"/>
  <c r="L31" i="28"/>
  <c r="L18" i="28"/>
  <c r="L49" i="28"/>
  <c r="L37" i="28"/>
  <c r="L41" i="28"/>
  <c r="L29" i="28"/>
  <c r="L17" i="28"/>
  <c r="L40" i="28"/>
  <c r="L28" i="28"/>
  <c r="L16" i="28"/>
  <c r="L11" i="28"/>
  <c r="L42" i="28"/>
  <c r="L30" i="28"/>
  <c r="L39" i="28"/>
  <c r="L27" i="28"/>
  <c r="L15" i="28"/>
  <c r="L38" i="28"/>
  <c r="L26" i="28"/>
  <c r="L14" i="28"/>
  <c r="L13" i="28"/>
  <c r="L48" i="28"/>
  <c r="L36" i="28"/>
  <c r="L24" i="28"/>
  <c r="L12" i="28"/>
  <c r="L47" i="28"/>
  <c r="L35" i="28"/>
  <c r="L23" i="28"/>
  <c r="L46" i="28"/>
  <c r="L34" i="28"/>
  <c r="L22" i="28"/>
  <c r="L10" i="28"/>
  <c r="L45" i="28"/>
  <c r="L33" i="28"/>
  <c r="L21" i="28"/>
  <c r="L44" i="28"/>
  <c r="L32" i="28"/>
  <c r="L20" i="28"/>
  <c r="L76" i="23"/>
  <c r="L64" i="23"/>
  <c r="L52" i="23"/>
  <c r="L40" i="23"/>
  <c r="L28" i="23"/>
  <c r="L16" i="23"/>
  <c r="L77" i="23"/>
  <c r="L53" i="23"/>
  <c r="L86" i="23"/>
  <c r="L84" i="23"/>
  <c r="L72" i="23"/>
  <c r="L60" i="23"/>
  <c r="L48" i="23"/>
  <c r="L36" i="23"/>
  <c r="L24" i="23"/>
  <c r="L12" i="23"/>
  <c r="L83" i="23"/>
  <c r="L71" i="23"/>
  <c r="L59" i="23"/>
  <c r="L47" i="23"/>
  <c r="L35" i="23"/>
  <c r="L23" i="23"/>
  <c r="L11" i="23"/>
  <c r="L89" i="22"/>
  <c r="L53" i="22"/>
  <c r="L41" i="22"/>
  <c r="L29" i="22"/>
  <c r="L80" i="22"/>
  <c r="L68" i="22"/>
  <c r="L56" i="22"/>
  <c r="L44" i="22"/>
  <c r="L32" i="22"/>
  <c r="L20" i="22"/>
  <c r="L81" i="22"/>
  <c r="L69" i="22"/>
  <c r="L57" i="22"/>
  <c r="L45" i="22"/>
  <c r="L33" i="22"/>
  <c r="L21" i="22"/>
  <c r="L79" i="22"/>
  <c r="L67" i="22"/>
  <c r="L55" i="22"/>
  <c r="L31" i="22"/>
  <c r="L19" i="22"/>
  <c r="L43" i="22"/>
  <c r="L90" i="22"/>
  <c r="L78" i="22"/>
  <c r="L66" i="22"/>
  <c r="L54" i="22"/>
  <c r="L42" i="22"/>
  <c r="L30" i="22"/>
  <c r="L18" i="22"/>
  <c r="L88" i="22"/>
  <c r="L76" i="22"/>
  <c r="L64" i="22"/>
  <c r="L52" i="22"/>
  <c r="L40" i="22"/>
  <c r="L28" i="22"/>
  <c r="L16" i="22"/>
  <c r="L87" i="22"/>
  <c r="L75" i="22"/>
  <c r="L63" i="22"/>
  <c r="L51" i="22"/>
  <c r="L39" i="22"/>
  <c r="L27" i="22"/>
  <c r="L15" i="22"/>
  <c r="L86" i="22"/>
  <c r="L74" i="22"/>
  <c r="L62" i="22"/>
  <c r="L50" i="22"/>
  <c r="L38" i="22"/>
  <c r="L26" i="22"/>
  <c r="L14" i="22"/>
  <c r="L85" i="22"/>
  <c r="L73" i="22"/>
  <c r="L61" i="22"/>
  <c r="L49" i="22"/>
  <c r="L37" i="22"/>
  <c r="L25" i="22"/>
  <c r="L13" i="22"/>
  <c r="L84" i="22"/>
  <c r="L72" i="22"/>
  <c r="L60" i="22"/>
  <c r="L48" i="22"/>
  <c r="L36" i="22"/>
  <c r="L24" i="22"/>
  <c r="L12" i="22"/>
  <c r="L83" i="22"/>
  <c r="L71" i="22"/>
  <c r="L59" i="22"/>
  <c r="L47" i="22"/>
  <c r="L35" i="22"/>
  <c r="L23" i="22"/>
  <c r="L11" i="22"/>
  <c r="L82" i="22"/>
  <c r="L70" i="22"/>
  <c r="L58" i="22"/>
  <c r="L46" i="22"/>
  <c r="L34" i="22"/>
  <c r="L22" i="22"/>
  <c r="L17" i="22"/>
  <c r="L12" i="21"/>
  <c r="L26" i="21"/>
  <c r="L14" i="21"/>
  <c r="L55" i="21"/>
  <c r="L43" i="21"/>
  <c r="L31" i="21"/>
  <c r="L19" i="21"/>
  <c r="L52" i="21"/>
  <c r="L40" i="21"/>
  <c r="L28" i="21"/>
  <c r="L16" i="21"/>
  <c r="L53" i="21"/>
  <c r="L41" i="21"/>
  <c r="L29" i="21"/>
  <c r="L17" i="21"/>
  <c r="L51" i="21"/>
  <c r="L39" i="21"/>
  <c r="L27" i="21"/>
  <c r="L15" i="21"/>
  <c r="L61" i="21"/>
  <c r="L49" i="21"/>
  <c r="L37" i="21"/>
  <c r="L25" i="21"/>
  <c r="L13" i="21"/>
  <c r="L59" i="21"/>
  <c r="L47" i="21"/>
  <c r="L35" i="21"/>
  <c r="L23" i="21"/>
  <c r="L11" i="21"/>
  <c r="L58" i="21"/>
  <c r="L46" i="21"/>
  <c r="L34" i="21"/>
  <c r="L22" i="21"/>
  <c r="L10" i="21"/>
  <c r="L56" i="21"/>
  <c r="L44" i="21"/>
  <c r="L32" i="21"/>
  <c r="L20" i="21"/>
  <c r="L81" i="20"/>
  <c r="L69" i="20"/>
  <c r="L78" i="20"/>
  <c r="L66" i="20"/>
  <c r="L76" i="20"/>
  <c r="L75" i="20"/>
  <c r="L56" i="20"/>
  <c r="L44" i="20"/>
  <c r="L32" i="20"/>
  <c r="L20" i="20"/>
  <c r="L55" i="20"/>
  <c r="L43" i="20"/>
  <c r="L31" i="20"/>
  <c r="L19" i="20"/>
  <c r="L53" i="20"/>
  <c r="L41" i="20"/>
  <c r="L29" i="20"/>
  <c r="L17" i="20"/>
  <c r="L52" i="20"/>
  <c r="L40" i="20"/>
  <c r="L28" i="20"/>
  <c r="L16" i="20"/>
  <c r="L62" i="20"/>
  <c r="L50" i="20"/>
  <c r="L38" i="20"/>
  <c r="L26" i="20"/>
  <c r="L14" i="20"/>
  <c r="L61" i="20"/>
  <c r="L49" i="20"/>
  <c r="L37" i="20"/>
  <c r="L25" i="20"/>
  <c r="L13" i="20"/>
  <c r="L60" i="20"/>
  <c r="L48" i="20"/>
  <c r="L36" i="20"/>
  <c r="L24" i="20"/>
  <c r="L12" i="20"/>
  <c r="L59" i="20"/>
  <c r="L47" i="20"/>
  <c r="L35" i="20"/>
  <c r="L23" i="20"/>
  <c r="L11" i="20"/>
  <c r="L57" i="20"/>
  <c r="L45" i="20"/>
  <c r="L33" i="20"/>
  <c r="L21" i="20"/>
  <c r="L71" i="15"/>
  <c r="L59" i="15"/>
  <c r="L47" i="15"/>
  <c r="L35" i="15"/>
  <c r="L23" i="15"/>
  <c r="L11" i="15"/>
  <c r="L67" i="15"/>
  <c r="L55" i="15"/>
  <c r="L43" i="15"/>
  <c r="L31" i="15"/>
  <c r="L19" i="15"/>
  <c r="L66" i="15"/>
  <c r="L54" i="15"/>
  <c r="L42" i="15"/>
  <c r="L30" i="15"/>
  <c r="L18" i="15"/>
  <c r="L61" i="15"/>
  <c r="L49" i="15"/>
  <c r="L37" i="15"/>
  <c r="L25" i="15"/>
  <c r="L13" i="15"/>
  <c r="L60" i="15"/>
  <c r="L48" i="15"/>
  <c r="L36" i="15"/>
  <c r="L24" i="15"/>
  <c r="L12" i="15"/>
  <c r="L52" i="14"/>
  <c r="L63" i="14"/>
  <c r="L39" i="14"/>
  <c r="L62" i="14"/>
  <c r="L50" i="14"/>
  <c r="L38" i="14"/>
  <c r="L26" i="14"/>
  <c r="L14" i="14"/>
  <c r="L60" i="14"/>
  <c r="L48" i="14"/>
  <c r="L36" i="14"/>
  <c r="L24" i="14"/>
  <c r="L12" i="14"/>
  <c r="L57" i="14"/>
  <c r="L59" i="14"/>
  <c r="L11" i="14"/>
  <c r="L27" i="14"/>
  <c r="L55" i="13"/>
  <c r="L43" i="13"/>
  <c r="L54" i="13"/>
  <c r="L49" i="13"/>
  <c r="L25" i="13"/>
  <c r="L13" i="13"/>
  <c r="L37" i="13"/>
  <c r="L11" i="13"/>
  <c r="L51" i="13"/>
  <c r="L39" i="13"/>
  <c r="L15" i="13"/>
  <c r="L27" i="13"/>
  <c r="L48" i="13"/>
  <c r="L27" i="12"/>
  <c r="L15" i="12"/>
  <c r="L43" i="12"/>
  <c r="L31" i="12"/>
  <c r="L19" i="12"/>
  <c r="L41" i="12"/>
  <c r="L29" i="12"/>
  <c r="L17" i="12"/>
  <c r="L28" i="12"/>
  <c r="L16" i="12"/>
  <c r="L39" i="12"/>
  <c r="L32" i="12"/>
  <c r="L17" i="11"/>
  <c r="L20" i="11"/>
  <c r="L18" i="11"/>
  <c r="L15" i="11"/>
  <c r="L13" i="11"/>
  <c r="L23" i="11"/>
  <c r="L11" i="11"/>
  <c r="L55" i="10"/>
  <c r="L43" i="10"/>
  <c r="L31" i="10"/>
  <c r="L19" i="10"/>
  <c r="L52" i="10"/>
  <c r="L40" i="10"/>
  <c r="L28" i="10"/>
  <c r="L16" i="10"/>
  <c r="L51" i="10"/>
  <c r="L39" i="10"/>
  <c r="L27" i="10"/>
  <c r="L15" i="10"/>
  <c r="L62" i="10"/>
  <c r="L50" i="10"/>
  <c r="L38" i="10"/>
  <c r="L26" i="10"/>
  <c r="L14" i="10"/>
  <c r="L59" i="10"/>
  <c r="L47" i="10"/>
  <c r="L35" i="10"/>
  <c r="L23" i="10"/>
  <c r="L11" i="10"/>
  <c r="L58" i="10"/>
  <c r="L46" i="10"/>
  <c r="L34" i="10"/>
  <c r="L22" i="10"/>
  <c r="L70" i="5"/>
  <c r="L58" i="5"/>
  <c r="L46" i="5"/>
  <c r="L34" i="5"/>
  <c r="L22" i="5"/>
  <c r="L10" i="5"/>
  <c r="L69" i="5"/>
  <c r="L57" i="5"/>
  <c r="L45" i="5"/>
  <c r="L33" i="5"/>
  <c r="L21" i="5"/>
  <c r="L60" i="5"/>
  <c r="L48" i="5"/>
  <c r="L36" i="5"/>
  <c r="L24" i="5"/>
  <c r="L12" i="5"/>
  <c r="L71" i="5"/>
  <c r="L59" i="5"/>
  <c r="L47" i="5"/>
  <c r="L35" i="5"/>
  <c r="L23" i="5"/>
  <c r="L11" i="5"/>
  <c r="L68" i="5"/>
  <c r="L56" i="5"/>
  <c r="L44" i="5"/>
  <c r="L32" i="5"/>
  <c r="L20" i="5"/>
  <c r="L66" i="5"/>
  <c r="L54" i="5"/>
  <c r="L42" i="5"/>
  <c r="L30" i="5"/>
  <c r="L18" i="5"/>
  <c r="L65" i="5"/>
  <c r="L53" i="5"/>
  <c r="L41" i="5"/>
  <c r="L29" i="5"/>
  <c r="L17" i="5"/>
  <c r="K50" i="28"/>
  <c r="L19" i="28"/>
  <c r="L56" i="14"/>
  <c r="L47" i="13"/>
  <c r="E51" i="15"/>
  <c r="E48" i="15"/>
  <c r="E47" i="15"/>
  <c r="E88" i="35"/>
  <c r="E48" i="35"/>
  <c r="E55" i="35" s="1"/>
  <c r="E13" i="35"/>
  <c r="E14" i="35" s="1"/>
  <c r="E8" i="35"/>
  <c r="E12" i="35" s="1"/>
  <c r="E35" i="35"/>
  <c r="E38" i="35" s="1"/>
  <c r="E82" i="35"/>
  <c r="E77" i="35"/>
  <c r="E70" i="35"/>
  <c r="E83" i="35"/>
  <c r="E61" i="35"/>
  <c r="E65" i="35"/>
  <c r="E62" i="35"/>
  <c r="E33" i="35"/>
  <c r="E32" i="35"/>
  <c r="E31" i="35"/>
  <c r="E24" i="35"/>
  <c r="E29" i="35" s="1"/>
  <c r="E34" i="35" s="1"/>
  <c r="E47" i="35"/>
  <c r="E45" i="35"/>
  <c r="E44" i="35"/>
  <c r="E23" i="35"/>
  <c r="E21" i="35"/>
  <c r="E20" i="35"/>
  <c r="E47" i="21"/>
  <c r="E44" i="21"/>
  <c r="E43" i="21"/>
  <c r="E57" i="21"/>
  <c r="E52" i="21"/>
  <c r="E24" i="21"/>
  <c r="E22" i="21"/>
  <c r="E20" i="21"/>
  <c r="E18" i="21"/>
  <c r="E11" i="21"/>
  <c r="E10" i="21"/>
  <c r="K9" i="21"/>
  <c r="K63" i="21" s="1"/>
  <c r="I9" i="21"/>
  <c r="I63" i="21" s="1"/>
  <c r="G9" i="21"/>
  <c r="G63" i="21" s="1"/>
  <c r="E62" i="34"/>
  <c r="E61" i="34"/>
  <c r="E11" i="33"/>
  <c r="E10" i="33"/>
  <c r="K9" i="33"/>
  <c r="K55" i="33" s="1"/>
  <c r="I9" i="33"/>
  <c r="I55" i="33" s="1"/>
  <c r="G9" i="33"/>
  <c r="E57" i="31"/>
  <c r="E56" i="31"/>
  <c r="E55" i="31"/>
  <c r="E54" i="31"/>
  <c r="E53" i="31"/>
  <c r="E52" i="31"/>
  <c r="E20" i="31"/>
  <c r="E18" i="31"/>
  <c r="E11" i="31"/>
  <c r="E10" i="31"/>
  <c r="K9" i="31"/>
  <c r="K62" i="31" s="1"/>
  <c r="I9" i="31"/>
  <c r="I62" i="31" s="1"/>
  <c r="G9" i="31"/>
  <c r="G62" i="31" s="1"/>
  <c r="E58" i="34"/>
  <c r="E55" i="34"/>
  <c r="E53" i="34"/>
  <c r="E48" i="34"/>
  <c r="E45" i="34"/>
  <c r="E44" i="34"/>
  <c r="E42" i="34"/>
  <c r="E41" i="34"/>
  <c r="E40" i="34"/>
  <c r="E39" i="34"/>
  <c r="E38" i="34"/>
  <c r="E37" i="34"/>
  <c r="E36" i="34"/>
  <c r="E34" i="34"/>
  <c r="E32" i="34"/>
  <c r="E31" i="34"/>
  <c r="E28" i="34"/>
  <c r="E26" i="34"/>
  <c r="E24" i="34"/>
  <c r="E23" i="34"/>
  <c r="E21" i="34"/>
  <c r="E20" i="34"/>
  <c r="E18" i="34"/>
  <c r="E16" i="34"/>
  <c r="E15" i="34"/>
  <c r="E13" i="34"/>
  <c r="E12" i="34"/>
  <c r="E11" i="34"/>
  <c r="E10" i="34"/>
  <c r="G10" i="34" s="1"/>
  <c r="K9" i="34"/>
  <c r="I9" i="34"/>
  <c r="G9" i="34"/>
  <c r="E49" i="33"/>
  <c r="E44" i="33"/>
  <c r="E39" i="33"/>
  <c r="E36" i="33"/>
  <c r="E35" i="33"/>
  <c r="E31" i="33"/>
  <c r="E30" i="33"/>
  <c r="E28" i="33"/>
  <c r="E27" i="33"/>
  <c r="E26" i="33"/>
  <c r="E25" i="33"/>
  <c r="E24" i="33"/>
  <c r="E23" i="33"/>
  <c r="E22" i="33"/>
  <c r="E20" i="33"/>
  <c r="E18" i="33"/>
  <c r="E17" i="33"/>
  <c r="E15" i="33"/>
  <c r="E13" i="33"/>
  <c r="E49" i="32"/>
  <c r="E46" i="32"/>
  <c r="E44" i="32"/>
  <c r="E43" i="32"/>
  <c r="E41" i="32"/>
  <c r="E40" i="32"/>
  <c r="E39" i="32"/>
  <c r="E38" i="32"/>
  <c r="E37" i="32"/>
  <c r="E36" i="32"/>
  <c r="E35" i="32"/>
  <c r="E33" i="32"/>
  <c r="E31" i="32"/>
  <c r="E30" i="32"/>
  <c r="E28" i="32"/>
  <c r="E26" i="32"/>
  <c r="E24" i="32"/>
  <c r="E23" i="32"/>
  <c r="E21" i="32"/>
  <c r="E20" i="32"/>
  <c r="E18" i="32"/>
  <c r="E16" i="32"/>
  <c r="E15" i="32"/>
  <c r="E13" i="32"/>
  <c r="E12" i="32"/>
  <c r="E11" i="32"/>
  <c r="E10" i="32"/>
  <c r="K9" i="32"/>
  <c r="K54" i="32" s="1"/>
  <c r="I9" i="32"/>
  <c r="I54" i="32" s="1"/>
  <c r="G9" i="32"/>
  <c r="G54" i="32" s="1"/>
  <c r="E50" i="31"/>
  <c r="E47" i="31"/>
  <c r="E45" i="31"/>
  <c r="E42" i="31"/>
  <c r="E40" i="31"/>
  <c r="E39" i="31"/>
  <c r="E37" i="31"/>
  <c r="E36" i="31"/>
  <c r="E34" i="31"/>
  <c r="E33" i="31"/>
  <c r="E32" i="31"/>
  <c r="E31" i="31"/>
  <c r="E30" i="31"/>
  <c r="E29" i="31"/>
  <c r="E28" i="31"/>
  <c r="E26" i="31"/>
  <c r="E24" i="31"/>
  <c r="E23" i="31"/>
  <c r="E16" i="31"/>
  <c r="E14" i="31"/>
  <c r="E13" i="31"/>
  <c r="E28" i="30"/>
  <c r="E26" i="30"/>
  <c r="E73" i="30"/>
  <c r="E70" i="30"/>
  <c r="E68" i="30"/>
  <c r="E63" i="30"/>
  <c r="E57" i="30"/>
  <c r="E52" i="30"/>
  <c r="E50" i="30"/>
  <c r="E45" i="30"/>
  <c r="E44" i="30"/>
  <c r="E42" i="30"/>
  <c r="E41" i="30"/>
  <c r="E40" i="30"/>
  <c r="E39" i="30"/>
  <c r="E38" i="30"/>
  <c r="E37" i="30"/>
  <c r="E36" i="30"/>
  <c r="E34" i="30"/>
  <c r="E32" i="30"/>
  <c r="E31" i="30"/>
  <c r="E24" i="30"/>
  <c r="E23" i="30"/>
  <c r="E21" i="30"/>
  <c r="E20" i="30"/>
  <c r="E18" i="30"/>
  <c r="E16" i="30"/>
  <c r="E15" i="30"/>
  <c r="E13" i="30"/>
  <c r="E12" i="30"/>
  <c r="E11" i="30"/>
  <c r="E10" i="30"/>
  <c r="K9" i="30"/>
  <c r="K79" i="30" s="1"/>
  <c r="I9" i="30"/>
  <c r="I79" i="30" s="1"/>
  <c r="G9" i="30"/>
  <c r="G79" i="30" s="1"/>
  <c r="E75" i="29"/>
  <c r="E72" i="29"/>
  <c r="E70" i="29"/>
  <c r="E65" i="29"/>
  <c r="E53" i="29"/>
  <c r="E50" i="29"/>
  <c r="E49" i="29"/>
  <c r="E58" i="29"/>
  <c r="E24" i="29"/>
  <c r="E20" i="29"/>
  <c r="E13" i="29"/>
  <c r="E12" i="29"/>
  <c r="E11" i="29"/>
  <c r="E10" i="29"/>
  <c r="K9" i="29"/>
  <c r="K80" i="29" s="1"/>
  <c r="I9" i="29"/>
  <c r="I80" i="29" s="1"/>
  <c r="G9" i="29"/>
  <c r="G80" i="29" s="1"/>
  <c r="E45" i="29"/>
  <c r="E44" i="29"/>
  <c r="E42" i="29"/>
  <c r="E41" i="29"/>
  <c r="E40" i="29"/>
  <c r="E39" i="29"/>
  <c r="E38" i="29"/>
  <c r="E37" i="29"/>
  <c r="E36" i="29"/>
  <c r="E34" i="29"/>
  <c r="E32" i="29"/>
  <c r="E31" i="29"/>
  <c r="E28" i="29"/>
  <c r="E26" i="29"/>
  <c r="E18" i="29"/>
  <c r="E16" i="29"/>
  <c r="E15" i="29"/>
  <c r="E40" i="28"/>
  <c r="E39" i="28"/>
  <c r="E37" i="28"/>
  <c r="E36" i="28"/>
  <c r="E35" i="28"/>
  <c r="E34" i="28"/>
  <c r="E33" i="28"/>
  <c r="E32" i="28"/>
  <c r="E31" i="28"/>
  <c r="E29" i="28"/>
  <c r="E27" i="28"/>
  <c r="E26" i="28"/>
  <c r="E24" i="28"/>
  <c r="E22" i="28"/>
  <c r="E20" i="28"/>
  <c r="E18" i="28"/>
  <c r="E16" i="28"/>
  <c r="E14" i="28"/>
  <c r="E13" i="28"/>
  <c r="E11" i="28"/>
  <c r="E10" i="28"/>
  <c r="K9" i="28"/>
  <c r="I9" i="28"/>
  <c r="I50" i="28" s="1"/>
  <c r="G9" i="28"/>
  <c r="G50" i="28" s="1"/>
  <c r="E67" i="22"/>
  <c r="E64" i="22"/>
  <c r="E63" i="22"/>
  <c r="E88" i="22"/>
  <c r="E86" i="22"/>
  <c r="E85" i="22"/>
  <c r="E83" i="22"/>
  <c r="E78" i="22"/>
  <c r="E72" i="22"/>
  <c r="E57" i="22"/>
  <c r="E55" i="22"/>
  <c r="E57" i="20"/>
  <c r="E54" i="20"/>
  <c r="E53" i="20"/>
  <c r="E49" i="23"/>
  <c r="E47" i="23"/>
  <c r="E46" i="23"/>
  <c r="E82" i="23"/>
  <c r="E80" i="23"/>
  <c r="E79" i="23"/>
  <c r="E77" i="23"/>
  <c r="E72" i="23"/>
  <c r="E65" i="23"/>
  <c r="E60" i="23"/>
  <c r="E55" i="23"/>
  <c r="E41" i="20"/>
  <c r="E40" i="20"/>
  <c r="E38" i="20"/>
  <c r="E37" i="20"/>
  <c r="E36" i="20"/>
  <c r="E35" i="20"/>
  <c r="E34" i="20"/>
  <c r="E33" i="20"/>
  <c r="E32" i="20"/>
  <c r="E30" i="20"/>
  <c r="E28" i="20"/>
  <c r="E27" i="20"/>
  <c r="E24" i="20"/>
  <c r="E22" i="20"/>
  <c r="E20" i="20"/>
  <c r="E18" i="20"/>
  <c r="E16" i="20"/>
  <c r="E14" i="20"/>
  <c r="E13" i="20"/>
  <c r="E11" i="20"/>
  <c r="E10" i="20"/>
  <c r="K9" i="20"/>
  <c r="K84" i="20" s="1"/>
  <c r="I9" i="20"/>
  <c r="I84" i="20" s="1"/>
  <c r="G9" i="20"/>
  <c r="G84" i="20" s="1"/>
  <c r="E45" i="20"/>
  <c r="E80" i="20"/>
  <c r="E78" i="20"/>
  <c r="E77" i="20"/>
  <c r="E75" i="20"/>
  <c r="E62" i="20"/>
  <c r="E50" i="20"/>
  <c r="G9" i="18"/>
  <c r="G51" i="18" s="1"/>
  <c r="I9" i="18"/>
  <c r="I51" i="18" s="1"/>
  <c r="K9" i="18"/>
  <c r="E10" i="18"/>
  <c r="E11" i="18"/>
  <c r="E40" i="18"/>
  <c r="E39" i="18"/>
  <c r="E37" i="18"/>
  <c r="E36" i="18"/>
  <c r="E35" i="18"/>
  <c r="E34" i="18"/>
  <c r="E33" i="18"/>
  <c r="E32" i="18"/>
  <c r="E31" i="18"/>
  <c r="E29" i="18"/>
  <c r="E27" i="18"/>
  <c r="E26" i="18"/>
  <c r="E24" i="18"/>
  <c r="E22" i="18"/>
  <c r="E20" i="18"/>
  <c r="E18" i="18"/>
  <c r="E16" i="18"/>
  <c r="E14" i="18"/>
  <c r="E13" i="18"/>
  <c r="E44" i="23"/>
  <c r="E43" i="23"/>
  <c r="E41" i="23"/>
  <c r="E40" i="23"/>
  <c r="E39" i="23"/>
  <c r="E38" i="23"/>
  <c r="E37" i="23"/>
  <c r="E36" i="23"/>
  <c r="E35" i="23"/>
  <c r="E33" i="23"/>
  <c r="E31" i="23"/>
  <c r="E30" i="23"/>
  <c r="E28" i="23"/>
  <c r="E26" i="23"/>
  <c r="E24" i="23"/>
  <c r="E23" i="23"/>
  <c r="E21" i="23"/>
  <c r="E20" i="23"/>
  <c r="E18" i="23"/>
  <c r="E16" i="23"/>
  <c r="E15" i="23"/>
  <c r="E13" i="23"/>
  <c r="E12" i="23"/>
  <c r="E11" i="23"/>
  <c r="E10" i="23"/>
  <c r="K9" i="23"/>
  <c r="K87" i="23" s="1"/>
  <c r="I9" i="23"/>
  <c r="I87" i="23" s="1"/>
  <c r="G9" i="23"/>
  <c r="G87" i="23" s="1"/>
  <c r="E51" i="22"/>
  <c r="E50" i="22"/>
  <c r="E48" i="22"/>
  <c r="E47" i="22"/>
  <c r="E46" i="22"/>
  <c r="E45" i="22"/>
  <c r="E44" i="22"/>
  <c r="E43" i="22"/>
  <c r="E42" i="22"/>
  <c r="E40" i="22"/>
  <c r="E38" i="22"/>
  <c r="E37" i="22"/>
  <c r="E35" i="22"/>
  <c r="E33" i="22"/>
  <c r="E31" i="22"/>
  <c r="E30" i="22"/>
  <c r="E29" i="22"/>
  <c r="E28" i="22"/>
  <c r="E27" i="22"/>
  <c r="E26" i="22"/>
  <c r="E24" i="22"/>
  <c r="E23" i="22"/>
  <c r="E21" i="22"/>
  <c r="E20" i="22"/>
  <c r="E18" i="22"/>
  <c r="E16" i="22"/>
  <c r="E15" i="22"/>
  <c r="E13" i="22"/>
  <c r="E12" i="22"/>
  <c r="E11" i="22"/>
  <c r="E10" i="22"/>
  <c r="K9" i="22"/>
  <c r="K92" i="22" s="1"/>
  <c r="I9" i="22"/>
  <c r="I92" i="22" s="1"/>
  <c r="G9" i="22"/>
  <c r="G92" i="22" s="1"/>
  <c r="E40" i="21"/>
  <c r="E39" i="21"/>
  <c r="E37" i="21"/>
  <c r="E36" i="21"/>
  <c r="E35" i="21"/>
  <c r="E34" i="21"/>
  <c r="E33" i="21"/>
  <c r="E32" i="21"/>
  <c r="E31" i="21"/>
  <c r="E29" i="21"/>
  <c r="E27" i="21"/>
  <c r="E26" i="21"/>
  <c r="E16" i="21"/>
  <c r="E14" i="21"/>
  <c r="E13" i="21"/>
  <c r="E66" i="15"/>
  <c r="E19" i="15"/>
  <c r="E21" i="15" s="1"/>
  <c r="E10" i="15"/>
  <c r="E57" i="14"/>
  <c r="E19" i="14"/>
  <c r="E9" i="14"/>
  <c r="E10" i="14" s="1"/>
  <c r="E41" i="12"/>
  <c r="E27" i="13"/>
  <c r="E22" i="11"/>
  <c r="E18" i="11"/>
  <c r="E16" i="11"/>
  <c r="E15" i="11"/>
  <c r="E14" i="11"/>
  <c r="E13" i="11"/>
  <c r="E12" i="11"/>
  <c r="E11" i="11"/>
  <c r="E10" i="11"/>
  <c r="K9" i="11"/>
  <c r="I9" i="11"/>
  <c r="G9" i="11"/>
  <c r="E38" i="10"/>
  <c r="E9" i="10"/>
  <c r="E12" i="10" s="1"/>
  <c r="E60" i="15"/>
  <c r="E56" i="15"/>
  <c r="E45" i="15"/>
  <c r="E44" i="15"/>
  <c r="E42" i="15"/>
  <c r="E41" i="15"/>
  <c r="E40" i="15"/>
  <c r="E39" i="15"/>
  <c r="E38" i="15"/>
  <c r="E37" i="15"/>
  <c r="E36" i="15"/>
  <c r="E34" i="15"/>
  <c r="E32" i="15"/>
  <c r="E31" i="15"/>
  <c r="E29" i="15"/>
  <c r="E27" i="15"/>
  <c r="E18" i="15"/>
  <c r="E16" i="15"/>
  <c r="E15" i="15"/>
  <c r="E60" i="14"/>
  <c r="E51" i="14"/>
  <c r="E50" i="14"/>
  <c r="E48" i="14"/>
  <c r="E47" i="14"/>
  <c r="E46" i="14"/>
  <c r="E45" i="14"/>
  <c r="E44" i="14"/>
  <c r="E43" i="14"/>
  <c r="E42" i="14"/>
  <c r="E40" i="14"/>
  <c r="E38" i="14"/>
  <c r="E37" i="14"/>
  <c r="E35" i="14"/>
  <c r="E33" i="14"/>
  <c r="E31" i="14"/>
  <c r="E30" i="14"/>
  <c r="E29" i="14"/>
  <c r="E28" i="14"/>
  <c r="E27" i="14"/>
  <c r="E26" i="14"/>
  <c r="E18" i="14"/>
  <c r="E16" i="14"/>
  <c r="E15" i="14"/>
  <c r="E49" i="13"/>
  <c r="E44" i="13"/>
  <c r="E43" i="13"/>
  <c r="E41" i="13"/>
  <c r="E40" i="13"/>
  <c r="E39" i="13"/>
  <c r="E38" i="13"/>
  <c r="E37" i="13"/>
  <c r="E36" i="13"/>
  <c r="E35" i="13"/>
  <c r="E33" i="13"/>
  <c r="E31" i="13"/>
  <c r="E30" i="13"/>
  <c r="E28" i="13"/>
  <c r="E26" i="13"/>
  <c r="E24" i="13"/>
  <c r="E23" i="13"/>
  <c r="E21" i="13"/>
  <c r="E20" i="13"/>
  <c r="E18" i="13"/>
  <c r="E16" i="13"/>
  <c r="E15" i="13"/>
  <c r="E13" i="13"/>
  <c r="E12" i="13"/>
  <c r="E11" i="13"/>
  <c r="E10" i="13"/>
  <c r="K9" i="13"/>
  <c r="K59" i="13" s="1"/>
  <c r="I9" i="13"/>
  <c r="I59" i="13" s="1"/>
  <c r="G9" i="13"/>
  <c r="G59" i="13" s="1"/>
  <c r="E36" i="12"/>
  <c r="E35" i="12"/>
  <c r="E33" i="12"/>
  <c r="E32" i="12"/>
  <c r="E31" i="12"/>
  <c r="E30" i="12"/>
  <c r="E29" i="12"/>
  <c r="E28" i="12"/>
  <c r="E27" i="12"/>
  <c r="E24" i="12"/>
  <c r="E23" i="12"/>
  <c r="E21" i="12"/>
  <c r="E20" i="12"/>
  <c r="E18" i="12"/>
  <c r="E16" i="12"/>
  <c r="E15" i="12"/>
  <c r="E13" i="12"/>
  <c r="E12" i="12"/>
  <c r="E11" i="12"/>
  <c r="E10" i="12"/>
  <c r="K9" i="12"/>
  <c r="I9" i="12"/>
  <c r="G9" i="12"/>
  <c r="E56" i="10"/>
  <c r="E52" i="10"/>
  <c r="E44" i="10"/>
  <c r="E43" i="10"/>
  <c r="E41" i="10"/>
  <c r="E40" i="10"/>
  <c r="E39" i="10"/>
  <c r="E37" i="10"/>
  <c r="E36" i="10"/>
  <c r="E35" i="10"/>
  <c r="E33" i="10"/>
  <c r="E31" i="10"/>
  <c r="E32" i="10" s="1"/>
  <c r="E30" i="10"/>
  <c r="E28" i="10"/>
  <c r="E26" i="10"/>
  <c r="E24" i="10"/>
  <c r="E23" i="10"/>
  <c r="E21" i="10"/>
  <c r="E20" i="10"/>
  <c r="E18" i="10"/>
  <c r="E16" i="10"/>
  <c r="E15" i="10"/>
  <c r="E18" i="5"/>
  <c r="E16" i="5"/>
  <c r="E15" i="5"/>
  <c r="E41" i="5"/>
  <c r="E39" i="5"/>
  <c r="E40" i="5" s="1"/>
  <c r="E38" i="5"/>
  <c r="E67" i="5"/>
  <c r="E56" i="5"/>
  <c r="E55" i="5"/>
  <c r="E52" i="5"/>
  <c r="E51" i="5"/>
  <c r="E49" i="5"/>
  <c r="E48" i="5"/>
  <c r="E47" i="5"/>
  <c r="E46" i="5"/>
  <c r="E45" i="5"/>
  <c r="E44" i="5"/>
  <c r="E43" i="5"/>
  <c r="E31" i="5"/>
  <c r="E30" i="5"/>
  <c r="E29" i="5"/>
  <c r="E28" i="5"/>
  <c r="E27" i="5"/>
  <c r="E26" i="5"/>
  <c r="E24" i="5"/>
  <c r="E23" i="5"/>
  <c r="E21" i="5"/>
  <c r="E20" i="5"/>
  <c r="E13" i="5"/>
  <c r="E12" i="5"/>
  <c r="E11" i="5"/>
  <c r="E10" i="5"/>
  <c r="K9" i="5"/>
  <c r="I9" i="5"/>
  <c r="G9" i="5"/>
  <c r="L65" i="33" l="1"/>
  <c r="O27" i="33"/>
  <c r="G55" i="33"/>
  <c r="E42" i="35"/>
  <c r="L9" i="31"/>
  <c r="E36" i="35"/>
  <c r="G8" i="35"/>
  <c r="G92" i="35" s="1"/>
  <c r="I8" i="35"/>
  <c r="I92" i="35" s="1"/>
  <c r="E18" i="35"/>
  <c r="E87" i="35"/>
  <c r="E10" i="35"/>
  <c r="E15" i="35"/>
  <c r="E11" i="35"/>
  <c r="E17" i="35"/>
  <c r="E84" i="35"/>
  <c r="K8" i="35"/>
  <c r="K92" i="35" s="1"/>
  <c r="E9" i="35"/>
  <c r="E49" i="35"/>
  <c r="E50" i="35"/>
  <c r="E51" i="35"/>
  <c r="E57" i="35"/>
  <c r="E52" i="35"/>
  <c r="E58" i="35"/>
  <c r="E53" i="35"/>
  <c r="E54" i="35"/>
  <c r="E26" i="35"/>
  <c r="E25" i="35"/>
  <c r="E28" i="35"/>
  <c r="E46" i="35"/>
  <c r="L9" i="21"/>
  <c r="E28" i="21"/>
  <c r="K51" i="12"/>
  <c r="L9" i="30"/>
  <c r="L9" i="34"/>
  <c r="E33" i="34"/>
  <c r="L9" i="32"/>
  <c r="E25" i="31"/>
  <c r="I10" i="34"/>
  <c r="I70" i="34" s="1"/>
  <c r="K10" i="34"/>
  <c r="K70" i="34" s="1"/>
  <c r="E19" i="33"/>
  <c r="E32" i="32"/>
  <c r="E33" i="30"/>
  <c r="E21" i="29"/>
  <c r="E23" i="29"/>
  <c r="E33" i="29"/>
  <c r="L9" i="29"/>
  <c r="E28" i="28"/>
  <c r="L9" i="28"/>
  <c r="L9" i="20"/>
  <c r="E39" i="22"/>
  <c r="L9" i="22"/>
  <c r="E32" i="23"/>
  <c r="L9" i="23"/>
  <c r="E29" i="20"/>
  <c r="L9" i="18"/>
  <c r="E28" i="18"/>
  <c r="G9" i="15"/>
  <c r="G72" i="15" s="1"/>
  <c r="E11" i="15"/>
  <c r="E23" i="15"/>
  <c r="E24" i="15"/>
  <c r="E20" i="15"/>
  <c r="E33" i="15"/>
  <c r="E12" i="15"/>
  <c r="I9" i="15"/>
  <c r="I72" i="15" s="1"/>
  <c r="K9" i="15"/>
  <c r="K72" i="15" s="1"/>
  <c r="E13" i="15"/>
  <c r="E12" i="14"/>
  <c r="E20" i="14"/>
  <c r="E23" i="14"/>
  <c r="E24" i="14"/>
  <c r="E21" i="14"/>
  <c r="G9" i="14"/>
  <c r="G66" i="14" s="1"/>
  <c r="E39" i="14"/>
  <c r="I9" i="14"/>
  <c r="I66" i="14" s="1"/>
  <c r="K9" i="14"/>
  <c r="K66" i="14" s="1"/>
  <c r="E13" i="14"/>
  <c r="E11" i="14"/>
  <c r="E32" i="13"/>
  <c r="L9" i="13"/>
  <c r="K25" i="11"/>
  <c r="I25" i="11"/>
  <c r="L9" i="11"/>
  <c r="E10" i="10"/>
  <c r="E13" i="10"/>
  <c r="K9" i="10"/>
  <c r="G9" i="10"/>
  <c r="I9" i="10"/>
  <c r="E11" i="10"/>
  <c r="L9" i="12"/>
  <c r="L9" i="5"/>
  <c r="E33" i="5"/>
  <c r="E35" i="5"/>
  <c r="G70" i="34" l="1"/>
  <c r="L8" i="35"/>
  <c r="L10" i="18"/>
  <c r="K51" i="18"/>
  <c r="I51" i="12"/>
  <c r="L10" i="10"/>
  <c r="L9" i="10"/>
  <c r="K63" i="10"/>
  <c r="K72" i="5"/>
  <c r="I72" i="5"/>
  <c r="L10" i="34"/>
  <c r="L10" i="33"/>
  <c r="G51" i="12"/>
  <c r="L10" i="22"/>
  <c r="L9" i="15"/>
  <c r="L9" i="14"/>
  <c r="G25" i="11"/>
  <c r="L26" i="11" s="1"/>
  <c r="L51" i="28" l="1"/>
  <c r="L63" i="31"/>
  <c r="L93" i="35"/>
  <c r="L63" i="21"/>
  <c r="L85" i="20"/>
  <c r="L84" i="20"/>
  <c r="L73" i="15"/>
  <c r="L67" i="14"/>
  <c r="L60" i="13"/>
  <c r="G72" i="5"/>
  <c r="L70" i="34"/>
  <c r="L71" i="34"/>
  <c r="L56" i="33"/>
  <c r="L55" i="33"/>
  <c r="L80" i="30"/>
  <c r="L79" i="30"/>
  <c r="L25" i="11"/>
  <c r="L88" i="23"/>
  <c r="L52" i="18"/>
  <c r="L51" i="18"/>
  <c r="L92" i="22"/>
  <c r="L93" i="22"/>
  <c r="L64" i="21"/>
  <c r="I63" i="10"/>
  <c r="L27" i="11"/>
  <c r="L28" i="11" s="1"/>
  <c r="L29" i="11" s="1"/>
  <c r="L30" i="11" s="1"/>
  <c r="L31" i="11" s="1"/>
  <c r="L32" i="11" s="1"/>
  <c r="L33" i="11" s="1"/>
  <c r="L34" i="11" s="1"/>
  <c r="L35" i="11" s="1"/>
  <c r="G63" i="10"/>
  <c r="L52" i="12"/>
  <c r="L51" i="12"/>
  <c r="L62" i="31" l="1"/>
  <c r="L86" i="20"/>
  <c r="L87" i="20" s="1"/>
  <c r="L88" i="20" s="1"/>
  <c r="L89" i="20" s="1"/>
  <c r="L90" i="20" s="1"/>
  <c r="L91" i="20" s="1"/>
  <c r="L92" i="20" s="1"/>
  <c r="L93" i="20" s="1"/>
  <c r="L94" i="20" s="1"/>
  <c r="K3" i="20" s="1"/>
  <c r="K3" i="11"/>
  <c r="L50" i="28"/>
  <c r="L52" i="28" s="1"/>
  <c r="L53" i="28" s="1"/>
  <c r="L54" i="28" s="1"/>
  <c r="L55" i="28" s="1"/>
  <c r="L56" i="28" s="1"/>
  <c r="L57" i="28" s="1"/>
  <c r="L58" i="28" s="1"/>
  <c r="L92" i="35"/>
  <c r="L94" i="35" s="1"/>
  <c r="L95" i="35" s="1"/>
  <c r="L96" i="35" s="1"/>
  <c r="L97" i="35" s="1"/>
  <c r="L98" i="35" s="1"/>
  <c r="L99" i="35" s="1"/>
  <c r="L100" i="35" s="1"/>
  <c r="L101" i="35" s="1"/>
  <c r="L102" i="35" s="1"/>
  <c r="L65" i="21"/>
  <c r="L66" i="21" s="1"/>
  <c r="L67" i="21" s="1"/>
  <c r="L68" i="21" s="1"/>
  <c r="L69" i="21" s="1"/>
  <c r="L70" i="21" s="1"/>
  <c r="L71" i="21" s="1"/>
  <c r="L72" i="21" s="1"/>
  <c r="L73" i="21" s="1"/>
  <c r="L59" i="13"/>
  <c r="L61" i="13" s="1"/>
  <c r="L62" i="13" s="1"/>
  <c r="L63" i="13" s="1"/>
  <c r="L64" i="13" s="1"/>
  <c r="L65" i="13" s="1"/>
  <c r="L66" i="13" s="1"/>
  <c r="L67" i="13" s="1"/>
  <c r="L72" i="34"/>
  <c r="L73" i="34" s="1"/>
  <c r="L74" i="34" s="1"/>
  <c r="L75" i="34" s="1"/>
  <c r="L76" i="34" s="1"/>
  <c r="L77" i="34" s="1"/>
  <c r="L78" i="34" s="1"/>
  <c r="L79" i="34" s="1"/>
  <c r="L80" i="34" s="1"/>
  <c r="L57" i="33"/>
  <c r="L58" i="33" s="1"/>
  <c r="L59" i="33" s="1"/>
  <c r="L60" i="33" s="1"/>
  <c r="L61" i="33" s="1"/>
  <c r="L62" i="33" s="1"/>
  <c r="L63" i="33" s="1"/>
  <c r="L55" i="32"/>
  <c r="L54" i="32"/>
  <c r="L64" i="31"/>
  <c r="L65" i="31" s="1"/>
  <c r="L66" i="31" s="1"/>
  <c r="L67" i="31" s="1"/>
  <c r="L68" i="31" s="1"/>
  <c r="L69" i="31" s="1"/>
  <c r="L70" i="31" s="1"/>
  <c r="L81" i="30"/>
  <c r="L82" i="30" s="1"/>
  <c r="L83" i="30" s="1"/>
  <c r="L84" i="30" s="1"/>
  <c r="L85" i="30" s="1"/>
  <c r="L86" i="30" s="1"/>
  <c r="L87" i="30" s="1"/>
  <c r="L80" i="29"/>
  <c r="L81" i="29"/>
  <c r="L63" i="10"/>
  <c r="L94" i="22"/>
  <c r="L95" i="22" s="1"/>
  <c r="L96" i="22" s="1"/>
  <c r="L97" i="22" s="1"/>
  <c r="L98" i="22" s="1"/>
  <c r="L99" i="22" s="1"/>
  <c r="L100" i="22" s="1"/>
  <c r="L101" i="22" s="1"/>
  <c r="L102" i="22" s="1"/>
  <c r="L87" i="23"/>
  <c r="L89" i="23" s="1"/>
  <c r="L90" i="23" s="1"/>
  <c r="L91" i="23" s="1"/>
  <c r="L92" i="23" s="1"/>
  <c r="L93" i="23" s="1"/>
  <c r="L94" i="23" s="1"/>
  <c r="L95" i="23" s="1"/>
  <c r="L53" i="18"/>
  <c r="L54" i="18" s="1"/>
  <c r="L55" i="18" s="1"/>
  <c r="L56" i="18" s="1"/>
  <c r="L57" i="18" s="1"/>
  <c r="L58" i="18" s="1"/>
  <c r="L59" i="18" s="1"/>
  <c r="L72" i="15"/>
  <c r="L74" i="15" s="1"/>
  <c r="L75" i="15" s="1"/>
  <c r="L76" i="15" s="1"/>
  <c r="L77" i="15" s="1"/>
  <c r="L78" i="15" s="1"/>
  <c r="L79" i="15" s="1"/>
  <c r="L80" i="15" s="1"/>
  <c r="L66" i="14"/>
  <c r="L68" i="14" s="1"/>
  <c r="L69" i="14" s="1"/>
  <c r="L70" i="14" s="1"/>
  <c r="L71" i="14" s="1"/>
  <c r="L72" i="14" s="1"/>
  <c r="L73" i="14" s="1"/>
  <c r="L74" i="14" s="1"/>
  <c r="L75" i="14" s="1"/>
  <c r="L76" i="14" s="1"/>
  <c r="L64" i="10"/>
  <c r="L53" i="12"/>
  <c r="L54" i="12" s="1"/>
  <c r="L55" i="12" s="1"/>
  <c r="L56" i="12" s="1"/>
  <c r="L57" i="12" s="1"/>
  <c r="L58" i="12" s="1"/>
  <c r="L59" i="12" s="1"/>
  <c r="L73" i="5"/>
  <c r="L65" i="10" l="1"/>
  <c r="L66" i="10" s="1"/>
  <c r="L67" i="10" s="1"/>
  <c r="L68" i="10" s="1"/>
  <c r="L69" i="10" s="1"/>
  <c r="L70" i="10" s="1"/>
  <c r="L71" i="10" s="1"/>
  <c r="L72" i="10" s="1"/>
  <c r="L73" i="10" s="1"/>
  <c r="K3" i="10" s="1"/>
  <c r="K3" i="35"/>
  <c r="K3" i="34"/>
  <c r="K3" i="21"/>
  <c r="K3" i="22"/>
  <c r="L56" i="32"/>
  <c r="L57" i="32" s="1"/>
  <c r="L58" i="32" s="1"/>
  <c r="L59" i="32" s="1"/>
  <c r="L60" i="32" s="1"/>
  <c r="L61" i="32" s="1"/>
  <c r="L62" i="32" s="1"/>
  <c r="L63" i="32" s="1"/>
  <c r="L64" i="33"/>
  <c r="L71" i="31"/>
  <c r="L72" i="31" s="1"/>
  <c r="L88" i="30"/>
  <c r="L89" i="30" s="1"/>
  <c r="L82" i="29"/>
  <c r="L83" i="29" s="1"/>
  <c r="L84" i="29" s="1"/>
  <c r="L85" i="29" s="1"/>
  <c r="L86" i="29" s="1"/>
  <c r="L87" i="29" s="1"/>
  <c r="L88" i="29" s="1"/>
  <c r="L89" i="29" s="1"/>
  <c r="L90" i="29" s="1"/>
  <c r="L59" i="28"/>
  <c r="L60" i="28" s="1"/>
  <c r="L60" i="18"/>
  <c r="L61" i="18" s="1"/>
  <c r="L96" i="23"/>
  <c r="L97" i="23" s="1"/>
  <c r="K3" i="14"/>
  <c r="L81" i="15"/>
  <c r="L82" i="15" s="1"/>
  <c r="L68" i="13"/>
  <c r="L69" i="13" s="1"/>
  <c r="L60" i="12"/>
  <c r="L61" i="12" s="1"/>
  <c r="L72" i="5"/>
  <c r="L74" i="5" s="1"/>
  <c r="L75" i="5" s="1"/>
  <c r="L76" i="5" s="1"/>
  <c r="L77" i="5" s="1"/>
  <c r="L78" i="5" s="1"/>
  <c r="L79" i="5" s="1"/>
  <c r="L80" i="5" s="1"/>
  <c r="L81" i="5" s="1"/>
  <c r="L82" i="5" s="1"/>
  <c r="K3" i="33" l="1"/>
  <c r="K3" i="31"/>
  <c r="K3" i="30"/>
  <c r="K3" i="29"/>
  <c r="K3" i="28"/>
  <c r="K3" i="23"/>
  <c r="L64" i="32"/>
  <c r="K3" i="18"/>
  <c r="K3" i="15"/>
  <c r="K3" i="5"/>
  <c r="K3" i="12"/>
  <c r="K3" i="13"/>
  <c r="K3" i="32" l="1"/>
</calcChain>
</file>

<file path=xl/sharedStrings.xml><?xml version="1.0" encoding="utf-8"?>
<sst xmlns="http://schemas.openxmlformats.org/spreadsheetml/2006/main" count="2931" uniqueCount="179">
  <si>
    <t>ლარი</t>
  </si>
  <si>
    <t>ც</t>
  </si>
  <si>
    <t>კგ</t>
  </si>
  <si>
    <t>სხვა მასალა</t>
  </si>
  <si>
    <t>სატრანსპორტო ხარჯი მასალიდან</t>
  </si>
  <si>
    <t>ჯამი</t>
  </si>
  <si>
    <t xml:space="preserve">ზედნადები ხარჯები </t>
  </si>
  <si>
    <t>გაუთვალისწინებელი ხარჯი</t>
  </si>
  <si>
    <t>შრომის დანახარჯი</t>
  </si>
  <si>
    <t>კომპლ</t>
  </si>
  <si>
    <t>სულ ჯამი</t>
  </si>
  <si>
    <t>სახარჯთაღრიცხვო ღირ-ბა</t>
  </si>
  <si>
    <t>სხვა მასალები</t>
  </si>
  <si>
    <t>შრომის დანახარჯები</t>
  </si>
  <si>
    <t>მანქანები</t>
  </si>
  <si>
    <t>მ²</t>
  </si>
  <si>
    <t>ცალი</t>
  </si>
  <si>
    <t xml:space="preserve">თაბ.მუყ. ფილა   სისქე 12.5მმ  </t>
  </si>
  <si>
    <t xml:space="preserve">ფითხი   </t>
  </si>
  <si>
    <t xml:space="preserve">ზუმფარა     </t>
  </si>
  <si>
    <t xml:space="preserve">საღებავის გრუნტი, </t>
  </si>
  <si>
    <t xml:space="preserve">სამღებრო ბადე ლენტა  </t>
  </si>
  <si>
    <t>გრძ.მ.</t>
  </si>
  <si>
    <t>სამღებრო  წებვადი ლენტი (ქაღალდის სკოჩი)  50.0მ</t>
  </si>
  <si>
    <t xml:space="preserve">სამღებრო კუთხოვანა  </t>
  </si>
  <si>
    <t xml:space="preserve">სხვა მასალები   </t>
  </si>
  <si>
    <r>
      <t xml:space="preserve">წებოცემენტი      </t>
    </r>
    <r>
      <rPr>
        <sz val="10"/>
        <color rgb="FFFF0000"/>
        <rFont val="Sylfaen"/>
        <family val="1"/>
      </rPr>
      <t xml:space="preserve"> </t>
    </r>
  </si>
  <si>
    <t>სამონტაჟო მაკომპლექტებელი პლასტმასის</t>
  </si>
  <si>
    <t>კომპ</t>
  </si>
  <si>
    <t xml:space="preserve">ფუგა   </t>
  </si>
  <si>
    <t>N</t>
  </si>
  <si>
    <t>სამუშაოების დასახელება</t>
  </si>
  <si>
    <t>განზ</t>
  </si>
  <si>
    <t>ნორმატიული რესურსი</t>
  </si>
  <si>
    <t>რაოდენობა</t>
  </si>
  <si>
    <t>მასალები</t>
  </si>
  <si>
    <t>ხელფასი</t>
  </si>
  <si>
    <t xml:space="preserve">მანქანა-მექანიზმები </t>
  </si>
  <si>
    <t xml:space="preserve">ერთ ფასი </t>
  </si>
  <si>
    <t>იორკ თაუნ ტაბახმელა</t>
  </si>
  <si>
    <t>2026 წლის იანვარი</t>
  </si>
  <si>
    <t>მ</t>
  </si>
  <si>
    <r>
      <t>მ</t>
    </r>
    <r>
      <rPr>
        <sz val="9"/>
        <color theme="1"/>
        <rFont val="Calibri"/>
        <family val="2"/>
        <charset val="204"/>
      </rPr>
      <t>²</t>
    </r>
  </si>
  <si>
    <r>
      <t>მ</t>
    </r>
    <r>
      <rPr>
        <sz val="9"/>
        <color theme="1"/>
        <rFont val="Arial"/>
        <family val="2"/>
      </rPr>
      <t>²</t>
    </r>
  </si>
  <si>
    <t>ლამინატის ქვესაგები ღრუბელი</t>
  </si>
  <si>
    <t>პლინტუსის ლურსმანი</t>
  </si>
  <si>
    <t>პლასტმასის პლინტუსი (დამკვეთთან შეთანხმებით)</t>
  </si>
  <si>
    <t xml:space="preserve">კერამოგრანიტის  ფილა  (დამკვეთთან შეთანხმებით)  </t>
  </si>
  <si>
    <t xml:space="preserve">ბლოკი 1 </t>
  </si>
  <si>
    <t>ალუმინის პროფილი</t>
  </si>
  <si>
    <t>სილიკონი</t>
  </si>
  <si>
    <t xml:space="preserve">ემულსიური საღებავი (დამკვეთთან შეთანხმებით)  </t>
  </si>
  <si>
    <t xml:space="preserve"> ჯამი</t>
  </si>
  <si>
    <t>დღგ</t>
  </si>
  <si>
    <t>ლამინატის ფილა 10 მმ  (დამკვეთთან შეთანხმებით)</t>
  </si>
  <si>
    <t>დასუთავება, სამშენებლო ნარჩენების გატანა, დატვირთვა ა/თვითმცლელზე და ტრანსპოტირება 30 კმ-ზე</t>
  </si>
  <si>
    <t xml:space="preserve">გეგმიური დაგროვება </t>
  </si>
  <si>
    <t>დამხმარე და სამონტაჟო მასალა</t>
  </si>
  <si>
    <t xml:space="preserve">კონდიციონერი 12000 BTU შიდა/გარე ბლოკი სრული კომპლექტაციით (დამკვეთთან შეთანხმებით)  </t>
  </si>
  <si>
    <t xml:space="preserve">კონდიციონერი 9000 BTU შიდა/გარე ბლოკი სრული კომპლექტაციით (დამკვეთთან შეთანხმებით)  </t>
  </si>
  <si>
    <t>კონდიციონერების მონტაჟი</t>
  </si>
  <si>
    <t>გამწოვი ვენტილატორები  150 მ³/სთ</t>
  </si>
  <si>
    <t>გამწოვი ვენტილატორების მონტაჟი აბაზანასა და სამზარეულოში</t>
  </si>
  <si>
    <t>საშხაპე შემრევის მონტაჟი</t>
  </si>
  <si>
    <t xml:space="preserve">საშხაპე შემრევი სრული კომპლექტაციით პროექტის მიხედვით (დამკვეთთან შეთანხმებით)  </t>
  </si>
  <si>
    <t>საშხაპე კაბინის მონტაჟი</t>
  </si>
  <si>
    <t xml:space="preserve">საშხაპე კაბინა ნაწრთობი შუშით 10 მმ სრული კომპლექტაციით პროექტის მიხედვით (დამკვეთთან შეთანხმებით)  </t>
  </si>
  <si>
    <t xml:space="preserve">სარკე </t>
  </si>
  <si>
    <t>გათბობის ქვაბის მონტაჟი</t>
  </si>
  <si>
    <t>სამონტაჟო და დამხმარე მასალები</t>
  </si>
  <si>
    <t>კედლის ქვაბი სრული კომპლექტაციით პროექტის მიხედვით კოლექტორის ჩათვლით</t>
  </si>
  <si>
    <t>გათბობის პანელური რადიატორებისა და აბაზანის საშრობის მონტაჟი</t>
  </si>
  <si>
    <t>პანელური რადიატორი 1000x600</t>
  </si>
  <si>
    <t xml:space="preserve">გათბობის ქვაბის მეტალოპლასტმასის შესაფუთი კარადა </t>
  </si>
  <si>
    <t>პანელური რადიატორი 1800x600</t>
  </si>
  <si>
    <t>საშრობი აბაზანაში</t>
  </si>
  <si>
    <t>თერმო სარეგულაციო ვენტილები</t>
  </si>
  <si>
    <t>მეტალოპლასტმასის კარი ხის ფაქტურით</t>
  </si>
  <si>
    <t>კარადის მეტალოპლასტმასის გვერდები ხის ფაქტურით</t>
  </si>
  <si>
    <t>ბინა N 4</t>
  </si>
  <si>
    <t>ბინა N 6</t>
  </si>
  <si>
    <t>შესასვლელი ლითონის კარის გადაღებვა</t>
  </si>
  <si>
    <t>საღებავის გამხსნელი</t>
  </si>
  <si>
    <t>ზეთოვანი საღებავი</t>
  </si>
  <si>
    <t>სამონტაჟო წებო 310 მლგ</t>
  </si>
  <si>
    <t>პანელური რადიატორი 500x600</t>
  </si>
  <si>
    <t>პანელური რადიატორი 1200x600</t>
  </si>
  <si>
    <t>პანელური რადიატორი 800x600</t>
  </si>
  <si>
    <t xml:space="preserve">ბლოკი 2 </t>
  </si>
  <si>
    <t>პანელური რადიატორი 600x600</t>
  </si>
  <si>
    <r>
      <t>მ</t>
    </r>
    <r>
      <rPr>
        <b/>
        <sz val="9"/>
        <color theme="1"/>
        <rFont val="Arial"/>
        <family val="2"/>
      </rPr>
      <t>²</t>
    </r>
  </si>
  <si>
    <t>ბინა N 5</t>
  </si>
  <si>
    <t xml:space="preserve">დაზიანებული ლამინირებული იატაკის საფარის დემონტაჟი, მჭიმის საფარის გამოშრობა და ახალი იატაკის მონტაჟი </t>
  </si>
  <si>
    <t>PVC პლინტუსის დემონტაჟი და ახლის მოწყობა</t>
  </si>
  <si>
    <t>კაფელის მოწყობა კედლებზე სამზარეულოში</t>
  </si>
  <si>
    <t>მდფ-ის კარის დაზიანებული პირითი ლარტის შეცვლა</t>
  </si>
  <si>
    <t>მდფ-ის კარის პრითი ლარტყა</t>
  </si>
  <si>
    <t>შესასვლელი ლითონის კარის საკეტსახელურის შეკეთება</t>
  </si>
  <si>
    <t xml:space="preserve">დაზიანებული შეღებილი კედლების გასუფთავება/დამუშავება და გადაღებვა </t>
  </si>
  <si>
    <t>დაზიანებული მინაპაკეტის შეცვლა</t>
  </si>
  <si>
    <t>გამწოვი ვენტილატორის მონტაჟი აბაზანაში</t>
  </si>
  <si>
    <t>ხელსაბანის სიფონის მონტაჟი</t>
  </si>
  <si>
    <t>ბინების შიდა დაზიანებული დეფექტების აღმოფხვრის სამუშაოების ხარჯთაღრიცხვა</t>
  </si>
  <si>
    <t>ბინა N 7</t>
  </si>
  <si>
    <t xml:space="preserve">კონდიციონერისათვის როზეტის მონტაჟი </t>
  </si>
  <si>
    <t xml:space="preserve">როზეტი ერთიანი </t>
  </si>
  <si>
    <t>სპილენძის კაბელი ორმაგი იზოლაციით 3x2,5</t>
  </si>
  <si>
    <t>ბინა N 1</t>
  </si>
  <si>
    <t>ბინა N 2</t>
  </si>
  <si>
    <t>ბინა N 3</t>
  </si>
  <si>
    <t>ბლოკი 2</t>
  </si>
  <si>
    <t>მდფ-ის კარის პირითი ლარტის ჩამაგრება/გასწორება</t>
  </si>
  <si>
    <t>გატეხილილი უნიტაზის ჩამრეცხი ავზის თავსახურის შეცვლა</t>
  </si>
  <si>
    <t>სიფონი</t>
  </si>
  <si>
    <t xml:space="preserve">კაფელი  (დამკვეთთან შეთანხმებით)  </t>
  </si>
  <si>
    <t>სამზარეულოს ავეჯის მოწყობა</t>
  </si>
  <si>
    <t>სამზარეულოს ავეჯი  (დამკვეთთან შეთანხმებით)</t>
  </si>
  <si>
    <t>სამზარეულოს ნიჟარა შემრევი ონკანით სრული კომპლექტაციით</t>
  </si>
  <si>
    <t>არსებული მეტალოპლასტმასის კარფანჯრების აქსესუარების დარეგულირება</t>
  </si>
  <si>
    <t xml:space="preserve">კაფელი (დამკვეთთან შეთანხმებით)  </t>
  </si>
  <si>
    <t>გათბობის პანელური რადიატორების</t>
  </si>
  <si>
    <t>გათბობა-გაგრილების, წყალკანალიზაციის და ელექტრო სისტემების დიაგნოსტიკა/ტესტირება</t>
  </si>
  <si>
    <t xml:space="preserve">სამზარეულოს კაფელის მოწყობა </t>
  </si>
  <si>
    <t>საშხაპე კაბინის შუშის კარის მონტაჟი</t>
  </si>
  <si>
    <t xml:space="preserve">საშხაპე კაბინის კარი ნაწრთობი შუშით 10 მმ სრული კომპლექტაციით  (დამკვეთთან შეთანხმებით)  </t>
  </si>
  <si>
    <t>სანათი</t>
  </si>
  <si>
    <t>სამზარეულოს  ნიჟარის კომპექტაცია შემრევი ონკანი სიფონი, დრეკადი მილები, არკო ვენტილები</t>
  </si>
  <si>
    <t>ელ.გამანაწილებელის ხუფი</t>
  </si>
  <si>
    <t>მდფ-ის კარის საკეტსახელურის შეცვლა</t>
  </si>
  <si>
    <t>საშხაპე კაბინის კარი აქსესუარებით</t>
  </si>
  <si>
    <t>ბლოკი 3</t>
  </si>
  <si>
    <t>ლამინირებული იატაკის საფარის დეფორმციის გასწორება (გვერდების ჩაჭრა , დამოკლება)</t>
  </si>
  <si>
    <t>PVC პლინტუსის ჰერმეტიკით გასწორება</t>
  </si>
  <si>
    <t>ჰემეტიკი თეთრი 310 მლგ</t>
  </si>
  <si>
    <t xml:space="preserve">მდფ-ის კარის დაზიანებული პირითი ლარტის გვერდულების ჰერმეტიკით შევსება </t>
  </si>
  <si>
    <t>ბლოკი 6</t>
  </si>
  <si>
    <t>იატაკზე გადამყვანი ალუმინის ზოლოვანი ზღუდარების და კუთხოვანების მოწყობა</t>
  </si>
  <si>
    <t>ჰერმეტიკი თეთრი 310 მლგ</t>
  </si>
  <si>
    <t>ბლოკი 4</t>
  </si>
  <si>
    <t>საშხაპე კაბინის შუშის კარის მონტაჟი აბაზანაში</t>
  </si>
  <si>
    <t>სარკე</t>
  </si>
  <si>
    <t>სარკის სანათი</t>
  </si>
  <si>
    <t>შესასვლელი ლითონის კარის საკეტის შეკეთება</t>
  </si>
  <si>
    <t>ბლოკი 8</t>
  </si>
  <si>
    <t>როზეტების მონტაჟი</t>
  </si>
  <si>
    <t>ბინა N 8</t>
  </si>
  <si>
    <t>ბლოკი 7</t>
  </si>
  <si>
    <t>გათბობის პანელური რადიატორების  მონტაჟი</t>
  </si>
  <si>
    <t>კაფელის მოწყობა სამზარეულოს კედელზე</t>
  </si>
  <si>
    <t>ტუალეტში ჭერის კარნიზის მოწყობა</t>
  </si>
  <si>
    <t>ტუალეტში ხელსაბანის სიფონის მოწყობა</t>
  </si>
  <si>
    <t>შესასვლელი ლითონის კარის გადაღებვა (ფერდილის აღდგენა)</t>
  </si>
  <si>
    <t>არსებული მეტალოპლასტმასის კარფანჯრების აქსესუარების დარეგულირება (ე.წ. "შტაპიკის" მოწყობა 2 მ)</t>
  </si>
  <si>
    <t>სიფონის მოწყობა</t>
  </si>
  <si>
    <t>ტუალეტში სარკის და სარკის განათების მონტაჟი</t>
  </si>
  <si>
    <t>ტუალეტში სარკის და სარკის განათების კმონტაჟი</t>
  </si>
  <si>
    <t>სარკის და სანათების მონტჟი აბაზანაში</t>
  </si>
  <si>
    <t>სარკის და სარკის განათების მოწყობა ტუალეტში</t>
  </si>
  <si>
    <t>სარკის და სანათის მონტჟი აბაზანაში</t>
  </si>
  <si>
    <t>სარკის და სიფონების მოწყობა</t>
  </si>
  <si>
    <t xml:space="preserve">მდფ-ის კარის პირითი ლარტის გვერდულების ჰერმეტიკით შევსება </t>
  </si>
  <si>
    <t>როზების მონტაჟი</t>
  </si>
  <si>
    <t>ვილა 19</t>
  </si>
  <si>
    <t>მდფ პლინტუსის დემონტაჟი და ახლის მოწყობა</t>
  </si>
  <si>
    <t>პლინტუსის სამონტაჟო თხევადი ლურსმანი 310 მლგ</t>
  </si>
  <si>
    <t xml:space="preserve">დაზიანებული თბ.მუყაოს შეკიდული ჭერის ფილების დემონტაჟი და ახალი ფენილის მოწყობა </t>
  </si>
  <si>
    <t>დსპ  პლინტუსი ლამინირებული 70x18 მმ  (დამკვეთთან შეთანხმებით)</t>
  </si>
  <si>
    <t>დაზიანებული ჭერისა და კედლების გასუფთავება/დამუშავება  გადაღებვა (კიბის უჯრედში ხარვეზების აღმოფხვრა)</t>
  </si>
  <si>
    <t>აბაზანის საშრობის მონტაჟი</t>
  </si>
  <si>
    <t>საშრობი</t>
  </si>
  <si>
    <t>მდფ-ის კარის დაზიანებული პირითი ლარტის ჩამაგრება თეთრი ჰერმეტიკით</t>
  </si>
  <si>
    <t>გათბობის პანელური რადიატორების მონტაჟი</t>
  </si>
  <si>
    <t>მდფ-ის კარის საკეტის შეცვლა</t>
  </si>
  <si>
    <t>საკეტსახელურის კომპლექტი</t>
  </si>
  <si>
    <t>როზტების მონტაჟი</t>
  </si>
  <si>
    <t>საშხაპე კაბინის კარი აქსესუარებით 4 კომპლექტი</t>
  </si>
  <si>
    <t>მდფ-ის კარის  პირითი ლარტის ღიობის შევსბა ჰერმეტიკით</t>
  </si>
  <si>
    <t>სარკის მონტჟი აბაზანაში</t>
  </si>
  <si>
    <t>ტუალეტში გამწოვი ვენტილატორის მონტაჟი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</si>
</sst>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0"/>
      <color theme="1"/>
      <name val="Sylfaen"/>
      <family val="1"/>
    </font>
    <font>
      <b/>
      <sz val="10"/>
      <name val="Sylfaen"/>
      <family val="1"/>
    </font>
    <font>
      <sz val="10"/>
      <color theme="1"/>
      <name val="Sylfaen"/>
      <family val="1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</font>
    <font>
      <sz val="10"/>
      <name val="Sylfaen"/>
      <family val="1"/>
    </font>
    <font>
      <sz val="10"/>
      <color rgb="FFFF0000"/>
      <name val="Sylfaen"/>
      <family val="1"/>
    </font>
    <font>
      <sz val="10"/>
      <name val="Arial Cyr"/>
      <charset val="204"/>
    </font>
    <font>
      <sz val="10"/>
      <name val="Sylfaen"/>
      <family val="1"/>
      <charset val="204"/>
    </font>
    <font>
      <sz val="11"/>
      <color theme="1"/>
      <name val="Sylfaen"/>
      <family val="1"/>
    </font>
    <font>
      <b/>
      <sz val="10"/>
      <color rgb="FFFF0000"/>
      <name val="Sylfaen"/>
      <family val="1"/>
    </font>
    <font>
      <b/>
      <sz val="11"/>
      <name val="Sylfaen"/>
      <family val="1"/>
    </font>
    <font>
      <sz val="9"/>
      <color theme="1"/>
      <name val="Sylfaen"/>
      <family val="1"/>
    </font>
    <font>
      <sz val="8"/>
      <color theme="1"/>
      <name val="Sylfaen"/>
      <family val="1"/>
    </font>
    <font>
      <b/>
      <sz val="8"/>
      <name val="Sylfaen"/>
      <family val="1"/>
    </font>
    <font>
      <sz val="8"/>
      <name val="Sylfaen"/>
      <family val="1"/>
    </font>
    <font>
      <sz val="9"/>
      <color theme="1"/>
      <name val="Sylfaen"/>
      <family val="1"/>
      <charset val="1"/>
    </font>
    <font>
      <sz val="9"/>
      <color theme="1"/>
      <name val="Calibri"/>
      <family val="2"/>
      <charset val="204"/>
    </font>
    <font>
      <sz val="9"/>
      <color theme="1"/>
      <name val="Arial"/>
      <family val="2"/>
    </font>
    <font>
      <b/>
      <sz val="12"/>
      <name val="Sylfaen"/>
      <family val="1"/>
    </font>
    <font>
      <sz val="9"/>
      <name val="Sylfaen"/>
      <family val="1"/>
      <charset val="1"/>
    </font>
    <font>
      <b/>
      <sz val="9"/>
      <color theme="1"/>
      <name val="Sylfaen"/>
      <family val="1"/>
      <charset val="1"/>
    </font>
    <font>
      <b/>
      <sz val="9"/>
      <color theme="1"/>
      <name val="Arial"/>
      <family val="2"/>
    </font>
    <font>
      <b/>
      <sz val="9"/>
      <color theme="1"/>
      <name val="Sylfaen"/>
      <family val="1"/>
    </font>
    <font>
      <b/>
      <sz val="9"/>
      <name val="Sylfaen"/>
      <family val="1"/>
    </font>
    <font>
      <sz val="9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0" fontId="2" fillId="0" borderId="0"/>
    <xf numFmtId="0" fontId="11" fillId="0" borderId="0"/>
  </cellStyleXfs>
  <cellXfs count="18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/>
    <xf numFmtId="2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/>
    <xf numFmtId="2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4" fillId="3" borderId="2" xfId="0" applyFont="1" applyFill="1" applyBorder="1" applyAlignment="1">
      <alignment vertical="center"/>
    </xf>
    <xf numFmtId="0" fontId="6" fillId="2" borderId="2" xfId="0" applyFont="1" applyFill="1" applyBorder="1"/>
    <xf numFmtId="2" fontId="6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12" fillId="2" borderId="2" xfId="0" applyFont="1" applyFill="1" applyBorder="1"/>
    <xf numFmtId="2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/>
    <xf numFmtId="49" fontId="7" fillId="0" borderId="2" xfId="0" applyNumberFormat="1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wrapText="1"/>
    </xf>
    <xf numFmtId="165" fontId="6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6" fillId="2" borderId="0" xfId="0" applyFont="1" applyFill="1"/>
    <xf numFmtId="0" fontId="13" fillId="0" borderId="0" xfId="0" applyFont="1"/>
    <xf numFmtId="0" fontId="4" fillId="3" borderId="2" xfId="0" applyFont="1" applyFill="1" applyBorder="1" applyAlignment="1">
      <alignment horizontal="left" wrapText="1"/>
    </xf>
    <xf numFmtId="0" fontId="16" fillId="0" borderId="4" xfId="0" applyFont="1" applyBorder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Border="1" applyAlignment="1">
      <alignment vertical="center"/>
    </xf>
    <xf numFmtId="0" fontId="20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/>
    </xf>
    <xf numFmtId="0" fontId="20" fillId="0" borderId="2" xfId="0" applyFont="1" applyBorder="1" applyAlignment="1">
      <alignment horizontal="center"/>
    </xf>
    <xf numFmtId="0" fontId="25" fillId="3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9" fontId="20" fillId="0" borderId="2" xfId="0" applyNumberFormat="1" applyFont="1" applyBorder="1" applyAlignment="1">
      <alignment horizontal="center"/>
    </xf>
    <xf numFmtId="9" fontId="24" fillId="0" borderId="2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7" fillId="3" borderId="2" xfId="0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25" fillId="2" borderId="2" xfId="0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20" fillId="2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4" fillId="2" borderId="2" xfId="0" applyFont="1" applyFill="1" applyBorder="1"/>
    <xf numFmtId="0" fontId="27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16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wrapText="1"/>
    </xf>
    <xf numFmtId="0" fontId="28" fillId="3" borderId="2" xfId="0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2" fontId="9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2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/>
    <xf numFmtId="0" fontId="28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9" fontId="20" fillId="2" borderId="2" xfId="0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9" fontId="24" fillId="2" borderId="2" xfId="0" applyNumberFormat="1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wrapText="1"/>
    </xf>
    <xf numFmtId="0" fontId="23" fillId="4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/>
    </xf>
    <xf numFmtId="0" fontId="0" fillId="0" borderId="2" xfId="0" applyBorder="1"/>
    <xf numFmtId="0" fontId="17" fillId="2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11 2" xfId="2" xr:uid="{00000000-0005-0000-0000-000001000000}"/>
    <cellStyle name="Normal 16 2" xfId="5" xr:uid="{00000000-0005-0000-0000-000002000000}"/>
    <cellStyle name="Normal 3" xfId="1" xr:uid="{00000000-0005-0000-0000-000003000000}"/>
    <cellStyle name="Percent 2" xfId="4" xr:uid="{00000000-0005-0000-0000-000004000000}"/>
    <cellStyle name="Обычный 4" xfId="3" xr:uid="{00000000-0005-0000-0000-000005000000}"/>
    <cellStyle name="Обычный_Лист1" xfId="6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092E-2784-4F5B-966C-7D39051A90AA}">
  <sheetPr>
    <tabColor theme="7" tint="-0.249977111117893"/>
  </sheetPr>
  <dimension ref="A1:L102"/>
  <sheetViews>
    <sheetView tabSelected="1" zoomScaleNormal="100" workbookViewId="0">
      <selection activeCell="G19" sqref="G19"/>
    </sheetView>
  </sheetViews>
  <sheetFormatPr defaultRowHeight="14.4" x14ac:dyDescent="0.3"/>
  <cols>
    <col min="1" max="1" width="4.5546875" customWidth="1"/>
    <col min="2" max="2" width="71.6640625" customWidth="1"/>
    <col min="7" max="7" width="11.33203125" customWidth="1"/>
    <col min="9" max="9" width="10.88671875" customWidth="1"/>
    <col min="11" max="11" width="10.88671875" customWidth="1"/>
    <col min="12" max="12" width="13.109375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L102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ht="30.6" customHeight="1" x14ac:dyDescent="0.3">
      <c r="A7" s="66"/>
      <c r="B7" s="150" t="s">
        <v>162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ht="27.6" x14ac:dyDescent="0.3">
      <c r="A8" s="69">
        <v>1</v>
      </c>
      <c r="B8" s="70" t="s">
        <v>92</v>
      </c>
      <c r="C8" s="81" t="s">
        <v>90</v>
      </c>
      <c r="D8" s="71"/>
      <c r="E8" s="72">
        <f>23+15</f>
        <v>38</v>
      </c>
      <c r="F8" s="95"/>
      <c r="G8" s="10">
        <f t="shared" ref="G8:G91" si="0">F8*E8</f>
        <v>0</v>
      </c>
      <c r="H8" s="38"/>
      <c r="I8" s="10">
        <f t="shared" ref="I8:I91" si="1">H8*E8</f>
        <v>0</v>
      </c>
      <c r="J8" s="38"/>
      <c r="K8" s="10">
        <f t="shared" ref="K8:K91" si="2">J8*E8</f>
        <v>0</v>
      </c>
      <c r="L8" s="10">
        <f t="shared" ref="L8:L91" si="3">G8+I8+K8</f>
        <v>0</v>
      </c>
    </row>
    <row r="9" spans="1:12" x14ac:dyDescent="0.3">
      <c r="A9" s="69"/>
      <c r="B9" s="33" t="s">
        <v>13</v>
      </c>
      <c r="C9" s="74" t="s">
        <v>42</v>
      </c>
      <c r="D9" s="21">
        <v>1</v>
      </c>
      <c r="E9" s="21">
        <f>D9*E8</f>
        <v>38</v>
      </c>
      <c r="F9" s="34"/>
      <c r="G9" s="10">
        <f t="shared" si="0"/>
        <v>0</v>
      </c>
      <c r="H9" s="34"/>
      <c r="I9" s="10">
        <f t="shared" si="1"/>
        <v>0</v>
      </c>
      <c r="J9" s="41"/>
      <c r="K9" s="10">
        <f t="shared" si="2"/>
        <v>0</v>
      </c>
      <c r="L9" s="10">
        <f t="shared" si="3"/>
        <v>0</v>
      </c>
    </row>
    <row r="10" spans="1:12" x14ac:dyDescent="0.3">
      <c r="A10" s="75"/>
      <c r="B10" s="68" t="s">
        <v>54</v>
      </c>
      <c r="C10" s="74" t="s">
        <v>43</v>
      </c>
      <c r="D10" s="21">
        <v>1.02</v>
      </c>
      <c r="E10" s="21">
        <f>D10*E8</f>
        <v>38.76</v>
      </c>
      <c r="F10" s="21"/>
      <c r="G10" s="10">
        <f t="shared" si="0"/>
        <v>0</v>
      </c>
      <c r="H10" s="21"/>
      <c r="I10" s="10">
        <f t="shared" si="1"/>
        <v>0</v>
      </c>
      <c r="J10" s="2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42" t="s">
        <v>44</v>
      </c>
      <c r="C11" s="74" t="s">
        <v>43</v>
      </c>
      <c r="D11" s="21">
        <v>1.01</v>
      </c>
      <c r="E11" s="21">
        <f>D11*E8</f>
        <v>38.380000000000003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x14ac:dyDescent="0.3">
      <c r="A12" s="75"/>
      <c r="B12" s="20" t="s">
        <v>12</v>
      </c>
      <c r="C12" s="74" t="s">
        <v>0</v>
      </c>
      <c r="D12" s="58">
        <v>0.05</v>
      </c>
      <c r="E12" s="21">
        <f>D12*E8</f>
        <v>1.9000000000000001</v>
      </c>
      <c r="F12" s="21"/>
      <c r="G12" s="10">
        <f t="shared" si="0"/>
        <v>0</v>
      </c>
      <c r="H12" s="21"/>
      <c r="I12" s="10">
        <f t="shared" si="1"/>
        <v>0</v>
      </c>
      <c r="J12" s="21"/>
      <c r="K12" s="10">
        <f t="shared" si="2"/>
        <v>0</v>
      </c>
      <c r="L12" s="10">
        <f t="shared" si="3"/>
        <v>0</v>
      </c>
    </row>
    <row r="13" spans="1:12" x14ac:dyDescent="0.3">
      <c r="A13" s="69">
        <v>2</v>
      </c>
      <c r="B13" s="70" t="s">
        <v>93</v>
      </c>
      <c r="C13" s="81" t="s">
        <v>22</v>
      </c>
      <c r="D13" s="71"/>
      <c r="E13" s="72">
        <f>7+2+10</f>
        <v>19</v>
      </c>
      <c r="F13" s="73"/>
      <c r="G13" s="10">
        <f t="shared" si="0"/>
        <v>0</v>
      </c>
      <c r="H13" s="38"/>
      <c r="I13" s="10">
        <f t="shared" si="1"/>
        <v>0</v>
      </c>
      <c r="J13" s="38"/>
      <c r="K13" s="10">
        <f t="shared" si="2"/>
        <v>0</v>
      </c>
      <c r="L13" s="10">
        <f t="shared" si="3"/>
        <v>0</v>
      </c>
    </row>
    <row r="14" spans="1:12" x14ac:dyDescent="0.3">
      <c r="A14" s="69"/>
      <c r="B14" s="43" t="s">
        <v>13</v>
      </c>
      <c r="C14" s="74" t="s">
        <v>15</v>
      </c>
      <c r="D14" s="21">
        <v>1</v>
      </c>
      <c r="E14" s="21">
        <f>E13*D14</f>
        <v>19</v>
      </c>
      <c r="F14" s="38"/>
      <c r="G14" s="10">
        <f t="shared" si="0"/>
        <v>0</v>
      </c>
      <c r="H14" s="38"/>
      <c r="I14" s="10">
        <f t="shared" si="1"/>
        <v>0</v>
      </c>
      <c r="J14" s="21"/>
      <c r="K14" s="10">
        <f t="shared" si="2"/>
        <v>0</v>
      </c>
      <c r="L14" s="10">
        <f t="shared" si="3"/>
        <v>0</v>
      </c>
    </row>
    <row r="15" spans="1:12" x14ac:dyDescent="0.3">
      <c r="A15" s="75"/>
      <c r="B15" s="45" t="s">
        <v>46</v>
      </c>
      <c r="C15" s="83" t="s">
        <v>22</v>
      </c>
      <c r="D15" s="40">
        <v>1.01</v>
      </c>
      <c r="E15" s="38">
        <f>D15*E13</f>
        <v>19.190000000000001</v>
      </c>
      <c r="F15" s="38"/>
      <c r="G15" s="10">
        <f t="shared" si="0"/>
        <v>0</v>
      </c>
      <c r="H15" s="38"/>
      <c r="I15" s="10">
        <f t="shared" si="1"/>
        <v>0</v>
      </c>
      <c r="J15" s="38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3" t="s">
        <v>84</v>
      </c>
      <c r="C16" s="83" t="s">
        <v>16</v>
      </c>
      <c r="D16" s="39"/>
      <c r="E16" s="38">
        <v>5</v>
      </c>
      <c r="F16" s="38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75"/>
      <c r="B17" s="45" t="s">
        <v>45</v>
      </c>
      <c r="C17" s="83" t="s">
        <v>2</v>
      </c>
      <c r="D17" s="39">
        <v>0.02</v>
      </c>
      <c r="E17" s="38">
        <f>D17*E13</f>
        <v>0.38</v>
      </c>
      <c r="F17" s="38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75"/>
      <c r="B18" s="45" t="s">
        <v>12</v>
      </c>
      <c r="C18" s="83" t="s">
        <v>0</v>
      </c>
      <c r="D18" s="40">
        <v>0.04</v>
      </c>
      <c r="E18" s="38">
        <f>D18*E13</f>
        <v>0.76</v>
      </c>
      <c r="F18" s="34"/>
      <c r="G18" s="10">
        <f t="shared" si="0"/>
        <v>0</v>
      </c>
      <c r="H18" s="38"/>
      <c r="I18" s="10">
        <f t="shared" si="1"/>
        <v>0</v>
      </c>
      <c r="J18" s="38"/>
      <c r="K18" s="10">
        <f t="shared" si="2"/>
        <v>0</v>
      </c>
      <c r="L18" s="10">
        <f t="shared" si="3"/>
        <v>0</v>
      </c>
    </row>
    <row r="19" spans="1:12" ht="27.6" x14ac:dyDescent="0.3">
      <c r="A19" s="69">
        <v>3</v>
      </c>
      <c r="B19" s="70" t="s">
        <v>136</v>
      </c>
      <c r="C19" s="81" t="s">
        <v>22</v>
      </c>
      <c r="D19" s="71"/>
      <c r="E19" s="72">
        <v>24</v>
      </c>
      <c r="F19" s="73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69"/>
      <c r="B20" s="43" t="s">
        <v>13</v>
      </c>
      <c r="C20" s="74" t="s">
        <v>15</v>
      </c>
      <c r="D20" s="21">
        <v>1</v>
      </c>
      <c r="E20" s="21">
        <f>E19*D20</f>
        <v>24</v>
      </c>
      <c r="F20" s="38"/>
      <c r="G20" s="10">
        <f t="shared" si="0"/>
        <v>0</v>
      </c>
      <c r="H20" s="38"/>
      <c r="I20" s="10">
        <f t="shared" si="1"/>
        <v>0</v>
      </c>
      <c r="J20" s="21"/>
      <c r="K20" s="10">
        <f t="shared" si="2"/>
        <v>0</v>
      </c>
      <c r="L20" s="10">
        <f t="shared" si="3"/>
        <v>0</v>
      </c>
    </row>
    <row r="21" spans="1:12" x14ac:dyDescent="0.3">
      <c r="A21" s="75"/>
      <c r="B21" s="45" t="s">
        <v>49</v>
      </c>
      <c r="C21" s="83" t="s">
        <v>22</v>
      </c>
      <c r="D21" s="40">
        <v>1.01</v>
      </c>
      <c r="E21" s="38">
        <f>D21*E19</f>
        <v>24.240000000000002</v>
      </c>
      <c r="F21" s="38"/>
      <c r="G21" s="10">
        <f t="shared" si="0"/>
        <v>0</v>
      </c>
      <c r="H21" s="38"/>
      <c r="I21" s="10">
        <f t="shared" si="1"/>
        <v>0</v>
      </c>
      <c r="J21" s="38"/>
      <c r="K21" s="10">
        <f t="shared" si="2"/>
        <v>0</v>
      </c>
      <c r="L21" s="10">
        <f t="shared" si="3"/>
        <v>0</v>
      </c>
    </row>
    <row r="22" spans="1:12" x14ac:dyDescent="0.3">
      <c r="A22" s="75"/>
      <c r="B22" s="43" t="s">
        <v>50</v>
      </c>
      <c r="C22" s="83" t="s">
        <v>16</v>
      </c>
      <c r="D22" s="39"/>
      <c r="E22" s="38">
        <v>3</v>
      </c>
      <c r="F22" s="38"/>
      <c r="G22" s="10">
        <f t="shared" si="0"/>
        <v>0</v>
      </c>
      <c r="H22" s="38"/>
      <c r="I22" s="10">
        <f t="shared" si="1"/>
        <v>0</v>
      </c>
      <c r="J22" s="38"/>
      <c r="K22" s="10">
        <f t="shared" si="2"/>
        <v>0</v>
      </c>
      <c r="L22" s="10">
        <f t="shared" si="3"/>
        <v>0</v>
      </c>
    </row>
    <row r="23" spans="1:12" x14ac:dyDescent="0.3">
      <c r="A23" s="75"/>
      <c r="B23" s="45" t="s">
        <v>12</v>
      </c>
      <c r="C23" s="83" t="s">
        <v>0</v>
      </c>
      <c r="D23" s="40">
        <v>0.04</v>
      </c>
      <c r="E23" s="38">
        <f>D23*E19</f>
        <v>0.96</v>
      </c>
      <c r="F23" s="34"/>
      <c r="G23" s="1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69">
        <v>4</v>
      </c>
      <c r="B24" s="70" t="s">
        <v>163</v>
      </c>
      <c r="C24" s="81" t="s">
        <v>22</v>
      </c>
      <c r="D24" s="71"/>
      <c r="E24" s="72">
        <f>15</f>
        <v>15</v>
      </c>
      <c r="F24" s="73"/>
      <c r="G24" s="10">
        <f t="shared" si="0"/>
        <v>0</v>
      </c>
      <c r="H24" s="38"/>
      <c r="I24" s="10">
        <f t="shared" si="1"/>
        <v>0</v>
      </c>
      <c r="J24" s="38"/>
      <c r="K24" s="10">
        <f t="shared" si="2"/>
        <v>0</v>
      </c>
      <c r="L24" s="10">
        <f t="shared" si="3"/>
        <v>0</v>
      </c>
    </row>
    <row r="25" spans="1:12" x14ac:dyDescent="0.3">
      <c r="A25" s="69"/>
      <c r="B25" s="43" t="s">
        <v>13</v>
      </c>
      <c r="C25" s="74" t="s">
        <v>15</v>
      </c>
      <c r="D25" s="21">
        <v>1</v>
      </c>
      <c r="E25" s="21">
        <f>E24*D25</f>
        <v>15</v>
      </c>
      <c r="F25" s="38"/>
      <c r="G25" s="10">
        <f t="shared" si="0"/>
        <v>0</v>
      </c>
      <c r="H25" s="38"/>
      <c r="I25" s="10">
        <f t="shared" si="1"/>
        <v>0</v>
      </c>
      <c r="J25" s="21"/>
      <c r="K25" s="10">
        <f t="shared" si="2"/>
        <v>0</v>
      </c>
      <c r="L25" s="10">
        <f t="shared" si="3"/>
        <v>0</v>
      </c>
    </row>
    <row r="26" spans="1:12" x14ac:dyDescent="0.3">
      <c r="A26" s="75"/>
      <c r="B26" s="45" t="s">
        <v>166</v>
      </c>
      <c r="C26" s="83" t="s">
        <v>22</v>
      </c>
      <c r="D26" s="40">
        <v>1.01</v>
      </c>
      <c r="E26" s="38">
        <f>D26*E24</f>
        <v>15.15</v>
      </c>
      <c r="F26" s="38"/>
      <c r="G26" s="10">
        <f t="shared" si="0"/>
        <v>0</v>
      </c>
      <c r="H26" s="38"/>
      <c r="I26" s="10">
        <f t="shared" si="1"/>
        <v>0</v>
      </c>
      <c r="J26" s="38"/>
      <c r="K26" s="10">
        <f t="shared" si="2"/>
        <v>0</v>
      </c>
      <c r="L26" s="10">
        <f t="shared" si="3"/>
        <v>0</v>
      </c>
    </row>
    <row r="27" spans="1:12" x14ac:dyDescent="0.3">
      <c r="A27" s="75"/>
      <c r="B27" s="43" t="s">
        <v>84</v>
      </c>
      <c r="C27" s="83" t="s">
        <v>16</v>
      </c>
      <c r="D27" s="39"/>
      <c r="E27" s="38">
        <v>5</v>
      </c>
      <c r="F27" s="38"/>
      <c r="G27" s="10">
        <f t="shared" si="0"/>
        <v>0</v>
      </c>
      <c r="H27" s="38"/>
      <c r="I27" s="10">
        <f t="shared" si="1"/>
        <v>0</v>
      </c>
      <c r="J27" s="38"/>
      <c r="K27" s="10">
        <f t="shared" si="2"/>
        <v>0</v>
      </c>
      <c r="L27" s="10">
        <f t="shared" si="3"/>
        <v>0</v>
      </c>
    </row>
    <row r="28" spans="1:12" x14ac:dyDescent="0.3">
      <c r="A28" s="75"/>
      <c r="B28" s="45" t="s">
        <v>164</v>
      </c>
      <c r="C28" s="83" t="s">
        <v>16</v>
      </c>
      <c r="D28" s="39"/>
      <c r="E28" s="38">
        <f>D28*E24</f>
        <v>0</v>
      </c>
      <c r="F28" s="38"/>
      <c r="G28" s="10">
        <f t="shared" si="0"/>
        <v>0</v>
      </c>
      <c r="H28" s="38"/>
      <c r="I28" s="10">
        <f t="shared" si="1"/>
        <v>0</v>
      </c>
      <c r="J28" s="38"/>
      <c r="K28" s="10">
        <f t="shared" si="2"/>
        <v>0</v>
      </c>
      <c r="L28" s="10">
        <f t="shared" si="3"/>
        <v>0</v>
      </c>
    </row>
    <row r="29" spans="1:12" x14ac:dyDescent="0.3">
      <c r="A29" s="75"/>
      <c r="B29" s="45" t="s">
        <v>12</v>
      </c>
      <c r="C29" s="83" t="s">
        <v>0</v>
      </c>
      <c r="D29" s="40">
        <v>0.04</v>
      </c>
      <c r="E29" s="38">
        <f>D29*E24</f>
        <v>0.6</v>
      </c>
      <c r="F29" s="34"/>
      <c r="G29" s="10">
        <f t="shared" si="0"/>
        <v>0</v>
      </c>
      <c r="H29" s="38"/>
      <c r="I29" s="10">
        <f t="shared" si="1"/>
        <v>0</v>
      </c>
      <c r="J29" s="38"/>
      <c r="K29" s="10">
        <f t="shared" si="2"/>
        <v>0</v>
      </c>
      <c r="L29" s="10">
        <f t="shared" si="3"/>
        <v>0</v>
      </c>
    </row>
    <row r="30" spans="1:12" ht="27.6" x14ac:dyDescent="0.3">
      <c r="A30" s="13">
        <v>5</v>
      </c>
      <c r="B30" s="6" t="s">
        <v>165</v>
      </c>
      <c r="C30" s="81" t="s">
        <v>15</v>
      </c>
      <c r="D30" s="8"/>
      <c r="E30" s="8">
        <v>14</v>
      </c>
      <c r="F30" s="9"/>
      <c r="G30" s="10">
        <f t="shared" si="0"/>
        <v>0</v>
      </c>
      <c r="H30" s="9"/>
      <c r="I30" s="10">
        <f t="shared" si="1"/>
        <v>0</v>
      </c>
      <c r="J30" s="9"/>
      <c r="K30" s="10">
        <f t="shared" si="2"/>
        <v>0</v>
      </c>
      <c r="L30" s="10">
        <f t="shared" si="3"/>
        <v>0</v>
      </c>
    </row>
    <row r="31" spans="1:12" x14ac:dyDescent="0.3">
      <c r="A31" s="13"/>
      <c r="B31" s="33" t="s">
        <v>13</v>
      </c>
      <c r="C31" s="74" t="s">
        <v>42</v>
      </c>
      <c r="D31" s="21">
        <v>1</v>
      </c>
      <c r="E31" s="21">
        <f>E30*D31</f>
        <v>14</v>
      </c>
      <c r="F31" s="34"/>
      <c r="G31" s="10">
        <f t="shared" si="0"/>
        <v>0</v>
      </c>
      <c r="H31" s="41"/>
      <c r="I31" s="10">
        <f t="shared" si="1"/>
        <v>0</v>
      </c>
      <c r="J31" s="41"/>
      <c r="K31" s="10">
        <f t="shared" si="2"/>
        <v>0</v>
      </c>
      <c r="L31" s="10">
        <f t="shared" si="3"/>
        <v>0</v>
      </c>
    </row>
    <row r="32" spans="1:12" x14ac:dyDescent="0.3">
      <c r="A32" s="13"/>
      <c r="B32" s="35" t="s">
        <v>14</v>
      </c>
      <c r="C32" s="82" t="s">
        <v>0</v>
      </c>
      <c r="D32" s="36">
        <v>2.1999999999999999E-2</v>
      </c>
      <c r="E32" s="34">
        <f>E30*D32</f>
        <v>0.308</v>
      </c>
      <c r="F32" s="34"/>
      <c r="G32" s="10">
        <f t="shared" si="0"/>
        <v>0</v>
      </c>
      <c r="H32" s="34"/>
      <c r="I32" s="10">
        <f t="shared" si="1"/>
        <v>0</v>
      </c>
      <c r="J32" s="34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49" t="s">
        <v>17</v>
      </c>
      <c r="C33" s="83" t="s">
        <v>15</v>
      </c>
      <c r="D33" s="50">
        <v>1.05</v>
      </c>
      <c r="E33" s="41">
        <f>D33*E30</f>
        <v>14.700000000000001</v>
      </c>
      <c r="F33" s="41"/>
      <c r="G33" s="10">
        <f t="shared" si="0"/>
        <v>0</v>
      </c>
      <c r="H33" s="41"/>
      <c r="I33" s="10">
        <f t="shared" si="1"/>
        <v>0</v>
      </c>
      <c r="J33" s="41"/>
      <c r="K33" s="10">
        <f t="shared" si="2"/>
        <v>0</v>
      </c>
      <c r="L33" s="10">
        <f t="shared" si="3"/>
        <v>0</v>
      </c>
    </row>
    <row r="34" spans="1:12" x14ac:dyDescent="0.3">
      <c r="A34" s="13"/>
      <c r="B34" s="45" t="s">
        <v>12</v>
      </c>
      <c r="C34" s="83" t="s">
        <v>0</v>
      </c>
      <c r="D34" s="40">
        <v>0.04</v>
      </c>
      <c r="E34" s="38">
        <f>D34*E29</f>
        <v>2.4E-2</v>
      </c>
      <c r="F34" s="34"/>
      <c r="G34" s="10">
        <f t="shared" si="0"/>
        <v>0</v>
      </c>
      <c r="H34" s="38"/>
      <c r="I34" s="10">
        <f t="shared" si="1"/>
        <v>0</v>
      </c>
      <c r="J34" s="38"/>
      <c r="K34" s="10">
        <f t="shared" si="2"/>
        <v>0</v>
      </c>
      <c r="L34" s="10">
        <f t="shared" si="3"/>
        <v>0</v>
      </c>
    </row>
    <row r="35" spans="1:12" ht="27.6" x14ac:dyDescent="0.3">
      <c r="A35" s="13">
        <v>6</v>
      </c>
      <c r="B35" s="17" t="s">
        <v>134</v>
      </c>
      <c r="C35" s="81" t="s">
        <v>41</v>
      </c>
      <c r="D35" s="16"/>
      <c r="E35" s="8">
        <f>8</f>
        <v>8</v>
      </c>
      <c r="F35" s="9"/>
      <c r="G35" s="10">
        <f t="shared" si="0"/>
        <v>0</v>
      </c>
      <c r="H35" s="9"/>
      <c r="I35" s="10">
        <f t="shared" si="1"/>
        <v>0</v>
      </c>
      <c r="J35" s="9"/>
      <c r="K35" s="10">
        <f t="shared" si="2"/>
        <v>0</v>
      </c>
      <c r="L35" s="10">
        <f t="shared" si="3"/>
        <v>0</v>
      </c>
    </row>
    <row r="36" spans="1:12" x14ac:dyDescent="0.3">
      <c r="A36" s="13"/>
      <c r="B36" s="33" t="s">
        <v>13</v>
      </c>
      <c r="C36" s="74" t="s">
        <v>42</v>
      </c>
      <c r="D36" s="21">
        <v>1</v>
      </c>
      <c r="E36" s="21">
        <f>E35*D36</f>
        <v>8</v>
      </c>
      <c r="F36" s="34"/>
      <c r="G36" s="10">
        <f t="shared" si="0"/>
        <v>0</v>
      </c>
      <c r="H36" s="41"/>
      <c r="I36" s="10">
        <f t="shared" si="1"/>
        <v>0</v>
      </c>
      <c r="J36" s="34"/>
      <c r="K36" s="10">
        <f t="shared" si="2"/>
        <v>0</v>
      </c>
      <c r="L36" s="10">
        <f t="shared" si="3"/>
        <v>0</v>
      </c>
    </row>
    <row r="37" spans="1:12" x14ac:dyDescent="0.3">
      <c r="A37" s="13"/>
      <c r="B37" s="43" t="s">
        <v>133</v>
      </c>
      <c r="C37" s="83" t="s">
        <v>16</v>
      </c>
      <c r="D37" s="39"/>
      <c r="E37" s="38">
        <v>2</v>
      </c>
      <c r="F37" s="38"/>
      <c r="G37" s="10">
        <f t="shared" si="0"/>
        <v>0</v>
      </c>
      <c r="H37" s="38"/>
      <c r="I37" s="10">
        <f t="shared" si="1"/>
        <v>0</v>
      </c>
      <c r="J37" s="38"/>
      <c r="K37" s="10">
        <f t="shared" si="2"/>
        <v>0</v>
      </c>
      <c r="L37" s="10">
        <f t="shared" si="3"/>
        <v>0</v>
      </c>
    </row>
    <row r="38" spans="1:12" x14ac:dyDescent="0.3">
      <c r="A38" s="13"/>
      <c r="B38" s="11" t="s">
        <v>3</v>
      </c>
      <c r="C38" s="80" t="s">
        <v>0</v>
      </c>
      <c r="D38" s="12">
        <v>0.4</v>
      </c>
      <c r="E38" s="9">
        <f>E35*D38</f>
        <v>3.2</v>
      </c>
      <c r="F38" s="9"/>
      <c r="G38" s="10">
        <f t="shared" si="0"/>
        <v>0</v>
      </c>
      <c r="H38" s="9"/>
      <c r="I38" s="10">
        <f t="shared" si="1"/>
        <v>0</v>
      </c>
      <c r="J38" s="9"/>
      <c r="K38" s="10">
        <f t="shared" si="2"/>
        <v>0</v>
      </c>
      <c r="L38" s="10">
        <f t="shared" si="3"/>
        <v>0</v>
      </c>
    </row>
    <row r="39" spans="1:12" x14ac:dyDescent="0.3">
      <c r="A39" s="13">
        <v>7</v>
      </c>
      <c r="B39" s="17" t="s">
        <v>172</v>
      </c>
      <c r="C39" s="81" t="s">
        <v>28</v>
      </c>
      <c r="D39" s="16"/>
      <c r="E39" s="8">
        <v>1</v>
      </c>
      <c r="F39" s="9"/>
      <c r="G39" s="10">
        <f t="shared" si="0"/>
        <v>0</v>
      </c>
      <c r="H39" s="9"/>
      <c r="I39" s="10">
        <f t="shared" si="1"/>
        <v>0</v>
      </c>
      <c r="J39" s="9"/>
      <c r="K39" s="10">
        <f t="shared" si="2"/>
        <v>0</v>
      </c>
      <c r="L39" s="10">
        <f t="shared" si="3"/>
        <v>0</v>
      </c>
    </row>
    <row r="40" spans="1:12" x14ac:dyDescent="0.3">
      <c r="A40" s="13"/>
      <c r="B40" s="33" t="s">
        <v>13</v>
      </c>
      <c r="C40" s="163" t="s">
        <v>28</v>
      </c>
      <c r="D40" s="21">
        <v>1</v>
      </c>
      <c r="E40" s="21">
        <f>E39*D40</f>
        <v>1</v>
      </c>
      <c r="F40" s="34"/>
      <c r="G40" s="10">
        <f t="shared" si="0"/>
        <v>0</v>
      </c>
      <c r="H40" s="41"/>
      <c r="I40" s="10">
        <f t="shared" si="1"/>
        <v>0</v>
      </c>
      <c r="J40" s="41"/>
      <c r="K40" s="10">
        <f t="shared" si="2"/>
        <v>0</v>
      </c>
      <c r="L40" s="10">
        <f t="shared" si="3"/>
        <v>0</v>
      </c>
    </row>
    <row r="41" spans="1:12" x14ac:dyDescent="0.3">
      <c r="A41" s="13"/>
      <c r="B41" s="49" t="s">
        <v>173</v>
      </c>
      <c r="C41" s="83" t="s">
        <v>28</v>
      </c>
      <c r="D41" s="50">
        <v>11</v>
      </c>
      <c r="E41" s="41">
        <v>1</v>
      </c>
      <c r="F41" s="41"/>
      <c r="G41" s="10">
        <f t="shared" si="0"/>
        <v>0</v>
      </c>
      <c r="H41" s="41"/>
      <c r="I41" s="10">
        <f t="shared" si="1"/>
        <v>0</v>
      </c>
      <c r="J41" s="41"/>
      <c r="K41" s="10">
        <f t="shared" si="2"/>
        <v>0</v>
      </c>
      <c r="L41" s="10">
        <f t="shared" si="3"/>
        <v>0</v>
      </c>
    </row>
    <row r="42" spans="1:12" x14ac:dyDescent="0.3">
      <c r="A42" s="13"/>
      <c r="B42" s="45" t="s">
        <v>12</v>
      </c>
      <c r="C42" s="83" t="s">
        <v>0</v>
      </c>
      <c r="D42" s="40">
        <v>0.1</v>
      </c>
      <c r="E42" s="38">
        <f>D42*E38</f>
        <v>0.32000000000000006</v>
      </c>
      <c r="F42" s="34"/>
      <c r="G42" s="10">
        <f t="shared" si="0"/>
        <v>0</v>
      </c>
      <c r="H42" s="38"/>
      <c r="I42" s="10">
        <f t="shared" si="1"/>
        <v>0</v>
      </c>
      <c r="J42" s="38"/>
      <c r="K42" s="10">
        <f t="shared" si="2"/>
        <v>0</v>
      </c>
      <c r="L42" s="10">
        <f t="shared" si="3"/>
        <v>0</v>
      </c>
    </row>
    <row r="43" spans="1:12" x14ac:dyDescent="0.3">
      <c r="A43" s="13">
        <v>8</v>
      </c>
      <c r="B43" s="6" t="s">
        <v>151</v>
      </c>
      <c r="C43" s="81" t="s">
        <v>15</v>
      </c>
      <c r="D43" s="16"/>
      <c r="E43" s="8">
        <v>4</v>
      </c>
      <c r="F43" s="9"/>
      <c r="G43" s="10">
        <f t="shared" si="0"/>
        <v>0</v>
      </c>
      <c r="H43" s="9"/>
      <c r="I43" s="10">
        <f t="shared" si="1"/>
        <v>0</v>
      </c>
      <c r="J43" s="9"/>
      <c r="K43" s="10">
        <f t="shared" si="2"/>
        <v>0</v>
      </c>
      <c r="L43" s="10">
        <f t="shared" si="3"/>
        <v>0</v>
      </c>
    </row>
    <row r="44" spans="1:12" x14ac:dyDescent="0.3">
      <c r="A44" s="13"/>
      <c r="B44" s="33" t="s">
        <v>13</v>
      </c>
      <c r="C44" s="74" t="s">
        <v>42</v>
      </c>
      <c r="D44" s="21">
        <v>1</v>
      </c>
      <c r="E44" s="21">
        <f>E43*D44</f>
        <v>4</v>
      </c>
      <c r="F44" s="34"/>
      <c r="G44" s="10">
        <f t="shared" si="0"/>
        <v>0</v>
      </c>
      <c r="H44" s="41"/>
      <c r="I44" s="10">
        <f t="shared" si="1"/>
        <v>0</v>
      </c>
      <c r="J44" s="34"/>
      <c r="K44" s="10">
        <f t="shared" si="2"/>
        <v>0</v>
      </c>
      <c r="L44" s="10">
        <f t="shared" si="3"/>
        <v>0</v>
      </c>
    </row>
    <row r="45" spans="1:12" x14ac:dyDescent="0.3">
      <c r="A45" s="13"/>
      <c r="B45" s="18" t="s">
        <v>83</v>
      </c>
      <c r="C45" s="74" t="s">
        <v>2</v>
      </c>
      <c r="D45" s="12"/>
      <c r="E45" s="9">
        <f>E43*0.35</f>
        <v>1.4</v>
      </c>
      <c r="F45" s="9"/>
      <c r="G45" s="10">
        <f t="shared" si="0"/>
        <v>0</v>
      </c>
      <c r="H45" s="9"/>
      <c r="I45" s="10">
        <f t="shared" si="1"/>
        <v>0</v>
      </c>
      <c r="J45" s="9"/>
      <c r="K45" s="10">
        <f t="shared" si="2"/>
        <v>0</v>
      </c>
      <c r="L45" s="10">
        <f t="shared" si="3"/>
        <v>0</v>
      </c>
    </row>
    <row r="46" spans="1:12" x14ac:dyDescent="0.3">
      <c r="A46" s="13"/>
      <c r="B46" s="11" t="s">
        <v>82</v>
      </c>
      <c r="C46" s="80" t="s">
        <v>1</v>
      </c>
      <c r="D46" s="12"/>
      <c r="E46" s="9">
        <f>E45*0.3</f>
        <v>0.42</v>
      </c>
      <c r="F46" s="9"/>
      <c r="G46" s="10">
        <f t="shared" si="0"/>
        <v>0</v>
      </c>
      <c r="H46" s="9"/>
      <c r="I46" s="10">
        <f t="shared" si="1"/>
        <v>0</v>
      </c>
      <c r="J46" s="9"/>
      <c r="K46" s="10">
        <f t="shared" si="2"/>
        <v>0</v>
      </c>
      <c r="L46" s="10">
        <f t="shared" si="3"/>
        <v>0</v>
      </c>
    </row>
    <row r="47" spans="1:12" x14ac:dyDescent="0.3">
      <c r="A47" s="13"/>
      <c r="B47" s="11" t="s">
        <v>3</v>
      </c>
      <c r="C47" s="80" t="s">
        <v>0</v>
      </c>
      <c r="D47" s="12">
        <v>0.2</v>
      </c>
      <c r="E47" s="9">
        <f>E43*D47</f>
        <v>0.8</v>
      </c>
      <c r="F47" s="9"/>
      <c r="G47" s="10">
        <f t="shared" si="0"/>
        <v>0</v>
      </c>
      <c r="H47" s="9"/>
      <c r="I47" s="10">
        <f t="shared" si="1"/>
        <v>0</v>
      </c>
      <c r="J47" s="9"/>
      <c r="K47" s="10">
        <f t="shared" si="2"/>
        <v>0</v>
      </c>
      <c r="L47" s="10">
        <f t="shared" si="3"/>
        <v>0</v>
      </c>
    </row>
    <row r="48" spans="1:12" ht="27.6" x14ac:dyDescent="0.3">
      <c r="A48" s="13">
        <v>9</v>
      </c>
      <c r="B48" s="6" t="s">
        <v>167</v>
      </c>
      <c r="C48" s="81" t="s">
        <v>15</v>
      </c>
      <c r="D48" s="8"/>
      <c r="E48" s="8">
        <f>15+15+20+40+36</f>
        <v>126</v>
      </c>
      <c r="F48" s="9"/>
      <c r="G48" s="10">
        <f t="shared" si="0"/>
        <v>0</v>
      </c>
      <c r="H48" s="9"/>
      <c r="I48" s="10">
        <f t="shared" si="1"/>
        <v>0</v>
      </c>
      <c r="J48" s="9"/>
      <c r="K48" s="10">
        <f t="shared" si="2"/>
        <v>0</v>
      </c>
      <c r="L48" s="10">
        <f t="shared" si="3"/>
        <v>0</v>
      </c>
    </row>
    <row r="49" spans="1:12" x14ac:dyDescent="0.3">
      <c r="A49" s="13"/>
      <c r="B49" s="33" t="s">
        <v>13</v>
      </c>
      <c r="C49" s="74" t="s">
        <v>42</v>
      </c>
      <c r="D49" s="21">
        <v>1</v>
      </c>
      <c r="E49" s="21">
        <f>E48*D49</f>
        <v>126</v>
      </c>
      <c r="F49" s="34"/>
      <c r="G49" s="10">
        <f t="shared" si="0"/>
        <v>0</v>
      </c>
      <c r="H49" s="21"/>
      <c r="I49" s="10">
        <f t="shared" si="1"/>
        <v>0</v>
      </c>
      <c r="J49" s="21"/>
      <c r="K49" s="10">
        <f t="shared" si="2"/>
        <v>0</v>
      </c>
      <c r="L49" s="10">
        <f t="shared" si="3"/>
        <v>0</v>
      </c>
    </row>
    <row r="50" spans="1:12" x14ac:dyDescent="0.3">
      <c r="A50" s="13"/>
      <c r="B50" s="35" t="s">
        <v>14</v>
      </c>
      <c r="C50" s="82" t="s">
        <v>0</v>
      </c>
      <c r="D50" s="36">
        <v>8.0000000000000002E-3</v>
      </c>
      <c r="E50" s="34">
        <f>D50*E48</f>
        <v>1.008</v>
      </c>
      <c r="F50" s="34"/>
      <c r="G50" s="10">
        <f t="shared" si="0"/>
        <v>0</v>
      </c>
      <c r="H50" s="34"/>
      <c r="I50" s="10">
        <f t="shared" si="1"/>
        <v>0</v>
      </c>
      <c r="J50" s="34"/>
      <c r="K50" s="10">
        <f t="shared" si="2"/>
        <v>0</v>
      </c>
      <c r="L50" s="10">
        <f t="shared" si="3"/>
        <v>0</v>
      </c>
    </row>
    <row r="51" spans="1:12" x14ac:dyDescent="0.3">
      <c r="A51" s="13"/>
      <c r="B51" s="51" t="s">
        <v>18</v>
      </c>
      <c r="C51" s="74" t="s">
        <v>2</v>
      </c>
      <c r="D51" s="44">
        <v>0.45</v>
      </c>
      <c r="E51" s="41">
        <f>E48*D51</f>
        <v>56.7</v>
      </c>
      <c r="F51" s="41"/>
      <c r="G51" s="10">
        <f t="shared" si="0"/>
        <v>0</v>
      </c>
      <c r="H51" s="41"/>
      <c r="I51" s="10">
        <f t="shared" si="1"/>
        <v>0</v>
      </c>
      <c r="J51" s="41"/>
      <c r="K51" s="10">
        <f t="shared" si="2"/>
        <v>0</v>
      </c>
      <c r="L51" s="10">
        <f t="shared" si="3"/>
        <v>0</v>
      </c>
    </row>
    <row r="52" spans="1:12" x14ac:dyDescent="0.3">
      <c r="A52" s="13"/>
      <c r="B52" s="51" t="s">
        <v>19</v>
      </c>
      <c r="C52" s="74" t="s">
        <v>15</v>
      </c>
      <c r="D52" s="44">
        <v>8.9999999999999993E-3</v>
      </c>
      <c r="E52" s="52">
        <f>E48*D52</f>
        <v>1.1339999999999999</v>
      </c>
      <c r="F52" s="41"/>
      <c r="G52" s="10">
        <f t="shared" si="0"/>
        <v>0</v>
      </c>
      <c r="H52" s="41"/>
      <c r="I52" s="10">
        <f t="shared" si="1"/>
        <v>0</v>
      </c>
      <c r="J52" s="41"/>
      <c r="K52" s="10">
        <f t="shared" si="2"/>
        <v>0</v>
      </c>
      <c r="L52" s="10">
        <f t="shared" si="3"/>
        <v>0</v>
      </c>
    </row>
    <row r="53" spans="1:12" x14ac:dyDescent="0.3">
      <c r="A53" s="13"/>
      <c r="B53" s="53" t="s">
        <v>51</v>
      </c>
      <c r="C53" s="74" t="s">
        <v>2</v>
      </c>
      <c r="D53" s="21">
        <v>0.45</v>
      </c>
      <c r="E53" s="41">
        <f>E48*D53</f>
        <v>56.7</v>
      </c>
      <c r="F53" s="41"/>
      <c r="G53" s="10">
        <f t="shared" si="0"/>
        <v>0</v>
      </c>
      <c r="H53" s="41"/>
      <c r="I53" s="10">
        <f t="shared" si="1"/>
        <v>0</v>
      </c>
      <c r="J53" s="41"/>
      <c r="K53" s="10">
        <f t="shared" si="2"/>
        <v>0</v>
      </c>
      <c r="L53" s="10">
        <f t="shared" si="3"/>
        <v>0</v>
      </c>
    </row>
    <row r="54" spans="1:12" x14ac:dyDescent="0.3">
      <c r="A54" s="13"/>
      <c r="B54" s="53" t="s">
        <v>20</v>
      </c>
      <c r="C54" s="74" t="s">
        <v>2</v>
      </c>
      <c r="D54" s="44">
        <v>0.12</v>
      </c>
      <c r="E54" s="41">
        <f>E48*D54</f>
        <v>15.12</v>
      </c>
      <c r="F54" s="41"/>
      <c r="G54" s="10">
        <f t="shared" si="0"/>
        <v>0</v>
      </c>
      <c r="H54" s="41"/>
      <c r="I54" s="10">
        <f t="shared" si="1"/>
        <v>0</v>
      </c>
      <c r="J54" s="41"/>
      <c r="K54" s="10">
        <f t="shared" si="2"/>
        <v>0</v>
      </c>
      <c r="L54" s="10">
        <f t="shared" si="3"/>
        <v>0</v>
      </c>
    </row>
    <row r="55" spans="1:12" x14ac:dyDescent="0.3">
      <c r="A55" s="13"/>
      <c r="B55" s="54" t="s">
        <v>21</v>
      </c>
      <c r="C55" s="74" t="s">
        <v>22</v>
      </c>
      <c r="D55" s="21">
        <v>0.6</v>
      </c>
      <c r="E55" s="41">
        <f>E48*D55</f>
        <v>75.599999999999994</v>
      </c>
      <c r="F55" s="41"/>
      <c r="G55" s="10">
        <f t="shared" si="0"/>
        <v>0</v>
      </c>
      <c r="H55" s="41"/>
      <c r="I55" s="10">
        <f t="shared" si="1"/>
        <v>0</v>
      </c>
      <c r="J55" s="41"/>
      <c r="K55" s="10">
        <f t="shared" si="2"/>
        <v>0</v>
      </c>
      <c r="L55" s="10">
        <f t="shared" si="3"/>
        <v>0</v>
      </c>
    </row>
    <row r="56" spans="1:12" x14ac:dyDescent="0.3">
      <c r="A56" s="13"/>
      <c r="B56" s="55" t="s">
        <v>23</v>
      </c>
      <c r="C56" s="83" t="s">
        <v>16</v>
      </c>
      <c r="D56" s="46"/>
      <c r="E56" s="34">
        <v>10</v>
      </c>
      <c r="F56" s="34"/>
      <c r="G56" s="10">
        <f t="shared" si="0"/>
        <v>0</v>
      </c>
      <c r="H56" s="56"/>
      <c r="I56" s="10">
        <f t="shared" si="1"/>
        <v>0</v>
      </c>
      <c r="J56" s="56"/>
      <c r="K56" s="10">
        <f t="shared" si="2"/>
        <v>0</v>
      </c>
      <c r="L56" s="10">
        <f t="shared" si="3"/>
        <v>0</v>
      </c>
    </row>
    <row r="57" spans="1:12" x14ac:dyDescent="0.3">
      <c r="A57" s="13"/>
      <c r="B57" s="54" t="s">
        <v>24</v>
      </c>
      <c r="C57" s="74" t="s">
        <v>22</v>
      </c>
      <c r="D57" s="44">
        <v>0.26</v>
      </c>
      <c r="E57" s="41">
        <f>E48*D57</f>
        <v>32.76</v>
      </c>
      <c r="F57" s="41"/>
      <c r="G57" s="10">
        <f t="shared" si="0"/>
        <v>0</v>
      </c>
      <c r="H57" s="41"/>
      <c r="I57" s="10">
        <f t="shared" si="1"/>
        <v>0</v>
      </c>
      <c r="J57" s="41"/>
      <c r="K57" s="10">
        <f t="shared" si="2"/>
        <v>0</v>
      </c>
      <c r="L57" s="10">
        <f t="shared" si="3"/>
        <v>0</v>
      </c>
    </row>
    <row r="58" spans="1:12" x14ac:dyDescent="0.3">
      <c r="A58" s="13"/>
      <c r="B58" s="54" t="s">
        <v>25</v>
      </c>
      <c r="C58" s="74" t="s">
        <v>0</v>
      </c>
      <c r="D58" s="44">
        <v>7.0000000000000001E-3</v>
      </c>
      <c r="E58" s="41">
        <f>E48*D58</f>
        <v>0.88200000000000001</v>
      </c>
      <c r="F58" s="41"/>
      <c r="G58" s="10">
        <f t="shared" si="0"/>
        <v>0</v>
      </c>
      <c r="H58" s="41"/>
      <c r="I58" s="10">
        <f t="shared" si="1"/>
        <v>0</v>
      </c>
      <c r="J58" s="41"/>
      <c r="K58" s="10">
        <f t="shared" si="2"/>
        <v>0</v>
      </c>
      <c r="L58" s="10">
        <f t="shared" si="3"/>
        <v>0</v>
      </c>
    </row>
    <row r="59" spans="1:12" x14ac:dyDescent="0.3">
      <c r="A59" s="13">
        <v>10</v>
      </c>
      <c r="B59" s="132" t="s">
        <v>174</v>
      </c>
      <c r="C59" s="81" t="s">
        <v>28</v>
      </c>
      <c r="D59" s="16"/>
      <c r="E59" s="8">
        <v>2</v>
      </c>
      <c r="F59" s="9"/>
      <c r="G59" s="10">
        <f t="shared" si="0"/>
        <v>0</v>
      </c>
      <c r="H59" s="9"/>
      <c r="I59" s="10">
        <f t="shared" si="1"/>
        <v>0</v>
      </c>
      <c r="J59" s="9"/>
      <c r="K59" s="10">
        <f t="shared" si="2"/>
        <v>0</v>
      </c>
      <c r="L59" s="10">
        <f t="shared" si="3"/>
        <v>0</v>
      </c>
    </row>
    <row r="60" spans="1:12" x14ac:dyDescent="0.3">
      <c r="A60" s="13">
        <v>11</v>
      </c>
      <c r="B60" s="132" t="s">
        <v>60</v>
      </c>
      <c r="C60" s="81" t="s">
        <v>28</v>
      </c>
      <c r="D60" s="16"/>
      <c r="E60" s="8">
        <v>1</v>
      </c>
      <c r="F60" s="9"/>
      <c r="G60" s="10">
        <f t="shared" si="0"/>
        <v>0</v>
      </c>
      <c r="H60" s="9"/>
      <c r="I60" s="10">
        <f t="shared" si="1"/>
        <v>0</v>
      </c>
      <c r="J60" s="9"/>
      <c r="K60" s="10">
        <f t="shared" si="2"/>
        <v>0</v>
      </c>
      <c r="L60" s="10">
        <f t="shared" si="3"/>
        <v>0</v>
      </c>
    </row>
    <row r="61" spans="1:12" x14ac:dyDescent="0.3">
      <c r="A61" s="13"/>
      <c r="B61" s="134" t="s">
        <v>13</v>
      </c>
      <c r="C61" s="74" t="s">
        <v>28</v>
      </c>
      <c r="D61" s="21">
        <v>1</v>
      </c>
      <c r="E61" s="21">
        <f>E60</f>
        <v>1</v>
      </c>
      <c r="F61" s="34"/>
      <c r="G61" s="10">
        <f t="shared" si="0"/>
        <v>0</v>
      </c>
      <c r="H61" s="41"/>
      <c r="I61" s="10">
        <f t="shared" si="1"/>
        <v>0</v>
      </c>
      <c r="J61" s="34"/>
      <c r="K61" s="10">
        <f t="shared" si="2"/>
        <v>0</v>
      </c>
      <c r="L61" s="10">
        <f t="shared" si="3"/>
        <v>0</v>
      </c>
    </row>
    <row r="62" spans="1:12" x14ac:dyDescent="0.3">
      <c r="A62" s="13"/>
      <c r="B62" s="137" t="s">
        <v>14</v>
      </c>
      <c r="C62" s="82" t="s">
        <v>0</v>
      </c>
      <c r="D62" s="36">
        <v>1.2</v>
      </c>
      <c r="E62" s="34">
        <f>E60*D62</f>
        <v>1.2</v>
      </c>
      <c r="F62" s="34"/>
      <c r="G62" s="10">
        <f t="shared" si="0"/>
        <v>0</v>
      </c>
      <c r="H62" s="34"/>
      <c r="I62" s="10">
        <f t="shared" si="1"/>
        <v>0</v>
      </c>
      <c r="J62" s="34"/>
      <c r="K62" s="10">
        <f t="shared" si="2"/>
        <v>0</v>
      </c>
      <c r="L62" s="10">
        <f t="shared" si="3"/>
        <v>0</v>
      </c>
    </row>
    <row r="63" spans="1:12" ht="27.6" x14ac:dyDescent="0.3">
      <c r="A63" s="13"/>
      <c r="B63" s="129" t="s">
        <v>58</v>
      </c>
      <c r="C63" s="74" t="s">
        <v>28</v>
      </c>
      <c r="D63" s="12"/>
      <c r="E63" s="9">
        <v>1</v>
      </c>
      <c r="F63" s="9"/>
      <c r="G63" s="10">
        <f t="shared" si="0"/>
        <v>0</v>
      </c>
      <c r="H63" s="9"/>
      <c r="I63" s="10">
        <f t="shared" si="1"/>
        <v>0</v>
      </c>
      <c r="J63" s="9"/>
      <c r="K63" s="10">
        <f t="shared" si="2"/>
        <v>0</v>
      </c>
      <c r="L63" s="10">
        <f t="shared" si="3"/>
        <v>0</v>
      </c>
    </row>
    <row r="64" spans="1:12" ht="27.6" x14ac:dyDescent="0.3">
      <c r="A64" s="13"/>
      <c r="B64" s="129" t="s">
        <v>59</v>
      </c>
      <c r="C64" s="74" t="s">
        <v>28</v>
      </c>
      <c r="D64" s="12"/>
      <c r="E64" s="9">
        <v>3</v>
      </c>
      <c r="F64" s="9"/>
      <c r="G64" s="10">
        <f t="shared" si="0"/>
        <v>0</v>
      </c>
      <c r="H64" s="9"/>
      <c r="I64" s="10">
        <f t="shared" si="1"/>
        <v>0</v>
      </c>
      <c r="J64" s="9"/>
      <c r="K64" s="10">
        <f t="shared" si="2"/>
        <v>0</v>
      </c>
      <c r="L64" s="10">
        <f t="shared" si="3"/>
        <v>0</v>
      </c>
    </row>
    <row r="65" spans="1:12" x14ac:dyDescent="0.3">
      <c r="A65" s="13"/>
      <c r="B65" s="29" t="s">
        <v>3</v>
      </c>
      <c r="C65" s="80" t="s">
        <v>0</v>
      </c>
      <c r="D65" s="12">
        <v>2</v>
      </c>
      <c r="E65" s="9">
        <f>E60*D65</f>
        <v>2</v>
      </c>
      <c r="F65" s="9"/>
      <c r="G65" s="10">
        <f t="shared" si="0"/>
        <v>0</v>
      </c>
      <c r="H65" s="9"/>
      <c r="I65" s="10">
        <f t="shared" si="1"/>
        <v>0</v>
      </c>
      <c r="J65" s="9"/>
      <c r="K65" s="10">
        <f t="shared" si="2"/>
        <v>0</v>
      </c>
      <c r="L65" s="10">
        <f t="shared" si="3"/>
        <v>0</v>
      </c>
    </row>
    <row r="66" spans="1:12" x14ac:dyDescent="0.3">
      <c r="A66" s="13">
        <v>12</v>
      </c>
      <c r="B66" s="15" t="s">
        <v>68</v>
      </c>
      <c r="C66" s="84" t="s">
        <v>28</v>
      </c>
      <c r="D66" s="8"/>
      <c r="E66" s="8">
        <v>1</v>
      </c>
      <c r="F66" s="9"/>
      <c r="G66" s="10">
        <f t="shared" si="0"/>
        <v>0</v>
      </c>
      <c r="H66" s="9"/>
      <c r="I66" s="10">
        <f t="shared" si="1"/>
        <v>0</v>
      </c>
      <c r="J66" s="9"/>
      <c r="K66" s="10">
        <f t="shared" si="2"/>
        <v>0</v>
      </c>
      <c r="L66" s="10">
        <f t="shared" si="3"/>
        <v>0</v>
      </c>
    </row>
    <row r="67" spans="1:12" x14ac:dyDescent="0.3">
      <c r="A67" s="13"/>
      <c r="B67" s="11" t="s">
        <v>8</v>
      </c>
      <c r="C67" s="80" t="s">
        <v>28</v>
      </c>
      <c r="D67" s="9"/>
      <c r="E67" s="9">
        <v>1</v>
      </c>
      <c r="F67" s="9"/>
      <c r="G67" s="10">
        <f t="shared" si="0"/>
        <v>0</v>
      </c>
      <c r="H67" s="38"/>
      <c r="I67" s="10">
        <f t="shared" si="1"/>
        <v>0</v>
      </c>
      <c r="J67" s="9"/>
      <c r="K67" s="10">
        <f t="shared" si="2"/>
        <v>0</v>
      </c>
      <c r="L67" s="10">
        <f t="shared" si="3"/>
        <v>0</v>
      </c>
    </row>
    <row r="68" spans="1:12" ht="27.6" x14ac:dyDescent="0.3">
      <c r="A68" s="13"/>
      <c r="B68" s="18" t="s">
        <v>70</v>
      </c>
      <c r="C68" s="85" t="s">
        <v>28</v>
      </c>
      <c r="D68" s="9"/>
      <c r="E68" s="9">
        <v>1</v>
      </c>
      <c r="F68" s="9"/>
      <c r="G68" s="10">
        <f t="shared" si="0"/>
        <v>0</v>
      </c>
      <c r="H68" s="9"/>
      <c r="I68" s="10">
        <f t="shared" si="1"/>
        <v>0</v>
      </c>
      <c r="J68" s="9"/>
      <c r="K68" s="10">
        <f t="shared" si="2"/>
        <v>0</v>
      </c>
      <c r="L68" s="10">
        <f t="shared" si="3"/>
        <v>0</v>
      </c>
    </row>
    <row r="69" spans="1:12" x14ac:dyDescent="0.3">
      <c r="A69" s="13"/>
      <c r="B69" s="18" t="s">
        <v>69</v>
      </c>
      <c r="C69" s="85" t="s">
        <v>9</v>
      </c>
      <c r="D69" s="9"/>
      <c r="E69" s="9">
        <v>1</v>
      </c>
      <c r="F69" s="9"/>
      <c r="G69" s="10">
        <f t="shared" si="0"/>
        <v>0</v>
      </c>
      <c r="H69" s="9"/>
      <c r="I69" s="10">
        <f t="shared" si="1"/>
        <v>0</v>
      </c>
      <c r="J69" s="9"/>
      <c r="K69" s="10">
        <f t="shared" si="2"/>
        <v>0</v>
      </c>
      <c r="L69" s="10">
        <f t="shared" si="3"/>
        <v>0</v>
      </c>
    </row>
    <row r="70" spans="1:12" x14ac:dyDescent="0.3">
      <c r="A70" s="122"/>
      <c r="B70" s="29" t="s">
        <v>3</v>
      </c>
      <c r="C70" s="80" t="s">
        <v>0</v>
      </c>
      <c r="D70" s="9">
        <v>5</v>
      </c>
      <c r="E70" s="9">
        <f>E66*D70</f>
        <v>5</v>
      </c>
      <c r="F70" s="9"/>
      <c r="G70" s="10">
        <f t="shared" si="0"/>
        <v>0</v>
      </c>
      <c r="H70" s="9"/>
      <c r="I70" s="10">
        <f t="shared" si="1"/>
        <v>0</v>
      </c>
      <c r="J70" s="9"/>
      <c r="K70" s="10">
        <f t="shared" si="2"/>
        <v>0</v>
      </c>
      <c r="L70" s="10">
        <f t="shared" si="3"/>
        <v>0</v>
      </c>
    </row>
    <row r="71" spans="1:12" x14ac:dyDescent="0.3">
      <c r="A71" s="122">
        <v>13</v>
      </c>
      <c r="B71" s="155" t="s">
        <v>71</v>
      </c>
      <c r="C71" s="84" t="s">
        <v>28</v>
      </c>
      <c r="D71" s="8"/>
      <c r="E71" s="8">
        <v>11</v>
      </c>
      <c r="F71" s="9"/>
      <c r="G71" s="10">
        <f t="shared" si="0"/>
        <v>0</v>
      </c>
      <c r="H71" s="9"/>
      <c r="I71" s="10">
        <f t="shared" si="1"/>
        <v>0</v>
      </c>
      <c r="J71" s="9"/>
      <c r="K71" s="10">
        <f t="shared" si="2"/>
        <v>0</v>
      </c>
      <c r="L71" s="10">
        <f t="shared" si="3"/>
        <v>0</v>
      </c>
    </row>
    <row r="72" spans="1:12" x14ac:dyDescent="0.3">
      <c r="A72" s="122"/>
      <c r="B72" s="29" t="s">
        <v>8</v>
      </c>
      <c r="C72" s="80" t="s">
        <v>28</v>
      </c>
      <c r="D72" s="9"/>
      <c r="E72" s="9">
        <f>E71</f>
        <v>11</v>
      </c>
      <c r="F72" s="9"/>
      <c r="G72" s="10">
        <f t="shared" si="0"/>
        <v>0</v>
      </c>
      <c r="H72" s="38"/>
      <c r="I72" s="10">
        <f t="shared" si="1"/>
        <v>0</v>
      </c>
      <c r="J72" s="9"/>
      <c r="K72" s="10">
        <f t="shared" si="2"/>
        <v>0</v>
      </c>
      <c r="L72" s="10">
        <f t="shared" si="3"/>
        <v>0</v>
      </c>
    </row>
    <row r="73" spans="1:12" x14ac:dyDescent="0.3">
      <c r="A73" s="122"/>
      <c r="B73" s="49" t="s">
        <v>72</v>
      </c>
      <c r="C73" s="85" t="s">
        <v>28</v>
      </c>
      <c r="D73" s="9"/>
      <c r="E73" s="9">
        <v>4</v>
      </c>
      <c r="F73" s="9"/>
      <c r="G73" s="10">
        <f t="shared" si="0"/>
        <v>0</v>
      </c>
      <c r="H73" s="9"/>
      <c r="I73" s="10">
        <f t="shared" si="1"/>
        <v>0</v>
      </c>
      <c r="J73" s="9"/>
      <c r="K73" s="10">
        <f t="shared" si="2"/>
        <v>0</v>
      </c>
      <c r="L73" s="10">
        <f t="shared" si="3"/>
        <v>0</v>
      </c>
    </row>
    <row r="74" spans="1:12" x14ac:dyDescent="0.3">
      <c r="A74" s="122"/>
      <c r="B74" s="49" t="s">
        <v>86</v>
      </c>
      <c r="C74" s="85" t="s">
        <v>28</v>
      </c>
      <c r="D74" s="9"/>
      <c r="E74" s="9">
        <v>3</v>
      </c>
      <c r="F74" s="9"/>
      <c r="G74" s="10">
        <f t="shared" si="0"/>
        <v>0</v>
      </c>
      <c r="H74" s="9"/>
      <c r="I74" s="10">
        <f t="shared" si="1"/>
        <v>0</v>
      </c>
      <c r="J74" s="9"/>
      <c r="K74" s="10">
        <f t="shared" si="2"/>
        <v>0</v>
      </c>
      <c r="L74" s="10">
        <f t="shared" si="3"/>
        <v>0</v>
      </c>
    </row>
    <row r="75" spans="1:12" x14ac:dyDescent="0.3">
      <c r="A75" s="122"/>
      <c r="B75" s="49" t="s">
        <v>75</v>
      </c>
      <c r="C75" s="85" t="s">
        <v>28</v>
      </c>
      <c r="D75" s="9"/>
      <c r="E75" s="9">
        <v>4</v>
      </c>
      <c r="F75" s="9"/>
      <c r="G75" s="10">
        <f t="shared" si="0"/>
        <v>0</v>
      </c>
      <c r="H75" s="9"/>
      <c r="I75" s="10">
        <f t="shared" si="1"/>
        <v>0</v>
      </c>
      <c r="J75" s="9"/>
      <c r="K75" s="10">
        <f t="shared" si="2"/>
        <v>0</v>
      </c>
      <c r="L75" s="10">
        <f t="shared" si="3"/>
        <v>0</v>
      </c>
    </row>
    <row r="76" spans="1:12" x14ac:dyDescent="0.3">
      <c r="A76" s="122"/>
      <c r="B76" s="129" t="s">
        <v>76</v>
      </c>
      <c r="C76" s="85" t="s">
        <v>28</v>
      </c>
      <c r="D76" s="9"/>
      <c r="E76" s="9">
        <v>22</v>
      </c>
      <c r="F76" s="9"/>
      <c r="G76" s="10">
        <f t="shared" si="0"/>
        <v>0</v>
      </c>
      <c r="H76" s="9"/>
      <c r="I76" s="10">
        <f t="shared" si="1"/>
        <v>0</v>
      </c>
      <c r="J76" s="9"/>
      <c r="K76" s="10">
        <f t="shared" si="2"/>
        <v>0</v>
      </c>
      <c r="L76" s="10">
        <f t="shared" si="3"/>
        <v>0</v>
      </c>
    </row>
    <row r="77" spans="1:12" x14ac:dyDescent="0.3">
      <c r="A77" s="122"/>
      <c r="B77" s="29" t="s">
        <v>3</v>
      </c>
      <c r="C77" s="80" t="s">
        <v>0</v>
      </c>
      <c r="D77" s="9">
        <v>3</v>
      </c>
      <c r="E77" s="9">
        <f>E71*D77</f>
        <v>33</v>
      </c>
      <c r="F77" s="9"/>
      <c r="G77" s="10">
        <f t="shared" si="0"/>
        <v>0</v>
      </c>
      <c r="H77" s="9"/>
      <c r="I77" s="10">
        <f t="shared" si="1"/>
        <v>0</v>
      </c>
      <c r="J77" s="9"/>
      <c r="K77" s="10">
        <f t="shared" si="2"/>
        <v>0</v>
      </c>
      <c r="L77" s="10">
        <f t="shared" si="3"/>
        <v>0</v>
      </c>
    </row>
    <row r="78" spans="1:12" x14ac:dyDescent="0.3">
      <c r="A78" s="122">
        <v>14</v>
      </c>
      <c r="B78" s="132" t="s">
        <v>73</v>
      </c>
      <c r="C78" s="84" t="s">
        <v>28</v>
      </c>
      <c r="D78" s="8"/>
      <c r="E78" s="8">
        <v>1</v>
      </c>
      <c r="F78" s="9"/>
      <c r="G78" s="10">
        <f t="shared" si="0"/>
        <v>0</v>
      </c>
      <c r="H78" s="9"/>
      <c r="I78" s="10">
        <f t="shared" si="1"/>
        <v>0</v>
      </c>
      <c r="J78" s="9"/>
      <c r="K78" s="10">
        <f t="shared" si="2"/>
        <v>0</v>
      </c>
      <c r="L78" s="10">
        <f t="shared" si="3"/>
        <v>0</v>
      </c>
    </row>
    <row r="79" spans="1:12" x14ac:dyDescent="0.3">
      <c r="A79" s="13"/>
      <c r="B79" s="11" t="s">
        <v>8</v>
      </c>
      <c r="C79" s="103" t="s">
        <v>28</v>
      </c>
      <c r="D79" s="9"/>
      <c r="E79" s="9">
        <v>1</v>
      </c>
      <c r="F79" s="9"/>
      <c r="G79" s="10">
        <f t="shared" si="0"/>
        <v>0</v>
      </c>
      <c r="H79" s="38"/>
      <c r="I79" s="10">
        <f t="shared" si="1"/>
        <v>0</v>
      </c>
      <c r="J79" s="9"/>
      <c r="K79" s="10">
        <f t="shared" si="2"/>
        <v>0</v>
      </c>
      <c r="L79" s="10">
        <f t="shared" si="3"/>
        <v>0</v>
      </c>
    </row>
    <row r="80" spans="1:12" x14ac:dyDescent="0.3">
      <c r="A80" s="13"/>
      <c r="B80" s="18" t="s">
        <v>77</v>
      </c>
      <c r="C80" s="74" t="s">
        <v>42</v>
      </c>
      <c r="D80" s="9"/>
      <c r="E80" s="9">
        <v>1.5</v>
      </c>
      <c r="F80" s="9"/>
      <c r="G80" s="10">
        <f t="shared" si="0"/>
        <v>0</v>
      </c>
      <c r="H80" s="9"/>
      <c r="I80" s="10">
        <f t="shared" si="1"/>
        <v>0</v>
      </c>
      <c r="J80" s="9"/>
      <c r="K80" s="10">
        <f t="shared" si="2"/>
        <v>0</v>
      </c>
      <c r="L80" s="10">
        <f t="shared" si="3"/>
        <v>0</v>
      </c>
    </row>
    <row r="81" spans="1:12" x14ac:dyDescent="0.3">
      <c r="A81" s="13"/>
      <c r="B81" s="18" t="s">
        <v>78</v>
      </c>
      <c r="C81" s="74" t="s">
        <v>42</v>
      </c>
      <c r="D81" s="9"/>
      <c r="E81" s="9">
        <v>1.3</v>
      </c>
      <c r="F81" s="9"/>
      <c r="G81" s="10">
        <f t="shared" si="0"/>
        <v>0</v>
      </c>
      <c r="H81" s="9"/>
      <c r="I81" s="10">
        <f t="shared" si="1"/>
        <v>0</v>
      </c>
      <c r="J81" s="9"/>
      <c r="K81" s="10">
        <f t="shared" si="2"/>
        <v>0</v>
      </c>
      <c r="L81" s="10">
        <f t="shared" si="3"/>
        <v>0</v>
      </c>
    </row>
    <row r="82" spans="1:12" x14ac:dyDescent="0.3">
      <c r="A82" s="13"/>
      <c r="B82" s="11" t="s">
        <v>3</v>
      </c>
      <c r="C82" s="80" t="s">
        <v>0</v>
      </c>
      <c r="D82" s="9">
        <v>2</v>
      </c>
      <c r="E82" s="9">
        <f>E78*D82</f>
        <v>2</v>
      </c>
      <c r="F82" s="9"/>
      <c r="G82" s="10">
        <f t="shared" si="0"/>
        <v>0</v>
      </c>
      <c r="H82" s="9"/>
      <c r="I82" s="10">
        <f t="shared" si="1"/>
        <v>0</v>
      </c>
      <c r="J82" s="9"/>
      <c r="K82" s="10">
        <f t="shared" si="2"/>
        <v>0</v>
      </c>
      <c r="L82" s="10">
        <f t="shared" si="3"/>
        <v>0</v>
      </c>
    </row>
    <row r="83" spans="1:12" x14ac:dyDescent="0.3">
      <c r="A83" s="13">
        <v>15</v>
      </c>
      <c r="B83" s="15" t="s">
        <v>115</v>
      </c>
      <c r="C83" s="81" t="s">
        <v>15</v>
      </c>
      <c r="D83" s="16"/>
      <c r="E83" s="8">
        <f>8</f>
        <v>8</v>
      </c>
      <c r="F83" s="9"/>
      <c r="G83" s="10">
        <f t="shared" si="0"/>
        <v>0</v>
      </c>
      <c r="H83" s="9"/>
      <c r="I83" s="10">
        <f t="shared" si="1"/>
        <v>0</v>
      </c>
      <c r="J83" s="9"/>
      <c r="K83" s="10">
        <f t="shared" si="2"/>
        <v>0</v>
      </c>
      <c r="L83" s="10">
        <f t="shared" si="3"/>
        <v>0</v>
      </c>
    </row>
    <row r="84" spans="1:12" x14ac:dyDescent="0.3">
      <c r="A84" s="13"/>
      <c r="B84" s="33" t="s">
        <v>13</v>
      </c>
      <c r="C84" s="74" t="s">
        <v>42</v>
      </c>
      <c r="D84" s="21">
        <v>1</v>
      </c>
      <c r="E84" s="21">
        <f>E83*D84</f>
        <v>8</v>
      </c>
      <c r="F84" s="34"/>
      <c r="G84" s="10">
        <f t="shared" si="0"/>
        <v>0</v>
      </c>
      <c r="H84" s="41"/>
      <c r="I84" s="10">
        <f t="shared" si="1"/>
        <v>0</v>
      </c>
      <c r="J84" s="34"/>
      <c r="K84" s="10">
        <f t="shared" si="2"/>
        <v>0</v>
      </c>
      <c r="L84" s="10">
        <f t="shared" si="3"/>
        <v>0</v>
      </c>
    </row>
    <row r="85" spans="1:12" x14ac:dyDescent="0.3">
      <c r="A85" s="13"/>
      <c r="B85" s="18" t="s">
        <v>116</v>
      </c>
      <c r="C85" s="74" t="s">
        <v>2</v>
      </c>
      <c r="D85" s="12"/>
      <c r="E85" s="9">
        <v>10</v>
      </c>
      <c r="F85" s="9"/>
      <c r="G85" s="10">
        <f t="shared" si="0"/>
        <v>0</v>
      </c>
      <c r="H85" s="9"/>
      <c r="I85" s="10">
        <f t="shared" si="1"/>
        <v>0</v>
      </c>
      <c r="J85" s="9"/>
      <c r="K85" s="10">
        <f t="shared" si="2"/>
        <v>0</v>
      </c>
      <c r="L85" s="10">
        <f t="shared" si="3"/>
        <v>0</v>
      </c>
    </row>
    <row r="86" spans="1:12" x14ac:dyDescent="0.3">
      <c r="A86" s="13"/>
      <c r="B86" s="11" t="s">
        <v>117</v>
      </c>
      <c r="C86" s="80" t="s">
        <v>28</v>
      </c>
      <c r="D86" s="12"/>
      <c r="E86" s="9">
        <v>1</v>
      </c>
      <c r="F86" s="9"/>
      <c r="G86" s="10">
        <f t="shared" si="0"/>
        <v>0</v>
      </c>
      <c r="H86" s="9"/>
      <c r="I86" s="10">
        <f t="shared" si="1"/>
        <v>0</v>
      </c>
      <c r="J86" s="9"/>
      <c r="K86" s="10">
        <f t="shared" si="2"/>
        <v>0</v>
      </c>
      <c r="L86" s="10">
        <f t="shared" si="3"/>
        <v>0</v>
      </c>
    </row>
    <row r="87" spans="1:12" x14ac:dyDescent="0.3">
      <c r="A87" s="13"/>
      <c r="B87" s="11" t="s">
        <v>3</v>
      </c>
      <c r="C87" s="80" t="s">
        <v>0</v>
      </c>
      <c r="D87" s="12">
        <v>1.5</v>
      </c>
      <c r="E87" s="9">
        <f>E83*D87</f>
        <v>12</v>
      </c>
      <c r="F87" s="9"/>
      <c r="G87" s="10">
        <f t="shared" si="0"/>
        <v>0</v>
      </c>
      <c r="H87" s="9"/>
      <c r="I87" s="10">
        <f t="shared" si="1"/>
        <v>0</v>
      </c>
      <c r="J87" s="9"/>
      <c r="K87" s="10">
        <f t="shared" si="2"/>
        <v>0</v>
      </c>
      <c r="L87" s="10">
        <f t="shared" si="3"/>
        <v>0</v>
      </c>
    </row>
    <row r="88" spans="1:12" x14ac:dyDescent="0.3">
      <c r="A88" s="59">
        <v>16</v>
      </c>
      <c r="B88" s="15" t="s">
        <v>175</v>
      </c>
      <c r="C88" s="81" t="s">
        <v>15</v>
      </c>
      <c r="D88" s="8"/>
      <c r="E88" s="8">
        <f>1.2+1.2+1.2+1.2</f>
        <v>4.8</v>
      </c>
      <c r="F88" s="9"/>
      <c r="G88" s="10">
        <f t="shared" si="0"/>
        <v>0</v>
      </c>
      <c r="H88" s="9"/>
      <c r="I88" s="10">
        <f t="shared" si="1"/>
        <v>0</v>
      </c>
      <c r="J88" s="9"/>
      <c r="K88" s="10">
        <f t="shared" si="2"/>
        <v>0</v>
      </c>
      <c r="L88" s="10">
        <f t="shared" si="3"/>
        <v>0</v>
      </c>
    </row>
    <row r="89" spans="1:12" ht="27.6" x14ac:dyDescent="0.3">
      <c r="A89" s="59">
        <v>17</v>
      </c>
      <c r="B89" s="17" t="s">
        <v>118</v>
      </c>
      <c r="C89" s="81" t="s">
        <v>15</v>
      </c>
      <c r="D89" s="16"/>
      <c r="E89" s="8">
        <v>8</v>
      </c>
      <c r="F89" s="9"/>
      <c r="G89" s="10">
        <f t="shared" si="0"/>
        <v>0</v>
      </c>
      <c r="H89" s="9"/>
      <c r="I89" s="10">
        <f t="shared" si="1"/>
        <v>0</v>
      </c>
      <c r="J89" s="9"/>
      <c r="K89" s="10">
        <f t="shared" si="2"/>
        <v>0</v>
      </c>
      <c r="L89" s="10">
        <f t="shared" si="3"/>
        <v>0</v>
      </c>
    </row>
    <row r="90" spans="1:12" ht="27.6" x14ac:dyDescent="0.3">
      <c r="A90" s="59">
        <v>18</v>
      </c>
      <c r="B90" s="17" t="s">
        <v>121</v>
      </c>
      <c r="C90" s="89" t="s">
        <v>0</v>
      </c>
      <c r="D90" s="7"/>
      <c r="E90" s="90">
        <v>1</v>
      </c>
      <c r="F90" s="41"/>
      <c r="G90" s="10">
        <f t="shared" si="0"/>
        <v>0</v>
      </c>
      <c r="H90" s="41"/>
      <c r="I90" s="10">
        <f t="shared" si="1"/>
        <v>0</v>
      </c>
      <c r="J90" s="41"/>
      <c r="K90" s="10">
        <f t="shared" si="2"/>
        <v>0</v>
      </c>
      <c r="L90" s="10">
        <f t="shared" si="3"/>
        <v>0</v>
      </c>
    </row>
    <row r="91" spans="1:12" ht="27.6" x14ac:dyDescent="0.3">
      <c r="A91" s="59">
        <v>19</v>
      </c>
      <c r="B91" s="32" t="s">
        <v>55</v>
      </c>
      <c r="C91" s="74" t="s">
        <v>15</v>
      </c>
      <c r="D91" s="9"/>
      <c r="E91" s="9">
        <v>80</v>
      </c>
      <c r="F91" s="9"/>
      <c r="G91" s="10">
        <f t="shared" si="0"/>
        <v>0</v>
      </c>
      <c r="H91" s="9"/>
      <c r="I91" s="10">
        <f t="shared" si="1"/>
        <v>0</v>
      </c>
      <c r="J91" s="9"/>
      <c r="K91" s="10">
        <f t="shared" si="2"/>
        <v>0</v>
      </c>
      <c r="L91" s="10">
        <f t="shared" si="3"/>
        <v>0</v>
      </c>
    </row>
    <row r="92" spans="1:12" x14ac:dyDescent="0.3">
      <c r="A92" s="13"/>
      <c r="B92" s="22" t="s">
        <v>5</v>
      </c>
      <c r="C92" s="80"/>
      <c r="D92" s="12"/>
      <c r="E92" s="9"/>
      <c r="F92" s="21"/>
      <c r="G92" s="23">
        <f>SUM(G8:G91)</f>
        <v>0</v>
      </c>
      <c r="H92" s="14"/>
      <c r="I92" s="23">
        <f>SUM(I8:I91)</f>
        <v>0</v>
      </c>
      <c r="J92" s="14"/>
      <c r="K92" s="23">
        <f>SUM(K8:K91)</f>
        <v>0</v>
      </c>
      <c r="L92" s="23">
        <f>G92+I92+K92</f>
        <v>0</v>
      </c>
    </row>
    <row r="93" spans="1:12" x14ac:dyDescent="0.3">
      <c r="A93" s="13"/>
      <c r="B93" s="11" t="s">
        <v>4</v>
      </c>
      <c r="C93" s="86"/>
      <c r="D93" s="12"/>
      <c r="E93" s="9"/>
      <c r="F93" s="21"/>
      <c r="G93" s="9"/>
      <c r="H93" s="9"/>
      <c r="I93" s="9"/>
      <c r="J93" s="9"/>
      <c r="K93" s="10"/>
      <c r="L93" s="10">
        <f>G92*C93</f>
        <v>0</v>
      </c>
    </row>
    <row r="94" spans="1:12" x14ac:dyDescent="0.3">
      <c r="A94" s="60"/>
      <c r="B94" s="5" t="s">
        <v>5</v>
      </c>
      <c r="C94" s="80"/>
      <c r="D94" s="24"/>
      <c r="E94" s="25"/>
      <c r="F94" s="26"/>
      <c r="G94" s="25"/>
      <c r="H94" s="26"/>
      <c r="I94" s="26"/>
      <c r="J94" s="25"/>
      <c r="K94" s="27"/>
      <c r="L94" s="28">
        <f>L93+L92</f>
        <v>0</v>
      </c>
    </row>
    <row r="95" spans="1:12" x14ac:dyDescent="0.3">
      <c r="A95" s="60"/>
      <c r="B95" s="29" t="s">
        <v>6</v>
      </c>
      <c r="C95" s="87"/>
      <c r="D95" s="24"/>
      <c r="E95" s="25"/>
      <c r="F95" s="26"/>
      <c r="G95" s="25"/>
      <c r="H95" s="26"/>
      <c r="I95" s="26"/>
      <c r="J95" s="25"/>
      <c r="K95" s="27"/>
      <c r="L95" s="28">
        <f>L94*C95</f>
        <v>0</v>
      </c>
    </row>
    <row r="96" spans="1:12" x14ac:dyDescent="0.3">
      <c r="A96" s="60"/>
      <c r="B96" s="30" t="s">
        <v>5</v>
      </c>
      <c r="C96" s="88"/>
      <c r="D96" s="24"/>
      <c r="E96" s="25"/>
      <c r="F96" s="26"/>
      <c r="G96" s="25"/>
      <c r="H96" s="26"/>
      <c r="I96" s="26"/>
      <c r="J96" s="25"/>
      <c r="K96" s="27"/>
      <c r="L96" s="28">
        <f>L95+L94</f>
        <v>0</v>
      </c>
    </row>
    <row r="97" spans="1:12" x14ac:dyDescent="0.3">
      <c r="A97" s="13"/>
      <c r="B97" s="29" t="s">
        <v>56</v>
      </c>
      <c r="C97" s="87"/>
      <c r="D97" s="24"/>
      <c r="E97" s="9"/>
      <c r="F97" s="21"/>
      <c r="G97" s="9"/>
      <c r="H97" s="21"/>
      <c r="I97" s="21"/>
      <c r="J97" s="9"/>
      <c r="K97" s="10"/>
      <c r="L97" s="10">
        <f>L96*C97</f>
        <v>0</v>
      </c>
    </row>
    <row r="98" spans="1:12" x14ac:dyDescent="0.3">
      <c r="A98" s="13"/>
      <c r="B98" s="30" t="s">
        <v>5</v>
      </c>
      <c r="C98" s="88"/>
      <c r="D98" s="31"/>
      <c r="E98" s="9"/>
      <c r="F98" s="21"/>
      <c r="G98" s="9"/>
      <c r="H98" s="21"/>
      <c r="I98" s="21"/>
      <c r="J98" s="9"/>
      <c r="K98" s="10"/>
      <c r="L98" s="10">
        <f>L97+L96</f>
        <v>0</v>
      </c>
    </row>
    <row r="99" spans="1:12" x14ac:dyDescent="0.3">
      <c r="A99" s="13"/>
      <c r="B99" s="29" t="s">
        <v>7</v>
      </c>
      <c r="C99" s="86"/>
      <c r="D99" s="12"/>
      <c r="E99" s="9"/>
      <c r="F99" s="21"/>
      <c r="G99" s="9"/>
      <c r="H99" s="21"/>
      <c r="I99" s="21"/>
      <c r="J99" s="9"/>
      <c r="K99" s="10"/>
      <c r="L99" s="10">
        <f>L98*C99</f>
        <v>0</v>
      </c>
    </row>
    <row r="100" spans="1:12" x14ac:dyDescent="0.3">
      <c r="A100" s="13"/>
      <c r="B100" s="30" t="s">
        <v>52</v>
      </c>
      <c r="C100" s="80"/>
      <c r="D100" s="12"/>
      <c r="E100" s="9"/>
      <c r="F100" s="21"/>
      <c r="G100" s="9"/>
      <c r="H100" s="9"/>
      <c r="I100" s="9"/>
      <c r="J100" s="9"/>
      <c r="K100" s="10"/>
      <c r="L100" s="10">
        <f>L99+L98</f>
        <v>0</v>
      </c>
    </row>
    <row r="101" spans="1:12" x14ac:dyDescent="0.3">
      <c r="A101" s="13"/>
      <c r="B101" s="11" t="s">
        <v>53</v>
      </c>
      <c r="C101" s="86">
        <v>0.18</v>
      </c>
      <c r="D101" s="12"/>
      <c r="E101" s="12"/>
      <c r="F101" s="12"/>
      <c r="G101" s="12"/>
      <c r="H101" s="12"/>
      <c r="I101" s="12"/>
      <c r="J101" s="12"/>
      <c r="K101" s="12"/>
      <c r="L101" s="79">
        <f>L100*C101</f>
        <v>0</v>
      </c>
    </row>
    <row r="102" spans="1:12" x14ac:dyDescent="0.3">
      <c r="A102" s="13"/>
      <c r="B102" s="59" t="s">
        <v>10</v>
      </c>
      <c r="C102" s="5"/>
      <c r="D102" s="12"/>
      <c r="E102" s="12"/>
      <c r="F102" s="12"/>
      <c r="G102" s="12"/>
      <c r="H102" s="12"/>
      <c r="I102" s="12"/>
      <c r="J102" s="12"/>
      <c r="K102" s="12"/>
      <c r="L102" s="31">
        <f>SUM(L100:L101)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BE77-93B0-4E45-8EB4-A1F71D832434}">
  <sheetPr>
    <tabColor theme="3" tint="0.39997558519241921"/>
  </sheetPr>
  <dimension ref="A1:L73"/>
  <sheetViews>
    <sheetView topLeftCell="A40" workbookViewId="0">
      <selection activeCell="C170" sqref="C170:C176"/>
    </sheetView>
  </sheetViews>
  <sheetFormatPr defaultRowHeight="14.4" x14ac:dyDescent="0.3"/>
  <cols>
    <col min="1" max="1" width="3.109375" customWidth="1"/>
    <col min="2" max="2" width="63.33203125" customWidth="1"/>
    <col min="5" max="5" width="9.77734375" customWidth="1"/>
    <col min="7" max="7" width="10.77734375" customWidth="1"/>
    <col min="9" max="9" width="11.109375" customWidth="1"/>
    <col min="11" max="11" width="10.77734375" customWidth="1"/>
    <col min="12" max="12" width="11.77734375" customWidth="1"/>
  </cols>
  <sheetData>
    <row r="1" spans="1:12" x14ac:dyDescent="0.3">
      <c r="A1" s="116"/>
      <c r="B1" s="116" t="s">
        <v>39</v>
      </c>
      <c r="C1" s="116"/>
      <c r="D1" s="116"/>
      <c r="E1" s="116"/>
      <c r="F1" s="61"/>
      <c r="G1" s="61"/>
      <c r="H1" s="117"/>
      <c r="I1" s="61"/>
      <c r="J1" s="61"/>
      <c r="K1" s="61"/>
      <c r="L1" s="61"/>
    </row>
    <row r="2" spans="1:12" x14ac:dyDescent="0.3">
      <c r="A2" s="180" t="s">
        <v>102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2" x14ac:dyDescent="0.3">
      <c r="A3" s="118"/>
      <c r="B3" s="118" t="s">
        <v>40</v>
      </c>
      <c r="C3" s="118"/>
      <c r="D3" s="118"/>
      <c r="E3" s="118"/>
      <c r="F3" s="118"/>
      <c r="G3" s="119"/>
      <c r="H3" s="181" t="s">
        <v>11</v>
      </c>
      <c r="I3" s="181"/>
      <c r="J3" s="181"/>
      <c r="K3" s="182">
        <f>L73</f>
        <v>0</v>
      </c>
      <c r="L3" s="182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120">
        <v>1</v>
      </c>
      <c r="B6" s="121">
        <v>2</v>
      </c>
      <c r="C6" s="121">
        <v>3</v>
      </c>
      <c r="D6" s="121">
        <v>4</v>
      </c>
      <c r="E6" s="121">
        <v>5</v>
      </c>
      <c r="F6" s="121">
        <v>6</v>
      </c>
      <c r="G6" s="121">
        <v>7</v>
      </c>
      <c r="H6" s="121">
        <v>8</v>
      </c>
      <c r="I6" s="121">
        <v>9</v>
      </c>
      <c r="J6" s="121">
        <v>10</v>
      </c>
      <c r="K6" s="121">
        <v>11</v>
      </c>
      <c r="L6" s="121">
        <v>12</v>
      </c>
    </row>
    <row r="7" spans="1:12" x14ac:dyDescent="0.3">
      <c r="A7" s="120"/>
      <c r="B7" s="157" t="s">
        <v>138</v>
      </c>
      <c r="C7" s="158"/>
      <c r="D7" s="121"/>
      <c r="E7" s="121"/>
      <c r="F7" s="121"/>
      <c r="G7" s="121"/>
      <c r="H7" s="121"/>
      <c r="I7" s="121"/>
      <c r="J7" s="121"/>
      <c r="K7" s="121"/>
      <c r="L7" s="121"/>
    </row>
    <row r="8" spans="1:12" x14ac:dyDescent="0.3">
      <c r="A8" s="120"/>
      <c r="B8" s="157" t="s">
        <v>108</v>
      </c>
      <c r="C8" s="158"/>
      <c r="D8" s="121"/>
      <c r="E8" s="121"/>
      <c r="F8" s="121"/>
      <c r="G8" s="121"/>
      <c r="H8" s="121"/>
      <c r="I8" s="121"/>
      <c r="J8" s="121"/>
      <c r="K8" s="121"/>
      <c r="L8" s="121"/>
    </row>
    <row r="9" spans="1:12" ht="27.6" x14ac:dyDescent="0.3">
      <c r="A9" s="69">
        <v>1</v>
      </c>
      <c r="B9" s="91" t="s">
        <v>131</v>
      </c>
      <c r="C9" s="92" t="s">
        <v>90</v>
      </c>
      <c r="D9" s="93"/>
      <c r="E9" s="94">
        <v>12</v>
      </c>
      <c r="F9" s="95"/>
      <c r="G9" s="10">
        <f t="shared" ref="G9:G62" si="0">F9*E9</f>
        <v>0</v>
      </c>
      <c r="H9" s="38"/>
      <c r="I9" s="10">
        <f t="shared" ref="I9:I62" si="1">H9*E9</f>
        <v>0</v>
      </c>
      <c r="J9" s="38"/>
      <c r="K9" s="10">
        <f t="shared" ref="K9:K62" si="2">J9*E9</f>
        <v>0</v>
      </c>
      <c r="L9" s="10">
        <f t="shared" ref="L9:L62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12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20" t="s">
        <v>12</v>
      </c>
      <c r="C11" s="74" t="s">
        <v>0</v>
      </c>
      <c r="D11" s="58">
        <v>0.1</v>
      </c>
      <c r="E11" s="21">
        <f>D11*E9</f>
        <v>1.2000000000000002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ht="27.6" x14ac:dyDescent="0.3">
      <c r="A12" s="93">
        <v>2</v>
      </c>
      <c r="B12" s="91" t="s">
        <v>136</v>
      </c>
      <c r="C12" s="92" t="s">
        <v>22</v>
      </c>
      <c r="D12" s="93"/>
      <c r="E12" s="94">
        <v>4</v>
      </c>
      <c r="F12" s="95"/>
      <c r="G12" s="10">
        <f t="shared" si="0"/>
        <v>0</v>
      </c>
      <c r="H12" s="38"/>
      <c r="I12" s="10">
        <f t="shared" si="1"/>
        <v>0</v>
      </c>
      <c r="J12" s="38"/>
      <c r="K12" s="10">
        <f t="shared" si="2"/>
        <v>0</v>
      </c>
      <c r="L12" s="10">
        <f t="shared" si="3"/>
        <v>0</v>
      </c>
    </row>
    <row r="13" spans="1:12" x14ac:dyDescent="0.3">
      <c r="A13" s="93"/>
      <c r="B13" s="43" t="s">
        <v>13</v>
      </c>
      <c r="C13" s="74" t="s">
        <v>15</v>
      </c>
      <c r="D13" s="21">
        <v>1</v>
      </c>
      <c r="E13" s="21">
        <f>E12*D13</f>
        <v>4</v>
      </c>
      <c r="F13" s="38"/>
      <c r="G13" s="10">
        <f t="shared" si="0"/>
        <v>0</v>
      </c>
      <c r="H13" s="38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x14ac:dyDescent="0.3">
      <c r="A14" s="159"/>
      <c r="B14" s="160" t="s">
        <v>49</v>
      </c>
      <c r="C14" s="82" t="s">
        <v>22</v>
      </c>
      <c r="D14" s="40">
        <v>1.01</v>
      </c>
      <c r="E14" s="38">
        <f>D14*E12</f>
        <v>4.04</v>
      </c>
      <c r="F14" s="38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159"/>
      <c r="B15" s="43" t="s">
        <v>50</v>
      </c>
      <c r="C15" s="82" t="s">
        <v>16</v>
      </c>
      <c r="D15" s="39"/>
      <c r="E15" s="38">
        <v>1</v>
      </c>
      <c r="F15" s="38"/>
      <c r="G15" s="10">
        <f t="shared" si="0"/>
        <v>0</v>
      </c>
      <c r="H15" s="38"/>
      <c r="I15" s="10">
        <f t="shared" si="1"/>
        <v>0</v>
      </c>
      <c r="J15" s="38"/>
      <c r="K15" s="10">
        <f t="shared" si="2"/>
        <v>0</v>
      </c>
      <c r="L15" s="10">
        <f t="shared" si="3"/>
        <v>0</v>
      </c>
    </row>
    <row r="16" spans="1:12" x14ac:dyDescent="0.3">
      <c r="A16" s="159"/>
      <c r="B16" s="160" t="s">
        <v>12</v>
      </c>
      <c r="C16" s="82" t="s">
        <v>0</v>
      </c>
      <c r="D16" s="40">
        <v>0.04</v>
      </c>
      <c r="E16" s="38">
        <f>D16*E12</f>
        <v>0.16</v>
      </c>
      <c r="F16" s="34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69">
        <v>3</v>
      </c>
      <c r="B17" s="70" t="s">
        <v>132</v>
      </c>
      <c r="C17" s="81" t="s">
        <v>22</v>
      </c>
      <c r="D17" s="71"/>
      <c r="E17" s="72">
        <v>12</v>
      </c>
      <c r="F17" s="73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69"/>
      <c r="B18" s="43" t="s">
        <v>13</v>
      </c>
      <c r="C18" s="74" t="s">
        <v>15</v>
      </c>
      <c r="D18" s="21">
        <v>1</v>
      </c>
      <c r="E18" s="21">
        <f>E17*D18</f>
        <v>12</v>
      </c>
      <c r="F18" s="38"/>
      <c r="G18" s="10">
        <f t="shared" si="0"/>
        <v>0</v>
      </c>
      <c r="H18" s="38"/>
      <c r="I18" s="10">
        <f t="shared" si="1"/>
        <v>0</v>
      </c>
      <c r="J18" s="21"/>
      <c r="K18" s="10">
        <f t="shared" si="2"/>
        <v>0</v>
      </c>
      <c r="L18" s="10">
        <f t="shared" si="3"/>
        <v>0</v>
      </c>
    </row>
    <row r="19" spans="1:12" x14ac:dyDescent="0.3">
      <c r="A19" s="75"/>
      <c r="B19" s="43" t="s">
        <v>133</v>
      </c>
      <c r="C19" s="83" t="s">
        <v>16</v>
      </c>
      <c r="D19" s="39"/>
      <c r="E19" s="38">
        <v>2</v>
      </c>
      <c r="F19" s="38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75"/>
      <c r="B20" s="45" t="s">
        <v>12</v>
      </c>
      <c r="C20" s="83" t="s">
        <v>0</v>
      </c>
      <c r="D20" s="40">
        <v>0.04</v>
      </c>
      <c r="E20" s="38">
        <f>D20*E17</f>
        <v>0.48</v>
      </c>
      <c r="F20" s="34"/>
      <c r="G20" s="10">
        <f t="shared" si="0"/>
        <v>0</v>
      </c>
      <c r="H20" s="38"/>
      <c r="I20" s="10">
        <f t="shared" si="1"/>
        <v>0</v>
      </c>
      <c r="J20" s="38"/>
      <c r="K20" s="10">
        <f t="shared" si="2"/>
        <v>0</v>
      </c>
      <c r="L20" s="10">
        <f t="shared" si="3"/>
        <v>0</v>
      </c>
    </row>
    <row r="21" spans="1:12" ht="27.6" x14ac:dyDescent="0.3">
      <c r="A21" s="13">
        <v>4</v>
      </c>
      <c r="B21" s="17" t="s">
        <v>160</v>
      </c>
      <c r="C21" s="81" t="s">
        <v>41</v>
      </c>
      <c r="D21" s="16"/>
      <c r="E21" s="8">
        <v>5</v>
      </c>
      <c r="F21" s="9"/>
      <c r="G21" s="10">
        <f t="shared" si="0"/>
        <v>0</v>
      </c>
      <c r="H21" s="9"/>
      <c r="I21" s="10">
        <f t="shared" si="1"/>
        <v>0</v>
      </c>
      <c r="J21" s="9"/>
      <c r="K21" s="10">
        <f t="shared" si="2"/>
        <v>0</v>
      </c>
      <c r="L21" s="10">
        <f t="shared" si="3"/>
        <v>0</v>
      </c>
    </row>
    <row r="22" spans="1:12" x14ac:dyDescent="0.3">
      <c r="A22" s="13"/>
      <c r="B22" s="33" t="s">
        <v>13</v>
      </c>
      <c r="C22" s="74" t="s">
        <v>42</v>
      </c>
      <c r="D22" s="21">
        <v>1</v>
      </c>
      <c r="E22" s="21">
        <f>E21*D22</f>
        <v>5</v>
      </c>
      <c r="F22" s="34"/>
      <c r="G22" s="10">
        <f t="shared" si="0"/>
        <v>0</v>
      </c>
      <c r="H22" s="41"/>
      <c r="I22" s="10">
        <f t="shared" si="1"/>
        <v>0</v>
      </c>
      <c r="J22" s="34"/>
      <c r="K22" s="10">
        <f t="shared" si="2"/>
        <v>0</v>
      </c>
      <c r="L22" s="10">
        <f t="shared" si="3"/>
        <v>0</v>
      </c>
    </row>
    <row r="23" spans="1:12" x14ac:dyDescent="0.3">
      <c r="A23" s="13"/>
      <c r="B23" s="43" t="s">
        <v>133</v>
      </c>
      <c r="C23" s="83" t="s">
        <v>16</v>
      </c>
      <c r="D23" s="39"/>
      <c r="E23" s="38">
        <v>2</v>
      </c>
      <c r="F23" s="38"/>
      <c r="G23" s="1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13"/>
      <c r="B24" s="11" t="s">
        <v>3</v>
      </c>
      <c r="C24" s="80" t="s">
        <v>0</v>
      </c>
      <c r="D24" s="12">
        <v>0.4</v>
      </c>
      <c r="E24" s="9">
        <f>E21*D24</f>
        <v>2</v>
      </c>
      <c r="F24" s="9"/>
      <c r="G24" s="10">
        <f t="shared" si="0"/>
        <v>0</v>
      </c>
      <c r="H24" s="9"/>
      <c r="I24" s="10">
        <f t="shared" si="1"/>
        <v>0</v>
      </c>
      <c r="J24" s="9"/>
      <c r="K24" s="10">
        <f t="shared" si="2"/>
        <v>0</v>
      </c>
      <c r="L24" s="10">
        <f t="shared" si="3"/>
        <v>0</v>
      </c>
    </row>
    <row r="25" spans="1:12" x14ac:dyDescent="0.3">
      <c r="A25" s="96">
        <v>5</v>
      </c>
      <c r="B25" s="104" t="s">
        <v>81</v>
      </c>
      <c r="C25" s="92" t="s">
        <v>15</v>
      </c>
      <c r="D25" s="147"/>
      <c r="E25" s="99">
        <v>4</v>
      </c>
      <c r="F25" s="21"/>
      <c r="G25" s="10">
        <f t="shared" si="0"/>
        <v>0</v>
      </c>
      <c r="H25" s="21"/>
      <c r="I25" s="10">
        <f t="shared" si="1"/>
        <v>0</v>
      </c>
      <c r="J25" s="21"/>
      <c r="K25" s="10">
        <f t="shared" si="2"/>
        <v>0</v>
      </c>
      <c r="L25" s="10">
        <f t="shared" si="3"/>
        <v>0</v>
      </c>
    </row>
    <row r="26" spans="1:12" x14ac:dyDescent="0.3">
      <c r="A26" s="96"/>
      <c r="B26" s="33" t="s">
        <v>13</v>
      </c>
      <c r="C26" s="74" t="s">
        <v>42</v>
      </c>
      <c r="D26" s="21">
        <v>1</v>
      </c>
      <c r="E26" s="21">
        <f>E25*D26</f>
        <v>4</v>
      </c>
      <c r="F26" s="34"/>
      <c r="G26" s="10">
        <f t="shared" si="0"/>
        <v>0</v>
      </c>
      <c r="H26" s="41"/>
      <c r="I26" s="10">
        <f t="shared" si="1"/>
        <v>0</v>
      </c>
      <c r="J26" s="34"/>
      <c r="K26" s="10">
        <f t="shared" si="2"/>
        <v>0</v>
      </c>
      <c r="L26" s="10">
        <f t="shared" si="3"/>
        <v>0</v>
      </c>
    </row>
    <row r="27" spans="1:12" x14ac:dyDescent="0.3">
      <c r="A27" s="96"/>
      <c r="B27" s="48" t="s">
        <v>83</v>
      </c>
      <c r="C27" s="74" t="s">
        <v>2</v>
      </c>
      <c r="D27" s="141"/>
      <c r="E27" s="21">
        <f>E25*0.35</f>
        <v>1.4</v>
      </c>
      <c r="F27" s="21"/>
      <c r="G27" s="10">
        <f t="shared" si="0"/>
        <v>0</v>
      </c>
      <c r="H27" s="21"/>
      <c r="I27" s="10">
        <f t="shared" si="1"/>
        <v>0</v>
      </c>
      <c r="J27" s="21"/>
      <c r="K27" s="10">
        <f t="shared" si="2"/>
        <v>0</v>
      </c>
      <c r="L27" s="10">
        <f t="shared" si="3"/>
        <v>0</v>
      </c>
    </row>
    <row r="28" spans="1:12" x14ac:dyDescent="0.3">
      <c r="A28" s="96"/>
      <c r="B28" s="20" t="s">
        <v>82</v>
      </c>
      <c r="C28" s="102" t="s">
        <v>1</v>
      </c>
      <c r="D28" s="141"/>
      <c r="E28" s="21">
        <f>E27*0.3</f>
        <v>0.42</v>
      </c>
      <c r="F28" s="21"/>
      <c r="G28" s="10">
        <f t="shared" si="0"/>
        <v>0</v>
      </c>
      <c r="H28" s="21"/>
      <c r="I28" s="10">
        <f t="shared" si="1"/>
        <v>0</v>
      </c>
      <c r="J28" s="21"/>
      <c r="K28" s="10">
        <f t="shared" si="2"/>
        <v>0</v>
      </c>
      <c r="L28" s="10">
        <f t="shared" si="3"/>
        <v>0</v>
      </c>
    </row>
    <row r="29" spans="1:12" x14ac:dyDescent="0.3">
      <c r="A29" s="96"/>
      <c r="B29" s="20" t="s">
        <v>3</v>
      </c>
      <c r="C29" s="102" t="s">
        <v>0</v>
      </c>
      <c r="D29" s="141">
        <v>0.2</v>
      </c>
      <c r="E29" s="21">
        <f>E25*D29</f>
        <v>0.8</v>
      </c>
      <c r="F29" s="21"/>
      <c r="G29" s="10">
        <f t="shared" si="0"/>
        <v>0</v>
      </c>
      <c r="H29" s="21"/>
      <c r="I29" s="10">
        <f t="shared" si="1"/>
        <v>0</v>
      </c>
      <c r="J29" s="21"/>
      <c r="K29" s="10">
        <f t="shared" si="2"/>
        <v>0</v>
      </c>
      <c r="L29" s="10">
        <f t="shared" si="3"/>
        <v>0</v>
      </c>
    </row>
    <row r="30" spans="1:12" ht="27.6" x14ac:dyDescent="0.3">
      <c r="A30" s="96">
        <v>6</v>
      </c>
      <c r="B30" s="156" t="s">
        <v>98</v>
      </c>
      <c r="C30" s="92" t="s">
        <v>15</v>
      </c>
      <c r="D30" s="99"/>
      <c r="E30" s="99">
        <v>30</v>
      </c>
      <c r="F30" s="21"/>
      <c r="G30" s="10">
        <f t="shared" si="0"/>
        <v>0</v>
      </c>
      <c r="H30" s="21"/>
      <c r="I30" s="10">
        <f t="shared" si="1"/>
        <v>0</v>
      </c>
      <c r="J30" s="21"/>
      <c r="K30" s="10">
        <f t="shared" si="2"/>
        <v>0</v>
      </c>
      <c r="L30" s="10">
        <f t="shared" si="3"/>
        <v>0</v>
      </c>
    </row>
    <row r="31" spans="1:12" x14ac:dyDescent="0.3">
      <c r="A31" s="96"/>
      <c r="B31" s="33" t="s">
        <v>13</v>
      </c>
      <c r="C31" s="74" t="s">
        <v>42</v>
      </c>
      <c r="D31" s="21">
        <v>1</v>
      </c>
      <c r="E31" s="21">
        <f>E30*D31</f>
        <v>30</v>
      </c>
      <c r="F31" s="34"/>
      <c r="G31" s="10">
        <f t="shared" si="0"/>
        <v>0</v>
      </c>
      <c r="H31" s="21"/>
      <c r="I31" s="10">
        <f t="shared" si="1"/>
        <v>0</v>
      </c>
      <c r="J31" s="21"/>
      <c r="K31" s="10">
        <f t="shared" si="2"/>
        <v>0</v>
      </c>
      <c r="L31" s="10">
        <f t="shared" si="3"/>
        <v>0</v>
      </c>
    </row>
    <row r="32" spans="1:12" x14ac:dyDescent="0.3">
      <c r="A32" s="96"/>
      <c r="B32" s="35" t="s">
        <v>14</v>
      </c>
      <c r="C32" s="82" t="s">
        <v>0</v>
      </c>
      <c r="D32" s="36">
        <v>8.0000000000000002E-3</v>
      </c>
      <c r="E32" s="34">
        <f>D32*E30</f>
        <v>0.24</v>
      </c>
      <c r="F32" s="34"/>
      <c r="G32" s="10">
        <f t="shared" si="0"/>
        <v>0</v>
      </c>
      <c r="H32" s="34"/>
      <c r="I32" s="10">
        <f t="shared" si="1"/>
        <v>0</v>
      </c>
      <c r="J32" s="34"/>
      <c r="K32" s="10">
        <f t="shared" si="2"/>
        <v>0</v>
      </c>
      <c r="L32" s="10">
        <f t="shared" si="3"/>
        <v>0</v>
      </c>
    </row>
    <row r="33" spans="1:12" x14ac:dyDescent="0.3">
      <c r="A33" s="96"/>
      <c r="B33" s="51" t="s">
        <v>18</v>
      </c>
      <c r="C33" s="74" t="s">
        <v>2</v>
      </c>
      <c r="D33" s="44">
        <v>0.45</v>
      </c>
      <c r="E33" s="41">
        <f>E30*D33</f>
        <v>13.5</v>
      </c>
      <c r="F33" s="41"/>
      <c r="G33" s="10">
        <f t="shared" si="0"/>
        <v>0</v>
      </c>
      <c r="H33" s="41"/>
      <c r="I33" s="10">
        <f t="shared" si="1"/>
        <v>0</v>
      </c>
      <c r="J33" s="41"/>
      <c r="K33" s="10">
        <f t="shared" si="2"/>
        <v>0</v>
      </c>
      <c r="L33" s="10">
        <f t="shared" si="3"/>
        <v>0</v>
      </c>
    </row>
    <row r="34" spans="1:12" x14ac:dyDescent="0.3">
      <c r="A34" s="96"/>
      <c r="B34" s="51" t="s">
        <v>19</v>
      </c>
      <c r="C34" s="74" t="s">
        <v>15</v>
      </c>
      <c r="D34" s="44">
        <v>8.9999999999999993E-3</v>
      </c>
      <c r="E34" s="52">
        <f>E30*D34</f>
        <v>0.26999999999999996</v>
      </c>
      <c r="F34" s="41"/>
      <c r="G34" s="10">
        <f t="shared" si="0"/>
        <v>0</v>
      </c>
      <c r="H34" s="41"/>
      <c r="I34" s="10">
        <f t="shared" si="1"/>
        <v>0</v>
      </c>
      <c r="J34" s="41"/>
      <c r="K34" s="10">
        <f t="shared" si="2"/>
        <v>0</v>
      </c>
      <c r="L34" s="10">
        <f t="shared" si="3"/>
        <v>0</v>
      </c>
    </row>
    <row r="35" spans="1:12" x14ac:dyDescent="0.3">
      <c r="A35" s="96"/>
      <c r="B35" s="53" t="s">
        <v>51</v>
      </c>
      <c r="C35" s="74" t="s">
        <v>2</v>
      </c>
      <c r="D35" s="21">
        <v>0.45</v>
      </c>
      <c r="E35" s="41">
        <f>E30*D35</f>
        <v>13.5</v>
      </c>
      <c r="F35" s="41"/>
      <c r="G35" s="10">
        <f t="shared" si="0"/>
        <v>0</v>
      </c>
      <c r="H35" s="41"/>
      <c r="I35" s="10">
        <f t="shared" si="1"/>
        <v>0</v>
      </c>
      <c r="J35" s="41"/>
      <c r="K35" s="10">
        <f t="shared" si="2"/>
        <v>0</v>
      </c>
      <c r="L35" s="10">
        <f t="shared" si="3"/>
        <v>0</v>
      </c>
    </row>
    <row r="36" spans="1:12" x14ac:dyDescent="0.3">
      <c r="A36" s="96"/>
      <c r="B36" s="53" t="s">
        <v>20</v>
      </c>
      <c r="C36" s="74" t="s">
        <v>2</v>
      </c>
      <c r="D36" s="44">
        <v>0.12</v>
      </c>
      <c r="E36" s="41">
        <f>E30*D36</f>
        <v>3.5999999999999996</v>
      </c>
      <c r="F36" s="41"/>
      <c r="G36" s="10">
        <f t="shared" si="0"/>
        <v>0</v>
      </c>
      <c r="H36" s="41"/>
      <c r="I36" s="10">
        <f t="shared" si="1"/>
        <v>0</v>
      </c>
      <c r="J36" s="41"/>
      <c r="K36" s="10">
        <f t="shared" si="2"/>
        <v>0</v>
      </c>
      <c r="L36" s="10">
        <f t="shared" si="3"/>
        <v>0</v>
      </c>
    </row>
    <row r="37" spans="1:12" x14ac:dyDescent="0.3">
      <c r="A37" s="96"/>
      <c r="B37" s="54" t="s">
        <v>21</v>
      </c>
      <c r="C37" s="74" t="s">
        <v>22</v>
      </c>
      <c r="D37" s="21">
        <v>0.6</v>
      </c>
      <c r="E37" s="41">
        <f>E30*D37</f>
        <v>18</v>
      </c>
      <c r="F37" s="41"/>
      <c r="G37" s="10">
        <f t="shared" si="0"/>
        <v>0</v>
      </c>
      <c r="H37" s="41"/>
      <c r="I37" s="10">
        <f t="shared" si="1"/>
        <v>0</v>
      </c>
      <c r="J37" s="41"/>
      <c r="K37" s="10">
        <f t="shared" si="2"/>
        <v>0</v>
      </c>
      <c r="L37" s="10">
        <f t="shared" si="3"/>
        <v>0</v>
      </c>
    </row>
    <row r="38" spans="1:12" x14ac:dyDescent="0.3">
      <c r="A38" s="96"/>
      <c r="B38" s="35" t="s">
        <v>23</v>
      </c>
      <c r="C38" s="82" t="s">
        <v>16</v>
      </c>
      <c r="D38" s="37"/>
      <c r="E38" s="34">
        <v>10</v>
      </c>
      <c r="F38" s="34"/>
      <c r="G38" s="10">
        <f t="shared" si="0"/>
        <v>0</v>
      </c>
      <c r="H38" s="34"/>
      <c r="I38" s="10">
        <f t="shared" si="1"/>
        <v>0</v>
      </c>
      <c r="J38" s="34"/>
      <c r="K38" s="10">
        <f t="shared" si="2"/>
        <v>0</v>
      </c>
      <c r="L38" s="10">
        <f t="shared" si="3"/>
        <v>0</v>
      </c>
    </row>
    <row r="39" spans="1:12" x14ac:dyDescent="0.3">
      <c r="A39" s="96"/>
      <c r="B39" s="54" t="s">
        <v>24</v>
      </c>
      <c r="C39" s="74" t="s">
        <v>22</v>
      </c>
      <c r="D39" s="44">
        <v>0.26</v>
      </c>
      <c r="E39" s="41">
        <f>E30*D39</f>
        <v>7.8000000000000007</v>
      </c>
      <c r="F39" s="41"/>
      <c r="G39" s="10">
        <f t="shared" si="0"/>
        <v>0</v>
      </c>
      <c r="H39" s="41"/>
      <c r="I39" s="10">
        <f t="shared" si="1"/>
        <v>0</v>
      </c>
      <c r="J39" s="41"/>
      <c r="K39" s="10">
        <f t="shared" si="2"/>
        <v>0</v>
      </c>
      <c r="L39" s="10">
        <f t="shared" si="3"/>
        <v>0</v>
      </c>
    </row>
    <row r="40" spans="1:12" x14ac:dyDescent="0.3">
      <c r="A40" s="96"/>
      <c r="B40" s="54" t="s">
        <v>25</v>
      </c>
      <c r="C40" s="74" t="s">
        <v>0</v>
      </c>
      <c r="D40" s="44">
        <v>7.0000000000000001E-3</v>
      </c>
      <c r="E40" s="41">
        <f>E30*D40</f>
        <v>0.21</v>
      </c>
      <c r="F40" s="41"/>
      <c r="G40" s="10">
        <f t="shared" si="0"/>
        <v>0</v>
      </c>
      <c r="H40" s="41"/>
      <c r="I40" s="10">
        <f t="shared" si="1"/>
        <v>0</v>
      </c>
      <c r="J40" s="41"/>
      <c r="K40" s="10">
        <f t="shared" si="2"/>
        <v>0</v>
      </c>
      <c r="L40" s="10">
        <f t="shared" si="3"/>
        <v>0</v>
      </c>
    </row>
    <row r="41" spans="1:12" x14ac:dyDescent="0.3">
      <c r="A41" s="96">
        <v>7</v>
      </c>
      <c r="B41" s="132" t="s">
        <v>161</v>
      </c>
      <c r="C41" s="81" t="s">
        <v>28</v>
      </c>
      <c r="D41" s="16"/>
      <c r="E41" s="8">
        <v>3</v>
      </c>
      <c r="F41" s="9"/>
      <c r="G41" s="10">
        <f t="shared" si="0"/>
        <v>0</v>
      </c>
      <c r="H41" s="9"/>
      <c r="I41" s="10">
        <f t="shared" si="1"/>
        <v>0</v>
      </c>
      <c r="J41" s="9"/>
      <c r="K41" s="10">
        <f t="shared" si="2"/>
        <v>0</v>
      </c>
      <c r="L41" s="10">
        <f t="shared" si="3"/>
        <v>0</v>
      </c>
    </row>
    <row r="42" spans="1:12" x14ac:dyDescent="0.3">
      <c r="A42" s="13">
        <v>8</v>
      </c>
      <c r="B42" s="132" t="s">
        <v>60</v>
      </c>
      <c r="C42" s="81" t="s">
        <v>28</v>
      </c>
      <c r="D42" s="16"/>
      <c r="E42" s="8">
        <v>3</v>
      </c>
      <c r="F42" s="9"/>
      <c r="G42" s="10">
        <f t="shared" si="0"/>
        <v>0</v>
      </c>
      <c r="H42" s="9"/>
      <c r="I42" s="10">
        <f t="shared" si="1"/>
        <v>0</v>
      </c>
      <c r="J42" s="9"/>
      <c r="K42" s="10">
        <f t="shared" si="2"/>
        <v>0</v>
      </c>
      <c r="L42" s="10">
        <f t="shared" si="3"/>
        <v>0</v>
      </c>
    </row>
    <row r="43" spans="1:12" x14ac:dyDescent="0.3">
      <c r="A43" s="13"/>
      <c r="B43" s="134" t="s">
        <v>13</v>
      </c>
      <c r="C43" s="74" t="s">
        <v>28</v>
      </c>
      <c r="D43" s="21">
        <v>1</v>
      </c>
      <c r="E43" s="21">
        <f>E42*D43</f>
        <v>3</v>
      </c>
      <c r="F43" s="34"/>
      <c r="G43" s="10">
        <f t="shared" si="0"/>
        <v>0</v>
      </c>
      <c r="H43" s="41"/>
      <c r="I43" s="10">
        <f t="shared" si="1"/>
        <v>0</v>
      </c>
      <c r="J43" s="34"/>
      <c r="K43" s="10">
        <f t="shared" si="2"/>
        <v>0</v>
      </c>
      <c r="L43" s="10">
        <f t="shared" si="3"/>
        <v>0</v>
      </c>
    </row>
    <row r="44" spans="1:12" x14ac:dyDescent="0.3">
      <c r="A44" s="13"/>
      <c r="B44" s="137" t="s">
        <v>14</v>
      </c>
      <c r="C44" s="82" t="s">
        <v>0</v>
      </c>
      <c r="D44" s="36">
        <v>1.2</v>
      </c>
      <c r="E44" s="34">
        <f>E42*D44</f>
        <v>3.5999999999999996</v>
      </c>
      <c r="F44" s="34"/>
      <c r="G44" s="10">
        <f t="shared" si="0"/>
        <v>0</v>
      </c>
      <c r="H44" s="34"/>
      <c r="I44" s="10">
        <f t="shared" si="1"/>
        <v>0</v>
      </c>
      <c r="J44" s="34"/>
      <c r="K44" s="10">
        <f t="shared" si="2"/>
        <v>0</v>
      </c>
      <c r="L44" s="10">
        <f t="shared" si="3"/>
        <v>0</v>
      </c>
    </row>
    <row r="45" spans="1:12" ht="27.6" x14ac:dyDescent="0.3">
      <c r="A45" s="13"/>
      <c r="B45" s="129" t="s">
        <v>58</v>
      </c>
      <c r="C45" s="74" t="s">
        <v>28</v>
      </c>
      <c r="D45" s="12"/>
      <c r="E45" s="9">
        <v>1</v>
      </c>
      <c r="F45" s="9"/>
      <c r="G45" s="10">
        <f t="shared" si="0"/>
        <v>0</v>
      </c>
      <c r="H45" s="9"/>
      <c r="I45" s="10">
        <f t="shared" si="1"/>
        <v>0</v>
      </c>
      <c r="J45" s="9"/>
      <c r="K45" s="10">
        <f t="shared" si="2"/>
        <v>0</v>
      </c>
      <c r="L45" s="10">
        <f t="shared" si="3"/>
        <v>0</v>
      </c>
    </row>
    <row r="46" spans="1:12" ht="27.6" x14ac:dyDescent="0.3">
      <c r="A46" s="13"/>
      <c r="B46" s="129" t="s">
        <v>59</v>
      </c>
      <c r="C46" s="74" t="s">
        <v>28</v>
      </c>
      <c r="D46" s="12"/>
      <c r="E46" s="9">
        <v>2</v>
      </c>
      <c r="F46" s="9"/>
      <c r="G46" s="10">
        <f t="shared" si="0"/>
        <v>0</v>
      </c>
      <c r="H46" s="9"/>
      <c r="I46" s="10">
        <f t="shared" si="1"/>
        <v>0</v>
      </c>
      <c r="J46" s="9"/>
      <c r="K46" s="10">
        <f t="shared" si="2"/>
        <v>0</v>
      </c>
      <c r="L46" s="10">
        <f t="shared" si="3"/>
        <v>0</v>
      </c>
    </row>
    <row r="47" spans="1:12" x14ac:dyDescent="0.3">
      <c r="A47" s="13"/>
      <c r="B47" s="29" t="s">
        <v>3</v>
      </c>
      <c r="C47" s="80" t="s">
        <v>0</v>
      </c>
      <c r="D47" s="12">
        <v>2</v>
      </c>
      <c r="E47" s="9">
        <f>E42*D47</f>
        <v>6</v>
      </c>
      <c r="F47" s="9"/>
      <c r="G47" s="10">
        <f t="shared" si="0"/>
        <v>0</v>
      </c>
      <c r="H47" s="9"/>
      <c r="I47" s="10">
        <f t="shared" si="1"/>
        <v>0</v>
      </c>
      <c r="J47" s="9"/>
      <c r="K47" s="10">
        <f t="shared" si="2"/>
        <v>0</v>
      </c>
      <c r="L47" s="10">
        <f t="shared" si="3"/>
        <v>0</v>
      </c>
    </row>
    <row r="48" spans="1:12" x14ac:dyDescent="0.3">
      <c r="A48" s="13">
        <v>9</v>
      </c>
      <c r="B48" s="15" t="s">
        <v>68</v>
      </c>
      <c r="C48" s="84" t="s">
        <v>28</v>
      </c>
      <c r="D48" s="8"/>
      <c r="E48" s="8">
        <v>1</v>
      </c>
      <c r="F48" s="9"/>
      <c r="G48" s="10">
        <f t="shared" si="0"/>
        <v>0</v>
      </c>
      <c r="H48" s="9"/>
      <c r="I48" s="10">
        <f t="shared" si="1"/>
        <v>0</v>
      </c>
      <c r="J48" s="9"/>
      <c r="K48" s="10">
        <f t="shared" si="2"/>
        <v>0</v>
      </c>
      <c r="L48" s="10">
        <f t="shared" si="3"/>
        <v>0</v>
      </c>
    </row>
    <row r="49" spans="1:12" x14ac:dyDescent="0.3">
      <c r="A49" s="13"/>
      <c r="B49" s="11" t="s">
        <v>8</v>
      </c>
      <c r="C49" s="80" t="s">
        <v>28</v>
      </c>
      <c r="D49" s="9"/>
      <c r="E49" s="9">
        <v>1</v>
      </c>
      <c r="F49" s="9"/>
      <c r="G49" s="10">
        <f t="shared" si="0"/>
        <v>0</v>
      </c>
      <c r="H49" s="38"/>
      <c r="I49" s="10">
        <f t="shared" si="1"/>
        <v>0</v>
      </c>
      <c r="J49" s="9"/>
      <c r="K49" s="10">
        <f t="shared" si="2"/>
        <v>0</v>
      </c>
      <c r="L49" s="10">
        <f t="shared" si="3"/>
        <v>0</v>
      </c>
    </row>
    <row r="50" spans="1:12" ht="27.6" x14ac:dyDescent="0.3">
      <c r="A50" s="13"/>
      <c r="B50" s="18" t="s">
        <v>70</v>
      </c>
      <c r="C50" s="85" t="s">
        <v>28</v>
      </c>
      <c r="D50" s="9"/>
      <c r="E50" s="9">
        <v>1</v>
      </c>
      <c r="F50" s="9"/>
      <c r="G50" s="10">
        <f t="shared" si="0"/>
        <v>0</v>
      </c>
      <c r="H50" s="9"/>
      <c r="I50" s="10">
        <f t="shared" si="1"/>
        <v>0</v>
      </c>
      <c r="J50" s="9"/>
      <c r="K50" s="10">
        <f t="shared" si="2"/>
        <v>0</v>
      </c>
      <c r="L50" s="10">
        <f t="shared" si="3"/>
        <v>0</v>
      </c>
    </row>
    <row r="51" spans="1:12" x14ac:dyDescent="0.3">
      <c r="A51" s="13"/>
      <c r="B51" s="18" t="s">
        <v>69</v>
      </c>
      <c r="C51" s="85" t="s">
        <v>9</v>
      </c>
      <c r="D51" s="9"/>
      <c r="E51" s="9">
        <v>1</v>
      </c>
      <c r="F51" s="9"/>
      <c r="G51" s="10">
        <f t="shared" si="0"/>
        <v>0</v>
      </c>
      <c r="H51" s="9"/>
      <c r="I51" s="10">
        <f t="shared" si="1"/>
        <v>0</v>
      </c>
      <c r="J51" s="9"/>
      <c r="K51" s="10">
        <f t="shared" si="2"/>
        <v>0</v>
      </c>
      <c r="L51" s="10">
        <f t="shared" si="3"/>
        <v>0</v>
      </c>
    </row>
    <row r="52" spans="1:12" x14ac:dyDescent="0.3">
      <c r="A52" s="13"/>
      <c r="B52" s="11" t="s">
        <v>3</v>
      </c>
      <c r="C52" s="80" t="s">
        <v>0</v>
      </c>
      <c r="D52" s="9">
        <v>5</v>
      </c>
      <c r="E52" s="9">
        <f>E48*D52</f>
        <v>5</v>
      </c>
      <c r="F52" s="9"/>
      <c r="G52" s="10">
        <f t="shared" si="0"/>
        <v>0</v>
      </c>
      <c r="H52" s="9"/>
      <c r="I52" s="10">
        <f t="shared" si="1"/>
        <v>0</v>
      </c>
      <c r="J52" s="9"/>
      <c r="K52" s="10">
        <f t="shared" si="2"/>
        <v>0</v>
      </c>
      <c r="L52" s="10">
        <f t="shared" si="3"/>
        <v>0</v>
      </c>
    </row>
    <row r="53" spans="1:12" x14ac:dyDescent="0.3">
      <c r="A53" s="13">
        <v>10</v>
      </c>
      <c r="B53" s="132" t="s">
        <v>73</v>
      </c>
      <c r="C53" s="84" t="s">
        <v>28</v>
      </c>
      <c r="D53" s="8"/>
      <c r="E53" s="8">
        <v>1</v>
      </c>
      <c r="F53" s="9"/>
      <c r="G53" s="10">
        <f t="shared" si="0"/>
        <v>0</v>
      </c>
      <c r="H53" s="9"/>
      <c r="I53" s="10">
        <f t="shared" si="1"/>
        <v>0</v>
      </c>
      <c r="J53" s="9"/>
      <c r="K53" s="10">
        <f t="shared" si="2"/>
        <v>0</v>
      </c>
      <c r="L53" s="10">
        <f t="shared" si="3"/>
        <v>0</v>
      </c>
    </row>
    <row r="54" spans="1:12" x14ac:dyDescent="0.3">
      <c r="A54" s="13"/>
      <c r="B54" s="11" t="s">
        <v>8</v>
      </c>
      <c r="C54" s="103" t="s">
        <v>28</v>
      </c>
      <c r="D54" s="9"/>
      <c r="E54" s="9">
        <v>1</v>
      </c>
      <c r="F54" s="9"/>
      <c r="G54" s="10">
        <f t="shared" si="0"/>
        <v>0</v>
      </c>
      <c r="H54" s="38"/>
      <c r="I54" s="10">
        <f t="shared" si="1"/>
        <v>0</v>
      </c>
      <c r="J54" s="9"/>
      <c r="K54" s="10">
        <f t="shared" si="2"/>
        <v>0</v>
      </c>
      <c r="L54" s="10">
        <f t="shared" si="3"/>
        <v>0</v>
      </c>
    </row>
    <row r="55" spans="1:12" x14ac:dyDescent="0.3">
      <c r="A55" s="13"/>
      <c r="B55" s="18" t="s">
        <v>77</v>
      </c>
      <c r="C55" s="74" t="s">
        <v>15</v>
      </c>
      <c r="D55" s="9"/>
      <c r="E55" s="9">
        <v>1.3</v>
      </c>
      <c r="F55" s="9"/>
      <c r="G55" s="10">
        <f t="shared" si="0"/>
        <v>0</v>
      </c>
      <c r="H55" s="9"/>
      <c r="I55" s="10">
        <f t="shared" si="1"/>
        <v>0</v>
      </c>
      <c r="J55" s="9"/>
      <c r="K55" s="10">
        <f t="shared" si="2"/>
        <v>0</v>
      </c>
      <c r="L55" s="10">
        <f t="shared" si="3"/>
        <v>0</v>
      </c>
    </row>
    <row r="56" spans="1:12" x14ac:dyDescent="0.3">
      <c r="A56" s="13"/>
      <c r="B56" s="18" t="s">
        <v>78</v>
      </c>
      <c r="C56" s="74" t="s">
        <v>15</v>
      </c>
      <c r="D56" s="9"/>
      <c r="E56" s="9">
        <v>1.2</v>
      </c>
      <c r="F56" s="9"/>
      <c r="G56" s="10">
        <f t="shared" si="0"/>
        <v>0</v>
      </c>
      <c r="H56" s="9"/>
      <c r="I56" s="10">
        <f t="shared" si="1"/>
        <v>0</v>
      </c>
      <c r="J56" s="9"/>
      <c r="K56" s="10">
        <f t="shared" si="2"/>
        <v>0</v>
      </c>
      <c r="L56" s="10">
        <f t="shared" si="3"/>
        <v>0</v>
      </c>
    </row>
    <row r="57" spans="1:12" x14ac:dyDescent="0.3">
      <c r="A57" s="13"/>
      <c r="B57" s="11" t="s">
        <v>3</v>
      </c>
      <c r="C57" s="80" t="s">
        <v>0</v>
      </c>
      <c r="D57" s="9">
        <v>2</v>
      </c>
      <c r="E57" s="9">
        <f>E53*D57</f>
        <v>2</v>
      </c>
      <c r="F57" s="9"/>
      <c r="G57" s="10">
        <f t="shared" si="0"/>
        <v>0</v>
      </c>
      <c r="H57" s="9"/>
      <c r="I57" s="10">
        <f t="shared" si="1"/>
        <v>0</v>
      </c>
      <c r="J57" s="9"/>
      <c r="K57" s="10">
        <f t="shared" si="2"/>
        <v>0</v>
      </c>
      <c r="L57" s="10">
        <f t="shared" si="3"/>
        <v>0</v>
      </c>
    </row>
    <row r="58" spans="1:12" ht="27.6" x14ac:dyDescent="0.3">
      <c r="A58" s="96">
        <v>11</v>
      </c>
      <c r="B58" s="97" t="s">
        <v>126</v>
      </c>
      <c r="C58" s="161" t="s">
        <v>28</v>
      </c>
      <c r="D58" s="99"/>
      <c r="E58" s="99">
        <v>1</v>
      </c>
      <c r="F58" s="21"/>
      <c r="G58" s="10">
        <f t="shared" si="0"/>
        <v>0</v>
      </c>
      <c r="H58" s="21"/>
      <c r="I58" s="10">
        <f t="shared" si="1"/>
        <v>0</v>
      </c>
      <c r="J58" s="21"/>
      <c r="K58" s="10">
        <f t="shared" si="2"/>
        <v>0</v>
      </c>
      <c r="L58" s="10">
        <f t="shared" si="3"/>
        <v>0</v>
      </c>
    </row>
    <row r="59" spans="1:12" x14ac:dyDescent="0.3">
      <c r="A59" s="96">
        <v>12</v>
      </c>
      <c r="B59" s="104" t="s">
        <v>129</v>
      </c>
      <c r="C59" s="92" t="s">
        <v>15</v>
      </c>
      <c r="D59" s="99"/>
      <c r="E59" s="99">
        <v>1.5</v>
      </c>
      <c r="F59" s="21"/>
      <c r="G59" s="10">
        <f t="shared" si="0"/>
        <v>0</v>
      </c>
      <c r="H59" s="21"/>
      <c r="I59" s="10">
        <f t="shared" si="1"/>
        <v>0</v>
      </c>
      <c r="J59" s="21"/>
      <c r="K59" s="10">
        <f t="shared" si="2"/>
        <v>0</v>
      </c>
      <c r="L59" s="10">
        <f t="shared" si="3"/>
        <v>0</v>
      </c>
    </row>
    <row r="60" spans="1:12" ht="27.6" x14ac:dyDescent="0.3">
      <c r="A60" s="96">
        <v>13</v>
      </c>
      <c r="B60" s="97" t="s">
        <v>118</v>
      </c>
      <c r="C60" s="92" t="s">
        <v>0</v>
      </c>
      <c r="D60" s="147"/>
      <c r="E60" s="99">
        <v>1</v>
      </c>
      <c r="F60" s="21"/>
      <c r="G60" s="10">
        <f t="shared" si="0"/>
        <v>0</v>
      </c>
      <c r="H60" s="21"/>
      <c r="I60" s="10">
        <f t="shared" si="1"/>
        <v>0</v>
      </c>
      <c r="J60" s="21"/>
      <c r="K60" s="10">
        <f t="shared" si="2"/>
        <v>0</v>
      </c>
      <c r="L60" s="10">
        <f t="shared" si="3"/>
        <v>0</v>
      </c>
    </row>
    <row r="61" spans="1:12" ht="27.6" x14ac:dyDescent="0.3">
      <c r="A61" s="96">
        <v>14</v>
      </c>
      <c r="B61" s="97" t="s">
        <v>121</v>
      </c>
      <c r="C61" s="105" t="s">
        <v>0</v>
      </c>
      <c r="D61" s="96"/>
      <c r="E61" s="106">
        <v>1</v>
      </c>
      <c r="F61" s="41"/>
      <c r="G61" s="10">
        <f t="shared" si="0"/>
        <v>0</v>
      </c>
      <c r="H61" s="41"/>
      <c r="I61" s="10">
        <f t="shared" si="1"/>
        <v>0</v>
      </c>
      <c r="J61" s="41"/>
      <c r="K61" s="10">
        <f t="shared" si="2"/>
        <v>0</v>
      </c>
      <c r="L61" s="10">
        <f t="shared" si="3"/>
        <v>0</v>
      </c>
    </row>
    <row r="62" spans="1:12" ht="27.6" x14ac:dyDescent="0.3">
      <c r="A62" s="96">
        <v>15</v>
      </c>
      <c r="B62" s="68" t="s">
        <v>55</v>
      </c>
      <c r="C62" s="74" t="s">
        <v>15</v>
      </c>
      <c r="D62" s="21"/>
      <c r="E62" s="21">
        <v>15</v>
      </c>
      <c r="F62" s="21"/>
      <c r="G62" s="10">
        <f t="shared" si="0"/>
        <v>0</v>
      </c>
      <c r="H62" s="21"/>
      <c r="I62" s="10">
        <f t="shared" si="1"/>
        <v>0</v>
      </c>
      <c r="J62" s="21"/>
      <c r="K62" s="10">
        <f t="shared" si="2"/>
        <v>0</v>
      </c>
      <c r="L62" s="10">
        <f t="shared" si="3"/>
        <v>0</v>
      </c>
    </row>
    <row r="63" spans="1:12" x14ac:dyDescent="0.3">
      <c r="A63" s="96"/>
      <c r="B63" s="110" t="s">
        <v>5</v>
      </c>
      <c r="C63" s="102"/>
      <c r="D63" s="141"/>
      <c r="E63" s="21"/>
      <c r="F63" s="21"/>
      <c r="G63" s="162">
        <f>SUM(G9:G62)</f>
        <v>0</v>
      </c>
      <c r="H63" s="99"/>
      <c r="I63" s="162">
        <f>SUM(I9:I62)</f>
        <v>0</v>
      </c>
      <c r="J63" s="99"/>
      <c r="K63" s="162">
        <f>SUM(K9:K62)</f>
        <v>0</v>
      </c>
      <c r="L63" s="162">
        <f>G63+I63+K63</f>
        <v>0</v>
      </c>
    </row>
    <row r="64" spans="1:12" x14ac:dyDescent="0.3">
      <c r="A64" s="96"/>
      <c r="B64" s="20" t="s">
        <v>4</v>
      </c>
      <c r="C64" s="140"/>
      <c r="D64" s="141"/>
      <c r="E64" s="21"/>
      <c r="F64" s="21"/>
      <c r="G64" s="21"/>
      <c r="H64" s="21"/>
      <c r="I64" s="21"/>
      <c r="J64" s="21"/>
      <c r="K64" s="100"/>
      <c r="L64" s="100">
        <f>G63*C64</f>
        <v>0</v>
      </c>
    </row>
    <row r="65" spans="1:12" x14ac:dyDescent="0.3">
      <c r="A65" s="111"/>
      <c r="B65" s="112" t="s">
        <v>5</v>
      </c>
      <c r="C65" s="102"/>
      <c r="D65" s="142"/>
      <c r="E65" s="26"/>
      <c r="F65" s="26"/>
      <c r="G65" s="26"/>
      <c r="H65" s="26"/>
      <c r="I65" s="26"/>
      <c r="J65" s="26"/>
      <c r="K65" s="143"/>
      <c r="L65" s="144">
        <f>L64+L63</f>
        <v>0</v>
      </c>
    </row>
    <row r="66" spans="1:12" x14ac:dyDescent="0.3">
      <c r="A66" s="111"/>
      <c r="B66" s="113" t="s">
        <v>6</v>
      </c>
      <c r="C66" s="145"/>
      <c r="D66" s="142"/>
      <c r="E66" s="26"/>
      <c r="F66" s="26"/>
      <c r="G66" s="26"/>
      <c r="H66" s="26"/>
      <c r="I66" s="26"/>
      <c r="J66" s="26"/>
      <c r="K66" s="143"/>
      <c r="L66" s="144">
        <f>L65*C66</f>
        <v>0</v>
      </c>
    </row>
    <row r="67" spans="1:12" x14ac:dyDescent="0.3">
      <c r="A67" s="111"/>
      <c r="B67" s="114" t="s">
        <v>5</v>
      </c>
      <c r="C67" s="146"/>
      <c r="D67" s="142"/>
      <c r="E67" s="26"/>
      <c r="F67" s="26"/>
      <c r="G67" s="26"/>
      <c r="H67" s="26"/>
      <c r="I67" s="26"/>
      <c r="J67" s="26"/>
      <c r="K67" s="143"/>
      <c r="L67" s="144">
        <f>L66+L65</f>
        <v>0</v>
      </c>
    </row>
    <row r="68" spans="1:12" x14ac:dyDescent="0.3">
      <c r="A68" s="96"/>
      <c r="B68" s="113" t="s">
        <v>56</v>
      </c>
      <c r="C68" s="145"/>
      <c r="D68" s="142"/>
      <c r="E68" s="21"/>
      <c r="F68" s="21"/>
      <c r="G68" s="21"/>
      <c r="H68" s="21"/>
      <c r="I68" s="21"/>
      <c r="J68" s="21"/>
      <c r="K68" s="100"/>
      <c r="L68" s="100">
        <f>L67*C68</f>
        <v>0</v>
      </c>
    </row>
    <row r="69" spans="1:12" x14ac:dyDescent="0.3">
      <c r="A69" s="96"/>
      <c r="B69" s="114" t="s">
        <v>5</v>
      </c>
      <c r="C69" s="146"/>
      <c r="D69" s="147"/>
      <c r="E69" s="21"/>
      <c r="F69" s="21"/>
      <c r="G69" s="21"/>
      <c r="H69" s="21"/>
      <c r="I69" s="21"/>
      <c r="J69" s="21"/>
      <c r="K69" s="100"/>
      <c r="L69" s="100">
        <f>L68+L67</f>
        <v>0</v>
      </c>
    </row>
    <row r="70" spans="1:12" x14ac:dyDescent="0.3">
      <c r="A70" s="96"/>
      <c r="B70" s="113" t="s">
        <v>7</v>
      </c>
      <c r="C70" s="140"/>
      <c r="D70" s="141"/>
      <c r="E70" s="21"/>
      <c r="F70" s="21"/>
      <c r="G70" s="21"/>
      <c r="H70" s="21"/>
      <c r="I70" s="21"/>
      <c r="J70" s="21"/>
      <c r="K70" s="100"/>
      <c r="L70" s="100">
        <f>L69*C70</f>
        <v>0</v>
      </c>
    </row>
    <row r="71" spans="1:12" x14ac:dyDescent="0.3">
      <c r="A71" s="96"/>
      <c r="B71" s="114" t="s">
        <v>52</v>
      </c>
      <c r="C71" s="102"/>
      <c r="D71" s="141"/>
      <c r="E71" s="21"/>
      <c r="F71" s="21"/>
      <c r="G71" s="21"/>
      <c r="H71" s="21"/>
      <c r="I71" s="21"/>
      <c r="J71" s="21"/>
      <c r="K71" s="100"/>
      <c r="L71" s="100">
        <f>L70+L69</f>
        <v>0</v>
      </c>
    </row>
    <row r="72" spans="1:12" x14ac:dyDescent="0.3">
      <c r="A72" s="96"/>
      <c r="B72" s="20" t="s">
        <v>53</v>
      </c>
      <c r="C72" s="140">
        <v>0.18</v>
      </c>
      <c r="D72" s="141"/>
      <c r="E72" s="141"/>
      <c r="F72" s="141"/>
      <c r="G72" s="141"/>
      <c r="H72" s="141"/>
      <c r="I72" s="141"/>
      <c r="J72" s="141"/>
      <c r="K72" s="141"/>
      <c r="L72" s="148">
        <f>L71*C72</f>
        <v>0</v>
      </c>
    </row>
    <row r="73" spans="1:12" x14ac:dyDescent="0.3">
      <c r="A73" s="96"/>
      <c r="B73" s="115" t="s">
        <v>10</v>
      </c>
      <c r="C73" s="112"/>
      <c r="D73" s="141"/>
      <c r="E73" s="141"/>
      <c r="F73" s="141"/>
      <c r="G73" s="141"/>
      <c r="H73" s="141"/>
      <c r="I73" s="141"/>
      <c r="J73" s="141"/>
      <c r="K73" s="141"/>
      <c r="L73" s="147">
        <f>SUM(L71:L72)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919B3-8C84-4AD0-92EA-E3904D0987F2}">
  <sheetPr>
    <tabColor theme="3" tint="0.39997558519241921"/>
  </sheetPr>
  <dimension ref="A1:L102"/>
  <sheetViews>
    <sheetView topLeftCell="A70" workbookViewId="0">
      <selection activeCell="C170" sqref="C170:C176"/>
    </sheetView>
  </sheetViews>
  <sheetFormatPr defaultRowHeight="14.4" x14ac:dyDescent="0.3"/>
  <cols>
    <col min="1" max="1" width="4.6640625" customWidth="1"/>
    <col min="2" max="2" width="64.88671875" customWidth="1"/>
    <col min="7" max="7" width="12.33203125" customWidth="1"/>
    <col min="9" max="9" width="11.88671875" customWidth="1"/>
    <col min="11" max="11" width="11.33203125" customWidth="1"/>
    <col min="12" max="12" width="12.109375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L102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ht="18.600000000000001" customHeight="1" x14ac:dyDescent="0.3">
      <c r="A7" s="66"/>
      <c r="B7" s="78" t="s">
        <v>138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ht="18.600000000000001" customHeight="1" x14ac:dyDescent="0.3">
      <c r="A8" s="66"/>
      <c r="B8" s="77" t="s">
        <v>79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69">
        <v>1</v>
      </c>
      <c r="B9" s="91" t="s">
        <v>92</v>
      </c>
      <c r="C9" s="92" t="s">
        <v>90</v>
      </c>
      <c r="D9" s="93"/>
      <c r="E9" s="94">
        <v>62</v>
      </c>
      <c r="F9" s="95"/>
      <c r="G9" s="10">
        <f t="shared" ref="G9:G91" si="0">F9*E9</f>
        <v>0</v>
      </c>
      <c r="H9" s="38"/>
      <c r="I9" s="10">
        <f t="shared" ref="I9:I91" si="1">H9*E9</f>
        <v>0</v>
      </c>
      <c r="J9" s="38"/>
      <c r="K9" s="10">
        <f t="shared" ref="K9:K91" si="2">J9*E9</f>
        <v>0</v>
      </c>
      <c r="L9" s="10">
        <f t="shared" ref="L9:L91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62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68" t="s">
        <v>54</v>
      </c>
      <c r="C11" s="74" t="s">
        <v>43</v>
      </c>
      <c r="D11" s="21">
        <v>1.02</v>
      </c>
      <c r="E11" s="21">
        <f>D11*E9</f>
        <v>63.24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x14ac:dyDescent="0.3">
      <c r="A12" s="75"/>
      <c r="B12" s="42" t="s">
        <v>44</v>
      </c>
      <c r="C12" s="74" t="s">
        <v>43</v>
      </c>
      <c r="D12" s="21">
        <v>1.01</v>
      </c>
      <c r="E12" s="21">
        <f>D12*E9</f>
        <v>62.62</v>
      </c>
      <c r="F12" s="21"/>
      <c r="G12" s="10">
        <f t="shared" si="0"/>
        <v>0</v>
      </c>
      <c r="H12" s="21"/>
      <c r="I12" s="10">
        <f t="shared" si="1"/>
        <v>0</v>
      </c>
      <c r="J12" s="21"/>
      <c r="K12" s="10">
        <f t="shared" si="2"/>
        <v>0</v>
      </c>
      <c r="L12" s="10">
        <f t="shared" si="3"/>
        <v>0</v>
      </c>
    </row>
    <row r="13" spans="1:12" x14ac:dyDescent="0.3">
      <c r="A13" s="75"/>
      <c r="B13" s="20" t="s">
        <v>12</v>
      </c>
      <c r="C13" s="74" t="s">
        <v>0</v>
      </c>
      <c r="D13" s="58">
        <v>0.05</v>
      </c>
      <c r="E13" s="21">
        <f>D13*E9</f>
        <v>3.1</v>
      </c>
      <c r="F13" s="21"/>
      <c r="G13" s="10">
        <f t="shared" si="0"/>
        <v>0</v>
      </c>
      <c r="H13" s="21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ht="27.6" x14ac:dyDescent="0.3">
      <c r="A14" s="69">
        <v>2</v>
      </c>
      <c r="B14" s="70" t="s">
        <v>136</v>
      </c>
      <c r="C14" s="81" t="s">
        <v>22</v>
      </c>
      <c r="D14" s="71"/>
      <c r="E14" s="72">
        <v>21</v>
      </c>
      <c r="F14" s="73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69"/>
      <c r="B15" s="43" t="s">
        <v>13</v>
      </c>
      <c r="C15" s="74" t="s">
        <v>15</v>
      </c>
      <c r="D15" s="21">
        <v>1</v>
      </c>
      <c r="E15" s="21">
        <f>E14*D15</f>
        <v>21</v>
      </c>
      <c r="F15" s="38"/>
      <c r="G15" s="10">
        <f t="shared" si="0"/>
        <v>0</v>
      </c>
      <c r="H15" s="38"/>
      <c r="I15" s="10">
        <f t="shared" si="1"/>
        <v>0</v>
      </c>
      <c r="J15" s="21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5" t="s">
        <v>49</v>
      </c>
      <c r="C16" s="83" t="s">
        <v>22</v>
      </c>
      <c r="D16" s="40">
        <v>1.01</v>
      </c>
      <c r="E16" s="38">
        <f>D16*E14</f>
        <v>21.21</v>
      </c>
      <c r="F16" s="38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75"/>
      <c r="B17" s="43" t="s">
        <v>50</v>
      </c>
      <c r="C17" s="83" t="s">
        <v>16</v>
      </c>
      <c r="D17" s="39"/>
      <c r="E17" s="38">
        <v>3</v>
      </c>
      <c r="F17" s="38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75"/>
      <c r="B18" s="45" t="s">
        <v>12</v>
      </c>
      <c r="C18" s="83" t="s">
        <v>0</v>
      </c>
      <c r="D18" s="40">
        <v>0.04</v>
      </c>
      <c r="E18" s="38">
        <f>D18*E14</f>
        <v>0.84</v>
      </c>
      <c r="F18" s="34"/>
      <c r="G18" s="10">
        <f t="shared" si="0"/>
        <v>0</v>
      </c>
      <c r="H18" s="38"/>
      <c r="I18" s="10">
        <f t="shared" si="1"/>
        <v>0</v>
      </c>
      <c r="J18" s="38"/>
      <c r="K18" s="10">
        <f t="shared" si="2"/>
        <v>0</v>
      </c>
      <c r="L18" s="10">
        <f t="shared" si="3"/>
        <v>0</v>
      </c>
    </row>
    <row r="19" spans="1:12" x14ac:dyDescent="0.3">
      <c r="A19" s="69">
        <v>3</v>
      </c>
      <c r="B19" s="70" t="s">
        <v>93</v>
      </c>
      <c r="C19" s="81" t="s">
        <v>22</v>
      </c>
      <c r="D19" s="71"/>
      <c r="E19" s="72">
        <v>58</v>
      </c>
      <c r="F19" s="73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69"/>
      <c r="B20" s="43" t="s">
        <v>13</v>
      </c>
      <c r="C20" s="74" t="s">
        <v>15</v>
      </c>
      <c r="D20" s="21">
        <v>1</v>
      </c>
      <c r="E20" s="21">
        <f>E19*D20</f>
        <v>58</v>
      </c>
      <c r="F20" s="38"/>
      <c r="G20" s="10">
        <f t="shared" si="0"/>
        <v>0</v>
      </c>
      <c r="H20" s="38"/>
      <c r="I20" s="10">
        <f t="shared" si="1"/>
        <v>0</v>
      </c>
      <c r="J20" s="21"/>
      <c r="K20" s="10">
        <f t="shared" si="2"/>
        <v>0</v>
      </c>
      <c r="L20" s="10">
        <f t="shared" si="3"/>
        <v>0</v>
      </c>
    </row>
    <row r="21" spans="1:12" x14ac:dyDescent="0.3">
      <c r="A21" s="75"/>
      <c r="B21" s="45" t="s">
        <v>46</v>
      </c>
      <c r="C21" s="83" t="s">
        <v>22</v>
      </c>
      <c r="D21" s="40">
        <v>1.01</v>
      </c>
      <c r="E21" s="38">
        <f>D21*E19</f>
        <v>58.58</v>
      </c>
      <c r="F21" s="38"/>
      <c r="G21" s="10">
        <f t="shared" si="0"/>
        <v>0</v>
      </c>
      <c r="H21" s="38"/>
      <c r="I21" s="10">
        <f t="shared" si="1"/>
        <v>0</v>
      </c>
      <c r="J21" s="38"/>
      <c r="K21" s="10">
        <f t="shared" si="2"/>
        <v>0</v>
      </c>
      <c r="L21" s="10">
        <f t="shared" si="3"/>
        <v>0</v>
      </c>
    </row>
    <row r="22" spans="1:12" x14ac:dyDescent="0.3">
      <c r="A22" s="75"/>
      <c r="B22" s="43" t="s">
        <v>84</v>
      </c>
      <c r="C22" s="83" t="s">
        <v>16</v>
      </c>
      <c r="D22" s="39"/>
      <c r="E22" s="38">
        <v>5</v>
      </c>
      <c r="F22" s="38"/>
      <c r="G22" s="10">
        <f t="shared" si="0"/>
        <v>0</v>
      </c>
      <c r="H22" s="38"/>
      <c r="I22" s="10">
        <f t="shared" si="1"/>
        <v>0</v>
      </c>
      <c r="J22" s="38"/>
      <c r="K22" s="10">
        <f t="shared" si="2"/>
        <v>0</v>
      </c>
      <c r="L22" s="10">
        <f t="shared" si="3"/>
        <v>0</v>
      </c>
    </row>
    <row r="23" spans="1:12" x14ac:dyDescent="0.3">
      <c r="A23" s="75"/>
      <c r="B23" s="45" t="s">
        <v>45</v>
      </c>
      <c r="C23" s="83" t="s">
        <v>2</v>
      </c>
      <c r="D23" s="39">
        <v>0.02</v>
      </c>
      <c r="E23" s="38">
        <f>D23*E19</f>
        <v>1.1599999999999999</v>
      </c>
      <c r="F23" s="38"/>
      <c r="G23" s="1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75"/>
      <c r="B24" s="45" t="s">
        <v>12</v>
      </c>
      <c r="C24" s="83" t="s">
        <v>0</v>
      </c>
      <c r="D24" s="40">
        <v>0.04</v>
      </c>
      <c r="E24" s="38">
        <f>D24*E19</f>
        <v>2.3199999999999998</v>
      </c>
      <c r="F24" s="34"/>
      <c r="G24" s="10">
        <f t="shared" si="0"/>
        <v>0</v>
      </c>
      <c r="H24" s="38"/>
      <c r="I24" s="10">
        <f t="shared" si="1"/>
        <v>0</v>
      </c>
      <c r="J24" s="38"/>
      <c r="K24" s="10">
        <f t="shared" si="2"/>
        <v>0</v>
      </c>
      <c r="L24" s="10">
        <f t="shared" si="3"/>
        <v>0</v>
      </c>
    </row>
    <row r="25" spans="1:12" x14ac:dyDescent="0.3">
      <c r="A25" s="13">
        <v>4</v>
      </c>
      <c r="B25" s="6" t="s">
        <v>94</v>
      </c>
      <c r="C25" s="81" t="s">
        <v>15</v>
      </c>
      <c r="D25" s="8"/>
      <c r="E25" s="8">
        <v>0.5</v>
      </c>
      <c r="F25" s="9"/>
      <c r="G25" s="10">
        <f t="shared" si="0"/>
        <v>0</v>
      </c>
      <c r="H25" s="9"/>
      <c r="I25" s="10">
        <f t="shared" si="1"/>
        <v>0</v>
      </c>
      <c r="J25" s="9"/>
      <c r="K25" s="10">
        <f t="shared" si="2"/>
        <v>0</v>
      </c>
      <c r="L25" s="10">
        <f t="shared" si="3"/>
        <v>0</v>
      </c>
    </row>
    <row r="26" spans="1:12" x14ac:dyDescent="0.3">
      <c r="A26" s="13"/>
      <c r="B26" s="43" t="s">
        <v>13</v>
      </c>
      <c r="C26" s="74" t="s">
        <v>15</v>
      </c>
      <c r="D26" s="21">
        <v>1</v>
      </c>
      <c r="E26" s="21">
        <f>E25*D26</f>
        <v>0.5</v>
      </c>
      <c r="F26" s="38"/>
      <c r="G26" s="10">
        <f t="shared" si="0"/>
        <v>0</v>
      </c>
      <c r="H26" s="38"/>
      <c r="I26" s="10">
        <f t="shared" si="1"/>
        <v>0</v>
      </c>
      <c r="J26" s="21"/>
      <c r="K26" s="10">
        <f t="shared" si="2"/>
        <v>0</v>
      </c>
      <c r="L26" s="10">
        <f t="shared" si="3"/>
        <v>0</v>
      </c>
    </row>
    <row r="27" spans="1:12" x14ac:dyDescent="0.3">
      <c r="A27" s="13"/>
      <c r="B27" s="45" t="s">
        <v>114</v>
      </c>
      <c r="C27" s="83" t="s">
        <v>15</v>
      </c>
      <c r="D27" s="46">
        <v>1.05</v>
      </c>
      <c r="E27" s="38">
        <f>D27*E25</f>
        <v>0.52500000000000002</v>
      </c>
      <c r="F27" s="38"/>
      <c r="G27" s="10">
        <f t="shared" si="0"/>
        <v>0</v>
      </c>
      <c r="H27" s="38"/>
      <c r="I27" s="10">
        <f t="shared" si="1"/>
        <v>0</v>
      </c>
      <c r="J27" s="38"/>
      <c r="K27" s="10">
        <f t="shared" si="2"/>
        <v>0</v>
      </c>
      <c r="L27" s="10">
        <f t="shared" si="3"/>
        <v>0</v>
      </c>
    </row>
    <row r="28" spans="1:12" x14ac:dyDescent="0.3">
      <c r="A28" s="13"/>
      <c r="B28" s="45" t="s">
        <v>26</v>
      </c>
      <c r="C28" s="83" t="s">
        <v>2</v>
      </c>
      <c r="D28" s="47">
        <v>6</v>
      </c>
      <c r="E28" s="38">
        <f>D28*E25</f>
        <v>3</v>
      </c>
      <c r="F28" s="38"/>
      <c r="G28" s="10">
        <f t="shared" si="0"/>
        <v>0</v>
      </c>
      <c r="H28" s="38"/>
      <c r="I28" s="10">
        <f t="shared" si="1"/>
        <v>0</v>
      </c>
      <c r="J28" s="38"/>
      <c r="K28" s="10">
        <f t="shared" si="2"/>
        <v>0</v>
      </c>
      <c r="L28" s="10">
        <f t="shared" si="3"/>
        <v>0</v>
      </c>
    </row>
    <row r="29" spans="1:12" x14ac:dyDescent="0.3">
      <c r="A29" s="13"/>
      <c r="B29" s="42" t="s">
        <v>27</v>
      </c>
      <c r="C29" s="74" t="s">
        <v>28</v>
      </c>
      <c r="D29" s="44">
        <v>0.2</v>
      </c>
      <c r="E29" s="21">
        <f>D29*E25</f>
        <v>0.1</v>
      </c>
      <c r="F29" s="21"/>
      <c r="G29" s="10">
        <f t="shared" si="0"/>
        <v>0</v>
      </c>
      <c r="H29" s="21"/>
      <c r="I29" s="10">
        <f t="shared" si="1"/>
        <v>0</v>
      </c>
      <c r="J29" s="21"/>
      <c r="K29" s="10">
        <f t="shared" si="2"/>
        <v>0</v>
      </c>
      <c r="L29" s="10">
        <f t="shared" si="3"/>
        <v>0</v>
      </c>
    </row>
    <row r="30" spans="1:12" x14ac:dyDescent="0.3">
      <c r="A30" s="13"/>
      <c r="B30" s="57" t="s">
        <v>29</v>
      </c>
      <c r="C30" s="83" t="s">
        <v>2</v>
      </c>
      <c r="D30" s="46">
        <v>0.04</v>
      </c>
      <c r="E30" s="38">
        <f>D30*E25</f>
        <v>0.02</v>
      </c>
      <c r="F30" s="38"/>
      <c r="G30" s="10">
        <f t="shared" si="0"/>
        <v>0</v>
      </c>
      <c r="H30" s="38"/>
      <c r="I30" s="10">
        <f t="shared" si="1"/>
        <v>0</v>
      </c>
      <c r="J30" s="38"/>
      <c r="K30" s="10">
        <f t="shared" si="2"/>
        <v>0</v>
      </c>
      <c r="L30" s="10">
        <f t="shared" si="3"/>
        <v>0</v>
      </c>
    </row>
    <row r="31" spans="1:12" x14ac:dyDescent="0.3">
      <c r="A31" s="13"/>
      <c r="B31" s="45" t="s">
        <v>12</v>
      </c>
      <c r="C31" s="83" t="s">
        <v>0</v>
      </c>
      <c r="D31" s="46">
        <v>4.6600000000000003E-2</v>
      </c>
      <c r="E31" s="38">
        <f>D31*E25</f>
        <v>2.3300000000000001E-2</v>
      </c>
      <c r="F31" s="38"/>
      <c r="G31" s="10">
        <f t="shared" si="0"/>
        <v>0</v>
      </c>
      <c r="H31" s="38"/>
      <c r="I31" s="10">
        <f t="shared" si="1"/>
        <v>0</v>
      </c>
      <c r="J31" s="38"/>
      <c r="K31" s="10">
        <f t="shared" si="2"/>
        <v>0</v>
      </c>
      <c r="L31" s="10">
        <f t="shared" si="3"/>
        <v>0</v>
      </c>
    </row>
    <row r="32" spans="1:12" x14ac:dyDescent="0.3">
      <c r="A32" s="13">
        <v>5</v>
      </c>
      <c r="B32" s="15" t="s">
        <v>95</v>
      </c>
      <c r="C32" s="81" t="s">
        <v>41</v>
      </c>
      <c r="D32" s="16"/>
      <c r="E32" s="8">
        <v>6</v>
      </c>
      <c r="F32" s="9"/>
      <c r="G32" s="10">
        <f t="shared" si="0"/>
        <v>0</v>
      </c>
      <c r="H32" s="9"/>
      <c r="I32" s="10">
        <f t="shared" si="1"/>
        <v>0</v>
      </c>
      <c r="J32" s="9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33" t="s">
        <v>13</v>
      </c>
      <c r="C33" s="74" t="s">
        <v>42</v>
      </c>
      <c r="D33" s="21">
        <v>1</v>
      </c>
      <c r="E33" s="21">
        <f>E32*D33</f>
        <v>6</v>
      </c>
      <c r="F33" s="34"/>
      <c r="G33" s="10">
        <f t="shared" si="0"/>
        <v>0</v>
      </c>
      <c r="H33" s="41"/>
      <c r="I33" s="10">
        <f t="shared" si="1"/>
        <v>0</v>
      </c>
      <c r="J33" s="34"/>
      <c r="K33" s="10">
        <f t="shared" si="2"/>
        <v>0</v>
      </c>
      <c r="L33" s="10">
        <f t="shared" si="3"/>
        <v>0</v>
      </c>
    </row>
    <row r="34" spans="1:12" x14ac:dyDescent="0.3">
      <c r="A34" s="13"/>
      <c r="B34" s="18" t="s">
        <v>96</v>
      </c>
      <c r="C34" s="74" t="s">
        <v>41</v>
      </c>
      <c r="D34" s="12"/>
      <c r="E34" s="9">
        <v>5</v>
      </c>
      <c r="F34" s="9"/>
      <c r="G34" s="10">
        <f t="shared" si="0"/>
        <v>0</v>
      </c>
      <c r="H34" s="9"/>
      <c r="I34" s="10">
        <f t="shared" si="1"/>
        <v>0</v>
      </c>
      <c r="J34" s="9"/>
      <c r="K34" s="10">
        <f t="shared" si="2"/>
        <v>0</v>
      </c>
      <c r="L34" s="10">
        <f t="shared" si="3"/>
        <v>0</v>
      </c>
    </row>
    <row r="35" spans="1:12" x14ac:dyDescent="0.3">
      <c r="A35" s="13"/>
      <c r="B35" s="11" t="s">
        <v>3</v>
      </c>
      <c r="C35" s="80" t="s">
        <v>0</v>
      </c>
      <c r="D35" s="12">
        <v>0.4</v>
      </c>
      <c r="E35" s="9">
        <f>E32*D35</f>
        <v>2.4000000000000004</v>
      </c>
      <c r="F35" s="9"/>
      <c r="G35" s="10">
        <f t="shared" si="0"/>
        <v>0</v>
      </c>
      <c r="H35" s="9"/>
      <c r="I35" s="10">
        <f t="shared" si="1"/>
        <v>0</v>
      </c>
      <c r="J35" s="9"/>
      <c r="K35" s="10">
        <f t="shared" si="2"/>
        <v>0</v>
      </c>
      <c r="L35" s="10">
        <f t="shared" si="3"/>
        <v>0</v>
      </c>
    </row>
    <row r="36" spans="1:12" x14ac:dyDescent="0.3">
      <c r="A36" s="13">
        <v>6</v>
      </c>
      <c r="B36" s="15" t="s">
        <v>81</v>
      </c>
      <c r="C36" s="81" t="s">
        <v>15</v>
      </c>
      <c r="D36" s="16"/>
      <c r="E36" s="8">
        <v>4</v>
      </c>
      <c r="F36" s="9"/>
      <c r="G36" s="10">
        <f t="shared" si="0"/>
        <v>0</v>
      </c>
      <c r="H36" s="9"/>
      <c r="I36" s="10">
        <f t="shared" si="1"/>
        <v>0</v>
      </c>
      <c r="J36" s="9"/>
      <c r="K36" s="10">
        <f t="shared" si="2"/>
        <v>0</v>
      </c>
      <c r="L36" s="10">
        <f t="shared" si="3"/>
        <v>0</v>
      </c>
    </row>
    <row r="37" spans="1:12" x14ac:dyDescent="0.3">
      <c r="A37" s="13"/>
      <c r="B37" s="33" t="s">
        <v>13</v>
      </c>
      <c r="C37" s="74" t="s">
        <v>42</v>
      </c>
      <c r="D37" s="21">
        <v>1</v>
      </c>
      <c r="E37" s="21">
        <f>E36*D37</f>
        <v>4</v>
      </c>
      <c r="F37" s="34"/>
      <c r="G37" s="10">
        <f t="shared" si="0"/>
        <v>0</v>
      </c>
      <c r="H37" s="41"/>
      <c r="I37" s="10">
        <f t="shared" si="1"/>
        <v>0</v>
      </c>
      <c r="J37" s="34"/>
      <c r="K37" s="10">
        <f t="shared" si="2"/>
        <v>0</v>
      </c>
      <c r="L37" s="10">
        <f t="shared" si="3"/>
        <v>0</v>
      </c>
    </row>
    <row r="38" spans="1:12" x14ac:dyDescent="0.3">
      <c r="A38" s="13"/>
      <c r="B38" s="18" t="s">
        <v>83</v>
      </c>
      <c r="C38" s="74" t="s">
        <v>2</v>
      </c>
      <c r="D38" s="12"/>
      <c r="E38" s="9">
        <f>E36*0.35</f>
        <v>1.4</v>
      </c>
      <c r="F38" s="9"/>
      <c r="G38" s="10">
        <f t="shared" si="0"/>
        <v>0</v>
      </c>
      <c r="H38" s="9"/>
      <c r="I38" s="10">
        <f t="shared" si="1"/>
        <v>0</v>
      </c>
      <c r="J38" s="9"/>
      <c r="K38" s="10">
        <f t="shared" si="2"/>
        <v>0</v>
      </c>
      <c r="L38" s="10">
        <f t="shared" si="3"/>
        <v>0</v>
      </c>
    </row>
    <row r="39" spans="1:12" x14ac:dyDescent="0.3">
      <c r="A39" s="13"/>
      <c r="B39" s="11" t="s">
        <v>82</v>
      </c>
      <c r="C39" s="80" t="s">
        <v>1</v>
      </c>
      <c r="D39" s="12"/>
      <c r="E39" s="9">
        <f>E38*0.3</f>
        <v>0.42</v>
      </c>
      <c r="F39" s="9"/>
      <c r="G39" s="10">
        <f t="shared" si="0"/>
        <v>0</v>
      </c>
      <c r="H39" s="9"/>
      <c r="I39" s="10">
        <f t="shared" si="1"/>
        <v>0</v>
      </c>
      <c r="J39" s="9"/>
      <c r="K39" s="10">
        <f t="shared" si="2"/>
        <v>0</v>
      </c>
      <c r="L39" s="10">
        <f t="shared" si="3"/>
        <v>0</v>
      </c>
    </row>
    <row r="40" spans="1:12" x14ac:dyDescent="0.3">
      <c r="A40" s="13"/>
      <c r="B40" s="11" t="s">
        <v>3</v>
      </c>
      <c r="C40" s="80" t="s">
        <v>0</v>
      </c>
      <c r="D40" s="12">
        <v>0.2</v>
      </c>
      <c r="E40" s="9">
        <f>E36*D40</f>
        <v>0.8</v>
      </c>
      <c r="F40" s="9"/>
      <c r="G40" s="10">
        <f t="shared" si="0"/>
        <v>0</v>
      </c>
      <c r="H40" s="9"/>
      <c r="I40" s="10">
        <f t="shared" si="1"/>
        <v>0</v>
      </c>
      <c r="J40" s="9"/>
      <c r="K40" s="10">
        <f t="shared" si="2"/>
        <v>0</v>
      </c>
      <c r="L40" s="10">
        <f t="shared" si="3"/>
        <v>0</v>
      </c>
    </row>
    <row r="41" spans="1:12" ht="27.6" x14ac:dyDescent="0.3">
      <c r="A41" s="13">
        <v>7</v>
      </c>
      <c r="B41" s="6" t="s">
        <v>98</v>
      </c>
      <c r="C41" s="81" t="s">
        <v>15</v>
      </c>
      <c r="D41" s="8"/>
      <c r="E41" s="8">
        <v>165</v>
      </c>
      <c r="F41" s="9"/>
      <c r="G41" s="10">
        <f t="shared" si="0"/>
        <v>0</v>
      </c>
      <c r="H41" s="9"/>
      <c r="I41" s="10">
        <f t="shared" si="1"/>
        <v>0</v>
      </c>
      <c r="J41" s="9"/>
      <c r="K41" s="10">
        <f t="shared" si="2"/>
        <v>0</v>
      </c>
      <c r="L41" s="10">
        <f t="shared" si="3"/>
        <v>0</v>
      </c>
    </row>
    <row r="42" spans="1:12" x14ac:dyDescent="0.3">
      <c r="A42" s="13"/>
      <c r="B42" s="33" t="s">
        <v>13</v>
      </c>
      <c r="C42" s="74" t="s">
        <v>42</v>
      </c>
      <c r="D42" s="21">
        <v>1</v>
      </c>
      <c r="E42" s="21">
        <f>E41*D42</f>
        <v>165</v>
      </c>
      <c r="F42" s="34"/>
      <c r="G42" s="10">
        <f t="shared" si="0"/>
        <v>0</v>
      </c>
      <c r="H42" s="21"/>
      <c r="I42" s="10">
        <f t="shared" si="1"/>
        <v>0</v>
      </c>
      <c r="J42" s="21"/>
      <c r="K42" s="10">
        <f t="shared" si="2"/>
        <v>0</v>
      </c>
      <c r="L42" s="10">
        <f t="shared" si="3"/>
        <v>0</v>
      </c>
    </row>
    <row r="43" spans="1:12" x14ac:dyDescent="0.3">
      <c r="A43" s="13"/>
      <c r="B43" s="35" t="s">
        <v>14</v>
      </c>
      <c r="C43" s="82" t="s">
        <v>0</v>
      </c>
      <c r="D43" s="36">
        <v>8.0000000000000002E-3</v>
      </c>
      <c r="E43" s="34">
        <f>D43*E41</f>
        <v>1.32</v>
      </c>
      <c r="F43" s="34"/>
      <c r="G43" s="10">
        <f t="shared" si="0"/>
        <v>0</v>
      </c>
      <c r="H43" s="34"/>
      <c r="I43" s="10">
        <f t="shared" si="1"/>
        <v>0</v>
      </c>
      <c r="J43" s="34"/>
      <c r="K43" s="10">
        <f t="shared" si="2"/>
        <v>0</v>
      </c>
      <c r="L43" s="10">
        <f t="shared" si="3"/>
        <v>0</v>
      </c>
    </row>
    <row r="44" spans="1:12" x14ac:dyDescent="0.3">
      <c r="A44" s="13"/>
      <c r="B44" s="51" t="s">
        <v>18</v>
      </c>
      <c r="C44" s="74" t="s">
        <v>2</v>
      </c>
      <c r="D44" s="44">
        <v>0.45</v>
      </c>
      <c r="E44" s="41">
        <f>E41*D44</f>
        <v>74.25</v>
      </c>
      <c r="F44" s="41"/>
      <c r="G44" s="10">
        <f t="shared" si="0"/>
        <v>0</v>
      </c>
      <c r="H44" s="41"/>
      <c r="I44" s="10">
        <f t="shared" si="1"/>
        <v>0</v>
      </c>
      <c r="J44" s="41"/>
      <c r="K44" s="10">
        <f t="shared" si="2"/>
        <v>0</v>
      </c>
      <c r="L44" s="10">
        <f t="shared" si="3"/>
        <v>0</v>
      </c>
    </row>
    <row r="45" spans="1:12" x14ac:dyDescent="0.3">
      <c r="A45" s="13"/>
      <c r="B45" s="51" t="s">
        <v>19</v>
      </c>
      <c r="C45" s="74" t="s">
        <v>15</v>
      </c>
      <c r="D45" s="44">
        <v>8.9999999999999993E-3</v>
      </c>
      <c r="E45" s="52">
        <f>E41*D45</f>
        <v>1.4849999999999999</v>
      </c>
      <c r="F45" s="41"/>
      <c r="G45" s="10">
        <f t="shared" si="0"/>
        <v>0</v>
      </c>
      <c r="H45" s="41"/>
      <c r="I45" s="10">
        <f t="shared" si="1"/>
        <v>0</v>
      </c>
      <c r="J45" s="41"/>
      <c r="K45" s="10">
        <f t="shared" si="2"/>
        <v>0</v>
      </c>
      <c r="L45" s="10">
        <f t="shared" si="3"/>
        <v>0</v>
      </c>
    </row>
    <row r="46" spans="1:12" x14ac:dyDescent="0.3">
      <c r="A46" s="13"/>
      <c r="B46" s="53" t="s">
        <v>51</v>
      </c>
      <c r="C46" s="74" t="s">
        <v>2</v>
      </c>
      <c r="D46" s="21">
        <v>0.45</v>
      </c>
      <c r="E46" s="41">
        <f>E41*D46</f>
        <v>74.25</v>
      </c>
      <c r="F46" s="41"/>
      <c r="G46" s="10">
        <f t="shared" si="0"/>
        <v>0</v>
      </c>
      <c r="H46" s="41"/>
      <c r="I46" s="10">
        <f t="shared" si="1"/>
        <v>0</v>
      </c>
      <c r="J46" s="41"/>
      <c r="K46" s="10">
        <f t="shared" si="2"/>
        <v>0</v>
      </c>
      <c r="L46" s="10">
        <f t="shared" si="3"/>
        <v>0</v>
      </c>
    </row>
    <row r="47" spans="1:12" x14ac:dyDescent="0.3">
      <c r="A47" s="13"/>
      <c r="B47" s="53" t="s">
        <v>20</v>
      </c>
      <c r="C47" s="74" t="s">
        <v>2</v>
      </c>
      <c r="D47" s="44">
        <v>0.12</v>
      </c>
      <c r="E47" s="41">
        <f>E41*D47</f>
        <v>19.8</v>
      </c>
      <c r="F47" s="41"/>
      <c r="G47" s="10">
        <f t="shared" si="0"/>
        <v>0</v>
      </c>
      <c r="H47" s="41"/>
      <c r="I47" s="10">
        <f t="shared" si="1"/>
        <v>0</v>
      </c>
      <c r="J47" s="41"/>
      <c r="K47" s="10">
        <f t="shared" si="2"/>
        <v>0</v>
      </c>
      <c r="L47" s="10">
        <f t="shared" si="3"/>
        <v>0</v>
      </c>
    </row>
    <row r="48" spans="1:12" x14ac:dyDescent="0.3">
      <c r="A48" s="13"/>
      <c r="B48" s="54" t="s">
        <v>21</v>
      </c>
      <c r="C48" s="74" t="s">
        <v>22</v>
      </c>
      <c r="D48" s="21">
        <v>0.6</v>
      </c>
      <c r="E48" s="41">
        <f>E41*D48</f>
        <v>99</v>
      </c>
      <c r="F48" s="41"/>
      <c r="G48" s="10">
        <f t="shared" si="0"/>
        <v>0</v>
      </c>
      <c r="H48" s="41"/>
      <c r="I48" s="10">
        <f t="shared" si="1"/>
        <v>0</v>
      </c>
      <c r="J48" s="41"/>
      <c r="K48" s="10">
        <f t="shared" si="2"/>
        <v>0</v>
      </c>
      <c r="L48" s="10">
        <f t="shared" si="3"/>
        <v>0</v>
      </c>
    </row>
    <row r="49" spans="1:12" x14ac:dyDescent="0.3">
      <c r="A49" s="13"/>
      <c r="B49" s="55" t="s">
        <v>23</v>
      </c>
      <c r="C49" s="83" t="s">
        <v>16</v>
      </c>
      <c r="D49" s="46"/>
      <c r="E49" s="34">
        <v>10</v>
      </c>
      <c r="F49" s="34"/>
      <c r="G49" s="10">
        <f t="shared" si="0"/>
        <v>0</v>
      </c>
      <c r="H49" s="56"/>
      <c r="I49" s="10">
        <f t="shared" si="1"/>
        <v>0</v>
      </c>
      <c r="J49" s="56"/>
      <c r="K49" s="10">
        <f t="shared" si="2"/>
        <v>0</v>
      </c>
      <c r="L49" s="10">
        <f t="shared" si="3"/>
        <v>0</v>
      </c>
    </row>
    <row r="50" spans="1:12" x14ac:dyDescent="0.3">
      <c r="A50" s="13"/>
      <c r="B50" s="54" t="s">
        <v>24</v>
      </c>
      <c r="C50" s="74" t="s">
        <v>22</v>
      </c>
      <c r="D50" s="44">
        <v>0.26</v>
      </c>
      <c r="E50" s="41">
        <f>E41*D50</f>
        <v>42.9</v>
      </c>
      <c r="F50" s="41"/>
      <c r="G50" s="10">
        <f t="shared" si="0"/>
        <v>0</v>
      </c>
      <c r="H50" s="41"/>
      <c r="I50" s="10">
        <f t="shared" si="1"/>
        <v>0</v>
      </c>
      <c r="J50" s="41"/>
      <c r="K50" s="10">
        <f t="shared" si="2"/>
        <v>0</v>
      </c>
      <c r="L50" s="10">
        <f t="shared" si="3"/>
        <v>0</v>
      </c>
    </row>
    <row r="51" spans="1:12" x14ac:dyDescent="0.3">
      <c r="A51" s="13"/>
      <c r="B51" s="54" t="s">
        <v>25</v>
      </c>
      <c r="C51" s="74" t="s">
        <v>0</v>
      </c>
      <c r="D51" s="44">
        <v>7.0000000000000001E-3</v>
      </c>
      <c r="E51" s="41">
        <f>E41*D51</f>
        <v>1.155</v>
      </c>
      <c r="F51" s="41"/>
      <c r="G51" s="10">
        <f t="shared" si="0"/>
        <v>0</v>
      </c>
      <c r="H51" s="41"/>
      <c r="I51" s="10">
        <f t="shared" si="1"/>
        <v>0</v>
      </c>
      <c r="J51" s="41"/>
      <c r="K51" s="10">
        <f t="shared" si="2"/>
        <v>0</v>
      </c>
      <c r="L51" s="10">
        <f t="shared" si="3"/>
        <v>0</v>
      </c>
    </row>
    <row r="52" spans="1:12" x14ac:dyDescent="0.3">
      <c r="A52" s="13">
        <v>8</v>
      </c>
      <c r="B52" s="15" t="s">
        <v>139</v>
      </c>
      <c r="C52" s="84" t="s">
        <v>28</v>
      </c>
      <c r="D52" s="8"/>
      <c r="E52" s="8">
        <v>2</v>
      </c>
      <c r="F52" s="9"/>
      <c r="G52" s="10">
        <f t="shared" si="0"/>
        <v>0</v>
      </c>
      <c r="H52" s="9"/>
      <c r="I52" s="10">
        <f t="shared" si="1"/>
        <v>0</v>
      </c>
      <c r="J52" s="9"/>
      <c r="K52" s="10">
        <f t="shared" si="2"/>
        <v>0</v>
      </c>
      <c r="L52" s="10">
        <f t="shared" si="3"/>
        <v>0</v>
      </c>
    </row>
    <row r="53" spans="1:12" x14ac:dyDescent="0.3">
      <c r="A53" s="13"/>
      <c r="B53" s="11" t="s">
        <v>8</v>
      </c>
      <c r="C53" s="80" t="s">
        <v>28</v>
      </c>
      <c r="D53" s="9"/>
      <c r="E53" s="9">
        <v>2</v>
      </c>
      <c r="F53" s="9"/>
      <c r="G53" s="10">
        <f t="shared" si="0"/>
        <v>0</v>
      </c>
      <c r="H53" s="38"/>
      <c r="I53" s="10">
        <f t="shared" si="1"/>
        <v>0</v>
      </c>
      <c r="J53" s="9"/>
      <c r="K53" s="10">
        <f t="shared" si="2"/>
        <v>0</v>
      </c>
      <c r="L53" s="10">
        <f t="shared" si="3"/>
        <v>0</v>
      </c>
    </row>
    <row r="54" spans="1:12" ht="27.6" x14ac:dyDescent="0.3">
      <c r="A54" s="13"/>
      <c r="B54" s="18" t="s">
        <v>124</v>
      </c>
      <c r="C54" s="74" t="s">
        <v>15</v>
      </c>
      <c r="D54" s="9"/>
      <c r="E54" s="9">
        <v>3</v>
      </c>
      <c r="F54" s="9"/>
      <c r="G54" s="10">
        <f t="shared" si="0"/>
        <v>0</v>
      </c>
      <c r="H54" s="9"/>
      <c r="I54" s="10">
        <f t="shared" si="1"/>
        <v>0</v>
      </c>
      <c r="J54" s="9"/>
      <c r="K54" s="10">
        <f t="shared" si="2"/>
        <v>0</v>
      </c>
      <c r="L54" s="10">
        <f t="shared" si="3"/>
        <v>0</v>
      </c>
    </row>
    <row r="55" spans="1:12" x14ac:dyDescent="0.3">
      <c r="A55" s="13"/>
      <c r="B55" s="11" t="s">
        <v>3</v>
      </c>
      <c r="C55" s="80" t="s">
        <v>0</v>
      </c>
      <c r="D55" s="9">
        <v>1</v>
      </c>
      <c r="E55" s="9">
        <f>E52*D55</f>
        <v>2</v>
      </c>
      <c r="F55" s="9"/>
      <c r="G55" s="10">
        <f t="shared" si="0"/>
        <v>0</v>
      </c>
      <c r="H55" s="9"/>
      <c r="I55" s="10">
        <f t="shared" si="1"/>
        <v>0</v>
      </c>
      <c r="J55" s="9"/>
      <c r="K55" s="10">
        <f t="shared" si="2"/>
        <v>0</v>
      </c>
      <c r="L55" s="10">
        <f t="shared" si="3"/>
        <v>0</v>
      </c>
    </row>
    <row r="56" spans="1:12" x14ac:dyDescent="0.3">
      <c r="A56" s="96">
        <v>9</v>
      </c>
      <c r="B56" s="156" t="s">
        <v>157</v>
      </c>
      <c r="C56" s="84" t="s">
        <v>28</v>
      </c>
      <c r="D56" s="8"/>
      <c r="E56" s="8">
        <v>4</v>
      </c>
      <c r="F56" s="9"/>
      <c r="G56" s="10">
        <f t="shared" si="0"/>
        <v>0</v>
      </c>
      <c r="H56" s="9"/>
      <c r="I56" s="10">
        <f t="shared" si="1"/>
        <v>0</v>
      </c>
      <c r="J56" s="9"/>
      <c r="K56" s="10">
        <f t="shared" si="2"/>
        <v>0</v>
      </c>
      <c r="L56" s="10">
        <f t="shared" si="3"/>
        <v>0</v>
      </c>
    </row>
    <row r="57" spans="1:12" x14ac:dyDescent="0.3">
      <c r="A57" s="96"/>
      <c r="B57" s="20" t="s">
        <v>8</v>
      </c>
      <c r="C57" s="80" t="s">
        <v>28</v>
      </c>
      <c r="D57" s="9"/>
      <c r="E57" s="9">
        <f>E56</f>
        <v>4</v>
      </c>
      <c r="F57" s="9"/>
      <c r="G57" s="10">
        <f t="shared" si="0"/>
        <v>0</v>
      </c>
      <c r="H57" s="38"/>
      <c r="I57" s="10">
        <f t="shared" si="1"/>
        <v>0</v>
      </c>
      <c r="J57" s="9"/>
      <c r="K57" s="10">
        <f t="shared" si="2"/>
        <v>0</v>
      </c>
      <c r="L57" s="10">
        <f t="shared" si="3"/>
        <v>0</v>
      </c>
    </row>
    <row r="58" spans="1:12" x14ac:dyDescent="0.3">
      <c r="A58" s="96"/>
      <c r="B58" s="20" t="s">
        <v>140</v>
      </c>
      <c r="C58" s="80" t="s">
        <v>28</v>
      </c>
      <c r="D58" s="9"/>
      <c r="E58" s="9">
        <v>2</v>
      </c>
      <c r="F58" s="9"/>
      <c r="G58" s="10">
        <f t="shared" si="0"/>
        <v>0</v>
      </c>
      <c r="H58" s="38"/>
      <c r="I58" s="10">
        <f t="shared" si="1"/>
        <v>0</v>
      </c>
      <c r="J58" s="9"/>
      <c r="K58" s="10">
        <f t="shared" si="2"/>
        <v>0</v>
      </c>
      <c r="L58" s="10">
        <f t="shared" si="3"/>
        <v>0</v>
      </c>
    </row>
    <row r="59" spans="1:12" x14ac:dyDescent="0.3">
      <c r="A59" s="96"/>
      <c r="B59" s="20" t="s">
        <v>141</v>
      </c>
      <c r="C59" s="80" t="s">
        <v>28</v>
      </c>
      <c r="D59" s="9"/>
      <c r="E59" s="9">
        <v>2</v>
      </c>
      <c r="F59" s="9"/>
      <c r="G59" s="10">
        <f t="shared" si="0"/>
        <v>0</v>
      </c>
      <c r="H59" s="9"/>
      <c r="I59" s="10">
        <f t="shared" si="1"/>
        <v>0</v>
      </c>
      <c r="J59" s="9"/>
      <c r="K59" s="10">
        <f t="shared" si="2"/>
        <v>0</v>
      </c>
      <c r="L59" s="10">
        <f t="shared" si="3"/>
        <v>0</v>
      </c>
    </row>
    <row r="60" spans="1:12" x14ac:dyDescent="0.3">
      <c r="A60" s="96"/>
      <c r="B60" s="20" t="s">
        <v>3</v>
      </c>
      <c r="C60" s="80" t="s">
        <v>0</v>
      </c>
      <c r="D60" s="9"/>
      <c r="E60" s="9">
        <v>2</v>
      </c>
      <c r="F60" s="9"/>
      <c r="G60" s="10">
        <f t="shared" si="0"/>
        <v>0</v>
      </c>
      <c r="H60" s="9"/>
      <c r="I60" s="10">
        <f t="shared" si="1"/>
        <v>0</v>
      </c>
      <c r="J60" s="9"/>
      <c r="K60" s="10">
        <f t="shared" si="2"/>
        <v>0</v>
      </c>
      <c r="L60" s="10">
        <f t="shared" si="3"/>
        <v>0</v>
      </c>
    </row>
    <row r="61" spans="1:12" x14ac:dyDescent="0.3">
      <c r="A61" s="13">
        <v>10</v>
      </c>
      <c r="B61" s="15" t="s">
        <v>144</v>
      </c>
      <c r="C61" s="166"/>
      <c r="D61" s="8"/>
      <c r="E61" s="8">
        <v>3</v>
      </c>
      <c r="F61" s="9"/>
      <c r="G61" s="10">
        <f t="shared" si="0"/>
        <v>0</v>
      </c>
      <c r="H61" s="9"/>
      <c r="I61" s="10">
        <f t="shared" si="1"/>
        <v>0</v>
      </c>
      <c r="J61" s="9"/>
      <c r="K61" s="10">
        <f t="shared" si="2"/>
        <v>0</v>
      </c>
      <c r="L61" s="10">
        <f t="shared" si="3"/>
        <v>0</v>
      </c>
    </row>
    <row r="62" spans="1:12" x14ac:dyDescent="0.3">
      <c r="A62" s="13">
        <v>11</v>
      </c>
      <c r="B62" s="104" t="s">
        <v>60</v>
      </c>
      <c r="C62" s="81" t="s">
        <v>28</v>
      </c>
      <c r="D62" s="16"/>
      <c r="E62" s="8">
        <v>5</v>
      </c>
      <c r="F62" s="9"/>
      <c r="G62" s="10">
        <f t="shared" si="0"/>
        <v>0</v>
      </c>
      <c r="H62" s="9"/>
      <c r="I62" s="10">
        <f t="shared" si="1"/>
        <v>0</v>
      </c>
      <c r="J62" s="9"/>
      <c r="K62" s="10">
        <f t="shared" si="2"/>
        <v>0</v>
      </c>
      <c r="L62" s="10">
        <f t="shared" si="3"/>
        <v>0</v>
      </c>
    </row>
    <row r="63" spans="1:12" x14ac:dyDescent="0.3">
      <c r="A63" s="13"/>
      <c r="B63" s="33" t="s">
        <v>13</v>
      </c>
      <c r="C63" s="74" t="s">
        <v>28</v>
      </c>
      <c r="D63" s="21">
        <v>1</v>
      </c>
      <c r="E63" s="21">
        <f>E62*D63</f>
        <v>5</v>
      </c>
      <c r="F63" s="34"/>
      <c r="G63" s="10">
        <f t="shared" si="0"/>
        <v>0</v>
      </c>
      <c r="H63" s="41"/>
      <c r="I63" s="10">
        <f t="shared" si="1"/>
        <v>0</v>
      </c>
      <c r="J63" s="34"/>
      <c r="K63" s="10">
        <f t="shared" si="2"/>
        <v>0</v>
      </c>
      <c r="L63" s="10">
        <f t="shared" si="3"/>
        <v>0</v>
      </c>
    </row>
    <row r="64" spans="1:12" x14ac:dyDescent="0.3">
      <c r="A64" s="13"/>
      <c r="B64" s="35" t="s">
        <v>14</v>
      </c>
      <c r="C64" s="82" t="s">
        <v>0</v>
      </c>
      <c r="D64" s="36">
        <v>1.2</v>
      </c>
      <c r="E64" s="34">
        <f>E62*D64</f>
        <v>6</v>
      </c>
      <c r="F64" s="34"/>
      <c r="G64" s="10">
        <f t="shared" si="0"/>
        <v>0</v>
      </c>
      <c r="H64" s="34"/>
      <c r="I64" s="10">
        <f t="shared" si="1"/>
        <v>0</v>
      </c>
      <c r="J64" s="34"/>
      <c r="K64" s="10">
        <f t="shared" si="2"/>
        <v>0</v>
      </c>
      <c r="L64" s="10">
        <f t="shared" si="3"/>
        <v>0</v>
      </c>
    </row>
    <row r="65" spans="1:12" ht="27.6" x14ac:dyDescent="0.3">
      <c r="A65" s="13"/>
      <c r="B65" s="48" t="s">
        <v>58</v>
      </c>
      <c r="C65" s="74" t="s">
        <v>28</v>
      </c>
      <c r="D65" s="12"/>
      <c r="E65" s="9">
        <v>2</v>
      </c>
      <c r="F65" s="9"/>
      <c r="G65" s="10">
        <f t="shared" si="0"/>
        <v>0</v>
      </c>
      <c r="H65" s="9"/>
      <c r="I65" s="10">
        <f t="shared" si="1"/>
        <v>0</v>
      </c>
      <c r="J65" s="9"/>
      <c r="K65" s="10">
        <f t="shared" si="2"/>
        <v>0</v>
      </c>
      <c r="L65" s="10">
        <f t="shared" si="3"/>
        <v>0</v>
      </c>
    </row>
    <row r="66" spans="1:12" ht="27.6" x14ac:dyDescent="0.3">
      <c r="A66" s="13"/>
      <c r="B66" s="48" t="s">
        <v>59</v>
      </c>
      <c r="C66" s="74" t="s">
        <v>28</v>
      </c>
      <c r="D66" s="12"/>
      <c r="E66" s="9">
        <v>3</v>
      </c>
      <c r="F66" s="9"/>
      <c r="G66" s="10">
        <f t="shared" si="0"/>
        <v>0</v>
      </c>
      <c r="H66" s="9"/>
      <c r="I66" s="10">
        <f t="shared" si="1"/>
        <v>0</v>
      </c>
      <c r="J66" s="9"/>
      <c r="K66" s="10">
        <f t="shared" si="2"/>
        <v>0</v>
      </c>
      <c r="L66" s="10">
        <f t="shared" si="3"/>
        <v>0</v>
      </c>
    </row>
    <row r="67" spans="1:12" x14ac:dyDescent="0.3">
      <c r="A67" s="13"/>
      <c r="B67" s="20" t="s">
        <v>3</v>
      </c>
      <c r="C67" s="80" t="s">
        <v>0</v>
      </c>
      <c r="D67" s="12">
        <v>2</v>
      </c>
      <c r="E67" s="9">
        <f>E62*D67</f>
        <v>10</v>
      </c>
      <c r="F67" s="9"/>
      <c r="G67" s="10">
        <f t="shared" si="0"/>
        <v>0</v>
      </c>
      <c r="H67" s="9"/>
      <c r="I67" s="10">
        <f t="shared" si="1"/>
        <v>0</v>
      </c>
      <c r="J67" s="9"/>
      <c r="K67" s="10">
        <f t="shared" si="2"/>
        <v>0</v>
      </c>
      <c r="L67" s="10">
        <f t="shared" si="3"/>
        <v>0</v>
      </c>
    </row>
    <row r="68" spans="1:12" x14ac:dyDescent="0.3">
      <c r="A68" s="13">
        <v>12</v>
      </c>
      <c r="B68" s="15" t="s">
        <v>68</v>
      </c>
      <c r="C68" s="84" t="s">
        <v>28</v>
      </c>
      <c r="D68" s="8"/>
      <c r="E68" s="8">
        <v>1</v>
      </c>
      <c r="F68" s="9"/>
      <c r="G68" s="10">
        <f t="shared" si="0"/>
        <v>0</v>
      </c>
      <c r="H68" s="9"/>
      <c r="I68" s="10">
        <f t="shared" si="1"/>
        <v>0</v>
      </c>
      <c r="J68" s="9"/>
      <c r="K68" s="10">
        <f t="shared" si="2"/>
        <v>0</v>
      </c>
      <c r="L68" s="10">
        <f t="shared" si="3"/>
        <v>0</v>
      </c>
    </row>
    <row r="69" spans="1:12" x14ac:dyDescent="0.3">
      <c r="A69" s="13"/>
      <c r="B69" s="11" t="s">
        <v>8</v>
      </c>
      <c r="C69" s="80" t="s">
        <v>28</v>
      </c>
      <c r="D69" s="9"/>
      <c r="E69" s="9">
        <v>1</v>
      </c>
      <c r="F69" s="9"/>
      <c r="G69" s="10">
        <f t="shared" si="0"/>
        <v>0</v>
      </c>
      <c r="H69" s="38"/>
      <c r="I69" s="10">
        <f t="shared" si="1"/>
        <v>0</v>
      </c>
      <c r="J69" s="9"/>
      <c r="K69" s="10">
        <f t="shared" si="2"/>
        <v>0</v>
      </c>
      <c r="L69" s="10">
        <f t="shared" si="3"/>
        <v>0</v>
      </c>
    </row>
    <row r="70" spans="1:12" ht="27.6" x14ac:dyDescent="0.3">
      <c r="A70" s="13"/>
      <c r="B70" s="18" t="s">
        <v>70</v>
      </c>
      <c r="C70" s="85" t="s">
        <v>28</v>
      </c>
      <c r="D70" s="9"/>
      <c r="E70" s="9">
        <v>1</v>
      </c>
      <c r="F70" s="9"/>
      <c r="G70" s="10">
        <f t="shared" si="0"/>
        <v>0</v>
      </c>
      <c r="H70" s="9"/>
      <c r="I70" s="10">
        <f t="shared" si="1"/>
        <v>0</v>
      </c>
      <c r="J70" s="9"/>
      <c r="K70" s="10">
        <f t="shared" si="2"/>
        <v>0</v>
      </c>
      <c r="L70" s="10">
        <f t="shared" si="3"/>
        <v>0</v>
      </c>
    </row>
    <row r="71" spans="1:12" x14ac:dyDescent="0.3">
      <c r="A71" s="13"/>
      <c r="B71" s="18" t="s">
        <v>69</v>
      </c>
      <c r="C71" s="85" t="s">
        <v>9</v>
      </c>
      <c r="D71" s="9"/>
      <c r="E71" s="9">
        <v>1</v>
      </c>
      <c r="F71" s="9"/>
      <c r="G71" s="10">
        <f t="shared" si="0"/>
        <v>0</v>
      </c>
      <c r="H71" s="9"/>
      <c r="I71" s="10">
        <f t="shared" si="1"/>
        <v>0</v>
      </c>
      <c r="J71" s="9"/>
      <c r="K71" s="10">
        <f t="shared" si="2"/>
        <v>0</v>
      </c>
      <c r="L71" s="10">
        <f t="shared" si="3"/>
        <v>0</v>
      </c>
    </row>
    <row r="72" spans="1:12" x14ac:dyDescent="0.3">
      <c r="A72" s="13"/>
      <c r="B72" s="11" t="s">
        <v>3</v>
      </c>
      <c r="C72" s="80" t="s">
        <v>0</v>
      </c>
      <c r="D72" s="9">
        <v>5</v>
      </c>
      <c r="E72" s="9">
        <f>E68*D72</f>
        <v>5</v>
      </c>
      <c r="F72" s="9"/>
      <c r="G72" s="10">
        <f t="shared" si="0"/>
        <v>0</v>
      </c>
      <c r="H72" s="9"/>
      <c r="I72" s="10">
        <f t="shared" si="1"/>
        <v>0</v>
      </c>
      <c r="J72" s="9"/>
      <c r="K72" s="10">
        <f t="shared" si="2"/>
        <v>0</v>
      </c>
      <c r="L72" s="10">
        <f t="shared" si="3"/>
        <v>0</v>
      </c>
    </row>
    <row r="73" spans="1:12" ht="27.6" x14ac:dyDescent="0.3">
      <c r="A73" s="13">
        <v>13</v>
      </c>
      <c r="B73" s="97" t="s">
        <v>71</v>
      </c>
      <c r="C73" s="84" t="s">
        <v>28</v>
      </c>
      <c r="D73" s="8"/>
      <c r="E73" s="8">
        <v>6</v>
      </c>
      <c r="F73" s="9"/>
      <c r="G73" s="10">
        <f t="shared" si="0"/>
        <v>0</v>
      </c>
      <c r="H73" s="9"/>
      <c r="I73" s="10">
        <f t="shared" si="1"/>
        <v>0</v>
      </c>
      <c r="J73" s="9"/>
      <c r="K73" s="10">
        <f t="shared" si="2"/>
        <v>0</v>
      </c>
      <c r="L73" s="10">
        <f t="shared" si="3"/>
        <v>0</v>
      </c>
    </row>
    <row r="74" spans="1:12" x14ac:dyDescent="0.3">
      <c r="A74" s="13"/>
      <c r="B74" s="20" t="s">
        <v>8</v>
      </c>
      <c r="C74" s="80" t="s">
        <v>28</v>
      </c>
      <c r="D74" s="9"/>
      <c r="E74" s="9">
        <v>6</v>
      </c>
      <c r="F74" s="9"/>
      <c r="G74" s="10">
        <f t="shared" si="0"/>
        <v>0</v>
      </c>
      <c r="H74" s="38"/>
      <c r="I74" s="10">
        <f t="shared" si="1"/>
        <v>0</v>
      </c>
      <c r="J74" s="9"/>
      <c r="K74" s="10">
        <f t="shared" si="2"/>
        <v>0</v>
      </c>
      <c r="L74" s="10">
        <f t="shared" si="3"/>
        <v>0</v>
      </c>
    </row>
    <row r="75" spans="1:12" x14ac:dyDescent="0.3">
      <c r="A75" s="13"/>
      <c r="B75" s="48" t="s">
        <v>86</v>
      </c>
      <c r="C75" s="85" t="s">
        <v>28</v>
      </c>
      <c r="D75" s="9"/>
      <c r="E75" s="9">
        <v>4</v>
      </c>
      <c r="F75" s="9"/>
      <c r="G75" s="10">
        <f t="shared" si="0"/>
        <v>0</v>
      </c>
      <c r="H75" s="9"/>
      <c r="I75" s="10">
        <f t="shared" si="1"/>
        <v>0</v>
      </c>
      <c r="J75" s="9"/>
      <c r="K75" s="10">
        <f t="shared" si="2"/>
        <v>0</v>
      </c>
      <c r="L75" s="10">
        <f t="shared" si="3"/>
        <v>0</v>
      </c>
    </row>
    <row r="76" spans="1:12" x14ac:dyDescent="0.3">
      <c r="A76" s="13"/>
      <c r="B76" s="48" t="s">
        <v>75</v>
      </c>
      <c r="C76" s="85" t="s">
        <v>28</v>
      </c>
      <c r="D76" s="9"/>
      <c r="E76" s="9">
        <v>2</v>
      </c>
      <c r="F76" s="9"/>
      <c r="G76" s="10">
        <f t="shared" si="0"/>
        <v>0</v>
      </c>
      <c r="H76" s="9"/>
      <c r="I76" s="10">
        <f t="shared" si="1"/>
        <v>0</v>
      </c>
      <c r="J76" s="9"/>
      <c r="K76" s="10">
        <f t="shared" si="2"/>
        <v>0</v>
      </c>
      <c r="L76" s="10">
        <f t="shared" si="3"/>
        <v>0</v>
      </c>
    </row>
    <row r="77" spans="1:12" x14ac:dyDescent="0.3">
      <c r="A77" s="13"/>
      <c r="B77" s="48" t="s">
        <v>76</v>
      </c>
      <c r="C77" s="85" t="s">
        <v>28</v>
      </c>
      <c r="D77" s="9"/>
      <c r="E77" s="9">
        <v>12</v>
      </c>
      <c r="F77" s="9"/>
      <c r="G77" s="10">
        <f t="shared" si="0"/>
        <v>0</v>
      </c>
      <c r="H77" s="9"/>
      <c r="I77" s="10">
        <f t="shared" si="1"/>
        <v>0</v>
      </c>
      <c r="J77" s="9"/>
      <c r="K77" s="10">
        <f t="shared" si="2"/>
        <v>0</v>
      </c>
      <c r="L77" s="10">
        <f t="shared" si="3"/>
        <v>0</v>
      </c>
    </row>
    <row r="78" spans="1:12" x14ac:dyDescent="0.3">
      <c r="A78" s="13"/>
      <c r="B78" s="20" t="s">
        <v>3</v>
      </c>
      <c r="C78" s="80" t="s">
        <v>0</v>
      </c>
      <c r="D78" s="9">
        <v>5</v>
      </c>
      <c r="E78" s="9">
        <f>E73*D78</f>
        <v>30</v>
      </c>
      <c r="F78" s="9"/>
      <c r="G78" s="10">
        <f t="shared" si="0"/>
        <v>0</v>
      </c>
      <c r="H78" s="9"/>
      <c r="I78" s="10">
        <f t="shared" si="1"/>
        <v>0</v>
      </c>
      <c r="J78" s="9"/>
      <c r="K78" s="10">
        <f t="shared" si="2"/>
        <v>0</v>
      </c>
      <c r="L78" s="10">
        <f t="shared" si="3"/>
        <v>0</v>
      </c>
    </row>
    <row r="79" spans="1:12" x14ac:dyDescent="0.3">
      <c r="A79" s="13">
        <v>14</v>
      </c>
      <c r="B79" s="15" t="s">
        <v>73</v>
      </c>
      <c r="C79" s="84" t="s">
        <v>28</v>
      </c>
      <c r="D79" s="8"/>
      <c r="E79" s="8">
        <v>1</v>
      </c>
      <c r="F79" s="9"/>
      <c r="G79" s="10">
        <f t="shared" si="0"/>
        <v>0</v>
      </c>
      <c r="H79" s="9"/>
      <c r="I79" s="10">
        <f t="shared" si="1"/>
        <v>0</v>
      </c>
      <c r="J79" s="9"/>
      <c r="K79" s="10">
        <f t="shared" si="2"/>
        <v>0</v>
      </c>
      <c r="L79" s="10">
        <f t="shared" si="3"/>
        <v>0</v>
      </c>
    </row>
    <row r="80" spans="1:12" x14ac:dyDescent="0.3">
      <c r="A80" s="13"/>
      <c r="B80" s="11" t="s">
        <v>8</v>
      </c>
      <c r="C80" s="103" t="s">
        <v>28</v>
      </c>
      <c r="D80" s="9"/>
      <c r="E80" s="9">
        <v>1</v>
      </c>
      <c r="F80" s="9"/>
      <c r="G80" s="10">
        <f t="shared" si="0"/>
        <v>0</v>
      </c>
      <c r="H80" s="38"/>
      <c r="I80" s="10">
        <f t="shared" si="1"/>
        <v>0</v>
      </c>
      <c r="J80" s="9"/>
      <c r="K80" s="10">
        <f t="shared" si="2"/>
        <v>0</v>
      </c>
      <c r="L80" s="10">
        <f t="shared" si="3"/>
        <v>0</v>
      </c>
    </row>
    <row r="81" spans="1:12" x14ac:dyDescent="0.3">
      <c r="A81" s="13"/>
      <c r="B81" s="18" t="s">
        <v>77</v>
      </c>
      <c r="C81" s="74" t="s">
        <v>42</v>
      </c>
      <c r="D81" s="9"/>
      <c r="E81" s="9">
        <v>1.5</v>
      </c>
      <c r="F81" s="9"/>
      <c r="G81" s="10">
        <f t="shared" si="0"/>
        <v>0</v>
      </c>
      <c r="H81" s="9"/>
      <c r="I81" s="10">
        <f t="shared" si="1"/>
        <v>0</v>
      </c>
      <c r="J81" s="9"/>
      <c r="K81" s="10">
        <f t="shared" si="2"/>
        <v>0</v>
      </c>
      <c r="L81" s="10">
        <f t="shared" si="3"/>
        <v>0</v>
      </c>
    </row>
    <row r="82" spans="1:12" x14ac:dyDescent="0.3">
      <c r="A82" s="13"/>
      <c r="B82" s="18" t="s">
        <v>78</v>
      </c>
      <c r="C82" s="74" t="s">
        <v>42</v>
      </c>
      <c r="D82" s="9"/>
      <c r="E82" s="9">
        <v>1.3</v>
      </c>
      <c r="F82" s="9"/>
      <c r="G82" s="10">
        <f t="shared" si="0"/>
        <v>0</v>
      </c>
      <c r="H82" s="9"/>
      <c r="I82" s="10">
        <f t="shared" si="1"/>
        <v>0</v>
      </c>
      <c r="J82" s="9"/>
      <c r="K82" s="10">
        <f t="shared" si="2"/>
        <v>0</v>
      </c>
      <c r="L82" s="10">
        <f t="shared" si="3"/>
        <v>0</v>
      </c>
    </row>
    <row r="83" spans="1:12" x14ac:dyDescent="0.3">
      <c r="A83" s="13"/>
      <c r="B83" s="11" t="s">
        <v>3</v>
      </c>
      <c r="C83" s="80" t="s">
        <v>0</v>
      </c>
      <c r="D83" s="9">
        <v>2</v>
      </c>
      <c r="E83" s="9">
        <f>E79*D83</f>
        <v>2</v>
      </c>
      <c r="F83" s="9"/>
      <c r="G83" s="10">
        <f t="shared" si="0"/>
        <v>0</v>
      </c>
      <c r="H83" s="9"/>
      <c r="I83" s="10">
        <f t="shared" si="1"/>
        <v>0</v>
      </c>
      <c r="J83" s="9"/>
      <c r="K83" s="10">
        <f t="shared" si="2"/>
        <v>0</v>
      </c>
      <c r="L83" s="10">
        <f t="shared" si="3"/>
        <v>0</v>
      </c>
    </row>
    <row r="84" spans="1:12" x14ac:dyDescent="0.3">
      <c r="A84" s="13">
        <v>15</v>
      </c>
      <c r="B84" s="15" t="s">
        <v>115</v>
      </c>
      <c r="C84" s="81" t="s">
        <v>15</v>
      </c>
      <c r="D84" s="16"/>
      <c r="E84" s="8">
        <v>14</v>
      </c>
      <c r="F84" s="9"/>
      <c r="G84" s="10">
        <f t="shared" si="0"/>
        <v>0</v>
      </c>
      <c r="H84" s="9"/>
      <c r="I84" s="10">
        <f t="shared" si="1"/>
        <v>0</v>
      </c>
      <c r="J84" s="9"/>
      <c r="K84" s="10">
        <f t="shared" si="2"/>
        <v>0</v>
      </c>
      <c r="L84" s="10">
        <f t="shared" si="3"/>
        <v>0</v>
      </c>
    </row>
    <row r="85" spans="1:12" x14ac:dyDescent="0.3">
      <c r="A85" s="13"/>
      <c r="B85" s="33" t="s">
        <v>13</v>
      </c>
      <c r="C85" s="74" t="s">
        <v>42</v>
      </c>
      <c r="D85" s="21">
        <v>1</v>
      </c>
      <c r="E85" s="21">
        <f>E84*D85</f>
        <v>14</v>
      </c>
      <c r="F85" s="34"/>
      <c r="G85" s="10">
        <f t="shared" si="0"/>
        <v>0</v>
      </c>
      <c r="H85" s="41"/>
      <c r="I85" s="10">
        <f t="shared" si="1"/>
        <v>0</v>
      </c>
      <c r="J85" s="34"/>
      <c r="K85" s="10">
        <f t="shared" si="2"/>
        <v>0</v>
      </c>
      <c r="L85" s="10">
        <f t="shared" si="3"/>
        <v>0</v>
      </c>
    </row>
    <row r="86" spans="1:12" x14ac:dyDescent="0.3">
      <c r="A86" s="13"/>
      <c r="B86" s="18" t="s">
        <v>116</v>
      </c>
      <c r="C86" s="74" t="s">
        <v>2</v>
      </c>
      <c r="D86" s="12"/>
      <c r="E86" s="9">
        <f>E84</f>
        <v>14</v>
      </c>
      <c r="F86" s="9"/>
      <c r="G86" s="10">
        <f t="shared" si="0"/>
        <v>0</v>
      </c>
      <c r="H86" s="9"/>
      <c r="I86" s="10">
        <f t="shared" si="1"/>
        <v>0</v>
      </c>
      <c r="J86" s="9"/>
      <c r="K86" s="10">
        <f t="shared" si="2"/>
        <v>0</v>
      </c>
      <c r="L86" s="10">
        <f t="shared" si="3"/>
        <v>0</v>
      </c>
    </row>
    <row r="87" spans="1:12" x14ac:dyDescent="0.3">
      <c r="A87" s="13"/>
      <c r="B87" s="11" t="s">
        <v>117</v>
      </c>
      <c r="C87" s="80" t="s">
        <v>28</v>
      </c>
      <c r="D87" s="12"/>
      <c r="E87" s="9">
        <v>1</v>
      </c>
      <c r="F87" s="9"/>
      <c r="G87" s="10">
        <f t="shared" si="0"/>
        <v>0</v>
      </c>
      <c r="H87" s="9"/>
      <c r="I87" s="10">
        <f t="shared" si="1"/>
        <v>0</v>
      </c>
      <c r="J87" s="9"/>
      <c r="K87" s="10">
        <f t="shared" si="2"/>
        <v>0</v>
      </c>
      <c r="L87" s="10">
        <f t="shared" si="3"/>
        <v>0</v>
      </c>
    </row>
    <row r="88" spans="1:12" x14ac:dyDescent="0.3">
      <c r="A88" s="13"/>
      <c r="B88" s="11" t="s">
        <v>3</v>
      </c>
      <c r="C88" s="80" t="s">
        <v>0</v>
      </c>
      <c r="D88" s="12">
        <v>1.5</v>
      </c>
      <c r="E88" s="9">
        <f>E84*D88</f>
        <v>21</v>
      </c>
      <c r="F88" s="9"/>
      <c r="G88" s="10">
        <f t="shared" si="0"/>
        <v>0</v>
      </c>
      <c r="H88" s="9"/>
      <c r="I88" s="10">
        <f t="shared" si="1"/>
        <v>0</v>
      </c>
      <c r="J88" s="9"/>
      <c r="K88" s="10">
        <f t="shared" si="2"/>
        <v>0</v>
      </c>
      <c r="L88" s="10">
        <f t="shared" si="3"/>
        <v>0</v>
      </c>
    </row>
    <row r="89" spans="1:12" ht="27.6" x14ac:dyDescent="0.3">
      <c r="A89" s="13">
        <v>16</v>
      </c>
      <c r="B89" s="17" t="s">
        <v>118</v>
      </c>
      <c r="C89" s="81" t="s">
        <v>0</v>
      </c>
      <c r="D89" s="16"/>
      <c r="E89" s="8">
        <v>1</v>
      </c>
      <c r="F89" s="9"/>
      <c r="G89" s="10">
        <f t="shared" si="0"/>
        <v>0</v>
      </c>
      <c r="H89" s="9"/>
      <c r="I89" s="10">
        <f t="shared" si="1"/>
        <v>0</v>
      </c>
      <c r="J89" s="9"/>
      <c r="K89" s="10">
        <f t="shared" si="2"/>
        <v>0</v>
      </c>
      <c r="L89" s="10">
        <f t="shared" si="3"/>
        <v>0</v>
      </c>
    </row>
    <row r="90" spans="1:12" ht="27.6" x14ac:dyDescent="0.3">
      <c r="A90" s="13">
        <v>17</v>
      </c>
      <c r="B90" s="17" t="s">
        <v>121</v>
      </c>
      <c r="C90" s="89" t="s">
        <v>0</v>
      </c>
      <c r="D90" s="7"/>
      <c r="E90" s="90">
        <v>1</v>
      </c>
      <c r="F90" s="41"/>
      <c r="G90" s="10">
        <f t="shared" si="0"/>
        <v>0</v>
      </c>
      <c r="H90" s="41"/>
      <c r="I90" s="10">
        <f t="shared" si="1"/>
        <v>0</v>
      </c>
      <c r="J90" s="41"/>
      <c r="K90" s="10">
        <f t="shared" si="2"/>
        <v>0</v>
      </c>
      <c r="L90" s="10">
        <f t="shared" si="3"/>
        <v>0</v>
      </c>
    </row>
    <row r="91" spans="1:12" ht="27.6" x14ac:dyDescent="0.3">
      <c r="A91" s="13">
        <v>18</v>
      </c>
      <c r="B91" s="32" t="s">
        <v>55</v>
      </c>
      <c r="C91" s="74" t="s">
        <v>15</v>
      </c>
      <c r="D91" s="9"/>
      <c r="E91" s="9">
        <v>60</v>
      </c>
      <c r="F91" s="9"/>
      <c r="G91" s="10">
        <f t="shared" si="0"/>
        <v>0</v>
      </c>
      <c r="H91" s="9"/>
      <c r="I91" s="10">
        <f t="shared" si="1"/>
        <v>0</v>
      </c>
      <c r="J91" s="9"/>
      <c r="K91" s="10">
        <f t="shared" si="2"/>
        <v>0</v>
      </c>
      <c r="L91" s="10">
        <f t="shared" si="3"/>
        <v>0</v>
      </c>
    </row>
    <row r="92" spans="1:12" x14ac:dyDescent="0.3">
      <c r="A92" s="13"/>
      <c r="B92" s="22" t="s">
        <v>5</v>
      </c>
      <c r="C92" s="80"/>
      <c r="D92" s="12"/>
      <c r="E92" s="9"/>
      <c r="F92" s="21"/>
      <c r="G92" s="23">
        <f>SUM(G9:G91)</f>
        <v>0</v>
      </c>
      <c r="H92" s="14"/>
      <c r="I92" s="23">
        <f>SUM(I9:I91)</f>
        <v>0</v>
      </c>
      <c r="J92" s="14"/>
      <c r="K92" s="23">
        <f>SUM(K9:K91)</f>
        <v>0</v>
      </c>
      <c r="L92" s="23">
        <f>G92+I92+K92</f>
        <v>0</v>
      </c>
    </row>
    <row r="93" spans="1:12" x14ac:dyDescent="0.3">
      <c r="A93" s="13"/>
      <c r="B93" s="11" t="s">
        <v>4</v>
      </c>
      <c r="C93" s="86"/>
      <c r="D93" s="12"/>
      <c r="E93" s="9"/>
      <c r="F93" s="21"/>
      <c r="G93" s="9"/>
      <c r="H93" s="9"/>
      <c r="I93" s="9"/>
      <c r="J93" s="9"/>
      <c r="K93" s="10"/>
      <c r="L93" s="10">
        <f>G92*C93</f>
        <v>0</v>
      </c>
    </row>
    <row r="94" spans="1:12" x14ac:dyDescent="0.3">
      <c r="A94" s="60"/>
      <c r="B94" s="5" t="s">
        <v>5</v>
      </c>
      <c r="C94" s="80"/>
      <c r="D94" s="24"/>
      <c r="E94" s="25"/>
      <c r="F94" s="26"/>
      <c r="G94" s="25"/>
      <c r="H94" s="26"/>
      <c r="I94" s="26"/>
      <c r="J94" s="25"/>
      <c r="K94" s="27"/>
      <c r="L94" s="28">
        <f>L93+L92</f>
        <v>0</v>
      </c>
    </row>
    <row r="95" spans="1:12" x14ac:dyDescent="0.3">
      <c r="A95" s="60"/>
      <c r="B95" s="29" t="s">
        <v>6</v>
      </c>
      <c r="C95" s="87"/>
      <c r="D95" s="24"/>
      <c r="E95" s="25"/>
      <c r="F95" s="26"/>
      <c r="G95" s="25"/>
      <c r="H95" s="26"/>
      <c r="I95" s="26"/>
      <c r="J95" s="25"/>
      <c r="K95" s="27"/>
      <c r="L95" s="28">
        <f>L94*C95</f>
        <v>0</v>
      </c>
    </row>
    <row r="96" spans="1:12" x14ac:dyDescent="0.3">
      <c r="A96" s="60"/>
      <c r="B96" s="30" t="s">
        <v>5</v>
      </c>
      <c r="C96" s="88"/>
      <c r="D96" s="24"/>
      <c r="E96" s="25"/>
      <c r="F96" s="26"/>
      <c r="G96" s="25"/>
      <c r="H96" s="26"/>
      <c r="I96" s="26"/>
      <c r="J96" s="25"/>
      <c r="K96" s="27"/>
      <c r="L96" s="28">
        <f>L95+L94</f>
        <v>0</v>
      </c>
    </row>
    <row r="97" spans="1:12" x14ac:dyDescent="0.3">
      <c r="A97" s="13"/>
      <c r="B97" s="29" t="s">
        <v>56</v>
      </c>
      <c r="C97" s="87"/>
      <c r="D97" s="24"/>
      <c r="E97" s="9"/>
      <c r="F97" s="21"/>
      <c r="G97" s="9"/>
      <c r="H97" s="21"/>
      <c r="I97" s="21"/>
      <c r="J97" s="9"/>
      <c r="K97" s="10"/>
      <c r="L97" s="10">
        <f>L96*C97</f>
        <v>0</v>
      </c>
    </row>
    <row r="98" spans="1:12" x14ac:dyDescent="0.3">
      <c r="A98" s="13"/>
      <c r="B98" s="30" t="s">
        <v>5</v>
      </c>
      <c r="C98" s="88"/>
      <c r="D98" s="31"/>
      <c r="E98" s="9"/>
      <c r="F98" s="21"/>
      <c r="G98" s="9"/>
      <c r="H98" s="21"/>
      <c r="I98" s="21"/>
      <c r="J98" s="9"/>
      <c r="K98" s="10"/>
      <c r="L98" s="10">
        <f>L97+L96</f>
        <v>0</v>
      </c>
    </row>
    <row r="99" spans="1:12" x14ac:dyDescent="0.3">
      <c r="A99" s="13"/>
      <c r="B99" s="29" t="s">
        <v>7</v>
      </c>
      <c r="C99" s="86"/>
      <c r="D99" s="12"/>
      <c r="E99" s="9"/>
      <c r="F99" s="21"/>
      <c r="G99" s="9"/>
      <c r="H99" s="21"/>
      <c r="I99" s="21"/>
      <c r="J99" s="9"/>
      <c r="K99" s="10"/>
      <c r="L99" s="10">
        <f>L98*C99</f>
        <v>0</v>
      </c>
    </row>
    <row r="100" spans="1:12" x14ac:dyDescent="0.3">
      <c r="A100" s="13"/>
      <c r="B100" s="30" t="s">
        <v>52</v>
      </c>
      <c r="C100" s="80"/>
      <c r="D100" s="12"/>
      <c r="E100" s="9"/>
      <c r="F100" s="21"/>
      <c r="G100" s="9"/>
      <c r="H100" s="9"/>
      <c r="I100" s="9"/>
      <c r="J100" s="9"/>
      <c r="K100" s="10"/>
      <c r="L100" s="10">
        <f>L99+L98</f>
        <v>0</v>
      </c>
    </row>
    <row r="101" spans="1:12" x14ac:dyDescent="0.3">
      <c r="A101" s="13"/>
      <c r="B101" s="11" t="s">
        <v>53</v>
      </c>
      <c r="C101" s="86">
        <v>0.18</v>
      </c>
      <c r="D101" s="12"/>
      <c r="E101" s="12"/>
      <c r="F101" s="12"/>
      <c r="G101" s="12"/>
      <c r="H101" s="12"/>
      <c r="I101" s="12"/>
      <c r="J101" s="12"/>
      <c r="K101" s="12"/>
      <c r="L101" s="79">
        <f>L100*C101</f>
        <v>0</v>
      </c>
    </row>
    <row r="102" spans="1:12" x14ac:dyDescent="0.3">
      <c r="A102" s="13"/>
      <c r="B102" s="59" t="s">
        <v>10</v>
      </c>
      <c r="C102" s="5"/>
      <c r="D102" s="12"/>
      <c r="E102" s="12"/>
      <c r="F102" s="12"/>
      <c r="G102" s="12"/>
      <c r="H102" s="12"/>
      <c r="I102" s="12"/>
      <c r="J102" s="12"/>
      <c r="K102" s="12"/>
      <c r="L102" s="31">
        <f>SUM(L100:L101)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C029-21CC-44BC-8848-2A52B8C25030}">
  <sheetPr>
    <tabColor theme="3" tint="0.39997558519241921"/>
  </sheetPr>
  <dimension ref="A1:L97"/>
  <sheetViews>
    <sheetView topLeftCell="A75" workbookViewId="0">
      <selection activeCell="C170" sqref="C170:C176"/>
    </sheetView>
  </sheetViews>
  <sheetFormatPr defaultRowHeight="14.4" x14ac:dyDescent="0.3"/>
  <cols>
    <col min="1" max="1" width="3.77734375" customWidth="1"/>
    <col min="2" max="2" width="65.5546875" customWidth="1"/>
    <col min="7" max="7" width="11.5546875" customWidth="1"/>
    <col min="9" max="9" width="11.33203125" customWidth="1"/>
    <col min="11" max="11" width="12.44140625" customWidth="1"/>
    <col min="12" max="12" width="13.5546875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L97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ht="17.399999999999999" customHeight="1" x14ac:dyDescent="0.3">
      <c r="A7" s="66"/>
      <c r="B7" s="78" t="s">
        <v>138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ht="17.399999999999999" customHeight="1" x14ac:dyDescent="0.3">
      <c r="A8" s="66"/>
      <c r="B8" s="77" t="s">
        <v>103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69">
        <v>1</v>
      </c>
      <c r="B9" s="91" t="s">
        <v>92</v>
      </c>
      <c r="C9" s="92" t="s">
        <v>90</v>
      </c>
      <c r="D9" s="93"/>
      <c r="E9" s="94">
        <v>37</v>
      </c>
      <c r="F9" s="95"/>
      <c r="G9" s="10">
        <f t="shared" ref="G9:G86" si="0">F9*E9</f>
        <v>0</v>
      </c>
      <c r="H9" s="38"/>
      <c r="I9" s="10">
        <f t="shared" ref="I9:I86" si="1">H9*E9</f>
        <v>0</v>
      </c>
      <c r="J9" s="38"/>
      <c r="K9" s="10">
        <f t="shared" ref="K9:K86" si="2">J9*E9</f>
        <v>0</v>
      </c>
      <c r="L9" s="10">
        <f t="shared" ref="L9:L86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37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68" t="s">
        <v>54</v>
      </c>
      <c r="C11" s="74" t="s">
        <v>43</v>
      </c>
      <c r="D11" s="21">
        <v>1.02</v>
      </c>
      <c r="E11" s="21">
        <f>D11*E9</f>
        <v>37.74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x14ac:dyDescent="0.3">
      <c r="A12" s="75"/>
      <c r="B12" s="42" t="s">
        <v>44</v>
      </c>
      <c r="C12" s="74" t="s">
        <v>43</v>
      </c>
      <c r="D12" s="21">
        <v>1.01</v>
      </c>
      <c r="E12" s="21">
        <f>D12*E9</f>
        <v>37.369999999999997</v>
      </c>
      <c r="F12" s="21"/>
      <c r="G12" s="10">
        <f t="shared" si="0"/>
        <v>0</v>
      </c>
      <c r="H12" s="21"/>
      <c r="I12" s="10">
        <f t="shared" si="1"/>
        <v>0</v>
      </c>
      <c r="J12" s="21"/>
      <c r="K12" s="10">
        <f t="shared" si="2"/>
        <v>0</v>
      </c>
      <c r="L12" s="10">
        <f t="shared" si="3"/>
        <v>0</v>
      </c>
    </row>
    <row r="13" spans="1:12" x14ac:dyDescent="0.3">
      <c r="A13" s="75"/>
      <c r="B13" s="20" t="s">
        <v>12</v>
      </c>
      <c r="C13" s="74" t="s">
        <v>0</v>
      </c>
      <c r="D13" s="58">
        <v>0.05</v>
      </c>
      <c r="E13" s="21">
        <f>D13*E9</f>
        <v>1.85</v>
      </c>
      <c r="F13" s="21"/>
      <c r="G13" s="10">
        <f t="shared" si="0"/>
        <v>0</v>
      </c>
      <c r="H13" s="21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ht="27.6" x14ac:dyDescent="0.3">
      <c r="A14" s="69">
        <v>2</v>
      </c>
      <c r="B14" s="91" t="s">
        <v>136</v>
      </c>
      <c r="C14" s="81" t="s">
        <v>22</v>
      </c>
      <c r="D14" s="71"/>
      <c r="E14" s="72">
        <v>15</v>
      </c>
      <c r="F14" s="73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69"/>
      <c r="B15" s="43" t="s">
        <v>13</v>
      </c>
      <c r="C15" s="74" t="s">
        <v>15</v>
      </c>
      <c r="D15" s="21">
        <v>1</v>
      </c>
      <c r="E15" s="21">
        <f>E14*D15</f>
        <v>15</v>
      </c>
      <c r="F15" s="38"/>
      <c r="G15" s="10">
        <f t="shared" si="0"/>
        <v>0</v>
      </c>
      <c r="H15" s="38"/>
      <c r="I15" s="10">
        <f t="shared" si="1"/>
        <v>0</v>
      </c>
      <c r="J15" s="21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5" t="s">
        <v>49</v>
      </c>
      <c r="C16" s="83" t="s">
        <v>22</v>
      </c>
      <c r="D16" s="40">
        <v>1.01</v>
      </c>
      <c r="E16" s="38">
        <f>D16*E14</f>
        <v>15.15</v>
      </c>
      <c r="F16" s="38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75"/>
      <c r="B17" s="43" t="s">
        <v>50</v>
      </c>
      <c r="C17" s="83" t="s">
        <v>16</v>
      </c>
      <c r="D17" s="39"/>
      <c r="E17" s="38">
        <v>3</v>
      </c>
      <c r="F17" s="38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75"/>
      <c r="B18" s="45" t="s">
        <v>12</v>
      </c>
      <c r="C18" s="83" t="s">
        <v>0</v>
      </c>
      <c r="D18" s="40">
        <v>0.04</v>
      </c>
      <c r="E18" s="38">
        <f>D18*E14</f>
        <v>0.6</v>
      </c>
      <c r="F18" s="34"/>
      <c r="G18" s="10">
        <f t="shared" si="0"/>
        <v>0</v>
      </c>
      <c r="H18" s="38"/>
      <c r="I18" s="10">
        <f t="shared" si="1"/>
        <v>0</v>
      </c>
      <c r="J18" s="38"/>
      <c r="K18" s="10">
        <f t="shared" si="2"/>
        <v>0</v>
      </c>
      <c r="L18" s="10">
        <f t="shared" si="3"/>
        <v>0</v>
      </c>
    </row>
    <row r="19" spans="1:12" x14ac:dyDescent="0.3">
      <c r="A19" s="69">
        <v>3</v>
      </c>
      <c r="B19" s="70" t="s">
        <v>93</v>
      </c>
      <c r="C19" s="81" t="s">
        <v>22</v>
      </c>
      <c r="D19" s="71"/>
      <c r="E19" s="72">
        <v>33</v>
      </c>
      <c r="F19" s="73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69"/>
      <c r="B20" s="43" t="s">
        <v>13</v>
      </c>
      <c r="C20" s="74" t="s">
        <v>15</v>
      </c>
      <c r="D20" s="21">
        <v>1</v>
      </c>
      <c r="E20" s="21">
        <f>E19*D20</f>
        <v>33</v>
      </c>
      <c r="F20" s="38"/>
      <c r="G20" s="10">
        <f t="shared" si="0"/>
        <v>0</v>
      </c>
      <c r="H20" s="38"/>
      <c r="I20" s="10">
        <f t="shared" si="1"/>
        <v>0</v>
      </c>
      <c r="J20" s="21"/>
      <c r="K20" s="10">
        <f t="shared" si="2"/>
        <v>0</v>
      </c>
      <c r="L20" s="10">
        <f t="shared" si="3"/>
        <v>0</v>
      </c>
    </row>
    <row r="21" spans="1:12" x14ac:dyDescent="0.3">
      <c r="A21" s="75"/>
      <c r="B21" s="45" t="s">
        <v>46</v>
      </c>
      <c r="C21" s="83" t="s">
        <v>22</v>
      </c>
      <c r="D21" s="40">
        <v>1.01</v>
      </c>
      <c r="E21" s="38">
        <f>D21*E19</f>
        <v>33.33</v>
      </c>
      <c r="F21" s="38"/>
      <c r="G21" s="10">
        <f t="shared" si="0"/>
        <v>0</v>
      </c>
      <c r="H21" s="38"/>
      <c r="I21" s="10">
        <f t="shared" si="1"/>
        <v>0</v>
      </c>
      <c r="J21" s="38"/>
      <c r="K21" s="10">
        <f t="shared" si="2"/>
        <v>0</v>
      </c>
      <c r="L21" s="10">
        <f t="shared" si="3"/>
        <v>0</v>
      </c>
    </row>
    <row r="22" spans="1:12" x14ac:dyDescent="0.3">
      <c r="A22" s="75"/>
      <c r="B22" s="43" t="s">
        <v>84</v>
      </c>
      <c r="C22" s="83" t="s">
        <v>16</v>
      </c>
      <c r="D22" s="39"/>
      <c r="E22" s="38">
        <v>5</v>
      </c>
      <c r="F22" s="38"/>
      <c r="G22" s="10">
        <f t="shared" si="0"/>
        <v>0</v>
      </c>
      <c r="H22" s="38"/>
      <c r="I22" s="10">
        <f t="shared" si="1"/>
        <v>0</v>
      </c>
      <c r="J22" s="38"/>
      <c r="K22" s="10">
        <f t="shared" si="2"/>
        <v>0</v>
      </c>
      <c r="L22" s="10">
        <f t="shared" si="3"/>
        <v>0</v>
      </c>
    </row>
    <row r="23" spans="1:12" x14ac:dyDescent="0.3">
      <c r="A23" s="75"/>
      <c r="B23" s="45" t="s">
        <v>45</v>
      </c>
      <c r="C23" s="83" t="s">
        <v>2</v>
      </c>
      <c r="D23" s="39">
        <v>0.02</v>
      </c>
      <c r="E23" s="38">
        <f>D23*E19</f>
        <v>0.66</v>
      </c>
      <c r="F23" s="38"/>
      <c r="G23" s="1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75"/>
      <c r="B24" s="45" t="s">
        <v>12</v>
      </c>
      <c r="C24" s="83" t="s">
        <v>0</v>
      </c>
      <c r="D24" s="40">
        <v>0.04</v>
      </c>
      <c r="E24" s="38">
        <f>D24*E19</f>
        <v>1.32</v>
      </c>
      <c r="F24" s="34"/>
      <c r="G24" s="10">
        <f t="shared" si="0"/>
        <v>0</v>
      </c>
      <c r="H24" s="38"/>
      <c r="I24" s="10">
        <f t="shared" si="1"/>
        <v>0</v>
      </c>
      <c r="J24" s="38"/>
      <c r="K24" s="10">
        <f t="shared" si="2"/>
        <v>0</v>
      </c>
      <c r="L24" s="10">
        <f t="shared" si="3"/>
        <v>0</v>
      </c>
    </row>
    <row r="25" spans="1:12" ht="27.6" x14ac:dyDescent="0.3">
      <c r="A25" s="13">
        <v>4</v>
      </c>
      <c r="B25" s="17" t="s">
        <v>170</v>
      </c>
      <c r="C25" s="81" t="s">
        <v>41</v>
      </c>
      <c r="D25" s="16"/>
      <c r="E25" s="8">
        <v>10</v>
      </c>
      <c r="F25" s="9"/>
      <c r="G25" s="10">
        <f t="shared" si="0"/>
        <v>0</v>
      </c>
      <c r="H25" s="9"/>
      <c r="I25" s="10">
        <f t="shared" si="1"/>
        <v>0</v>
      </c>
      <c r="J25" s="9"/>
      <c r="K25" s="10">
        <f t="shared" si="2"/>
        <v>0</v>
      </c>
      <c r="L25" s="10">
        <f t="shared" si="3"/>
        <v>0</v>
      </c>
    </row>
    <row r="26" spans="1:12" x14ac:dyDescent="0.3">
      <c r="A26" s="13"/>
      <c r="B26" s="33" t="s">
        <v>13</v>
      </c>
      <c r="C26" s="74" t="s">
        <v>42</v>
      </c>
      <c r="D26" s="21">
        <v>1</v>
      </c>
      <c r="E26" s="21">
        <f>E25*D26</f>
        <v>10</v>
      </c>
      <c r="F26" s="34"/>
      <c r="G26" s="10">
        <f t="shared" si="0"/>
        <v>0</v>
      </c>
      <c r="H26" s="41"/>
      <c r="I26" s="10">
        <f t="shared" si="1"/>
        <v>0</v>
      </c>
      <c r="J26" s="34"/>
      <c r="K26" s="10">
        <f t="shared" si="2"/>
        <v>0</v>
      </c>
      <c r="L26" s="10">
        <f t="shared" si="3"/>
        <v>0</v>
      </c>
    </row>
    <row r="27" spans="1:12" x14ac:dyDescent="0.3">
      <c r="A27" s="13"/>
      <c r="B27" s="18" t="s">
        <v>137</v>
      </c>
      <c r="C27" s="74" t="s">
        <v>16</v>
      </c>
      <c r="D27" s="12"/>
      <c r="E27" s="9">
        <v>2</v>
      </c>
      <c r="F27" s="9"/>
      <c r="G27" s="10">
        <f t="shared" si="0"/>
        <v>0</v>
      </c>
      <c r="H27" s="9"/>
      <c r="I27" s="10">
        <f t="shared" si="1"/>
        <v>0</v>
      </c>
      <c r="J27" s="9"/>
      <c r="K27" s="10">
        <f t="shared" si="2"/>
        <v>0</v>
      </c>
      <c r="L27" s="10">
        <f t="shared" si="3"/>
        <v>0</v>
      </c>
    </row>
    <row r="28" spans="1:12" x14ac:dyDescent="0.3">
      <c r="A28" s="13"/>
      <c r="B28" s="11" t="s">
        <v>3</v>
      </c>
      <c r="C28" s="80" t="s">
        <v>0</v>
      </c>
      <c r="D28" s="12">
        <v>0.4</v>
      </c>
      <c r="E28" s="9">
        <f>E25*D28</f>
        <v>4</v>
      </c>
      <c r="F28" s="9"/>
      <c r="G28" s="10">
        <f t="shared" si="0"/>
        <v>0</v>
      </c>
      <c r="H28" s="9"/>
      <c r="I28" s="10">
        <f t="shared" si="1"/>
        <v>0</v>
      </c>
      <c r="J28" s="9"/>
      <c r="K28" s="10">
        <f t="shared" si="2"/>
        <v>0</v>
      </c>
      <c r="L28" s="10">
        <f t="shared" si="3"/>
        <v>0</v>
      </c>
    </row>
    <row r="29" spans="1:12" x14ac:dyDescent="0.3">
      <c r="A29" s="13">
        <v>5</v>
      </c>
      <c r="B29" s="15" t="s">
        <v>81</v>
      </c>
      <c r="C29" s="81" t="s">
        <v>15</v>
      </c>
      <c r="D29" s="16"/>
      <c r="E29" s="8">
        <v>4</v>
      </c>
      <c r="F29" s="9"/>
      <c r="G29" s="10">
        <f t="shared" si="0"/>
        <v>0</v>
      </c>
      <c r="H29" s="9"/>
      <c r="I29" s="10">
        <f t="shared" si="1"/>
        <v>0</v>
      </c>
      <c r="J29" s="9"/>
      <c r="K29" s="10">
        <f t="shared" si="2"/>
        <v>0</v>
      </c>
      <c r="L29" s="10">
        <f t="shared" si="3"/>
        <v>0</v>
      </c>
    </row>
    <row r="30" spans="1:12" x14ac:dyDescent="0.3">
      <c r="A30" s="13"/>
      <c r="B30" s="33" t="s">
        <v>13</v>
      </c>
      <c r="C30" s="74" t="s">
        <v>42</v>
      </c>
      <c r="D30" s="21">
        <v>1</v>
      </c>
      <c r="E30" s="21">
        <f>E29*D30</f>
        <v>4</v>
      </c>
      <c r="F30" s="34"/>
      <c r="G30" s="10">
        <f t="shared" si="0"/>
        <v>0</v>
      </c>
      <c r="H30" s="41"/>
      <c r="I30" s="10">
        <f t="shared" si="1"/>
        <v>0</v>
      </c>
      <c r="J30" s="34"/>
      <c r="K30" s="10">
        <f t="shared" si="2"/>
        <v>0</v>
      </c>
      <c r="L30" s="10">
        <f t="shared" si="3"/>
        <v>0</v>
      </c>
    </row>
    <row r="31" spans="1:12" x14ac:dyDescent="0.3">
      <c r="A31" s="13"/>
      <c r="B31" s="18" t="s">
        <v>83</v>
      </c>
      <c r="C31" s="74" t="s">
        <v>2</v>
      </c>
      <c r="D31" s="12"/>
      <c r="E31" s="9">
        <f>E29*0.35</f>
        <v>1.4</v>
      </c>
      <c r="F31" s="9"/>
      <c r="G31" s="10">
        <f t="shared" si="0"/>
        <v>0</v>
      </c>
      <c r="H31" s="9"/>
      <c r="I31" s="10">
        <f t="shared" si="1"/>
        <v>0</v>
      </c>
      <c r="J31" s="9"/>
      <c r="K31" s="10">
        <f t="shared" si="2"/>
        <v>0</v>
      </c>
      <c r="L31" s="10">
        <f t="shared" si="3"/>
        <v>0</v>
      </c>
    </row>
    <row r="32" spans="1:12" x14ac:dyDescent="0.3">
      <c r="A32" s="13"/>
      <c r="B32" s="11" t="s">
        <v>82</v>
      </c>
      <c r="C32" s="80" t="s">
        <v>1</v>
      </c>
      <c r="D32" s="12"/>
      <c r="E32" s="9">
        <f>E31*0.3</f>
        <v>0.42</v>
      </c>
      <c r="F32" s="9"/>
      <c r="G32" s="10">
        <f t="shared" si="0"/>
        <v>0</v>
      </c>
      <c r="H32" s="9"/>
      <c r="I32" s="10">
        <f t="shared" si="1"/>
        <v>0</v>
      </c>
      <c r="J32" s="9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11" t="s">
        <v>3</v>
      </c>
      <c r="C33" s="80" t="s">
        <v>0</v>
      </c>
      <c r="D33" s="12">
        <v>0.2</v>
      </c>
      <c r="E33" s="9">
        <f>E29*D33</f>
        <v>0.8</v>
      </c>
      <c r="F33" s="9"/>
      <c r="G33" s="10">
        <f t="shared" si="0"/>
        <v>0</v>
      </c>
      <c r="H33" s="9"/>
      <c r="I33" s="10">
        <f t="shared" si="1"/>
        <v>0</v>
      </c>
      <c r="J33" s="9"/>
      <c r="K33" s="10">
        <f t="shared" si="2"/>
        <v>0</v>
      </c>
      <c r="L33" s="10">
        <f t="shared" si="3"/>
        <v>0</v>
      </c>
    </row>
    <row r="34" spans="1:12" ht="27.6" x14ac:dyDescent="0.3">
      <c r="A34" s="13">
        <v>6</v>
      </c>
      <c r="B34" s="6" t="s">
        <v>98</v>
      </c>
      <c r="C34" s="81" t="s">
        <v>15</v>
      </c>
      <c r="D34" s="8"/>
      <c r="E34" s="8">
        <v>75</v>
      </c>
      <c r="F34" s="9"/>
      <c r="G34" s="10">
        <f t="shared" si="0"/>
        <v>0</v>
      </c>
      <c r="H34" s="9"/>
      <c r="I34" s="10">
        <f t="shared" si="1"/>
        <v>0</v>
      </c>
      <c r="J34" s="9"/>
      <c r="K34" s="10">
        <f t="shared" si="2"/>
        <v>0</v>
      </c>
      <c r="L34" s="10">
        <f t="shared" si="3"/>
        <v>0</v>
      </c>
    </row>
    <row r="35" spans="1:12" x14ac:dyDescent="0.3">
      <c r="A35" s="13"/>
      <c r="B35" s="33" t="s">
        <v>13</v>
      </c>
      <c r="C35" s="74" t="s">
        <v>42</v>
      </c>
      <c r="D35" s="21">
        <v>1</v>
      </c>
      <c r="E35" s="21">
        <f>E34*D35</f>
        <v>75</v>
      </c>
      <c r="F35" s="34"/>
      <c r="G35" s="10">
        <f t="shared" si="0"/>
        <v>0</v>
      </c>
      <c r="H35" s="21"/>
      <c r="I35" s="10">
        <f t="shared" si="1"/>
        <v>0</v>
      </c>
      <c r="J35" s="21"/>
      <c r="K35" s="10">
        <f t="shared" si="2"/>
        <v>0</v>
      </c>
      <c r="L35" s="10">
        <f t="shared" si="3"/>
        <v>0</v>
      </c>
    </row>
    <row r="36" spans="1:12" x14ac:dyDescent="0.3">
      <c r="A36" s="13"/>
      <c r="B36" s="35" t="s">
        <v>14</v>
      </c>
      <c r="C36" s="82" t="s">
        <v>0</v>
      </c>
      <c r="D36" s="36">
        <v>8.0000000000000002E-3</v>
      </c>
      <c r="E36" s="34">
        <f>D36*E34</f>
        <v>0.6</v>
      </c>
      <c r="F36" s="34"/>
      <c r="G36" s="10">
        <f t="shared" si="0"/>
        <v>0</v>
      </c>
      <c r="H36" s="34"/>
      <c r="I36" s="10">
        <f t="shared" si="1"/>
        <v>0</v>
      </c>
      <c r="J36" s="34"/>
      <c r="K36" s="10">
        <f t="shared" si="2"/>
        <v>0</v>
      </c>
      <c r="L36" s="10">
        <f t="shared" si="3"/>
        <v>0</v>
      </c>
    </row>
    <row r="37" spans="1:12" x14ac:dyDescent="0.3">
      <c r="A37" s="13"/>
      <c r="B37" s="51" t="s">
        <v>18</v>
      </c>
      <c r="C37" s="74" t="s">
        <v>2</v>
      </c>
      <c r="D37" s="44">
        <v>0.45</v>
      </c>
      <c r="E37" s="41">
        <f>E34*D37</f>
        <v>33.75</v>
      </c>
      <c r="F37" s="41"/>
      <c r="G37" s="10">
        <f t="shared" si="0"/>
        <v>0</v>
      </c>
      <c r="H37" s="41"/>
      <c r="I37" s="10">
        <f t="shared" si="1"/>
        <v>0</v>
      </c>
      <c r="J37" s="41"/>
      <c r="K37" s="10">
        <f t="shared" si="2"/>
        <v>0</v>
      </c>
      <c r="L37" s="10">
        <f t="shared" si="3"/>
        <v>0</v>
      </c>
    </row>
    <row r="38" spans="1:12" x14ac:dyDescent="0.3">
      <c r="A38" s="13"/>
      <c r="B38" s="51" t="s">
        <v>19</v>
      </c>
      <c r="C38" s="74" t="s">
        <v>15</v>
      </c>
      <c r="D38" s="44">
        <v>8.9999999999999993E-3</v>
      </c>
      <c r="E38" s="52">
        <f>E34*D38</f>
        <v>0.67499999999999993</v>
      </c>
      <c r="F38" s="41"/>
      <c r="G38" s="10">
        <f t="shared" si="0"/>
        <v>0</v>
      </c>
      <c r="H38" s="41"/>
      <c r="I38" s="10">
        <f t="shared" si="1"/>
        <v>0</v>
      </c>
      <c r="J38" s="41"/>
      <c r="K38" s="10">
        <f t="shared" si="2"/>
        <v>0</v>
      </c>
      <c r="L38" s="10">
        <f t="shared" si="3"/>
        <v>0</v>
      </c>
    </row>
    <row r="39" spans="1:12" x14ac:dyDescent="0.3">
      <c r="A39" s="13"/>
      <c r="B39" s="53" t="s">
        <v>51</v>
      </c>
      <c r="C39" s="74" t="s">
        <v>2</v>
      </c>
      <c r="D39" s="21">
        <v>0.45</v>
      </c>
      <c r="E39" s="41">
        <f>E34*D39</f>
        <v>33.75</v>
      </c>
      <c r="F39" s="41"/>
      <c r="G39" s="10">
        <f t="shared" si="0"/>
        <v>0</v>
      </c>
      <c r="H39" s="41"/>
      <c r="I39" s="10">
        <f t="shared" si="1"/>
        <v>0</v>
      </c>
      <c r="J39" s="41"/>
      <c r="K39" s="10">
        <f t="shared" si="2"/>
        <v>0</v>
      </c>
      <c r="L39" s="10">
        <f t="shared" si="3"/>
        <v>0</v>
      </c>
    </row>
    <row r="40" spans="1:12" x14ac:dyDescent="0.3">
      <c r="A40" s="13"/>
      <c r="B40" s="53" t="s">
        <v>20</v>
      </c>
      <c r="C40" s="74" t="s">
        <v>2</v>
      </c>
      <c r="D40" s="44">
        <v>0.12</v>
      </c>
      <c r="E40" s="41">
        <f>E34*D40</f>
        <v>9</v>
      </c>
      <c r="F40" s="41"/>
      <c r="G40" s="10">
        <f t="shared" si="0"/>
        <v>0</v>
      </c>
      <c r="H40" s="41"/>
      <c r="I40" s="10">
        <f t="shared" si="1"/>
        <v>0</v>
      </c>
      <c r="J40" s="41"/>
      <c r="K40" s="10">
        <f t="shared" si="2"/>
        <v>0</v>
      </c>
      <c r="L40" s="10">
        <f t="shared" si="3"/>
        <v>0</v>
      </c>
    </row>
    <row r="41" spans="1:12" x14ac:dyDescent="0.3">
      <c r="A41" s="13"/>
      <c r="B41" s="54" t="s">
        <v>21</v>
      </c>
      <c r="C41" s="74" t="s">
        <v>22</v>
      </c>
      <c r="D41" s="21">
        <v>0.6</v>
      </c>
      <c r="E41" s="41">
        <f>E34*D41</f>
        <v>45</v>
      </c>
      <c r="F41" s="41"/>
      <c r="G41" s="10">
        <f t="shared" si="0"/>
        <v>0</v>
      </c>
      <c r="H41" s="41"/>
      <c r="I41" s="10">
        <f t="shared" si="1"/>
        <v>0</v>
      </c>
      <c r="J41" s="41"/>
      <c r="K41" s="10">
        <f t="shared" si="2"/>
        <v>0</v>
      </c>
      <c r="L41" s="10">
        <f t="shared" si="3"/>
        <v>0</v>
      </c>
    </row>
    <row r="42" spans="1:12" x14ac:dyDescent="0.3">
      <c r="A42" s="13"/>
      <c r="B42" s="55" t="s">
        <v>23</v>
      </c>
      <c r="C42" s="83" t="s">
        <v>16</v>
      </c>
      <c r="D42" s="46"/>
      <c r="E42" s="34">
        <v>10</v>
      </c>
      <c r="F42" s="34"/>
      <c r="G42" s="10">
        <f t="shared" si="0"/>
        <v>0</v>
      </c>
      <c r="H42" s="56"/>
      <c r="I42" s="10">
        <f t="shared" si="1"/>
        <v>0</v>
      </c>
      <c r="J42" s="56"/>
      <c r="K42" s="10">
        <f t="shared" si="2"/>
        <v>0</v>
      </c>
      <c r="L42" s="10">
        <f t="shared" si="3"/>
        <v>0</v>
      </c>
    </row>
    <row r="43" spans="1:12" x14ac:dyDescent="0.3">
      <c r="A43" s="13"/>
      <c r="B43" s="54" t="s">
        <v>24</v>
      </c>
      <c r="C43" s="74" t="s">
        <v>22</v>
      </c>
      <c r="D43" s="44">
        <v>0.26</v>
      </c>
      <c r="E43" s="41">
        <f>E34*D43</f>
        <v>19.5</v>
      </c>
      <c r="F43" s="41"/>
      <c r="G43" s="10">
        <f t="shared" si="0"/>
        <v>0</v>
      </c>
      <c r="H43" s="41"/>
      <c r="I43" s="10">
        <f t="shared" si="1"/>
        <v>0</v>
      </c>
      <c r="J43" s="41"/>
      <c r="K43" s="10">
        <f t="shared" si="2"/>
        <v>0</v>
      </c>
      <c r="L43" s="10">
        <f t="shared" si="3"/>
        <v>0</v>
      </c>
    </row>
    <row r="44" spans="1:12" x14ac:dyDescent="0.3">
      <c r="A44" s="13"/>
      <c r="B44" s="54" t="s">
        <v>25</v>
      </c>
      <c r="C44" s="74" t="s">
        <v>0</v>
      </c>
      <c r="D44" s="44">
        <v>7.0000000000000001E-3</v>
      </c>
      <c r="E44" s="41">
        <f>E34*D44</f>
        <v>0.52500000000000002</v>
      </c>
      <c r="F44" s="41"/>
      <c r="G44" s="10">
        <f t="shared" si="0"/>
        <v>0</v>
      </c>
      <c r="H44" s="41"/>
      <c r="I44" s="10">
        <f t="shared" si="1"/>
        <v>0</v>
      </c>
      <c r="J44" s="41"/>
      <c r="K44" s="10">
        <f t="shared" si="2"/>
        <v>0</v>
      </c>
      <c r="L44" s="10">
        <f t="shared" si="3"/>
        <v>0</v>
      </c>
    </row>
    <row r="45" spans="1:12" x14ac:dyDescent="0.3">
      <c r="A45" s="13">
        <v>7</v>
      </c>
      <c r="B45" s="15" t="s">
        <v>60</v>
      </c>
      <c r="C45" s="81" t="s">
        <v>28</v>
      </c>
      <c r="D45" s="16"/>
      <c r="E45" s="8">
        <v>2</v>
      </c>
      <c r="F45" s="9"/>
      <c r="G45" s="10">
        <f t="shared" si="0"/>
        <v>0</v>
      </c>
      <c r="H45" s="9"/>
      <c r="I45" s="10">
        <f t="shared" si="1"/>
        <v>0</v>
      </c>
      <c r="J45" s="9"/>
      <c r="K45" s="10">
        <f t="shared" si="2"/>
        <v>0</v>
      </c>
      <c r="L45" s="10">
        <f t="shared" si="3"/>
        <v>0</v>
      </c>
    </row>
    <row r="46" spans="1:12" x14ac:dyDescent="0.3">
      <c r="A46" s="13"/>
      <c r="B46" s="33" t="s">
        <v>13</v>
      </c>
      <c r="C46" s="74" t="s">
        <v>28</v>
      </c>
      <c r="D46" s="21">
        <v>1</v>
      </c>
      <c r="E46" s="21">
        <f>E45*D46</f>
        <v>2</v>
      </c>
      <c r="F46" s="34"/>
      <c r="G46" s="10">
        <f t="shared" si="0"/>
        <v>0</v>
      </c>
      <c r="H46" s="41"/>
      <c r="I46" s="10">
        <f t="shared" si="1"/>
        <v>0</v>
      </c>
      <c r="J46" s="34"/>
      <c r="K46" s="10">
        <f t="shared" si="2"/>
        <v>0</v>
      </c>
      <c r="L46" s="10">
        <f t="shared" si="3"/>
        <v>0</v>
      </c>
    </row>
    <row r="47" spans="1:12" x14ac:dyDescent="0.3">
      <c r="A47" s="13"/>
      <c r="B47" s="35" t="s">
        <v>14</v>
      </c>
      <c r="C47" s="82" t="s">
        <v>0</v>
      </c>
      <c r="D47" s="36">
        <v>1.2</v>
      </c>
      <c r="E47" s="34">
        <f>E45*D47</f>
        <v>2.4</v>
      </c>
      <c r="F47" s="34"/>
      <c r="G47" s="10">
        <f t="shared" si="0"/>
        <v>0</v>
      </c>
      <c r="H47" s="34"/>
      <c r="I47" s="10">
        <f t="shared" si="1"/>
        <v>0</v>
      </c>
      <c r="J47" s="34"/>
      <c r="K47" s="10">
        <f t="shared" si="2"/>
        <v>0</v>
      </c>
      <c r="L47" s="10">
        <f t="shared" si="3"/>
        <v>0</v>
      </c>
    </row>
    <row r="48" spans="1:12" ht="27.6" x14ac:dyDescent="0.3">
      <c r="A48" s="13"/>
      <c r="B48" s="48" t="s">
        <v>59</v>
      </c>
      <c r="C48" s="74" t="s">
        <v>28</v>
      </c>
      <c r="D48" s="12"/>
      <c r="E48" s="9">
        <v>2</v>
      </c>
      <c r="F48" s="9"/>
      <c r="G48" s="10">
        <f t="shared" si="0"/>
        <v>0</v>
      </c>
      <c r="H48" s="9"/>
      <c r="I48" s="10">
        <f t="shared" si="1"/>
        <v>0</v>
      </c>
      <c r="J48" s="9"/>
      <c r="K48" s="10">
        <f t="shared" si="2"/>
        <v>0</v>
      </c>
      <c r="L48" s="10">
        <f t="shared" si="3"/>
        <v>0</v>
      </c>
    </row>
    <row r="49" spans="1:12" x14ac:dyDescent="0.3">
      <c r="A49" s="13"/>
      <c r="B49" s="20" t="s">
        <v>3</v>
      </c>
      <c r="C49" s="80" t="s">
        <v>0</v>
      </c>
      <c r="D49" s="12">
        <v>2</v>
      </c>
      <c r="E49" s="9">
        <f>E45*D49</f>
        <v>4</v>
      </c>
      <c r="F49" s="9"/>
      <c r="G49" s="10">
        <f t="shared" si="0"/>
        <v>0</v>
      </c>
      <c r="H49" s="9"/>
      <c r="I49" s="10">
        <f t="shared" si="1"/>
        <v>0</v>
      </c>
      <c r="J49" s="9"/>
      <c r="K49" s="10">
        <f t="shared" si="2"/>
        <v>0</v>
      </c>
      <c r="L49" s="10">
        <f t="shared" si="3"/>
        <v>0</v>
      </c>
    </row>
    <row r="50" spans="1:12" x14ac:dyDescent="0.3">
      <c r="A50" s="13">
        <v>8</v>
      </c>
      <c r="B50" s="15" t="s">
        <v>144</v>
      </c>
      <c r="C50" s="81" t="s">
        <v>28</v>
      </c>
      <c r="D50" s="16"/>
      <c r="E50" s="8">
        <v>2</v>
      </c>
      <c r="F50" s="9"/>
      <c r="G50" s="10">
        <f t="shared" si="0"/>
        <v>0</v>
      </c>
      <c r="H50" s="9"/>
      <c r="I50" s="10">
        <f t="shared" si="1"/>
        <v>0</v>
      </c>
      <c r="J50" s="9"/>
      <c r="K50" s="10">
        <f t="shared" si="2"/>
        <v>0</v>
      </c>
      <c r="L50" s="10">
        <f t="shared" si="3"/>
        <v>0</v>
      </c>
    </row>
    <row r="51" spans="1:12" x14ac:dyDescent="0.3">
      <c r="A51" s="13">
        <v>9</v>
      </c>
      <c r="B51" s="104" t="s">
        <v>99</v>
      </c>
      <c r="C51" s="105" t="s">
        <v>15</v>
      </c>
      <c r="D51" s="96"/>
      <c r="E51" s="106">
        <v>0</v>
      </c>
      <c r="F51" s="41"/>
      <c r="G51" s="10">
        <f t="shared" si="0"/>
        <v>0</v>
      </c>
      <c r="H51" s="41"/>
      <c r="I51" s="10">
        <f t="shared" si="1"/>
        <v>0</v>
      </c>
      <c r="J51" s="41"/>
      <c r="K51" s="10">
        <f t="shared" si="2"/>
        <v>0</v>
      </c>
      <c r="L51" s="10">
        <f t="shared" si="3"/>
        <v>0</v>
      </c>
    </row>
    <row r="52" spans="1:12" x14ac:dyDescent="0.3">
      <c r="A52" s="13">
        <v>10</v>
      </c>
      <c r="B52" s="15" t="s">
        <v>123</v>
      </c>
      <c r="C52" s="84" t="s">
        <v>28</v>
      </c>
      <c r="D52" s="8"/>
      <c r="E52" s="8">
        <v>1</v>
      </c>
      <c r="F52" s="9"/>
      <c r="G52" s="10">
        <f t="shared" si="0"/>
        <v>0</v>
      </c>
      <c r="H52" s="9"/>
      <c r="I52" s="10">
        <f t="shared" si="1"/>
        <v>0</v>
      </c>
      <c r="J52" s="9"/>
      <c r="K52" s="10">
        <f t="shared" si="2"/>
        <v>0</v>
      </c>
      <c r="L52" s="10">
        <f t="shared" si="3"/>
        <v>0</v>
      </c>
    </row>
    <row r="53" spans="1:12" x14ac:dyDescent="0.3">
      <c r="A53" s="13"/>
      <c r="B53" s="11" t="s">
        <v>8</v>
      </c>
      <c r="C53" s="80" t="s">
        <v>28</v>
      </c>
      <c r="D53" s="9"/>
      <c r="E53" s="9">
        <v>1</v>
      </c>
      <c r="F53" s="9"/>
      <c r="G53" s="10">
        <f t="shared" si="0"/>
        <v>0</v>
      </c>
      <c r="H53" s="38"/>
      <c r="I53" s="10">
        <f t="shared" si="1"/>
        <v>0</v>
      </c>
      <c r="J53" s="9"/>
      <c r="K53" s="10">
        <f t="shared" si="2"/>
        <v>0</v>
      </c>
      <c r="L53" s="10">
        <f t="shared" si="3"/>
        <v>0</v>
      </c>
    </row>
    <row r="54" spans="1:12" ht="27.6" x14ac:dyDescent="0.3">
      <c r="A54" s="13"/>
      <c r="B54" s="18" t="s">
        <v>66</v>
      </c>
      <c r="C54" s="74" t="s">
        <v>15</v>
      </c>
      <c r="D54" s="9"/>
      <c r="E54" s="9">
        <v>1.5</v>
      </c>
      <c r="F54" s="9"/>
      <c r="G54" s="10">
        <f t="shared" si="0"/>
        <v>0</v>
      </c>
      <c r="H54" s="9"/>
      <c r="I54" s="10">
        <f t="shared" si="1"/>
        <v>0</v>
      </c>
      <c r="J54" s="9"/>
      <c r="K54" s="10">
        <f t="shared" si="2"/>
        <v>0</v>
      </c>
      <c r="L54" s="10">
        <f t="shared" si="3"/>
        <v>0</v>
      </c>
    </row>
    <row r="55" spans="1:12" x14ac:dyDescent="0.3">
      <c r="A55" s="13"/>
      <c r="B55" s="11" t="s">
        <v>3</v>
      </c>
      <c r="C55" s="80" t="s">
        <v>0</v>
      </c>
      <c r="D55" s="9">
        <v>2</v>
      </c>
      <c r="E55" s="9">
        <f>E52*D55</f>
        <v>2</v>
      </c>
      <c r="F55" s="9"/>
      <c r="G55" s="10">
        <f t="shared" si="0"/>
        <v>0</v>
      </c>
      <c r="H55" s="9"/>
      <c r="I55" s="10">
        <f t="shared" si="1"/>
        <v>0</v>
      </c>
      <c r="J55" s="9"/>
      <c r="K55" s="10">
        <f t="shared" si="2"/>
        <v>0</v>
      </c>
      <c r="L55" s="10">
        <f t="shared" si="3"/>
        <v>0</v>
      </c>
    </row>
    <row r="56" spans="1:12" x14ac:dyDescent="0.3">
      <c r="A56" s="13">
        <v>11</v>
      </c>
      <c r="B56" s="17" t="s">
        <v>158</v>
      </c>
      <c r="C56" s="84" t="s">
        <v>28</v>
      </c>
      <c r="D56" s="8"/>
      <c r="E56" s="8">
        <v>2</v>
      </c>
      <c r="F56" s="9"/>
      <c r="G56" s="10">
        <f t="shared" si="0"/>
        <v>0</v>
      </c>
      <c r="H56" s="9"/>
      <c r="I56" s="10">
        <f t="shared" si="1"/>
        <v>0</v>
      </c>
      <c r="J56" s="9"/>
      <c r="K56" s="10">
        <f t="shared" si="2"/>
        <v>0</v>
      </c>
      <c r="L56" s="10">
        <f t="shared" si="3"/>
        <v>0</v>
      </c>
    </row>
    <row r="57" spans="1:12" x14ac:dyDescent="0.3">
      <c r="A57" s="13"/>
      <c r="B57" s="11" t="s">
        <v>8</v>
      </c>
      <c r="C57" s="80" t="s">
        <v>28</v>
      </c>
      <c r="D57" s="9"/>
      <c r="E57" s="9">
        <v>2</v>
      </c>
      <c r="F57" s="9"/>
      <c r="G57" s="10">
        <f t="shared" si="0"/>
        <v>0</v>
      </c>
      <c r="H57" s="38"/>
      <c r="I57" s="10">
        <f t="shared" si="1"/>
        <v>0</v>
      </c>
      <c r="J57" s="9"/>
      <c r="K57" s="10">
        <f t="shared" si="2"/>
        <v>0</v>
      </c>
      <c r="L57" s="10">
        <f t="shared" si="3"/>
        <v>0</v>
      </c>
    </row>
    <row r="58" spans="1:12" x14ac:dyDescent="0.3">
      <c r="A58" s="13"/>
      <c r="B58" s="18" t="s">
        <v>67</v>
      </c>
      <c r="C58" s="85" t="s">
        <v>28</v>
      </c>
      <c r="D58" s="9"/>
      <c r="E58" s="9">
        <v>1</v>
      </c>
      <c r="F58" s="9"/>
      <c r="G58" s="10">
        <f t="shared" si="0"/>
        <v>0</v>
      </c>
      <c r="H58" s="9"/>
      <c r="I58" s="10">
        <f t="shared" si="1"/>
        <v>0</v>
      </c>
      <c r="J58" s="9"/>
      <c r="K58" s="10">
        <f t="shared" si="2"/>
        <v>0</v>
      </c>
      <c r="L58" s="10">
        <f t="shared" si="3"/>
        <v>0</v>
      </c>
    </row>
    <row r="59" spans="1:12" x14ac:dyDescent="0.3">
      <c r="A59" s="13"/>
      <c r="B59" s="11" t="s">
        <v>125</v>
      </c>
      <c r="C59" s="85" t="s">
        <v>28</v>
      </c>
      <c r="D59" s="9"/>
      <c r="E59" s="9">
        <v>1</v>
      </c>
      <c r="F59" s="9"/>
      <c r="G59" s="10">
        <f t="shared" si="0"/>
        <v>0</v>
      </c>
      <c r="H59" s="9"/>
      <c r="I59" s="10">
        <f t="shared" si="1"/>
        <v>0</v>
      </c>
      <c r="J59" s="9"/>
      <c r="K59" s="10">
        <f t="shared" si="2"/>
        <v>0</v>
      </c>
      <c r="L59" s="10">
        <f t="shared" si="3"/>
        <v>0</v>
      </c>
    </row>
    <row r="60" spans="1:12" x14ac:dyDescent="0.3">
      <c r="A60" s="13"/>
      <c r="B60" s="11" t="s">
        <v>3</v>
      </c>
      <c r="C60" s="80" t="s">
        <v>0</v>
      </c>
      <c r="D60" s="9">
        <v>2</v>
      </c>
      <c r="E60" s="9">
        <f>E58*D60</f>
        <v>2</v>
      </c>
      <c r="F60" s="9"/>
      <c r="G60" s="10">
        <f t="shared" si="0"/>
        <v>0</v>
      </c>
      <c r="H60" s="9"/>
      <c r="I60" s="10">
        <f t="shared" si="1"/>
        <v>0</v>
      </c>
      <c r="J60" s="9"/>
      <c r="K60" s="10">
        <f t="shared" si="2"/>
        <v>0</v>
      </c>
      <c r="L60" s="10">
        <f t="shared" si="3"/>
        <v>0</v>
      </c>
    </row>
    <row r="61" spans="1:12" x14ac:dyDescent="0.3">
      <c r="A61" s="13">
        <v>12</v>
      </c>
      <c r="B61" s="15" t="s">
        <v>68</v>
      </c>
      <c r="C61" s="84" t="s">
        <v>28</v>
      </c>
      <c r="D61" s="8"/>
      <c r="E61" s="8">
        <v>1</v>
      </c>
      <c r="F61" s="9"/>
      <c r="G61" s="10">
        <f t="shared" si="0"/>
        <v>0</v>
      </c>
      <c r="H61" s="9"/>
      <c r="I61" s="10">
        <f t="shared" si="1"/>
        <v>0</v>
      </c>
      <c r="J61" s="9"/>
      <c r="K61" s="10">
        <f t="shared" si="2"/>
        <v>0</v>
      </c>
      <c r="L61" s="10">
        <f t="shared" si="3"/>
        <v>0</v>
      </c>
    </row>
    <row r="62" spans="1:12" x14ac:dyDescent="0.3">
      <c r="A62" s="13"/>
      <c r="B62" s="11" t="s">
        <v>8</v>
      </c>
      <c r="C62" s="80" t="s">
        <v>28</v>
      </c>
      <c r="D62" s="9"/>
      <c r="E62" s="9">
        <v>1</v>
      </c>
      <c r="F62" s="9"/>
      <c r="G62" s="10">
        <f t="shared" si="0"/>
        <v>0</v>
      </c>
      <c r="H62" s="38"/>
      <c r="I62" s="10">
        <f t="shared" si="1"/>
        <v>0</v>
      </c>
      <c r="J62" s="9"/>
      <c r="K62" s="10">
        <f t="shared" si="2"/>
        <v>0</v>
      </c>
      <c r="L62" s="10">
        <f t="shared" si="3"/>
        <v>0</v>
      </c>
    </row>
    <row r="63" spans="1:12" ht="27.6" x14ac:dyDescent="0.3">
      <c r="A63" s="13"/>
      <c r="B63" s="18" t="s">
        <v>70</v>
      </c>
      <c r="C63" s="85" t="s">
        <v>28</v>
      </c>
      <c r="D63" s="9"/>
      <c r="E63" s="9">
        <v>1</v>
      </c>
      <c r="F63" s="9"/>
      <c r="G63" s="10">
        <f t="shared" si="0"/>
        <v>0</v>
      </c>
      <c r="H63" s="9"/>
      <c r="I63" s="10">
        <f t="shared" si="1"/>
        <v>0</v>
      </c>
      <c r="J63" s="9"/>
      <c r="K63" s="10">
        <f t="shared" si="2"/>
        <v>0</v>
      </c>
      <c r="L63" s="10">
        <f t="shared" si="3"/>
        <v>0</v>
      </c>
    </row>
    <row r="64" spans="1:12" x14ac:dyDescent="0.3">
      <c r="A64" s="13"/>
      <c r="B64" s="18" t="s">
        <v>69</v>
      </c>
      <c r="C64" s="85" t="s">
        <v>9</v>
      </c>
      <c r="D64" s="9"/>
      <c r="E64" s="9">
        <v>1</v>
      </c>
      <c r="F64" s="9"/>
      <c r="G64" s="10">
        <f t="shared" si="0"/>
        <v>0</v>
      </c>
      <c r="H64" s="9"/>
      <c r="I64" s="10">
        <f t="shared" si="1"/>
        <v>0</v>
      </c>
      <c r="J64" s="9"/>
      <c r="K64" s="10">
        <f t="shared" si="2"/>
        <v>0</v>
      </c>
      <c r="L64" s="10">
        <f t="shared" si="3"/>
        <v>0</v>
      </c>
    </row>
    <row r="65" spans="1:12" x14ac:dyDescent="0.3">
      <c r="A65" s="13"/>
      <c r="B65" s="11" t="s">
        <v>3</v>
      </c>
      <c r="C65" s="80" t="s">
        <v>0</v>
      </c>
      <c r="D65" s="9">
        <v>5</v>
      </c>
      <c r="E65" s="9">
        <f>E61*D65</f>
        <v>5</v>
      </c>
      <c r="F65" s="9"/>
      <c r="G65" s="10">
        <f t="shared" si="0"/>
        <v>0</v>
      </c>
      <c r="H65" s="9"/>
      <c r="I65" s="10">
        <f t="shared" si="1"/>
        <v>0</v>
      </c>
      <c r="J65" s="9"/>
      <c r="K65" s="10">
        <f t="shared" si="2"/>
        <v>0</v>
      </c>
      <c r="L65" s="10">
        <f t="shared" si="3"/>
        <v>0</v>
      </c>
    </row>
    <row r="66" spans="1:12" ht="27.6" x14ac:dyDescent="0.3">
      <c r="A66" s="13">
        <v>13</v>
      </c>
      <c r="B66" s="97" t="s">
        <v>71</v>
      </c>
      <c r="C66" s="84" t="s">
        <v>28</v>
      </c>
      <c r="D66" s="8"/>
      <c r="E66" s="8">
        <v>4</v>
      </c>
      <c r="F66" s="9"/>
      <c r="G66" s="10">
        <f t="shared" si="0"/>
        <v>0</v>
      </c>
      <c r="H66" s="9"/>
      <c r="I66" s="10">
        <f t="shared" si="1"/>
        <v>0</v>
      </c>
      <c r="J66" s="9"/>
      <c r="K66" s="10">
        <f t="shared" si="2"/>
        <v>0</v>
      </c>
      <c r="L66" s="10">
        <f t="shared" si="3"/>
        <v>0</v>
      </c>
    </row>
    <row r="67" spans="1:12" x14ac:dyDescent="0.3">
      <c r="A67" s="13"/>
      <c r="B67" s="20" t="s">
        <v>8</v>
      </c>
      <c r="C67" s="80" t="s">
        <v>28</v>
      </c>
      <c r="D67" s="9"/>
      <c r="E67" s="9">
        <v>4</v>
      </c>
      <c r="F67" s="9"/>
      <c r="G67" s="10">
        <f t="shared" si="0"/>
        <v>0</v>
      </c>
      <c r="H67" s="38"/>
      <c r="I67" s="10">
        <f t="shared" si="1"/>
        <v>0</v>
      </c>
      <c r="J67" s="9"/>
      <c r="K67" s="10">
        <f t="shared" si="2"/>
        <v>0</v>
      </c>
      <c r="L67" s="10">
        <f t="shared" si="3"/>
        <v>0</v>
      </c>
    </row>
    <row r="68" spans="1:12" x14ac:dyDescent="0.3">
      <c r="A68" s="13"/>
      <c r="B68" s="48" t="s">
        <v>87</v>
      </c>
      <c r="C68" s="85" t="s">
        <v>28</v>
      </c>
      <c r="D68" s="9"/>
      <c r="E68" s="9">
        <v>2</v>
      </c>
      <c r="F68" s="9"/>
      <c r="G68" s="10">
        <f t="shared" si="0"/>
        <v>0</v>
      </c>
      <c r="H68" s="9"/>
      <c r="I68" s="10">
        <f t="shared" si="1"/>
        <v>0</v>
      </c>
      <c r="J68" s="9"/>
      <c r="K68" s="10">
        <f t="shared" si="2"/>
        <v>0</v>
      </c>
      <c r="L68" s="10">
        <f t="shared" si="3"/>
        <v>0</v>
      </c>
    </row>
    <row r="69" spans="1:12" x14ac:dyDescent="0.3">
      <c r="A69" s="13"/>
      <c r="B69" s="48" t="s">
        <v>72</v>
      </c>
      <c r="C69" s="85" t="s">
        <v>28</v>
      </c>
      <c r="D69" s="9"/>
      <c r="E69" s="9">
        <v>1</v>
      </c>
      <c r="F69" s="9"/>
      <c r="G69" s="10">
        <f t="shared" si="0"/>
        <v>0</v>
      </c>
      <c r="H69" s="9"/>
      <c r="I69" s="10">
        <f t="shared" si="1"/>
        <v>0</v>
      </c>
      <c r="J69" s="9"/>
      <c r="K69" s="10">
        <f t="shared" si="2"/>
        <v>0</v>
      </c>
      <c r="L69" s="10">
        <f t="shared" si="3"/>
        <v>0</v>
      </c>
    </row>
    <row r="70" spans="1:12" x14ac:dyDescent="0.3">
      <c r="A70" s="13"/>
      <c r="B70" s="48" t="s">
        <v>75</v>
      </c>
      <c r="C70" s="85" t="s">
        <v>28</v>
      </c>
      <c r="D70" s="9"/>
      <c r="E70" s="9">
        <v>1</v>
      </c>
      <c r="F70" s="9"/>
      <c r="G70" s="10">
        <f t="shared" si="0"/>
        <v>0</v>
      </c>
      <c r="H70" s="9"/>
      <c r="I70" s="10">
        <f t="shared" si="1"/>
        <v>0</v>
      </c>
      <c r="J70" s="9"/>
      <c r="K70" s="10">
        <f t="shared" si="2"/>
        <v>0</v>
      </c>
      <c r="L70" s="10">
        <f t="shared" si="3"/>
        <v>0</v>
      </c>
    </row>
    <row r="71" spans="1:12" x14ac:dyDescent="0.3">
      <c r="A71" s="13"/>
      <c r="B71" s="18" t="s">
        <v>76</v>
      </c>
      <c r="C71" s="85" t="s">
        <v>28</v>
      </c>
      <c r="D71" s="9"/>
      <c r="E71" s="9">
        <v>8</v>
      </c>
      <c r="F71" s="9"/>
      <c r="G71" s="10">
        <f t="shared" si="0"/>
        <v>0</v>
      </c>
      <c r="H71" s="9"/>
      <c r="I71" s="10">
        <f t="shared" si="1"/>
        <v>0</v>
      </c>
      <c r="J71" s="9"/>
      <c r="K71" s="10">
        <f t="shared" si="2"/>
        <v>0</v>
      </c>
      <c r="L71" s="10">
        <f t="shared" si="3"/>
        <v>0</v>
      </c>
    </row>
    <row r="72" spans="1:12" x14ac:dyDescent="0.3">
      <c r="A72" s="13"/>
      <c r="B72" s="11" t="s">
        <v>3</v>
      </c>
      <c r="C72" s="80" t="s">
        <v>0</v>
      </c>
      <c r="D72" s="9">
        <v>5</v>
      </c>
      <c r="E72" s="9">
        <f>E66*D72</f>
        <v>20</v>
      </c>
      <c r="F72" s="9"/>
      <c r="G72" s="10">
        <f t="shared" si="0"/>
        <v>0</v>
      </c>
      <c r="H72" s="9"/>
      <c r="I72" s="10">
        <f t="shared" si="1"/>
        <v>0</v>
      </c>
      <c r="J72" s="9"/>
      <c r="K72" s="10">
        <f t="shared" si="2"/>
        <v>0</v>
      </c>
      <c r="L72" s="10">
        <f t="shared" si="3"/>
        <v>0</v>
      </c>
    </row>
    <row r="73" spans="1:12" x14ac:dyDescent="0.3">
      <c r="A73" s="13">
        <v>14</v>
      </c>
      <c r="B73" s="15" t="s">
        <v>73</v>
      </c>
      <c r="C73" s="84" t="s">
        <v>28</v>
      </c>
      <c r="D73" s="8"/>
      <c r="E73" s="8">
        <v>1</v>
      </c>
      <c r="F73" s="9"/>
      <c r="G73" s="10">
        <f t="shared" si="0"/>
        <v>0</v>
      </c>
      <c r="H73" s="9"/>
      <c r="I73" s="10">
        <f t="shared" si="1"/>
        <v>0</v>
      </c>
      <c r="J73" s="9"/>
      <c r="K73" s="10">
        <f t="shared" si="2"/>
        <v>0</v>
      </c>
      <c r="L73" s="10">
        <f t="shared" si="3"/>
        <v>0</v>
      </c>
    </row>
    <row r="74" spans="1:12" x14ac:dyDescent="0.3">
      <c r="A74" s="13"/>
      <c r="B74" s="11" t="s">
        <v>8</v>
      </c>
      <c r="C74" s="103" t="s">
        <v>28</v>
      </c>
      <c r="D74" s="9"/>
      <c r="E74" s="9">
        <v>1</v>
      </c>
      <c r="F74" s="9"/>
      <c r="G74" s="10">
        <f t="shared" si="0"/>
        <v>0</v>
      </c>
      <c r="H74" s="38"/>
      <c r="I74" s="10">
        <f t="shared" si="1"/>
        <v>0</v>
      </c>
      <c r="J74" s="9"/>
      <c r="K74" s="10">
        <f t="shared" si="2"/>
        <v>0</v>
      </c>
      <c r="L74" s="10">
        <f t="shared" si="3"/>
        <v>0</v>
      </c>
    </row>
    <row r="75" spans="1:12" x14ac:dyDescent="0.3">
      <c r="A75" s="13"/>
      <c r="B75" s="18" t="s">
        <v>77</v>
      </c>
      <c r="C75" s="74" t="s">
        <v>42</v>
      </c>
      <c r="D75" s="9"/>
      <c r="E75" s="9">
        <v>1.5</v>
      </c>
      <c r="F75" s="9"/>
      <c r="G75" s="10">
        <f t="shared" si="0"/>
        <v>0</v>
      </c>
      <c r="H75" s="9"/>
      <c r="I75" s="10">
        <f t="shared" si="1"/>
        <v>0</v>
      </c>
      <c r="J75" s="9"/>
      <c r="K75" s="10">
        <f t="shared" si="2"/>
        <v>0</v>
      </c>
      <c r="L75" s="10">
        <f t="shared" si="3"/>
        <v>0</v>
      </c>
    </row>
    <row r="76" spans="1:12" x14ac:dyDescent="0.3">
      <c r="A76" s="13"/>
      <c r="B76" s="18" t="s">
        <v>78</v>
      </c>
      <c r="C76" s="74" t="s">
        <v>42</v>
      </c>
      <c r="D76" s="9"/>
      <c r="E76" s="9">
        <v>1.3</v>
      </c>
      <c r="F76" s="9"/>
      <c r="G76" s="10">
        <f t="shared" si="0"/>
        <v>0</v>
      </c>
      <c r="H76" s="9"/>
      <c r="I76" s="10">
        <f t="shared" si="1"/>
        <v>0</v>
      </c>
      <c r="J76" s="9"/>
      <c r="K76" s="10">
        <f t="shared" si="2"/>
        <v>0</v>
      </c>
      <c r="L76" s="10">
        <f t="shared" si="3"/>
        <v>0</v>
      </c>
    </row>
    <row r="77" spans="1:12" x14ac:dyDescent="0.3">
      <c r="A77" s="13"/>
      <c r="B77" s="11" t="s">
        <v>3</v>
      </c>
      <c r="C77" s="80" t="s">
        <v>0</v>
      </c>
      <c r="D77" s="9">
        <v>2</v>
      </c>
      <c r="E77" s="9">
        <f>E73*D77</f>
        <v>2</v>
      </c>
      <c r="F77" s="9"/>
      <c r="G77" s="10">
        <f t="shared" si="0"/>
        <v>0</v>
      </c>
      <c r="H77" s="9"/>
      <c r="I77" s="10">
        <f t="shared" si="1"/>
        <v>0</v>
      </c>
      <c r="J77" s="9"/>
      <c r="K77" s="10">
        <f t="shared" si="2"/>
        <v>0</v>
      </c>
      <c r="L77" s="10">
        <f t="shared" si="3"/>
        <v>0</v>
      </c>
    </row>
    <row r="78" spans="1:12" x14ac:dyDescent="0.3">
      <c r="A78" s="13">
        <v>15</v>
      </c>
      <c r="B78" s="15" t="s">
        <v>115</v>
      </c>
      <c r="C78" s="81" t="s">
        <v>15</v>
      </c>
      <c r="D78" s="16"/>
      <c r="E78" s="8">
        <v>8</v>
      </c>
      <c r="F78" s="9"/>
      <c r="G78" s="10">
        <f t="shared" si="0"/>
        <v>0</v>
      </c>
      <c r="H78" s="9"/>
      <c r="I78" s="10">
        <f t="shared" si="1"/>
        <v>0</v>
      </c>
      <c r="J78" s="9"/>
      <c r="K78" s="10">
        <f t="shared" si="2"/>
        <v>0</v>
      </c>
      <c r="L78" s="10">
        <f t="shared" si="3"/>
        <v>0</v>
      </c>
    </row>
    <row r="79" spans="1:12" x14ac:dyDescent="0.3">
      <c r="A79" s="13"/>
      <c r="B79" s="33" t="s">
        <v>13</v>
      </c>
      <c r="C79" s="74" t="s">
        <v>42</v>
      </c>
      <c r="D79" s="21">
        <v>1</v>
      </c>
      <c r="E79" s="21">
        <f>E78*D79</f>
        <v>8</v>
      </c>
      <c r="F79" s="34"/>
      <c r="G79" s="10">
        <f t="shared" si="0"/>
        <v>0</v>
      </c>
      <c r="H79" s="41"/>
      <c r="I79" s="10">
        <f t="shared" si="1"/>
        <v>0</v>
      </c>
      <c r="J79" s="34"/>
      <c r="K79" s="10">
        <f t="shared" si="2"/>
        <v>0</v>
      </c>
      <c r="L79" s="10">
        <f t="shared" si="3"/>
        <v>0</v>
      </c>
    </row>
    <row r="80" spans="1:12" x14ac:dyDescent="0.3">
      <c r="A80" s="13"/>
      <c r="B80" s="18" t="s">
        <v>116</v>
      </c>
      <c r="C80" s="74" t="s">
        <v>2</v>
      </c>
      <c r="D80" s="12"/>
      <c r="E80" s="9">
        <f>E78</f>
        <v>8</v>
      </c>
      <c r="F80" s="9"/>
      <c r="G80" s="10">
        <f t="shared" si="0"/>
        <v>0</v>
      </c>
      <c r="H80" s="9"/>
      <c r="I80" s="10">
        <f t="shared" si="1"/>
        <v>0</v>
      </c>
      <c r="J80" s="9"/>
      <c r="K80" s="10">
        <f t="shared" si="2"/>
        <v>0</v>
      </c>
      <c r="L80" s="10">
        <f t="shared" si="3"/>
        <v>0</v>
      </c>
    </row>
    <row r="81" spans="1:12" x14ac:dyDescent="0.3">
      <c r="A81" s="13"/>
      <c r="B81" s="11" t="s">
        <v>117</v>
      </c>
      <c r="C81" s="80" t="s">
        <v>28</v>
      </c>
      <c r="D81" s="12"/>
      <c r="E81" s="9">
        <v>1</v>
      </c>
      <c r="F81" s="9"/>
      <c r="G81" s="10">
        <f t="shared" si="0"/>
        <v>0</v>
      </c>
      <c r="H81" s="9"/>
      <c r="I81" s="10">
        <f t="shared" si="1"/>
        <v>0</v>
      </c>
      <c r="J81" s="9"/>
      <c r="K81" s="10">
        <f t="shared" si="2"/>
        <v>0</v>
      </c>
      <c r="L81" s="10">
        <f t="shared" si="3"/>
        <v>0</v>
      </c>
    </row>
    <row r="82" spans="1:12" x14ac:dyDescent="0.3">
      <c r="A82" s="13"/>
      <c r="B82" s="11" t="s">
        <v>3</v>
      </c>
      <c r="C82" s="80" t="s">
        <v>0</v>
      </c>
      <c r="D82" s="12">
        <v>1.5</v>
      </c>
      <c r="E82" s="9">
        <f>E78*D82</f>
        <v>12</v>
      </c>
      <c r="F82" s="9"/>
      <c r="G82" s="10">
        <f t="shared" si="0"/>
        <v>0</v>
      </c>
      <c r="H82" s="9"/>
      <c r="I82" s="10">
        <f t="shared" si="1"/>
        <v>0</v>
      </c>
      <c r="J82" s="9"/>
      <c r="K82" s="10">
        <f t="shared" si="2"/>
        <v>0</v>
      </c>
      <c r="L82" s="10">
        <f t="shared" si="3"/>
        <v>0</v>
      </c>
    </row>
    <row r="83" spans="1:12" ht="27.6" x14ac:dyDescent="0.3">
      <c r="A83" s="13">
        <v>16</v>
      </c>
      <c r="B83" s="17" t="s">
        <v>152</v>
      </c>
      <c r="C83" s="81" t="s">
        <v>0</v>
      </c>
      <c r="D83" s="16"/>
      <c r="E83" s="8">
        <v>1</v>
      </c>
      <c r="F83" s="9"/>
      <c r="G83" s="10">
        <f t="shared" si="0"/>
        <v>0</v>
      </c>
      <c r="H83" s="9"/>
      <c r="I83" s="10">
        <f t="shared" si="1"/>
        <v>0</v>
      </c>
      <c r="J83" s="9"/>
      <c r="K83" s="10">
        <f t="shared" si="2"/>
        <v>0</v>
      </c>
      <c r="L83" s="10">
        <f t="shared" si="3"/>
        <v>0</v>
      </c>
    </row>
    <row r="84" spans="1:12" ht="27.6" x14ac:dyDescent="0.3">
      <c r="A84" s="13">
        <v>17</v>
      </c>
      <c r="B84" s="17" t="s">
        <v>121</v>
      </c>
      <c r="C84" s="89" t="s">
        <v>0</v>
      </c>
      <c r="D84" s="7"/>
      <c r="E84" s="90">
        <v>1</v>
      </c>
      <c r="F84" s="41"/>
      <c r="G84" s="10">
        <f t="shared" si="0"/>
        <v>0</v>
      </c>
      <c r="H84" s="41"/>
      <c r="I84" s="10">
        <f t="shared" si="1"/>
        <v>0</v>
      </c>
      <c r="J84" s="41"/>
      <c r="K84" s="10">
        <f t="shared" si="2"/>
        <v>0</v>
      </c>
      <c r="L84" s="10">
        <f t="shared" si="3"/>
        <v>0</v>
      </c>
    </row>
    <row r="85" spans="1:12" x14ac:dyDescent="0.3">
      <c r="A85" s="13">
        <v>18</v>
      </c>
      <c r="B85" s="17" t="s">
        <v>127</v>
      </c>
      <c r="C85" s="89" t="s">
        <v>16</v>
      </c>
      <c r="D85" s="7"/>
      <c r="E85" s="90">
        <v>1</v>
      </c>
      <c r="F85" s="41"/>
      <c r="G85" s="10">
        <f t="shared" si="0"/>
        <v>0</v>
      </c>
      <c r="H85" s="41"/>
      <c r="I85" s="10">
        <f t="shared" si="1"/>
        <v>0</v>
      </c>
      <c r="J85" s="41"/>
      <c r="K85" s="10">
        <f t="shared" si="2"/>
        <v>0</v>
      </c>
      <c r="L85" s="10">
        <f t="shared" si="3"/>
        <v>0</v>
      </c>
    </row>
    <row r="86" spans="1:12" ht="27.6" x14ac:dyDescent="0.3">
      <c r="A86" s="13">
        <v>19</v>
      </c>
      <c r="B86" s="32" t="s">
        <v>55</v>
      </c>
      <c r="C86" s="74" t="s">
        <v>15</v>
      </c>
      <c r="D86" s="9"/>
      <c r="E86" s="9">
        <v>37</v>
      </c>
      <c r="F86" s="9"/>
      <c r="G86" s="10">
        <f t="shared" si="0"/>
        <v>0</v>
      </c>
      <c r="H86" s="9"/>
      <c r="I86" s="10">
        <f t="shared" si="1"/>
        <v>0</v>
      </c>
      <c r="J86" s="9"/>
      <c r="K86" s="10">
        <f t="shared" si="2"/>
        <v>0</v>
      </c>
      <c r="L86" s="10">
        <f t="shared" si="3"/>
        <v>0</v>
      </c>
    </row>
    <row r="87" spans="1:12" x14ac:dyDescent="0.3">
      <c r="A87" s="13"/>
      <c r="B87" s="22" t="s">
        <v>5</v>
      </c>
      <c r="C87" s="80"/>
      <c r="D87" s="12"/>
      <c r="E87" s="9"/>
      <c r="F87" s="21"/>
      <c r="G87" s="23">
        <f>SUM(G9:G86)</f>
        <v>0</v>
      </c>
      <c r="H87" s="14"/>
      <c r="I87" s="23">
        <f>SUM(I9:I86)</f>
        <v>0</v>
      </c>
      <c r="J87" s="14"/>
      <c r="K87" s="23">
        <f>SUM(K9:K86)</f>
        <v>0</v>
      </c>
      <c r="L87" s="23">
        <f>G87+I87+K87</f>
        <v>0</v>
      </c>
    </row>
    <row r="88" spans="1:12" x14ac:dyDescent="0.3">
      <c r="A88" s="13"/>
      <c r="B88" s="11" t="s">
        <v>4</v>
      </c>
      <c r="C88" s="86"/>
      <c r="D88" s="12"/>
      <c r="E88" s="9"/>
      <c r="F88" s="21"/>
      <c r="G88" s="9"/>
      <c r="H88" s="9"/>
      <c r="I88" s="9"/>
      <c r="J88" s="9"/>
      <c r="K88" s="10"/>
      <c r="L88" s="10">
        <f>G87*C88</f>
        <v>0</v>
      </c>
    </row>
    <row r="89" spans="1:12" x14ac:dyDescent="0.3">
      <c r="A89" s="60"/>
      <c r="B89" s="5" t="s">
        <v>5</v>
      </c>
      <c r="C89" s="80"/>
      <c r="D89" s="24"/>
      <c r="E89" s="25"/>
      <c r="F89" s="26"/>
      <c r="G89" s="25"/>
      <c r="H89" s="26"/>
      <c r="I89" s="26"/>
      <c r="J89" s="25"/>
      <c r="K89" s="27"/>
      <c r="L89" s="28">
        <f>L88+L87</f>
        <v>0</v>
      </c>
    </row>
    <row r="90" spans="1:12" x14ac:dyDescent="0.3">
      <c r="A90" s="60"/>
      <c r="B90" s="29" t="s">
        <v>6</v>
      </c>
      <c r="C90" s="87"/>
      <c r="D90" s="24"/>
      <c r="E90" s="25"/>
      <c r="F90" s="26"/>
      <c r="G90" s="25"/>
      <c r="H90" s="26"/>
      <c r="I90" s="26"/>
      <c r="J90" s="25"/>
      <c r="K90" s="27"/>
      <c r="L90" s="28">
        <f>L89*C90</f>
        <v>0</v>
      </c>
    </row>
    <row r="91" spans="1:12" x14ac:dyDescent="0.3">
      <c r="A91" s="60"/>
      <c r="B91" s="30" t="s">
        <v>5</v>
      </c>
      <c r="C91" s="88"/>
      <c r="D91" s="24"/>
      <c r="E91" s="25"/>
      <c r="F91" s="26"/>
      <c r="G91" s="25"/>
      <c r="H91" s="26"/>
      <c r="I91" s="26"/>
      <c r="J91" s="25"/>
      <c r="K91" s="27"/>
      <c r="L91" s="28">
        <f>L90+L89</f>
        <v>0</v>
      </c>
    </row>
    <row r="92" spans="1:12" x14ac:dyDescent="0.3">
      <c r="A92" s="13"/>
      <c r="B92" s="29" t="s">
        <v>56</v>
      </c>
      <c r="C92" s="87"/>
      <c r="D92" s="24"/>
      <c r="E92" s="9"/>
      <c r="F92" s="21"/>
      <c r="G92" s="9"/>
      <c r="H92" s="21"/>
      <c r="I92" s="21"/>
      <c r="J92" s="9"/>
      <c r="K92" s="10"/>
      <c r="L92" s="10">
        <f>L91*C92</f>
        <v>0</v>
      </c>
    </row>
    <row r="93" spans="1:12" x14ac:dyDescent="0.3">
      <c r="A93" s="13"/>
      <c r="B93" s="30" t="s">
        <v>5</v>
      </c>
      <c r="C93" s="88"/>
      <c r="D93" s="31"/>
      <c r="E93" s="9"/>
      <c r="F93" s="21"/>
      <c r="G93" s="9"/>
      <c r="H93" s="21"/>
      <c r="I93" s="21"/>
      <c r="J93" s="9"/>
      <c r="K93" s="10"/>
      <c r="L93" s="10">
        <f>L92+L91</f>
        <v>0</v>
      </c>
    </row>
    <row r="94" spans="1:12" x14ac:dyDescent="0.3">
      <c r="A94" s="13"/>
      <c r="B94" s="29" t="s">
        <v>7</v>
      </c>
      <c r="C94" s="86"/>
      <c r="D94" s="12"/>
      <c r="E94" s="9"/>
      <c r="F94" s="21"/>
      <c r="G94" s="9"/>
      <c r="H94" s="21"/>
      <c r="I94" s="21"/>
      <c r="J94" s="9"/>
      <c r="K94" s="10"/>
      <c r="L94" s="10">
        <f>L93*C94</f>
        <v>0</v>
      </c>
    </row>
    <row r="95" spans="1:12" x14ac:dyDescent="0.3">
      <c r="A95" s="13"/>
      <c r="B95" s="30" t="s">
        <v>52</v>
      </c>
      <c r="C95" s="80"/>
      <c r="D95" s="12"/>
      <c r="E95" s="9"/>
      <c r="F95" s="21"/>
      <c r="G95" s="9"/>
      <c r="H95" s="9"/>
      <c r="I95" s="9"/>
      <c r="J95" s="9"/>
      <c r="K95" s="10"/>
      <c r="L95" s="10">
        <f>L94+L93</f>
        <v>0</v>
      </c>
    </row>
    <row r="96" spans="1:12" x14ac:dyDescent="0.3">
      <c r="A96" s="13"/>
      <c r="B96" s="11" t="s">
        <v>53</v>
      </c>
      <c r="C96" s="86">
        <v>0.18</v>
      </c>
      <c r="D96" s="12"/>
      <c r="E96" s="12"/>
      <c r="F96" s="12"/>
      <c r="G96" s="12"/>
      <c r="H96" s="12"/>
      <c r="I96" s="12"/>
      <c r="J96" s="12"/>
      <c r="K96" s="12"/>
      <c r="L96" s="79">
        <f>L95*C96</f>
        <v>0</v>
      </c>
    </row>
    <row r="97" spans="1:12" x14ac:dyDescent="0.3">
      <c r="A97" s="13"/>
      <c r="B97" s="59" t="s">
        <v>10</v>
      </c>
      <c r="C97" s="5"/>
      <c r="D97" s="12"/>
      <c r="E97" s="12"/>
      <c r="F97" s="12"/>
      <c r="G97" s="12"/>
      <c r="H97" s="12"/>
      <c r="I97" s="12"/>
      <c r="J97" s="12"/>
      <c r="K97" s="12"/>
      <c r="L97" s="31">
        <f>SUM(L95:L96)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EA6F-BF10-4CE9-BAA2-F6310F832EDD}">
  <sheetPr>
    <tabColor theme="5" tint="-0.499984740745262"/>
  </sheetPr>
  <dimension ref="A1:L60"/>
  <sheetViews>
    <sheetView topLeftCell="A32" workbookViewId="0">
      <selection activeCell="C170" sqref="C170:C176"/>
    </sheetView>
  </sheetViews>
  <sheetFormatPr defaultRowHeight="14.4" x14ac:dyDescent="0.3"/>
  <cols>
    <col min="1" max="1" width="3.88671875" customWidth="1"/>
    <col min="2" max="2" width="74" customWidth="1"/>
    <col min="7" max="7" width="10.5546875" customWidth="1"/>
    <col min="9" max="9" width="10.44140625" customWidth="1"/>
    <col min="11" max="11" width="10.109375" customWidth="1"/>
    <col min="12" max="12" width="12.33203125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L60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ht="19.2" customHeight="1" x14ac:dyDescent="0.3">
      <c r="A7" s="66"/>
      <c r="B7" s="78" t="s">
        <v>135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ht="19.2" customHeight="1" x14ac:dyDescent="0.3">
      <c r="A8" s="66"/>
      <c r="B8" s="77" t="s">
        <v>108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69">
        <v>1</v>
      </c>
      <c r="B9" s="91" t="s">
        <v>131</v>
      </c>
      <c r="C9" s="92" t="s">
        <v>90</v>
      </c>
      <c r="D9" s="93"/>
      <c r="E9" s="94">
        <v>12</v>
      </c>
      <c r="F9" s="95"/>
      <c r="G9" s="10">
        <f t="shared" ref="G9:G49" si="0">F9*E9</f>
        <v>0</v>
      </c>
      <c r="H9" s="38"/>
      <c r="I9" s="10">
        <f t="shared" ref="I9:I49" si="1">H9*E9</f>
        <v>0</v>
      </c>
      <c r="J9" s="38"/>
      <c r="K9" s="10">
        <f t="shared" ref="K9:K49" si="2">J9*E9</f>
        <v>0</v>
      </c>
      <c r="L9" s="10">
        <f t="shared" ref="L9:L49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12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20" t="s">
        <v>12</v>
      </c>
      <c r="C11" s="74" t="s">
        <v>0</v>
      </c>
      <c r="D11" s="58">
        <v>0.1</v>
      </c>
      <c r="E11" s="21">
        <f>D11*E9</f>
        <v>1.2000000000000002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ht="27.6" x14ac:dyDescent="0.3">
      <c r="A12" s="69">
        <v>2</v>
      </c>
      <c r="B12" s="91" t="s">
        <v>136</v>
      </c>
      <c r="C12" s="81" t="s">
        <v>22</v>
      </c>
      <c r="D12" s="71"/>
      <c r="E12" s="72">
        <v>3</v>
      </c>
      <c r="F12" s="73"/>
      <c r="G12" s="10">
        <f t="shared" si="0"/>
        <v>0</v>
      </c>
      <c r="H12" s="38"/>
      <c r="I12" s="10">
        <f t="shared" si="1"/>
        <v>0</v>
      </c>
      <c r="J12" s="38"/>
      <c r="K12" s="10">
        <f t="shared" si="2"/>
        <v>0</v>
      </c>
      <c r="L12" s="10">
        <f t="shared" si="3"/>
        <v>0</v>
      </c>
    </row>
    <row r="13" spans="1:12" x14ac:dyDescent="0.3">
      <c r="A13" s="69"/>
      <c r="B13" s="43" t="s">
        <v>13</v>
      </c>
      <c r="C13" s="74" t="s">
        <v>15</v>
      </c>
      <c r="D13" s="21">
        <v>1</v>
      </c>
      <c r="E13" s="21">
        <f>E12*D13</f>
        <v>3</v>
      </c>
      <c r="F13" s="38"/>
      <c r="G13" s="10">
        <f t="shared" si="0"/>
        <v>0</v>
      </c>
      <c r="H13" s="38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x14ac:dyDescent="0.3">
      <c r="A14" s="75"/>
      <c r="B14" s="45" t="s">
        <v>49</v>
      </c>
      <c r="C14" s="83" t="s">
        <v>22</v>
      </c>
      <c r="D14" s="40">
        <v>1.01</v>
      </c>
      <c r="E14" s="38">
        <f>D14*E12</f>
        <v>3.0300000000000002</v>
      </c>
      <c r="F14" s="38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75"/>
      <c r="B15" s="43" t="s">
        <v>50</v>
      </c>
      <c r="C15" s="83" t="s">
        <v>16</v>
      </c>
      <c r="D15" s="39"/>
      <c r="E15" s="38">
        <v>3</v>
      </c>
      <c r="F15" s="38"/>
      <c r="G15" s="10">
        <f t="shared" si="0"/>
        <v>0</v>
      </c>
      <c r="H15" s="38"/>
      <c r="I15" s="10">
        <f t="shared" si="1"/>
        <v>0</v>
      </c>
      <c r="J15" s="38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5" t="s">
        <v>12</v>
      </c>
      <c r="C16" s="83" t="s">
        <v>0</v>
      </c>
      <c r="D16" s="40">
        <v>0.04</v>
      </c>
      <c r="E16" s="38">
        <f>D16*E12</f>
        <v>0.12</v>
      </c>
      <c r="F16" s="34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69">
        <v>3</v>
      </c>
      <c r="B17" s="70" t="s">
        <v>132</v>
      </c>
      <c r="C17" s="81" t="s">
        <v>22</v>
      </c>
      <c r="D17" s="71"/>
      <c r="E17" s="72">
        <v>11</v>
      </c>
      <c r="F17" s="73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69"/>
      <c r="B18" s="43" t="s">
        <v>13</v>
      </c>
      <c r="C18" s="74" t="s">
        <v>15</v>
      </c>
      <c r="D18" s="21">
        <v>1</v>
      </c>
      <c r="E18" s="21">
        <f>E17*D18</f>
        <v>11</v>
      </c>
      <c r="F18" s="38"/>
      <c r="G18" s="10">
        <f t="shared" si="0"/>
        <v>0</v>
      </c>
      <c r="H18" s="38"/>
      <c r="I18" s="10">
        <f t="shared" si="1"/>
        <v>0</v>
      </c>
      <c r="J18" s="21"/>
      <c r="K18" s="10">
        <f t="shared" si="2"/>
        <v>0</v>
      </c>
      <c r="L18" s="10">
        <f t="shared" si="3"/>
        <v>0</v>
      </c>
    </row>
    <row r="19" spans="1:12" x14ac:dyDescent="0.3">
      <c r="A19" s="75"/>
      <c r="B19" s="43" t="s">
        <v>133</v>
      </c>
      <c r="C19" s="83" t="s">
        <v>16</v>
      </c>
      <c r="D19" s="39"/>
      <c r="E19" s="38">
        <v>2</v>
      </c>
      <c r="F19" s="38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75"/>
      <c r="B20" s="45" t="s">
        <v>12</v>
      </c>
      <c r="C20" s="83" t="s">
        <v>0</v>
      </c>
      <c r="D20" s="40">
        <v>0.04</v>
      </c>
      <c r="E20" s="38">
        <f>D20*E17</f>
        <v>0.44</v>
      </c>
      <c r="F20" s="34"/>
      <c r="G20" s="10">
        <f t="shared" si="0"/>
        <v>0</v>
      </c>
      <c r="H20" s="38"/>
      <c r="I20" s="10">
        <f t="shared" si="1"/>
        <v>0</v>
      </c>
      <c r="J20" s="38"/>
      <c r="K20" s="10">
        <f t="shared" si="2"/>
        <v>0</v>
      </c>
      <c r="L20" s="10">
        <f t="shared" si="3"/>
        <v>0</v>
      </c>
    </row>
    <row r="21" spans="1:12" ht="27.6" x14ac:dyDescent="0.3">
      <c r="A21" s="13">
        <v>4</v>
      </c>
      <c r="B21" s="17" t="s">
        <v>134</v>
      </c>
      <c r="C21" s="81" t="s">
        <v>41</v>
      </c>
      <c r="D21" s="16"/>
      <c r="E21" s="8">
        <v>12</v>
      </c>
      <c r="F21" s="9"/>
      <c r="G21" s="10">
        <f t="shared" si="0"/>
        <v>0</v>
      </c>
      <c r="H21" s="9"/>
      <c r="I21" s="10">
        <f t="shared" si="1"/>
        <v>0</v>
      </c>
      <c r="J21" s="9"/>
      <c r="K21" s="10">
        <f t="shared" si="2"/>
        <v>0</v>
      </c>
      <c r="L21" s="10">
        <f t="shared" si="3"/>
        <v>0</v>
      </c>
    </row>
    <row r="22" spans="1:12" x14ac:dyDescent="0.3">
      <c r="A22" s="13"/>
      <c r="B22" s="33" t="s">
        <v>13</v>
      </c>
      <c r="C22" s="74" t="s">
        <v>42</v>
      </c>
      <c r="D22" s="21">
        <v>1</v>
      </c>
      <c r="E22" s="21">
        <f>E21*D22</f>
        <v>12</v>
      </c>
      <c r="F22" s="34"/>
      <c r="G22" s="10">
        <f t="shared" si="0"/>
        <v>0</v>
      </c>
      <c r="H22" s="41"/>
      <c r="I22" s="10">
        <f t="shared" si="1"/>
        <v>0</v>
      </c>
      <c r="J22" s="34"/>
      <c r="K22" s="10">
        <f t="shared" si="2"/>
        <v>0</v>
      </c>
      <c r="L22" s="10">
        <f t="shared" si="3"/>
        <v>0</v>
      </c>
    </row>
    <row r="23" spans="1:12" x14ac:dyDescent="0.3">
      <c r="A23" s="13"/>
      <c r="B23" s="43" t="s">
        <v>133</v>
      </c>
      <c r="C23" s="83" t="s">
        <v>16</v>
      </c>
      <c r="D23" s="39"/>
      <c r="E23" s="38">
        <v>3</v>
      </c>
      <c r="F23" s="38"/>
      <c r="G23" s="1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13"/>
      <c r="B24" s="11" t="s">
        <v>3</v>
      </c>
      <c r="C24" s="80" t="s">
        <v>0</v>
      </c>
      <c r="D24" s="12">
        <v>0.4</v>
      </c>
      <c r="E24" s="9">
        <f>E21*D24</f>
        <v>4.8000000000000007</v>
      </c>
      <c r="F24" s="9"/>
      <c r="G24" s="10">
        <f t="shared" si="0"/>
        <v>0</v>
      </c>
      <c r="H24" s="9"/>
      <c r="I24" s="10">
        <f t="shared" si="1"/>
        <v>0</v>
      </c>
      <c r="J24" s="9"/>
      <c r="K24" s="10">
        <f t="shared" si="2"/>
        <v>0</v>
      </c>
      <c r="L24" s="10">
        <f t="shared" si="3"/>
        <v>0</v>
      </c>
    </row>
    <row r="25" spans="1:12" x14ac:dyDescent="0.3">
      <c r="A25" s="13">
        <v>5</v>
      </c>
      <c r="B25" s="15" t="s">
        <v>81</v>
      </c>
      <c r="C25" s="81" t="s">
        <v>15</v>
      </c>
      <c r="D25" s="16"/>
      <c r="E25" s="8">
        <v>4</v>
      </c>
      <c r="F25" s="9"/>
      <c r="G25" s="10">
        <f t="shared" si="0"/>
        <v>0</v>
      </c>
      <c r="H25" s="9"/>
      <c r="I25" s="10">
        <f t="shared" si="1"/>
        <v>0</v>
      </c>
      <c r="J25" s="9"/>
      <c r="K25" s="10">
        <f t="shared" si="2"/>
        <v>0</v>
      </c>
      <c r="L25" s="10">
        <f t="shared" si="3"/>
        <v>0</v>
      </c>
    </row>
    <row r="26" spans="1:12" x14ac:dyDescent="0.3">
      <c r="A26" s="13"/>
      <c r="B26" s="33" t="s">
        <v>13</v>
      </c>
      <c r="C26" s="74" t="s">
        <v>42</v>
      </c>
      <c r="D26" s="21">
        <v>1</v>
      </c>
      <c r="E26" s="21">
        <f>E25*D26</f>
        <v>4</v>
      </c>
      <c r="F26" s="34"/>
      <c r="G26" s="10">
        <f t="shared" si="0"/>
        <v>0</v>
      </c>
      <c r="H26" s="41"/>
      <c r="I26" s="10">
        <f t="shared" si="1"/>
        <v>0</v>
      </c>
      <c r="J26" s="34"/>
      <c r="K26" s="10">
        <f t="shared" si="2"/>
        <v>0</v>
      </c>
      <c r="L26" s="10">
        <f t="shared" si="3"/>
        <v>0</v>
      </c>
    </row>
    <row r="27" spans="1:12" x14ac:dyDescent="0.3">
      <c r="A27" s="13"/>
      <c r="B27" s="18" t="s">
        <v>83</v>
      </c>
      <c r="C27" s="74" t="s">
        <v>2</v>
      </c>
      <c r="D27" s="12"/>
      <c r="E27" s="9">
        <f>E25*0.35</f>
        <v>1.4</v>
      </c>
      <c r="F27" s="9"/>
      <c r="G27" s="10">
        <f t="shared" si="0"/>
        <v>0</v>
      </c>
      <c r="H27" s="9"/>
      <c r="I27" s="10">
        <f t="shared" si="1"/>
        <v>0</v>
      </c>
      <c r="J27" s="9"/>
      <c r="K27" s="10">
        <f t="shared" si="2"/>
        <v>0</v>
      </c>
      <c r="L27" s="10">
        <f t="shared" si="3"/>
        <v>0</v>
      </c>
    </row>
    <row r="28" spans="1:12" x14ac:dyDescent="0.3">
      <c r="A28" s="13"/>
      <c r="B28" s="11" t="s">
        <v>82</v>
      </c>
      <c r="C28" s="80" t="s">
        <v>1</v>
      </c>
      <c r="D28" s="12"/>
      <c r="E28" s="9">
        <f>E27*0.3</f>
        <v>0.42</v>
      </c>
      <c r="F28" s="9"/>
      <c r="G28" s="10">
        <f t="shared" si="0"/>
        <v>0</v>
      </c>
      <c r="H28" s="9"/>
      <c r="I28" s="10">
        <f t="shared" si="1"/>
        <v>0</v>
      </c>
      <c r="J28" s="9"/>
      <c r="K28" s="10">
        <f t="shared" si="2"/>
        <v>0</v>
      </c>
      <c r="L28" s="10">
        <f t="shared" si="3"/>
        <v>0</v>
      </c>
    </row>
    <row r="29" spans="1:12" x14ac:dyDescent="0.3">
      <c r="A29" s="13"/>
      <c r="B29" s="11" t="s">
        <v>3</v>
      </c>
      <c r="C29" s="80" t="s">
        <v>0</v>
      </c>
      <c r="D29" s="12">
        <v>0.2</v>
      </c>
      <c r="E29" s="9">
        <f>E25*D29</f>
        <v>0.8</v>
      </c>
      <c r="F29" s="9"/>
      <c r="G29" s="10">
        <f t="shared" si="0"/>
        <v>0</v>
      </c>
      <c r="H29" s="9"/>
      <c r="I29" s="10">
        <f t="shared" si="1"/>
        <v>0</v>
      </c>
      <c r="J29" s="9"/>
      <c r="K29" s="10">
        <f t="shared" si="2"/>
        <v>0</v>
      </c>
      <c r="L29" s="10">
        <f t="shared" si="3"/>
        <v>0</v>
      </c>
    </row>
    <row r="30" spans="1:12" ht="27.6" x14ac:dyDescent="0.3">
      <c r="A30" s="13">
        <v>6</v>
      </c>
      <c r="B30" s="6" t="s">
        <v>98</v>
      </c>
      <c r="C30" s="81" t="s">
        <v>15</v>
      </c>
      <c r="D30" s="8"/>
      <c r="E30" s="8">
        <v>50</v>
      </c>
      <c r="F30" s="9"/>
      <c r="G30" s="10">
        <f t="shared" si="0"/>
        <v>0</v>
      </c>
      <c r="H30" s="9"/>
      <c r="I30" s="10">
        <f t="shared" si="1"/>
        <v>0</v>
      </c>
      <c r="J30" s="9"/>
      <c r="K30" s="10">
        <f t="shared" si="2"/>
        <v>0</v>
      </c>
      <c r="L30" s="10">
        <f t="shared" si="3"/>
        <v>0</v>
      </c>
    </row>
    <row r="31" spans="1:12" x14ac:dyDescent="0.3">
      <c r="A31" s="13"/>
      <c r="B31" s="33" t="s">
        <v>13</v>
      </c>
      <c r="C31" s="74" t="s">
        <v>42</v>
      </c>
      <c r="D31" s="21">
        <v>1</v>
      </c>
      <c r="E31" s="21">
        <f>E30*D31</f>
        <v>50</v>
      </c>
      <c r="F31" s="34"/>
      <c r="G31" s="10">
        <f t="shared" si="0"/>
        <v>0</v>
      </c>
      <c r="H31" s="21"/>
      <c r="I31" s="10">
        <f t="shared" si="1"/>
        <v>0</v>
      </c>
      <c r="J31" s="21"/>
      <c r="K31" s="10">
        <f t="shared" si="2"/>
        <v>0</v>
      </c>
      <c r="L31" s="10">
        <f t="shared" si="3"/>
        <v>0</v>
      </c>
    </row>
    <row r="32" spans="1:12" x14ac:dyDescent="0.3">
      <c r="A32" s="13"/>
      <c r="B32" s="35" t="s">
        <v>14</v>
      </c>
      <c r="C32" s="82" t="s">
        <v>0</v>
      </c>
      <c r="D32" s="36">
        <v>8.0000000000000002E-3</v>
      </c>
      <c r="E32" s="34">
        <f>D32*E30</f>
        <v>0.4</v>
      </c>
      <c r="F32" s="34"/>
      <c r="G32" s="10">
        <f t="shared" si="0"/>
        <v>0</v>
      </c>
      <c r="H32" s="34"/>
      <c r="I32" s="10">
        <f t="shared" si="1"/>
        <v>0</v>
      </c>
      <c r="J32" s="34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51" t="s">
        <v>18</v>
      </c>
      <c r="C33" s="74" t="s">
        <v>2</v>
      </c>
      <c r="D33" s="44">
        <v>0.45</v>
      </c>
      <c r="E33" s="41">
        <f>E30*D33</f>
        <v>22.5</v>
      </c>
      <c r="F33" s="41"/>
      <c r="G33" s="10">
        <f t="shared" si="0"/>
        <v>0</v>
      </c>
      <c r="H33" s="41"/>
      <c r="I33" s="10">
        <f t="shared" si="1"/>
        <v>0</v>
      </c>
      <c r="J33" s="41"/>
      <c r="K33" s="10">
        <f t="shared" si="2"/>
        <v>0</v>
      </c>
      <c r="L33" s="10">
        <f t="shared" si="3"/>
        <v>0</v>
      </c>
    </row>
    <row r="34" spans="1:12" x14ac:dyDescent="0.3">
      <c r="A34" s="13"/>
      <c r="B34" s="51" t="s">
        <v>19</v>
      </c>
      <c r="C34" s="74" t="s">
        <v>15</v>
      </c>
      <c r="D34" s="44">
        <v>8.9999999999999993E-3</v>
      </c>
      <c r="E34" s="52">
        <f>E30*D34</f>
        <v>0.44999999999999996</v>
      </c>
      <c r="F34" s="41"/>
      <c r="G34" s="10">
        <f t="shared" si="0"/>
        <v>0</v>
      </c>
      <c r="H34" s="41"/>
      <c r="I34" s="10">
        <f t="shared" si="1"/>
        <v>0</v>
      </c>
      <c r="J34" s="41"/>
      <c r="K34" s="10">
        <f t="shared" si="2"/>
        <v>0</v>
      </c>
      <c r="L34" s="10">
        <f t="shared" si="3"/>
        <v>0</v>
      </c>
    </row>
    <row r="35" spans="1:12" x14ac:dyDescent="0.3">
      <c r="A35" s="13"/>
      <c r="B35" s="53" t="s">
        <v>51</v>
      </c>
      <c r="C35" s="74" t="s">
        <v>2</v>
      </c>
      <c r="D35" s="21">
        <v>0.45</v>
      </c>
      <c r="E35" s="41">
        <f>E30*D35</f>
        <v>22.5</v>
      </c>
      <c r="F35" s="41"/>
      <c r="G35" s="10">
        <f t="shared" si="0"/>
        <v>0</v>
      </c>
      <c r="H35" s="41"/>
      <c r="I35" s="10">
        <f t="shared" si="1"/>
        <v>0</v>
      </c>
      <c r="J35" s="41"/>
      <c r="K35" s="10">
        <f t="shared" si="2"/>
        <v>0</v>
      </c>
      <c r="L35" s="10">
        <f t="shared" si="3"/>
        <v>0</v>
      </c>
    </row>
    <row r="36" spans="1:12" x14ac:dyDescent="0.3">
      <c r="A36" s="13"/>
      <c r="B36" s="53" t="s">
        <v>20</v>
      </c>
      <c r="C36" s="74" t="s">
        <v>2</v>
      </c>
      <c r="D36" s="44">
        <v>0.12</v>
      </c>
      <c r="E36" s="41">
        <f>E30*D36</f>
        <v>6</v>
      </c>
      <c r="F36" s="41"/>
      <c r="G36" s="10">
        <f t="shared" si="0"/>
        <v>0</v>
      </c>
      <c r="H36" s="41"/>
      <c r="I36" s="10">
        <f t="shared" si="1"/>
        <v>0</v>
      </c>
      <c r="J36" s="41"/>
      <c r="K36" s="10">
        <f t="shared" si="2"/>
        <v>0</v>
      </c>
      <c r="L36" s="10">
        <f t="shared" si="3"/>
        <v>0</v>
      </c>
    </row>
    <row r="37" spans="1:12" x14ac:dyDescent="0.3">
      <c r="A37" s="13"/>
      <c r="B37" s="54" t="s">
        <v>21</v>
      </c>
      <c r="C37" s="74" t="s">
        <v>22</v>
      </c>
      <c r="D37" s="21">
        <v>0.6</v>
      </c>
      <c r="E37" s="41">
        <f>E30*D37</f>
        <v>30</v>
      </c>
      <c r="F37" s="41"/>
      <c r="G37" s="10">
        <f t="shared" si="0"/>
        <v>0</v>
      </c>
      <c r="H37" s="41"/>
      <c r="I37" s="10">
        <f t="shared" si="1"/>
        <v>0</v>
      </c>
      <c r="J37" s="41"/>
      <c r="K37" s="10">
        <f t="shared" si="2"/>
        <v>0</v>
      </c>
      <c r="L37" s="10">
        <f t="shared" si="3"/>
        <v>0</v>
      </c>
    </row>
    <row r="38" spans="1:12" x14ac:dyDescent="0.3">
      <c r="A38" s="13"/>
      <c r="B38" s="55" t="s">
        <v>23</v>
      </c>
      <c r="C38" s="83" t="s">
        <v>16</v>
      </c>
      <c r="D38" s="46"/>
      <c r="E38" s="34">
        <v>10</v>
      </c>
      <c r="F38" s="34"/>
      <c r="G38" s="10">
        <f t="shared" si="0"/>
        <v>0</v>
      </c>
      <c r="H38" s="56"/>
      <c r="I38" s="10">
        <f t="shared" si="1"/>
        <v>0</v>
      </c>
      <c r="J38" s="56"/>
      <c r="K38" s="10">
        <f t="shared" si="2"/>
        <v>0</v>
      </c>
      <c r="L38" s="10">
        <f t="shared" si="3"/>
        <v>0</v>
      </c>
    </row>
    <row r="39" spans="1:12" x14ac:dyDescent="0.3">
      <c r="A39" s="13"/>
      <c r="B39" s="54" t="s">
        <v>24</v>
      </c>
      <c r="C39" s="74" t="s">
        <v>22</v>
      </c>
      <c r="D39" s="44">
        <v>0.26</v>
      </c>
      <c r="E39" s="41">
        <f>E30*D39</f>
        <v>13</v>
      </c>
      <c r="F39" s="41"/>
      <c r="G39" s="10">
        <f t="shared" si="0"/>
        <v>0</v>
      </c>
      <c r="H39" s="41"/>
      <c r="I39" s="10">
        <f t="shared" si="1"/>
        <v>0</v>
      </c>
      <c r="J39" s="41"/>
      <c r="K39" s="10">
        <f t="shared" si="2"/>
        <v>0</v>
      </c>
      <c r="L39" s="10">
        <f t="shared" si="3"/>
        <v>0</v>
      </c>
    </row>
    <row r="40" spans="1:12" x14ac:dyDescent="0.3">
      <c r="A40" s="13"/>
      <c r="B40" s="54" t="s">
        <v>25</v>
      </c>
      <c r="C40" s="74" t="s">
        <v>0</v>
      </c>
      <c r="D40" s="44">
        <v>7.0000000000000001E-3</v>
      </c>
      <c r="E40" s="41">
        <f>E30*D40</f>
        <v>0.35000000000000003</v>
      </c>
      <c r="F40" s="41"/>
      <c r="G40" s="10">
        <f t="shared" si="0"/>
        <v>0</v>
      </c>
      <c r="H40" s="41"/>
      <c r="I40" s="10">
        <f t="shared" si="1"/>
        <v>0</v>
      </c>
      <c r="J40" s="41"/>
      <c r="K40" s="10">
        <f t="shared" si="2"/>
        <v>0</v>
      </c>
      <c r="L40" s="10">
        <f t="shared" si="3"/>
        <v>0</v>
      </c>
    </row>
    <row r="41" spans="1:12" ht="27.6" x14ac:dyDescent="0.3">
      <c r="A41" s="13">
        <v>7</v>
      </c>
      <c r="B41" s="97" t="s">
        <v>126</v>
      </c>
      <c r="C41" s="107" t="s">
        <v>28</v>
      </c>
      <c r="D41" s="8"/>
      <c r="E41" s="8">
        <v>1</v>
      </c>
      <c r="F41" s="9"/>
      <c r="G41" s="10">
        <f t="shared" si="0"/>
        <v>0</v>
      </c>
      <c r="H41" s="9"/>
      <c r="I41" s="10">
        <f t="shared" si="1"/>
        <v>0</v>
      </c>
      <c r="J41" s="9"/>
      <c r="K41" s="10">
        <f t="shared" si="2"/>
        <v>0</v>
      </c>
      <c r="L41" s="10">
        <f t="shared" si="3"/>
        <v>0</v>
      </c>
    </row>
    <row r="42" spans="1:12" x14ac:dyDescent="0.3">
      <c r="A42" s="59">
        <v>8</v>
      </c>
      <c r="B42" s="104" t="s">
        <v>129</v>
      </c>
      <c r="C42" s="81" t="s">
        <v>15</v>
      </c>
      <c r="D42" s="8"/>
      <c r="E42" s="8">
        <v>1.5</v>
      </c>
      <c r="F42" s="9"/>
      <c r="G42" s="10">
        <f t="shared" si="0"/>
        <v>0</v>
      </c>
      <c r="H42" s="9"/>
      <c r="I42" s="10">
        <f t="shared" si="1"/>
        <v>0</v>
      </c>
      <c r="J42" s="9"/>
      <c r="K42" s="10">
        <f t="shared" si="2"/>
        <v>0</v>
      </c>
      <c r="L42" s="10">
        <f t="shared" si="3"/>
        <v>0</v>
      </c>
    </row>
    <row r="43" spans="1:12" x14ac:dyDescent="0.3">
      <c r="A43" s="96">
        <v>9</v>
      </c>
      <c r="B43" s="17" t="s">
        <v>177</v>
      </c>
      <c r="C43" s="84" t="s">
        <v>28</v>
      </c>
      <c r="D43" s="8"/>
      <c r="E43" s="8">
        <v>1</v>
      </c>
      <c r="F43" s="9"/>
      <c r="G43" s="10">
        <f t="shared" si="0"/>
        <v>0</v>
      </c>
      <c r="H43" s="9"/>
      <c r="I43" s="10">
        <f t="shared" si="1"/>
        <v>0</v>
      </c>
      <c r="J43" s="9"/>
      <c r="K43" s="10">
        <f t="shared" si="2"/>
        <v>0</v>
      </c>
      <c r="L43" s="10">
        <f t="shared" si="3"/>
        <v>0</v>
      </c>
    </row>
    <row r="44" spans="1:12" x14ac:dyDescent="0.3">
      <c r="A44" s="96"/>
      <c r="B44" s="11" t="s">
        <v>8</v>
      </c>
      <c r="C44" s="80" t="s">
        <v>28</v>
      </c>
      <c r="D44" s="9"/>
      <c r="E44" s="9">
        <v>1</v>
      </c>
      <c r="F44" s="9"/>
      <c r="G44" s="10">
        <f t="shared" si="0"/>
        <v>0</v>
      </c>
      <c r="H44" s="38"/>
      <c r="I44" s="10">
        <f t="shared" si="1"/>
        <v>0</v>
      </c>
      <c r="J44" s="9"/>
      <c r="K44" s="10">
        <f t="shared" si="2"/>
        <v>0</v>
      </c>
      <c r="L44" s="10">
        <f t="shared" si="3"/>
        <v>0</v>
      </c>
    </row>
    <row r="45" spans="1:12" x14ac:dyDescent="0.3">
      <c r="A45" s="96"/>
      <c r="B45" s="18" t="s">
        <v>67</v>
      </c>
      <c r="C45" s="85" t="s">
        <v>28</v>
      </c>
      <c r="D45" s="9"/>
      <c r="E45" s="9">
        <v>1</v>
      </c>
      <c r="F45" s="9"/>
      <c r="G45" s="10">
        <f t="shared" si="0"/>
        <v>0</v>
      </c>
      <c r="H45" s="9"/>
      <c r="I45" s="10">
        <f t="shared" si="1"/>
        <v>0</v>
      </c>
      <c r="J45" s="9"/>
      <c r="K45" s="10">
        <f t="shared" si="2"/>
        <v>0</v>
      </c>
      <c r="L45" s="10">
        <f t="shared" si="3"/>
        <v>0</v>
      </c>
    </row>
    <row r="46" spans="1:12" x14ac:dyDescent="0.3">
      <c r="A46" s="96"/>
      <c r="B46" s="11" t="s">
        <v>3</v>
      </c>
      <c r="C46" s="80" t="s">
        <v>0</v>
      </c>
      <c r="D46" s="9">
        <v>2</v>
      </c>
      <c r="E46" s="9">
        <f>E45*D46</f>
        <v>2</v>
      </c>
      <c r="F46" s="9"/>
      <c r="G46" s="10">
        <f t="shared" si="0"/>
        <v>0</v>
      </c>
      <c r="H46" s="9"/>
      <c r="I46" s="10">
        <f t="shared" si="1"/>
        <v>0</v>
      </c>
      <c r="J46" s="9"/>
      <c r="K46" s="10">
        <f t="shared" si="2"/>
        <v>0</v>
      </c>
      <c r="L46" s="10">
        <f t="shared" si="3"/>
        <v>0</v>
      </c>
    </row>
    <row r="47" spans="1:12" ht="27.6" x14ac:dyDescent="0.3">
      <c r="A47" s="13">
        <v>10</v>
      </c>
      <c r="B47" s="17" t="s">
        <v>118</v>
      </c>
      <c r="C47" s="81" t="s">
        <v>0</v>
      </c>
      <c r="D47" s="16"/>
      <c r="E47" s="8">
        <v>1</v>
      </c>
      <c r="F47" s="9"/>
      <c r="G47" s="10">
        <f t="shared" si="0"/>
        <v>0</v>
      </c>
      <c r="H47" s="9"/>
      <c r="I47" s="10">
        <f t="shared" si="1"/>
        <v>0</v>
      </c>
      <c r="J47" s="9"/>
      <c r="K47" s="10">
        <f t="shared" si="2"/>
        <v>0</v>
      </c>
      <c r="L47" s="10">
        <f t="shared" si="3"/>
        <v>0</v>
      </c>
    </row>
    <row r="48" spans="1:12" ht="27.6" x14ac:dyDescent="0.3">
      <c r="A48" s="13">
        <v>11</v>
      </c>
      <c r="B48" s="17" t="s">
        <v>121</v>
      </c>
      <c r="C48" s="89" t="s">
        <v>0</v>
      </c>
      <c r="D48" s="7"/>
      <c r="E48" s="90">
        <v>1</v>
      </c>
      <c r="F48" s="41"/>
      <c r="G48" s="10">
        <f t="shared" si="0"/>
        <v>0</v>
      </c>
      <c r="H48" s="41"/>
      <c r="I48" s="10">
        <f t="shared" si="1"/>
        <v>0</v>
      </c>
      <c r="J48" s="41"/>
      <c r="K48" s="10">
        <f t="shared" si="2"/>
        <v>0</v>
      </c>
      <c r="L48" s="10">
        <f t="shared" si="3"/>
        <v>0</v>
      </c>
    </row>
    <row r="49" spans="1:12" ht="27.6" x14ac:dyDescent="0.3">
      <c r="A49" s="13">
        <v>13</v>
      </c>
      <c r="B49" s="32" t="s">
        <v>55</v>
      </c>
      <c r="C49" s="74" t="s">
        <v>15</v>
      </c>
      <c r="D49" s="9"/>
      <c r="E49" s="9">
        <v>15</v>
      </c>
      <c r="F49" s="9"/>
      <c r="G49" s="10">
        <f t="shared" si="0"/>
        <v>0</v>
      </c>
      <c r="H49" s="9"/>
      <c r="I49" s="10">
        <f t="shared" si="1"/>
        <v>0</v>
      </c>
      <c r="J49" s="9"/>
      <c r="K49" s="10">
        <f t="shared" si="2"/>
        <v>0</v>
      </c>
      <c r="L49" s="10">
        <f t="shared" si="3"/>
        <v>0</v>
      </c>
    </row>
    <row r="50" spans="1:12" x14ac:dyDescent="0.3">
      <c r="A50" s="13"/>
      <c r="B50" s="22" t="s">
        <v>5</v>
      </c>
      <c r="C50" s="80"/>
      <c r="D50" s="12"/>
      <c r="E50" s="9"/>
      <c r="F50" s="21"/>
      <c r="G50" s="23">
        <f>SUM(G9:G49)</f>
        <v>0</v>
      </c>
      <c r="H50" s="14"/>
      <c r="I50" s="23">
        <f>SUM(I9:I49)</f>
        <v>0</v>
      </c>
      <c r="J50" s="14"/>
      <c r="K50" s="23">
        <f>SUM(K9:K49)</f>
        <v>0</v>
      </c>
      <c r="L50" s="23">
        <f>G50+I50+K50</f>
        <v>0</v>
      </c>
    </row>
    <row r="51" spans="1:12" x14ac:dyDescent="0.3">
      <c r="A51" s="13"/>
      <c r="B51" s="11" t="s">
        <v>4</v>
      </c>
      <c r="C51" s="86"/>
      <c r="D51" s="12"/>
      <c r="E51" s="9"/>
      <c r="F51" s="21"/>
      <c r="G51" s="9"/>
      <c r="H51" s="9"/>
      <c r="I51" s="9"/>
      <c r="J51" s="9"/>
      <c r="K51" s="10"/>
      <c r="L51" s="10">
        <f>G50*C51</f>
        <v>0</v>
      </c>
    </row>
    <row r="52" spans="1:12" x14ac:dyDescent="0.3">
      <c r="A52" s="60"/>
      <c r="B52" s="5" t="s">
        <v>5</v>
      </c>
      <c r="C52" s="80"/>
      <c r="D52" s="24"/>
      <c r="E52" s="25"/>
      <c r="F52" s="26"/>
      <c r="G52" s="25"/>
      <c r="H52" s="26"/>
      <c r="I52" s="26"/>
      <c r="J52" s="25"/>
      <c r="K52" s="27"/>
      <c r="L52" s="28">
        <f>L51+L50</f>
        <v>0</v>
      </c>
    </row>
    <row r="53" spans="1:12" x14ac:dyDescent="0.3">
      <c r="A53" s="60"/>
      <c r="B53" s="29" t="s">
        <v>6</v>
      </c>
      <c r="C53" s="87"/>
      <c r="D53" s="24"/>
      <c r="E53" s="25"/>
      <c r="F53" s="26"/>
      <c r="G53" s="25"/>
      <c r="H53" s="26"/>
      <c r="I53" s="26"/>
      <c r="J53" s="25"/>
      <c r="K53" s="27"/>
      <c r="L53" s="28">
        <f>L52*C53</f>
        <v>0</v>
      </c>
    </row>
    <row r="54" spans="1:12" x14ac:dyDescent="0.3">
      <c r="A54" s="60"/>
      <c r="B54" s="30" t="s">
        <v>5</v>
      </c>
      <c r="C54" s="88"/>
      <c r="D54" s="24"/>
      <c r="E54" s="25"/>
      <c r="F54" s="26"/>
      <c r="G54" s="25"/>
      <c r="H54" s="26"/>
      <c r="I54" s="26"/>
      <c r="J54" s="25"/>
      <c r="K54" s="27"/>
      <c r="L54" s="28">
        <f>L53+L52</f>
        <v>0</v>
      </c>
    </row>
    <row r="55" spans="1:12" x14ac:dyDescent="0.3">
      <c r="A55" s="13"/>
      <c r="B55" s="29" t="s">
        <v>56</v>
      </c>
      <c r="C55" s="87"/>
      <c r="D55" s="24"/>
      <c r="E55" s="9"/>
      <c r="F55" s="21"/>
      <c r="G55" s="9"/>
      <c r="H55" s="21"/>
      <c r="I55" s="21"/>
      <c r="J55" s="9"/>
      <c r="K55" s="10"/>
      <c r="L55" s="10">
        <f>L54*C55</f>
        <v>0</v>
      </c>
    </row>
    <row r="56" spans="1:12" x14ac:dyDescent="0.3">
      <c r="A56" s="13"/>
      <c r="B56" s="30" t="s">
        <v>5</v>
      </c>
      <c r="C56" s="88"/>
      <c r="D56" s="31"/>
      <c r="E56" s="9"/>
      <c r="F56" s="21"/>
      <c r="G56" s="9"/>
      <c r="H56" s="21"/>
      <c r="I56" s="21"/>
      <c r="J56" s="9"/>
      <c r="K56" s="10"/>
      <c r="L56" s="10">
        <f>L55+L54</f>
        <v>0</v>
      </c>
    </row>
    <row r="57" spans="1:12" x14ac:dyDescent="0.3">
      <c r="A57" s="13"/>
      <c r="B57" s="29" t="s">
        <v>7</v>
      </c>
      <c r="C57" s="86"/>
      <c r="D57" s="12"/>
      <c r="E57" s="9"/>
      <c r="F57" s="21"/>
      <c r="G57" s="9"/>
      <c r="H57" s="21"/>
      <c r="I57" s="21"/>
      <c r="J57" s="9"/>
      <c r="K57" s="10"/>
      <c r="L57" s="10">
        <f>L56*C57</f>
        <v>0</v>
      </c>
    </row>
    <row r="58" spans="1:12" x14ac:dyDescent="0.3">
      <c r="A58" s="13"/>
      <c r="B58" s="30" t="s">
        <v>52</v>
      </c>
      <c r="C58" s="80"/>
      <c r="D58" s="12"/>
      <c r="E58" s="9"/>
      <c r="F58" s="21"/>
      <c r="G58" s="9"/>
      <c r="H58" s="9"/>
      <c r="I58" s="9"/>
      <c r="J58" s="9"/>
      <c r="K58" s="10"/>
      <c r="L58" s="10">
        <f>L57+L56</f>
        <v>0</v>
      </c>
    </row>
    <row r="59" spans="1:12" x14ac:dyDescent="0.3">
      <c r="A59" s="13"/>
      <c r="B59" s="11" t="s">
        <v>53</v>
      </c>
      <c r="C59" s="86">
        <v>0.18</v>
      </c>
      <c r="D59" s="12"/>
      <c r="E59" s="12"/>
      <c r="F59" s="12"/>
      <c r="G59" s="12"/>
      <c r="H59" s="12"/>
      <c r="I59" s="12"/>
      <c r="J59" s="12"/>
      <c r="K59" s="12"/>
      <c r="L59" s="79">
        <f>L58*C59</f>
        <v>0</v>
      </c>
    </row>
    <row r="60" spans="1:12" x14ac:dyDescent="0.3">
      <c r="A60" s="13"/>
      <c r="B60" s="59" t="s">
        <v>10</v>
      </c>
      <c r="C60" s="5"/>
      <c r="D60" s="12"/>
      <c r="E60" s="12"/>
      <c r="F60" s="12"/>
      <c r="G60" s="12"/>
      <c r="H60" s="12"/>
      <c r="I60" s="12"/>
      <c r="J60" s="12"/>
      <c r="K60" s="12"/>
      <c r="L60" s="31">
        <f>SUM(L58:L59)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568A-2BCE-40B5-856D-71ACF4D4F670}">
  <sheetPr>
    <tabColor theme="5" tint="-0.499984740745262"/>
  </sheetPr>
  <dimension ref="A1:L61"/>
  <sheetViews>
    <sheetView topLeftCell="A27" workbookViewId="0">
      <selection activeCell="C170" sqref="C170:C176"/>
    </sheetView>
  </sheetViews>
  <sheetFormatPr defaultRowHeight="14.4" x14ac:dyDescent="0.3"/>
  <cols>
    <col min="1" max="1" width="3.109375" customWidth="1"/>
    <col min="2" max="2" width="66.21875" customWidth="1"/>
    <col min="7" max="7" width="10.88671875" customWidth="1"/>
    <col min="9" max="9" width="11" customWidth="1"/>
    <col min="11" max="11" width="11" customWidth="1"/>
    <col min="12" max="12" width="13.6640625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L61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ht="19.2" customHeight="1" x14ac:dyDescent="0.3">
      <c r="A7" s="66"/>
      <c r="B7" s="78" t="s">
        <v>135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ht="19.2" customHeight="1" x14ac:dyDescent="0.3">
      <c r="A8" s="66"/>
      <c r="B8" s="77" t="s">
        <v>109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69">
        <v>1</v>
      </c>
      <c r="B9" s="91" t="s">
        <v>131</v>
      </c>
      <c r="C9" s="92" t="s">
        <v>90</v>
      </c>
      <c r="D9" s="93"/>
      <c r="E9" s="94">
        <v>14</v>
      </c>
      <c r="F9" s="95"/>
      <c r="G9" s="10">
        <f t="shared" ref="G9:G50" si="0">F9*E9</f>
        <v>0</v>
      </c>
      <c r="H9" s="38"/>
      <c r="I9" s="10">
        <f t="shared" ref="I9:I50" si="1">H9*E9</f>
        <v>0</v>
      </c>
      <c r="J9" s="38"/>
      <c r="K9" s="10">
        <f t="shared" ref="K9:K50" si="2">J9*E9</f>
        <v>0</v>
      </c>
      <c r="L9" s="10">
        <f t="shared" ref="L9:L50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14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20" t="s">
        <v>12</v>
      </c>
      <c r="C11" s="74" t="s">
        <v>0</v>
      </c>
      <c r="D11" s="58">
        <v>0.1</v>
      </c>
      <c r="E11" s="21">
        <f>D11*E9</f>
        <v>1.4000000000000001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ht="27.6" x14ac:dyDescent="0.3">
      <c r="A12" s="69">
        <v>2</v>
      </c>
      <c r="B12" s="91" t="s">
        <v>136</v>
      </c>
      <c r="C12" s="81" t="s">
        <v>22</v>
      </c>
      <c r="D12" s="71"/>
      <c r="E12" s="72">
        <v>6</v>
      </c>
      <c r="F12" s="73"/>
      <c r="G12" s="10">
        <f t="shared" si="0"/>
        <v>0</v>
      </c>
      <c r="H12" s="38"/>
      <c r="I12" s="10">
        <f t="shared" si="1"/>
        <v>0</v>
      </c>
      <c r="J12" s="38"/>
      <c r="K12" s="10">
        <f t="shared" si="2"/>
        <v>0</v>
      </c>
      <c r="L12" s="10">
        <f t="shared" si="3"/>
        <v>0</v>
      </c>
    </row>
    <row r="13" spans="1:12" x14ac:dyDescent="0.3">
      <c r="A13" s="69"/>
      <c r="B13" s="43" t="s">
        <v>13</v>
      </c>
      <c r="C13" s="74" t="s">
        <v>15</v>
      </c>
      <c r="D13" s="21">
        <v>1</v>
      </c>
      <c r="E13" s="21">
        <f>E12*D13</f>
        <v>6</v>
      </c>
      <c r="F13" s="38"/>
      <c r="G13" s="10">
        <f t="shared" si="0"/>
        <v>0</v>
      </c>
      <c r="H13" s="38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x14ac:dyDescent="0.3">
      <c r="A14" s="75"/>
      <c r="B14" s="45" t="s">
        <v>49</v>
      </c>
      <c r="C14" s="83" t="s">
        <v>22</v>
      </c>
      <c r="D14" s="40">
        <v>1.01</v>
      </c>
      <c r="E14" s="38">
        <f>D14*E12</f>
        <v>6.0600000000000005</v>
      </c>
      <c r="F14" s="38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75"/>
      <c r="B15" s="43" t="s">
        <v>50</v>
      </c>
      <c r="C15" s="83" t="s">
        <v>16</v>
      </c>
      <c r="D15" s="39"/>
      <c r="E15" s="38">
        <v>3</v>
      </c>
      <c r="F15" s="38"/>
      <c r="G15" s="10">
        <f t="shared" si="0"/>
        <v>0</v>
      </c>
      <c r="H15" s="38"/>
      <c r="I15" s="10">
        <f t="shared" si="1"/>
        <v>0</v>
      </c>
      <c r="J15" s="38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5" t="s">
        <v>12</v>
      </c>
      <c r="C16" s="83" t="s">
        <v>0</v>
      </c>
      <c r="D16" s="40">
        <v>0.04</v>
      </c>
      <c r="E16" s="38">
        <f>D16*E12</f>
        <v>0.24</v>
      </c>
      <c r="F16" s="34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69">
        <v>3</v>
      </c>
      <c r="B17" s="70" t="s">
        <v>132</v>
      </c>
      <c r="C17" s="81" t="s">
        <v>22</v>
      </c>
      <c r="D17" s="71"/>
      <c r="E17" s="72">
        <v>9</v>
      </c>
      <c r="F17" s="73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69"/>
      <c r="B18" s="43" t="s">
        <v>13</v>
      </c>
      <c r="C18" s="74" t="s">
        <v>15</v>
      </c>
      <c r="D18" s="21">
        <v>1</v>
      </c>
      <c r="E18" s="21">
        <f>E17*D18</f>
        <v>9</v>
      </c>
      <c r="F18" s="38"/>
      <c r="G18" s="10">
        <f t="shared" si="0"/>
        <v>0</v>
      </c>
      <c r="H18" s="38"/>
      <c r="I18" s="10">
        <f t="shared" si="1"/>
        <v>0</v>
      </c>
      <c r="J18" s="21"/>
      <c r="K18" s="10">
        <f t="shared" si="2"/>
        <v>0</v>
      </c>
      <c r="L18" s="10">
        <f t="shared" si="3"/>
        <v>0</v>
      </c>
    </row>
    <row r="19" spans="1:12" x14ac:dyDescent="0.3">
      <c r="A19" s="75"/>
      <c r="B19" s="43" t="s">
        <v>133</v>
      </c>
      <c r="C19" s="83" t="s">
        <v>16</v>
      </c>
      <c r="D19" s="39"/>
      <c r="E19" s="38">
        <v>2</v>
      </c>
      <c r="F19" s="38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75"/>
      <c r="B20" s="45" t="s">
        <v>12</v>
      </c>
      <c r="C20" s="83" t="s">
        <v>0</v>
      </c>
      <c r="D20" s="40">
        <v>0.04</v>
      </c>
      <c r="E20" s="38">
        <f>D20*E17</f>
        <v>0.36</v>
      </c>
      <c r="F20" s="34"/>
      <c r="G20" s="10">
        <f t="shared" si="0"/>
        <v>0</v>
      </c>
      <c r="H20" s="38"/>
      <c r="I20" s="10">
        <f t="shared" si="1"/>
        <v>0</v>
      </c>
      <c r="J20" s="38"/>
      <c r="K20" s="10">
        <f t="shared" si="2"/>
        <v>0</v>
      </c>
      <c r="L20" s="10">
        <f t="shared" si="3"/>
        <v>0</v>
      </c>
    </row>
    <row r="21" spans="1:12" ht="27.6" x14ac:dyDescent="0.3">
      <c r="A21" s="13">
        <v>4</v>
      </c>
      <c r="B21" s="17" t="s">
        <v>134</v>
      </c>
      <c r="C21" s="81" t="s">
        <v>41</v>
      </c>
      <c r="D21" s="16"/>
      <c r="E21" s="8">
        <v>5</v>
      </c>
      <c r="F21" s="9"/>
      <c r="G21" s="10">
        <f t="shared" si="0"/>
        <v>0</v>
      </c>
      <c r="H21" s="9"/>
      <c r="I21" s="10">
        <f t="shared" si="1"/>
        <v>0</v>
      </c>
      <c r="J21" s="9"/>
      <c r="K21" s="10">
        <f t="shared" si="2"/>
        <v>0</v>
      </c>
      <c r="L21" s="10">
        <f t="shared" si="3"/>
        <v>0</v>
      </c>
    </row>
    <row r="22" spans="1:12" x14ac:dyDescent="0.3">
      <c r="A22" s="13"/>
      <c r="B22" s="33" t="s">
        <v>13</v>
      </c>
      <c r="C22" s="74" t="s">
        <v>42</v>
      </c>
      <c r="D22" s="21">
        <v>1</v>
      </c>
      <c r="E22" s="21">
        <f>E21*D22</f>
        <v>5</v>
      </c>
      <c r="F22" s="34"/>
      <c r="G22" s="10">
        <f t="shared" si="0"/>
        <v>0</v>
      </c>
      <c r="H22" s="41"/>
      <c r="I22" s="10">
        <f t="shared" si="1"/>
        <v>0</v>
      </c>
      <c r="J22" s="34"/>
      <c r="K22" s="10">
        <f t="shared" si="2"/>
        <v>0</v>
      </c>
      <c r="L22" s="10">
        <f t="shared" si="3"/>
        <v>0</v>
      </c>
    </row>
    <row r="23" spans="1:12" x14ac:dyDescent="0.3">
      <c r="A23" s="13"/>
      <c r="B23" s="43" t="s">
        <v>133</v>
      </c>
      <c r="C23" s="83" t="s">
        <v>16</v>
      </c>
      <c r="D23" s="39"/>
      <c r="E23" s="38">
        <v>2</v>
      </c>
      <c r="F23" s="38"/>
      <c r="G23" s="1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13"/>
      <c r="B24" s="11" t="s">
        <v>3</v>
      </c>
      <c r="C24" s="80" t="s">
        <v>0</v>
      </c>
      <c r="D24" s="12">
        <v>0.4</v>
      </c>
      <c r="E24" s="9">
        <f>E21*D24</f>
        <v>2</v>
      </c>
      <c r="F24" s="9"/>
      <c r="G24" s="10">
        <f t="shared" si="0"/>
        <v>0</v>
      </c>
      <c r="H24" s="9"/>
      <c r="I24" s="10">
        <f t="shared" si="1"/>
        <v>0</v>
      </c>
      <c r="J24" s="9"/>
      <c r="K24" s="10">
        <f t="shared" si="2"/>
        <v>0</v>
      </c>
      <c r="L24" s="10">
        <f t="shared" si="3"/>
        <v>0</v>
      </c>
    </row>
    <row r="25" spans="1:12" x14ac:dyDescent="0.3">
      <c r="A25" s="13">
        <v>5</v>
      </c>
      <c r="B25" s="15" t="s">
        <v>81</v>
      </c>
      <c r="C25" s="81" t="s">
        <v>15</v>
      </c>
      <c r="D25" s="16"/>
      <c r="E25" s="8">
        <v>4</v>
      </c>
      <c r="F25" s="9"/>
      <c r="G25" s="10">
        <f t="shared" si="0"/>
        <v>0</v>
      </c>
      <c r="H25" s="9"/>
      <c r="I25" s="10">
        <f t="shared" si="1"/>
        <v>0</v>
      </c>
      <c r="J25" s="9"/>
      <c r="K25" s="10">
        <f t="shared" si="2"/>
        <v>0</v>
      </c>
      <c r="L25" s="10">
        <f t="shared" si="3"/>
        <v>0</v>
      </c>
    </row>
    <row r="26" spans="1:12" x14ac:dyDescent="0.3">
      <c r="A26" s="13"/>
      <c r="B26" s="33" t="s">
        <v>13</v>
      </c>
      <c r="C26" s="74" t="s">
        <v>42</v>
      </c>
      <c r="D26" s="21">
        <v>1</v>
      </c>
      <c r="E26" s="21">
        <f>E25*D26</f>
        <v>4</v>
      </c>
      <c r="F26" s="34"/>
      <c r="G26" s="10">
        <f t="shared" si="0"/>
        <v>0</v>
      </c>
      <c r="H26" s="41"/>
      <c r="I26" s="10">
        <f t="shared" si="1"/>
        <v>0</v>
      </c>
      <c r="J26" s="34"/>
      <c r="K26" s="10">
        <f t="shared" si="2"/>
        <v>0</v>
      </c>
      <c r="L26" s="10">
        <f t="shared" si="3"/>
        <v>0</v>
      </c>
    </row>
    <row r="27" spans="1:12" x14ac:dyDescent="0.3">
      <c r="A27" s="13"/>
      <c r="B27" s="18" t="s">
        <v>83</v>
      </c>
      <c r="C27" s="74" t="s">
        <v>2</v>
      </c>
      <c r="D27" s="12"/>
      <c r="E27" s="9">
        <f>E25*0.35</f>
        <v>1.4</v>
      </c>
      <c r="F27" s="9"/>
      <c r="G27" s="10">
        <f t="shared" si="0"/>
        <v>0</v>
      </c>
      <c r="H27" s="9"/>
      <c r="I27" s="10">
        <f t="shared" si="1"/>
        <v>0</v>
      </c>
      <c r="J27" s="9"/>
      <c r="K27" s="10">
        <f t="shared" si="2"/>
        <v>0</v>
      </c>
      <c r="L27" s="10">
        <f t="shared" si="3"/>
        <v>0</v>
      </c>
    </row>
    <row r="28" spans="1:12" x14ac:dyDescent="0.3">
      <c r="A28" s="13"/>
      <c r="B28" s="11" t="s">
        <v>82</v>
      </c>
      <c r="C28" s="80" t="s">
        <v>1</v>
      </c>
      <c r="D28" s="12"/>
      <c r="E28" s="9">
        <f>E27*0.3</f>
        <v>0.42</v>
      </c>
      <c r="F28" s="9"/>
      <c r="G28" s="10">
        <f t="shared" si="0"/>
        <v>0</v>
      </c>
      <c r="H28" s="9"/>
      <c r="I28" s="10">
        <f t="shared" si="1"/>
        <v>0</v>
      </c>
      <c r="J28" s="9"/>
      <c r="K28" s="10">
        <f t="shared" si="2"/>
        <v>0</v>
      </c>
      <c r="L28" s="10">
        <f t="shared" si="3"/>
        <v>0</v>
      </c>
    </row>
    <row r="29" spans="1:12" x14ac:dyDescent="0.3">
      <c r="A29" s="13"/>
      <c r="B29" s="11" t="s">
        <v>3</v>
      </c>
      <c r="C29" s="80" t="s">
        <v>0</v>
      </c>
      <c r="D29" s="12">
        <v>0.2</v>
      </c>
      <c r="E29" s="9">
        <f>E25*D29</f>
        <v>0.8</v>
      </c>
      <c r="F29" s="9"/>
      <c r="G29" s="10">
        <f t="shared" si="0"/>
        <v>0</v>
      </c>
      <c r="H29" s="9"/>
      <c r="I29" s="10">
        <f t="shared" si="1"/>
        <v>0</v>
      </c>
      <c r="J29" s="9"/>
      <c r="K29" s="10">
        <f t="shared" si="2"/>
        <v>0</v>
      </c>
      <c r="L29" s="10">
        <f t="shared" si="3"/>
        <v>0</v>
      </c>
    </row>
    <row r="30" spans="1:12" ht="27.6" x14ac:dyDescent="0.3">
      <c r="A30" s="13">
        <v>6</v>
      </c>
      <c r="B30" s="6" t="s">
        <v>98</v>
      </c>
      <c r="C30" s="81" t="s">
        <v>15</v>
      </c>
      <c r="D30" s="8"/>
      <c r="E30" s="8">
        <v>35</v>
      </c>
      <c r="F30" s="9"/>
      <c r="G30" s="10">
        <f t="shared" si="0"/>
        <v>0</v>
      </c>
      <c r="H30" s="9"/>
      <c r="I30" s="10">
        <f t="shared" si="1"/>
        <v>0</v>
      </c>
      <c r="J30" s="9"/>
      <c r="K30" s="10">
        <f t="shared" si="2"/>
        <v>0</v>
      </c>
      <c r="L30" s="10">
        <f t="shared" si="3"/>
        <v>0</v>
      </c>
    </row>
    <row r="31" spans="1:12" x14ac:dyDescent="0.3">
      <c r="A31" s="13"/>
      <c r="B31" s="33" t="s">
        <v>13</v>
      </c>
      <c r="C31" s="74" t="s">
        <v>42</v>
      </c>
      <c r="D31" s="21">
        <v>1</v>
      </c>
      <c r="E31" s="21">
        <f>E30*D31</f>
        <v>35</v>
      </c>
      <c r="F31" s="34"/>
      <c r="G31" s="10">
        <f t="shared" si="0"/>
        <v>0</v>
      </c>
      <c r="H31" s="21"/>
      <c r="I31" s="10">
        <f t="shared" si="1"/>
        <v>0</v>
      </c>
      <c r="J31" s="21"/>
      <c r="K31" s="10">
        <f t="shared" si="2"/>
        <v>0</v>
      </c>
      <c r="L31" s="10">
        <f t="shared" si="3"/>
        <v>0</v>
      </c>
    </row>
    <row r="32" spans="1:12" x14ac:dyDescent="0.3">
      <c r="A32" s="13"/>
      <c r="B32" s="35" t="s">
        <v>14</v>
      </c>
      <c r="C32" s="82" t="s">
        <v>0</v>
      </c>
      <c r="D32" s="36">
        <v>8.0000000000000002E-3</v>
      </c>
      <c r="E32" s="34">
        <f>D32*E30</f>
        <v>0.28000000000000003</v>
      </c>
      <c r="F32" s="34"/>
      <c r="G32" s="10">
        <f t="shared" si="0"/>
        <v>0</v>
      </c>
      <c r="H32" s="34"/>
      <c r="I32" s="10">
        <f t="shared" si="1"/>
        <v>0</v>
      </c>
      <c r="J32" s="34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51" t="s">
        <v>18</v>
      </c>
      <c r="C33" s="74" t="s">
        <v>2</v>
      </c>
      <c r="D33" s="44">
        <v>0.45</v>
      </c>
      <c r="E33" s="41">
        <f>E30*D33</f>
        <v>15.75</v>
      </c>
      <c r="F33" s="41"/>
      <c r="G33" s="10">
        <f t="shared" si="0"/>
        <v>0</v>
      </c>
      <c r="H33" s="41"/>
      <c r="I33" s="10">
        <f t="shared" si="1"/>
        <v>0</v>
      </c>
      <c r="J33" s="41"/>
      <c r="K33" s="10">
        <f t="shared" si="2"/>
        <v>0</v>
      </c>
      <c r="L33" s="10">
        <f t="shared" si="3"/>
        <v>0</v>
      </c>
    </row>
    <row r="34" spans="1:12" x14ac:dyDescent="0.3">
      <c r="A34" s="13"/>
      <c r="B34" s="51" t="s">
        <v>19</v>
      </c>
      <c r="C34" s="74" t="s">
        <v>15</v>
      </c>
      <c r="D34" s="44">
        <v>8.9999999999999993E-3</v>
      </c>
      <c r="E34" s="52">
        <f>E30*D34</f>
        <v>0.315</v>
      </c>
      <c r="F34" s="41"/>
      <c r="G34" s="10">
        <f t="shared" si="0"/>
        <v>0</v>
      </c>
      <c r="H34" s="41"/>
      <c r="I34" s="10">
        <f t="shared" si="1"/>
        <v>0</v>
      </c>
      <c r="J34" s="41"/>
      <c r="K34" s="10">
        <f t="shared" si="2"/>
        <v>0</v>
      </c>
      <c r="L34" s="10">
        <f t="shared" si="3"/>
        <v>0</v>
      </c>
    </row>
    <row r="35" spans="1:12" x14ac:dyDescent="0.3">
      <c r="A35" s="13"/>
      <c r="B35" s="53" t="s">
        <v>51</v>
      </c>
      <c r="C35" s="74" t="s">
        <v>2</v>
      </c>
      <c r="D35" s="21">
        <v>0.45</v>
      </c>
      <c r="E35" s="41">
        <f>E30*D35</f>
        <v>15.75</v>
      </c>
      <c r="F35" s="41"/>
      <c r="G35" s="10">
        <f t="shared" si="0"/>
        <v>0</v>
      </c>
      <c r="H35" s="41"/>
      <c r="I35" s="10">
        <f t="shared" si="1"/>
        <v>0</v>
      </c>
      <c r="J35" s="41"/>
      <c r="K35" s="10">
        <f t="shared" si="2"/>
        <v>0</v>
      </c>
      <c r="L35" s="10">
        <f t="shared" si="3"/>
        <v>0</v>
      </c>
    </row>
    <row r="36" spans="1:12" x14ac:dyDescent="0.3">
      <c r="A36" s="13"/>
      <c r="B36" s="53" t="s">
        <v>20</v>
      </c>
      <c r="C36" s="74" t="s">
        <v>2</v>
      </c>
      <c r="D36" s="44">
        <v>0.12</v>
      </c>
      <c r="E36" s="41">
        <f>E30*D36</f>
        <v>4.2</v>
      </c>
      <c r="F36" s="41"/>
      <c r="G36" s="10">
        <f t="shared" si="0"/>
        <v>0</v>
      </c>
      <c r="H36" s="41"/>
      <c r="I36" s="10">
        <f t="shared" si="1"/>
        <v>0</v>
      </c>
      <c r="J36" s="41"/>
      <c r="K36" s="10">
        <f t="shared" si="2"/>
        <v>0</v>
      </c>
      <c r="L36" s="10">
        <f t="shared" si="3"/>
        <v>0</v>
      </c>
    </row>
    <row r="37" spans="1:12" x14ac:dyDescent="0.3">
      <c r="A37" s="13"/>
      <c r="B37" s="54" t="s">
        <v>21</v>
      </c>
      <c r="C37" s="74" t="s">
        <v>22</v>
      </c>
      <c r="D37" s="21">
        <v>0.6</v>
      </c>
      <c r="E37" s="41">
        <f>E30*D37</f>
        <v>21</v>
      </c>
      <c r="F37" s="41"/>
      <c r="G37" s="10">
        <f t="shared" si="0"/>
        <v>0</v>
      </c>
      <c r="H37" s="41"/>
      <c r="I37" s="10">
        <f t="shared" si="1"/>
        <v>0</v>
      </c>
      <c r="J37" s="41"/>
      <c r="K37" s="10">
        <f t="shared" si="2"/>
        <v>0</v>
      </c>
      <c r="L37" s="10">
        <f t="shared" si="3"/>
        <v>0</v>
      </c>
    </row>
    <row r="38" spans="1:12" x14ac:dyDescent="0.3">
      <c r="A38" s="13"/>
      <c r="B38" s="55" t="s">
        <v>23</v>
      </c>
      <c r="C38" s="83" t="s">
        <v>16</v>
      </c>
      <c r="D38" s="46"/>
      <c r="E38" s="34">
        <v>10</v>
      </c>
      <c r="F38" s="34"/>
      <c r="G38" s="10">
        <f t="shared" si="0"/>
        <v>0</v>
      </c>
      <c r="H38" s="56"/>
      <c r="I38" s="10">
        <f t="shared" si="1"/>
        <v>0</v>
      </c>
      <c r="J38" s="56"/>
      <c r="K38" s="10">
        <f t="shared" si="2"/>
        <v>0</v>
      </c>
      <c r="L38" s="10">
        <f t="shared" si="3"/>
        <v>0</v>
      </c>
    </row>
    <row r="39" spans="1:12" x14ac:dyDescent="0.3">
      <c r="A39" s="13"/>
      <c r="B39" s="54" t="s">
        <v>24</v>
      </c>
      <c r="C39" s="74" t="s">
        <v>22</v>
      </c>
      <c r="D39" s="44">
        <v>0.26</v>
      </c>
      <c r="E39" s="41">
        <f>E30*D39</f>
        <v>9.1</v>
      </c>
      <c r="F39" s="41"/>
      <c r="G39" s="10">
        <f t="shared" si="0"/>
        <v>0</v>
      </c>
      <c r="H39" s="41"/>
      <c r="I39" s="10">
        <f t="shared" si="1"/>
        <v>0</v>
      </c>
      <c r="J39" s="41"/>
      <c r="K39" s="10">
        <f t="shared" si="2"/>
        <v>0</v>
      </c>
      <c r="L39" s="10">
        <f t="shared" si="3"/>
        <v>0</v>
      </c>
    </row>
    <row r="40" spans="1:12" x14ac:dyDescent="0.3">
      <c r="A40" s="13"/>
      <c r="B40" s="54" t="s">
        <v>25</v>
      </c>
      <c r="C40" s="74" t="s">
        <v>0</v>
      </c>
      <c r="D40" s="44">
        <v>7.0000000000000001E-3</v>
      </c>
      <c r="E40" s="41">
        <f>E30*D40</f>
        <v>0.245</v>
      </c>
      <c r="F40" s="41"/>
      <c r="G40" s="10">
        <f t="shared" si="0"/>
        <v>0</v>
      </c>
      <c r="H40" s="41"/>
      <c r="I40" s="10">
        <f t="shared" si="1"/>
        <v>0</v>
      </c>
      <c r="J40" s="41"/>
      <c r="K40" s="10">
        <f t="shared" si="2"/>
        <v>0</v>
      </c>
      <c r="L40" s="10">
        <f t="shared" si="3"/>
        <v>0</v>
      </c>
    </row>
    <row r="41" spans="1:12" ht="27.6" x14ac:dyDescent="0.3">
      <c r="A41" s="13">
        <v>7</v>
      </c>
      <c r="B41" s="97" t="s">
        <v>126</v>
      </c>
      <c r="C41" s="107" t="s">
        <v>28</v>
      </c>
      <c r="D41" s="8"/>
      <c r="E41" s="8">
        <v>1</v>
      </c>
      <c r="F41" s="9"/>
      <c r="G41" s="10">
        <f t="shared" si="0"/>
        <v>0</v>
      </c>
      <c r="H41" s="9"/>
      <c r="I41" s="10">
        <f t="shared" si="1"/>
        <v>0</v>
      </c>
      <c r="J41" s="9"/>
      <c r="K41" s="10">
        <f t="shared" si="2"/>
        <v>0</v>
      </c>
      <c r="L41" s="10">
        <f t="shared" si="3"/>
        <v>0</v>
      </c>
    </row>
    <row r="42" spans="1:12" x14ac:dyDescent="0.3">
      <c r="A42" s="59">
        <v>8</v>
      </c>
      <c r="B42" s="104" t="s">
        <v>129</v>
      </c>
      <c r="C42" s="81" t="s">
        <v>15</v>
      </c>
      <c r="D42" s="8"/>
      <c r="E42" s="8">
        <v>1.5</v>
      </c>
      <c r="F42" s="9"/>
      <c r="G42" s="10">
        <f t="shared" si="0"/>
        <v>0</v>
      </c>
      <c r="H42" s="9"/>
      <c r="I42" s="10">
        <f t="shared" si="1"/>
        <v>0</v>
      </c>
      <c r="J42" s="9"/>
      <c r="K42" s="10">
        <f t="shared" si="2"/>
        <v>0</v>
      </c>
      <c r="L42" s="10">
        <f t="shared" si="3"/>
        <v>0</v>
      </c>
    </row>
    <row r="43" spans="1:12" x14ac:dyDescent="0.3">
      <c r="A43" s="96">
        <v>9</v>
      </c>
      <c r="B43" s="97" t="s">
        <v>159</v>
      </c>
      <c r="C43" s="84" t="s">
        <v>28</v>
      </c>
      <c r="D43" s="8"/>
      <c r="E43" s="8">
        <v>2</v>
      </c>
      <c r="F43" s="9"/>
      <c r="G43" s="10">
        <f t="shared" si="0"/>
        <v>0</v>
      </c>
      <c r="H43" s="9"/>
      <c r="I43" s="10">
        <f t="shared" si="1"/>
        <v>0</v>
      </c>
      <c r="J43" s="9"/>
      <c r="K43" s="10">
        <f t="shared" si="2"/>
        <v>0</v>
      </c>
      <c r="L43" s="10">
        <f t="shared" si="3"/>
        <v>0</v>
      </c>
    </row>
    <row r="44" spans="1:12" x14ac:dyDescent="0.3">
      <c r="A44" s="96"/>
      <c r="B44" s="20" t="s">
        <v>8</v>
      </c>
      <c r="C44" s="80" t="s">
        <v>28</v>
      </c>
      <c r="D44" s="9"/>
      <c r="E44" s="9">
        <v>2</v>
      </c>
      <c r="F44" s="9"/>
      <c r="G44" s="10">
        <f t="shared" si="0"/>
        <v>0</v>
      </c>
      <c r="H44" s="38"/>
      <c r="I44" s="10">
        <f t="shared" si="1"/>
        <v>0</v>
      </c>
      <c r="J44" s="9"/>
      <c r="K44" s="10">
        <f t="shared" si="2"/>
        <v>0</v>
      </c>
      <c r="L44" s="10">
        <f t="shared" si="3"/>
        <v>0</v>
      </c>
    </row>
    <row r="45" spans="1:12" x14ac:dyDescent="0.3">
      <c r="A45" s="96"/>
      <c r="B45" s="48" t="s">
        <v>67</v>
      </c>
      <c r="C45" s="74" t="s">
        <v>28</v>
      </c>
      <c r="D45" s="21"/>
      <c r="E45" s="21">
        <v>1</v>
      </c>
      <c r="F45" s="21"/>
      <c r="G45" s="10">
        <f t="shared" si="0"/>
        <v>0</v>
      </c>
      <c r="H45" s="21"/>
      <c r="I45" s="10">
        <f t="shared" si="1"/>
        <v>0</v>
      </c>
      <c r="J45" s="21"/>
      <c r="K45" s="10">
        <f t="shared" si="2"/>
        <v>0</v>
      </c>
      <c r="L45" s="10">
        <f t="shared" si="3"/>
        <v>0</v>
      </c>
    </row>
    <row r="46" spans="1:12" x14ac:dyDescent="0.3">
      <c r="A46" s="96"/>
      <c r="B46" s="48" t="s">
        <v>113</v>
      </c>
      <c r="C46" s="74" t="s">
        <v>28</v>
      </c>
      <c r="D46" s="21"/>
      <c r="E46" s="21">
        <v>1</v>
      </c>
      <c r="F46" s="21"/>
      <c r="G46" s="10">
        <f t="shared" si="0"/>
        <v>0</v>
      </c>
      <c r="H46" s="21"/>
      <c r="I46" s="10">
        <f t="shared" si="1"/>
        <v>0</v>
      </c>
      <c r="J46" s="21"/>
      <c r="K46" s="10">
        <f t="shared" si="2"/>
        <v>0</v>
      </c>
      <c r="L46" s="10">
        <f t="shared" si="3"/>
        <v>0</v>
      </c>
    </row>
    <row r="47" spans="1:12" x14ac:dyDescent="0.3">
      <c r="A47" s="96"/>
      <c r="B47" s="20" t="s">
        <v>3</v>
      </c>
      <c r="C47" s="80" t="s">
        <v>0</v>
      </c>
      <c r="D47" s="9"/>
      <c r="E47" s="9">
        <v>2</v>
      </c>
      <c r="F47" s="9"/>
      <c r="G47" s="10">
        <f t="shared" si="0"/>
        <v>0</v>
      </c>
      <c r="H47" s="9"/>
      <c r="I47" s="10">
        <f t="shared" si="1"/>
        <v>0</v>
      </c>
      <c r="J47" s="9"/>
      <c r="K47" s="10">
        <f t="shared" si="2"/>
        <v>0</v>
      </c>
      <c r="L47" s="10">
        <f t="shared" si="3"/>
        <v>0</v>
      </c>
    </row>
    <row r="48" spans="1:12" ht="27.6" x14ac:dyDescent="0.3">
      <c r="A48" s="13">
        <v>10</v>
      </c>
      <c r="B48" s="17" t="s">
        <v>118</v>
      </c>
      <c r="C48" s="81" t="s">
        <v>0</v>
      </c>
      <c r="D48" s="16"/>
      <c r="E48" s="8">
        <v>1</v>
      </c>
      <c r="F48" s="9"/>
      <c r="G48" s="10">
        <f t="shared" si="0"/>
        <v>0</v>
      </c>
      <c r="H48" s="9"/>
      <c r="I48" s="10">
        <f t="shared" si="1"/>
        <v>0</v>
      </c>
      <c r="J48" s="9"/>
      <c r="K48" s="10">
        <f t="shared" si="2"/>
        <v>0</v>
      </c>
      <c r="L48" s="10">
        <f t="shared" si="3"/>
        <v>0</v>
      </c>
    </row>
    <row r="49" spans="1:12" ht="27.6" x14ac:dyDescent="0.3">
      <c r="A49" s="13">
        <v>11</v>
      </c>
      <c r="B49" s="17" t="s">
        <v>121</v>
      </c>
      <c r="C49" s="89" t="s">
        <v>0</v>
      </c>
      <c r="D49" s="7"/>
      <c r="E49" s="90">
        <v>1</v>
      </c>
      <c r="F49" s="41"/>
      <c r="G49" s="10">
        <f t="shared" si="0"/>
        <v>0</v>
      </c>
      <c r="H49" s="41"/>
      <c r="I49" s="10">
        <f t="shared" si="1"/>
        <v>0</v>
      </c>
      <c r="J49" s="41"/>
      <c r="K49" s="10">
        <f t="shared" si="2"/>
        <v>0</v>
      </c>
      <c r="L49" s="10">
        <f t="shared" si="3"/>
        <v>0</v>
      </c>
    </row>
    <row r="50" spans="1:12" ht="27.6" x14ac:dyDescent="0.3">
      <c r="A50" s="13">
        <v>12</v>
      </c>
      <c r="B50" s="32" t="s">
        <v>55</v>
      </c>
      <c r="C50" s="74" t="s">
        <v>15</v>
      </c>
      <c r="D50" s="9"/>
      <c r="E50" s="9">
        <v>10</v>
      </c>
      <c r="F50" s="9"/>
      <c r="G50" s="10">
        <f t="shared" si="0"/>
        <v>0</v>
      </c>
      <c r="H50" s="9"/>
      <c r="I50" s="10">
        <f t="shared" si="1"/>
        <v>0</v>
      </c>
      <c r="J50" s="9"/>
      <c r="K50" s="10">
        <f t="shared" si="2"/>
        <v>0</v>
      </c>
      <c r="L50" s="10">
        <f t="shared" si="3"/>
        <v>0</v>
      </c>
    </row>
    <row r="51" spans="1:12" x14ac:dyDescent="0.3">
      <c r="A51" s="13"/>
      <c r="B51" s="22" t="s">
        <v>5</v>
      </c>
      <c r="C51" s="80"/>
      <c r="D51" s="12"/>
      <c r="E51" s="9"/>
      <c r="F51" s="21"/>
      <c r="G51" s="23">
        <f>SUM(G9:G50)</f>
        <v>0</v>
      </c>
      <c r="H51" s="14"/>
      <c r="I51" s="23">
        <f>SUM(I9:I50)</f>
        <v>0</v>
      </c>
      <c r="J51" s="14"/>
      <c r="K51" s="23">
        <f>SUM(K10:K50)</f>
        <v>0</v>
      </c>
      <c r="L51" s="23">
        <f>G51+I51+K51</f>
        <v>0</v>
      </c>
    </row>
    <row r="52" spans="1:12" x14ac:dyDescent="0.3">
      <c r="A52" s="13"/>
      <c r="B52" s="11" t="s">
        <v>4</v>
      </c>
      <c r="C52" s="86"/>
      <c r="D52" s="12"/>
      <c r="E52" s="9"/>
      <c r="F52" s="21"/>
      <c r="G52" s="9"/>
      <c r="H52" s="9"/>
      <c r="I52" s="9"/>
      <c r="J52" s="9"/>
      <c r="K52" s="10"/>
      <c r="L52" s="10">
        <f>G51*C52</f>
        <v>0</v>
      </c>
    </row>
    <row r="53" spans="1:12" x14ac:dyDescent="0.3">
      <c r="A53" s="60"/>
      <c r="B53" s="5" t="s">
        <v>5</v>
      </c>
      <c r="C53" s="80"/>
      <c r="D53" s="24"/>
      <c r="E53" s="25"/>
      <c r="F53" s="26"/>
      <c r="G53" s="25"/>
      <c r="H53" s="26"/>
      <c r="I53" s="26"/>
      <c r="J53" s="25"/>
      <c r="K53" s="27"/>
      <c r="L53" s="28">
        <f>L52+L51</f>
        <v>0</v>
      </c>
    </row>
    <row r="54" spans="1:12" x14ac:dyDescent="0.3">
      <c r="A54" s="60"/>
      <c r="B54" s="29" t="s">
        <v>6</v>
      </c>
      <c r="C54" s="87"/>
      <c r="D54" s="24"/>
      <c r="E54" s="25"/>
      <c r="F54" s="26"/>
      <c r="G54" s="25"/>
      <c r="H54" s="26"/>
      <c r="I54" s="26"/>
      <c r="J54" s="25"/>
      <c r="K54" s="27"/>
      <c r="L54" s="28">
        <f>L53*C54</f>
        <v>0</v>
      </c>
    </row>
    <row r="55" spans="1:12" x14ac:dyDescent="0.3">
      <c r="A55" s="60"/>
      <c r="B55" s="30" t="s">
        <v>5</v>
      </c>
      <c r="C55" s="88"/>
      <c r="D55" s="24"/>
      <c r="E55" s="25"/>
      <c r="F55" s="26"/>
      <c r="G55" s="25"/>
      <c r="H55" s="26"/>
      <c r="I55" s="26"/>
      <c r="J55" s="25"/>
      <c r="K55" s="27"/>
      <c r="L55" s="28">
        <f>L54+L53</f>
        <v>0</v>
      </c>
    </row>
    <row r="56" spans="1:12" x14ac:dyDescent="0.3">
      <c r="A56" s="13"/>
      <c r="B56" s="29" t="s">
        <v>56</v>
      </c>
      <c r="C56" s="87"/>
      <c r="D56" s="24"/>
      <c r="E56" s="9"/>
      <c r="F56" s="21"/>
      <c r="G56" s="9"/>
      <c r="H56" s="21"/>
      <c r="I56" s="21"/>
      <c r="J56" s="9"/>
      <c r="K56" s="10"/>
      <c r="L56" s="10">
        <f>L55*C56</f>
        <v>0</v>
      </c>
    </row>
    <row r="57" spans="1:12" x14ac:dyDescent="0.3">
      <c r="A57" s="13"/>
      <c r="B57" s="30" t="s">
        <v>5</v>
      </c>
      <c r="C57" s="88"/>
      <c r="D57" s="31"/>
      <c r="E57" s="9"/>
      <c r="F57" s="21"/>
      <c r="G57" s="9"/>
      <c r="H57" s="21"/>
      <c r="I57" s="21"/>
      <c r="J57" s="9"/>
      <c r="K57" s="10"/>
      <c r="L57" s="10">
        <f>L56+L55</f>
        <v>0</v>
      </c>
    </row>
    <row r="58" spans="1:12" x14ac:dyDescent="0.3">
      <c r="A58" s="13"/>
      <c r="B58" s="29" t="s">
        <v>7</v>
      </c>
      <c r="C58" s="86"/>
      <c r="D58" s="12"/>
      <c r="E58" s="9"/>
      <c r="F58" s="21"/>
      <c r="G58" s="9"/>
      <c r="H58" s="21"/>
      <c r="I58" s="21"/>
      <c r="J58" s="9"/>
      <c r="K58" s="10"/>
      <c r="L58" s="10">
        <f>L57*C58</f>
        <v>0</v>
      </c>
    </row>
    <row r="59" spans="1:12" x14ac:dyDescent="0.3">
      <c r="A59" s="13"/>
      <c r="B59" s="30" t="s">
        <v>52</v>
      </c>
      <c r="C59" s="80"/>
      <c r="D59" s="12"/>
      <c r="E59" s="9"/>
      <c r="F59" s="21"/>
      <c r="G59" s="9"/>
      <c r="H59" s="9"/>
      <c r="I59" s="9"/>
      <c r="J59" s="9"/>
      <c r="K59" s="10"/>
      <c r="L59" s="10">
        <f>L58+L57</f>
        <v>0</v>
      </c>
    </row>
    <row r="60" spans="1:12" x14ac:dyDescent="0.3">
      <c r="A60" s="13"/>
      <c r="B60" s="11" t="s">
        <v>53</v>
      </c>
      <c r="C60" s="86">
        <v>0.18</v>
      </c>
      <c r="D60" s="12"/>
      <c r="E60" s="12"/>
      <c r="F60" s="12"/>
      <c r="G60" s="12"/>
      <c r="H60" s="12"/>
      <c r="I60" s="12"/>
      <c r="J60" s="12"/>
      <c r="K60" s="12"/>
      <c r="L60" s="79">
        <f>L59*C60</f>
        <v>0</v>
      </c>
    </row>
    <row r="61" spans="1:12" x14ac:dyDescent="0.3">
      <c r="A61" s="13"/>
      <c r="B61" s="59" t="s">
        <v>10</v>
      </c>
      <c r="C61" s="5"/>
      <c r="D61" s="12"/>
      <c r="E61" s="12"/>
      <c r="F61" s="12"/>
      <c r="G61" s="12"/>
      <c r="H61" s="12"/>
      <c r="I61" s="12"/>
      <c r="J61" s="12"/>
      <c r="K61" s="12"/>
      <c r="L61" s="31">
        <f>SUM(L59:L60)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D8C13-3C84-4410-90DF-3DDE926C6008}">
  <sheetPr>
    <tabColor theme="5" tint="-0.499984740745262"/>
  </sheetPr>
  <dimension ref="A1:L90"/>
  <sheetViews>
    <sheetView topLeftCell="A55" workbookViewId="0">
      <selection activeCell="C170" sqref="C170:C176"/>
    </sheetView>
  </sheetViews>
  <sheetFormatPr defaultRowHeight="14.4" x14ac:dyDescent="0.3"/>
  <cols>
    <col min="1" max="1" width="4.109375" customWidth="1"/>
    <col min="2" max="2" width="73.21875" customWidth="1"/>
    <col min="7" max="7" width="11.6640625" customWidth="1"/>
    <col min="9" max="9" width="11.6640625" customWidth="1"/>
    <col min="11" max="11" width="11.33203125" customWidth="1"/>
    <col min="12" max="12" width="12.6640625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L90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ht="20.399999999999999" customHeight="1" x14ac:dyDescent="0.3">
      <c r="A7" s="66"/>
      <c r="B7" s="78" t="s">
        <v>135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ht="20.399999999999999" customHeight="1" x14ac:dyDescent="0.3">
      <c r="A8" s="66"/>
      <c r="B8" s="77" t="s">
        <v>103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69">
        <v>1</v>
      </c>
      <c r="B9" s="91" t="s">
        <v>92</v>
      </c>
      <c r="C9" s="92" t="s">
        <v>90</v>
      </c>
      <c r="D9" s="93"/>
      <c r="E9" s="94">
        <v>14</v>
      </c>
      <c r="F9" s="95"/>
      <c r="G9" s="10">
        <f t="shared" ref="G9:G72" si="0">F9*E9</f>
        <v>0</v>
      </c>
      <c r="H9" s="38"/>
      <c r="I9" s="10">
        <f t="shared" ref="I9:I72" si="1">H9*E9</f>
        <v>0</v>
      </c>
      <c r="J9" s="38"/>
      <c r="K9" s="10">
        <f t="shared" ref="K9:K72" si="2">J9*E9</f>
        <v>0</v>
      </c>
      <c r="L9" s="10">
        <f t="shared" ref="L9:L72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14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68" t="s">
        <v>54</v>
      </c>
      <c r="C11" s="74" t="s">
        <v>43</v>
      </c>
      <c r="D11" s="21">
        <v>1.02</v>
      </c>
      <c r="E11" s="21">
        <f>D11*E9</f>
        <v>14.280000000000001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x14ac:dyDescent="0.3">
      <c r="A12" s="75"/>
      <c r="B12" s="42" t="s">
        <v>44</v>
      </c>
      <c r="C12" s="74" t="s">
        <v>43</v>
      </c>
      <c r="D12" s="21">
        <v>1.01</v>
      </c>
      <c r="E12" s="21">
        <f>D12*E9</f>
        <v>14.14</v>
      </c>
      <c r="F12" s="21"/>
      <c r="G12" s="10">
        <f t="shared" si="0"/>
        <v>0</v>
      </c>
      <c r="H12" s="21"/>
      <c r="I12" s="10">
        <f t="shared" si="1"/>
        <v>0</v>
      </c>
      <c r="J12" s="21"/>
      <c r="K12" s="10">
        <f t="shared" si="2"/>
        <v>0</v>
      </c>
      <c r="L12" s="10">
        <f t="shared" si="3"/>
        <v>0</v>
      </c>
    </row>
    <row r="13" spans="1:12" x14ac:dyDescent="0.3">
      <c r="A13" s="75"/>
      <c r="B13" s="20" t="s">
        <v>12</v>
      </c>
      <c r="C13" s="74" t="s">
        <v>0</v>
      </c>
      <c r="D13" s="58">
        <v>0.05</v>
      </c>
      <c r="E13" s="21">
        <f>D13*E9</f>
        <v>0.70000000000000007</v>
      </c>
      <c r="F13" s="21"/>
      <c r="G13" s="10">
        <f t="shared" si="0"/>
        <v>0</v>
      </c>
      <c r="H13" s="21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ht="27.6" x14ac:dyDescent="0.3">
      <c r="A14" s="69">
        <v>2</v>
      </c>
      <c r="B14" s="91" t="s">
        <v>136</v>
      </c>
      <c r="C14" s="81" t="s">
        <v>22</v>
      </c>
      <c r="D14" s="71"/>
      <c r="E14" s="72">
        <v>6</v>
      </c>
      <c r="F14" s="73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69"/>
      <c r="B15" s="43" t="s">
        <v>13</v>
      </c>
      <c r="C15" s="74" t="s">
        <v>15</v>
      </c>
      <c r="D15" s="21">
        <v>1</v>
      </c>
      <c r="E15" s="21">
        <f>E14*D15</f>
        <v>6</v>
      </c>
      <c r="F15" s="38"/>
      <c r="G15" s="10">
        <f t="shared" si="0"/>
        <v>0</v>
      </c>
      <c r="H15" s="38"/>
      <c r="I15" s="10">
        <f t="shared" si="1"/>
        <v>0</v>
      </c>
      <c r="J15" s="21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5" t="s">
        <v>49</v>
      </c>
      <c r="C16" s="83" t="s">
        <v>22</v>
      </c>
      <c r="D16" s="40">
        <v>1.01</v>
      </c>
      <c r="E16" s="38">
        <f>D16*E14</f>
        <v>6.0600000000000005</v>
      </c>
      <c r="F16" s="38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75"/>
      <c r="B17" s="43" t="s">
        <v>50</v>
      </c>
      <c r="C17" s="83" t="s">
        <v>16</v>
      </c>
      <c r="D17" s="39"/>
      <c r="E17" s="38">
        <v>3</v>
      </c>
      <c r="F17" s="38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75"/>
      <c r="B18" s="45" t="s">
        <v>12</v>
      </c>
      <c r="C18" s="83" t="s">
        <v>0</v>
      </c>
      <c r="D18" s="40">
        <v>0.04</v>
      </c>
      <c r="E18" s="38">
        <f>D18*E14</f>
        <v>0.24</v>
      </c>
      <c r="F18" s="34"/>
      <c r="G18" s="10">
        <f t="shared" si="0"/>
        <v>0</v>
      </c>
      <c r="H18" s="38"/>
      <c r="I18" s="10">
        <f t="shared" si="1"/>
        <v>0</v>
      </c>
      <c r="J18" s="38"/>
      <c r="K18" s="10">
        <f t="shared" si="2"/>
        <v>0</v>
      </c>
      <c r="L18" s="10">
        <f t="shared" si="3"/>
        <v>0</v>
      </c>
    </row>
    <row r="19" spans="1:12" x14ac:dyDescent="0.3">
      <c r="A19" s="69">
        <v>3</v>
      </c>
      <c r="B19" s="70" t="s">
        <v>93</v>
      </c>
      <c r="C19" s="81" t="s">
        <v>22</v>
      </c>
      <c r="D19" s="71"/>
      <c r="E19" s="72">
        <v>14</v>
      </c>
      <c r="F19" s="73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69"/>
      <c r="B20" s="43" t="s">
        <v>13</v>
      </c>
      <c r="C20" s="74" t="s">
        <v>15</v>
      </c>
      <c r="D20" s="21">
        <v>1</v>
      </c>
      <c r="E20" s="21">
        <f>E19*D20</f>
        <v>14</v>
      </c>
      <c r="F20" s="38"/>
      <c r="G20" s="10">
        <f t="shared" si="0"/>
        <v>0</v>
      </c>
      <c r="H20" s="38"/>
      <c r="I20" s="10">
        <f t="shared" si="1"/>
        <v>0</v>
      </c>
      <c r="J20" s="21"/>
      <c r="K20" s="10">
        <f t="shared" si="2"/>
        <v>0</v>
      </c>
      <c r="L20" s="10">
        <f t="shared" si="3"/>
        <v>0</v>
      </c>
    </row>
    <row r="21" spans="1:12" x14ac:dyDescent="0.3">
      <c r="A21" s="75"/>
      <c r="B21" s="45" t="s">
        <v>46</v>
      </c>
      <c r="C21" s="83" t="s">
        <v>22</v>
      </c>
      <c r="D21" s="40">
        <v>1.01</v>
      </c>
      <c r="E21" s="38">
        <f>D21*E19</f>
        <v>14.14</v>
      </c>
      <c r="F21" s="38"/>
      <c r="G21" s="10">
        <f t="shared" si="0"/>
        <v>0</v>
      </c>
      <c r="H21" s="38"/>
      <c r="I21" s="10">
        <f t="shared" si="1"/>
        <v>0</v>
      </c>
      <c r="J21" s="38"/>
      <c r="K21" s="10">
        <f t="shared" si="2"/>
        <v>0</v>
      </c>
      <c r="L21" s="10">
        <f t="shared" si="3"/>
        <v>0</v>
      </c>
    </row>
    <row r="22" spans="1:12" x14ac:dyDescent="0.3">
      <c r="A22" s="75"/>
      <c r="B22" s="43" t="s">
        <v>84</v>
      </c>
      <c r="C22" s="83" t="s">
        <v>16</v>
      </c>
      <c r="D22" s="39"/>
      <c r="E22" s="38">
        <v>5</v>
      </c>
      <c r="F22" s="38"/>
      <c r="G22" s="10">
        <f t="shared" si="0"/>
        <v>0</v>
      </c>
      <c r="H22" s="38"/>
      <c r="I22" s="10">
        <f t="shared" si="1"/>
        <v>0</v>
      </c>
      <c r="J22" s="38"/>
      <c r="K22" s="10">
        <f t="shared" si="2"/>
        <v>0</v>
      </c>
      <c r="L22" s="10">
        <f t="shared" si="3"/>
        <v>0</v>
      </c>
    </row>
    <row r="23" spans="1:12" x14ac:dyDescent="0.3">
      <c r="A23" s="75"/>
      <c r="B23" s="45" t="s">
        <v>45</v>
      </c>
      <c r="C23" s="83" t="s">
        <v>2</v>
      </c>
      <c r="D23" s="39">
        <v>0.02</v>
      </c>
      <c r="E23" s="38">
        <f>D23*E19</f>
        <v>0.28000000000000003</v>
      </c>
      <c r="F23" s="38"/>
      <c r="G23" s="1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75"/>
      <c r="B24" s="45" t="s">
        <v>12</v>
      </c>
      <c r="C24" s="83" t="s">
        <v>0</v>
      </c>
      <c r="D24" s="40">
        <v>0.04</v>
      </c>
      <c r="E24" s="38">
        <f>D24*E19</f>
        <v>0.56000000000000005</v>
      </c>
      <c r="F24" s="34"/>
      <c r="G24" s="10">
        <f t="shared" si="0"/>
        <v>0</v>
      </c>
      <c r="H24" s="38"/>
      <c r="I24" s="10">
        <f t="shared" si="1"/>
        <v>0</v>
      </c>
      <c r="J24" s="38"/>
      <c r="K24" s="10">
        <f t="shared" si="2"/>
        <v>0</v>
      </c>
      <c r="L24" s="10">
        <f t="shared" si="3"/>
        <v>0</v>
      </c>
    </row>
    <row r="25" spans="1:12" ht="27.6" x14ac:dyDescent="0.3">
      <c r="A25" s="13">
        <v>4</v>
      </c>
      <c r="B25" s="17" t="s">
        <v>134</v>
      </c>
      <c r="C25" s="81" t="s">
        <v>41</v>
      </c>
      <c r="D25" s="16"/>
      <c r="E25" s="8">
        <v>15</v>
      </c>
      <c r="F25" s="9"/>
      <c r="G25" s="10">
        <f t="shared" si="0"/>
        <v>0</v>
      </c>
      <c r="H25" s="9"/>
      <c r="I25" s="10">
        <f t="shared" si="1"/>
        <v>0</v>
      </c>
      <c r="J25" s="9"/>
      <c r="K25" s="10">
        <f t="shared" si="2"/>
        <v>0</v>
      </c>
      <c r="L25" s="10">
        <f t="shared" si="3"/>
        <v>0</v>
      </c>
    </row>
    <row r="26" spans="1:12" x14ac:dyDescent="0.3">
      <c r="A26" s="13"/>
      <c r="B26" s="33" t="s">
        <v>13</v>
      </c>
      <c r="C26" s="74" t="s">
        <v>42</v>
      </c>
      <c r="D26" s="21">
        <v>1</v>
      </c>
      <c r="E26" s="21">
        <f>E25*D26</f>
        <v>15</v>
      </c>
      <c r="F26" s="34"/>
      <c r="G26" s="10">
        <f t="shared" si="0"/>
        <v>0</v>
      </c>
      <c r="H26" s="41"/>
      <c r="I26" s="10">
        <f t="shared" si="1"/>
        <v>0</v>
      </c>
      <c r="J26" s="34"/>
      <c r="K26" s="10">
        <f t="shared" si="2"/>
        <v>0</v>
      </c>
      <c r="L26" s="10">
        <f t="shared" si="3"/>
        <v>0</v>
      </c>
    </row>
    <row r="27" spans="1:12" x14ac:dyDescent="0.3">
      <c r="A27" s="13"/>
      <c r="B27" s="43" t="s">
        <v>133</v>
      </c>
      <c r="C27" s="83" t="s">
        <v>16</v>
      </c>
      <c r="D27" s="39"/>
      <c r="E27" s="38">
        <v>2</v>
      </c>
      <c r="F27" s="38"/>
      <c r="G27" s="10">
        <f t="shared" si="0"/>
        <v>0</v>
      </c>
      <c r="H27" s="38"/>
      <c r="I27" s="10">
        <f t="shared" si="1"/>
        <v>0</v>
      </c>
      <c r="J27" s="38"/>
      <c r="K27" s="10">
        <f t="shared" si="2"/>
        <v>0</v>
      </c>
      <c r="L27" s="10">
        <f t="shared" si="3"/>
        <v>0</v>
      </c>
    </row>
    <row r="28" spans="1:12" x14ac:dyDescent="0.3">
      <c r="A28" s="13"/>
      <c r="B28" s="11" t="s">
        <v>3</v>
      </c>
      <c r="C28" s="80" t="s">
        <v>0</v>
      </c>
      <c r="D28" s="12">
        <v>0.4</v>
      </c>
      <c r="E28" s="9">
        <f>E25*D28</f>
        <v>6</v>
      </c>
      <c r="F28" s="9"/>
      <c r="G28" s="10">
        <f t="shared" si="0"/>
        <v>0</v>
      </c>
      <c r="H28" s="9"/>
      <c r="I28" s="10">
        <f t="shared" si="1"/>
        <v>0</v>
      </c>
      <c r="J28" s="9"/>
      <c r="K28" s="10">
        <f t="shared" si="2"/>
        <v>0</v>
      </c>
      <c r="L28" s="10">
        <f t="shared" si="3"/>
        <v>0</v>
      </c>
    </row>
    <row r="29" spans="1:12" x14ac:dyDescent="0.3">
      <c r="A29" s="13">
        <v>5</v>
      </c>
      <c r="B29" s="15" t="s">
        <v>142</v>
      </c>
      <c r="C29" s="81" t="s">
        <v>28</v>
      </c>
      <c r="D29" s="16"/>
      <c r="E29" s="8">
        <v>1</v>
      </c>
      <c r="F29" s="9"/>
      <c r="G29" s="10">
        <f t="shared" si="0"/>
        <v>0</v>
      </c>
      <c r="H29" s="9"/>
      <c r="I29" s="10">
        <f t="shared" si="1"/>
        <v>0</v>
      </c>
      <c r="J29" s="9"/>
      <c r="K29" s="10">
        <f t="shared" si="2"/>
        <v>0</v>
      </c>
      <c r="L29" s="10">
        <f t="shared" si="3"/>
        <v>0</v>
      </c>
    </row>
    <row r="30" spans="1:12" x14ac:dyDescent="0.3">
      <c r="A30" s="13">
        <v>6</v>
      </c>
      <c r="B30" s="15" t="s">
        <v>81</v>
      </c>
      <c r="C30" s="81" t="s">
        <v>15</v>
      </c>
      <c r="D30" s="16"/>
      <c r="E30" s="8">
        <v>4</v>
      </c>
      <c r="F30" s="9"/>
      <c r="G30" s="10">
        <f t="shared" si="0"/>
        <v>0</v>
      </c>
      <c r="H30" s="9"/>
      <c r="I30" s="10">
        <f t="shared" si="1"/>
        <v>0</v>
      </c>
      <c r="J30" s="9"/>
      <c r="K30" s="10">
        <f t="shared" si="2"/>
        <v>0</v>
      </c>
      <c r="L30" s="10">
        <f t="shared" si="3"/>
        <v>0</v>
      </c>
    </row>
    <row r="31" spans="1:12" x14ac:dyDescent="0.3">
      <c r="A31" s="13"/>
      <c r="B31" s="33" t="s">
        <v>13</v>
      </c>
      <c r="C31" s="74" t="s">
        <v>42</v>
      </c>
      <c r="D31" s="21">
        <v>1</v>
      </c>
      <c r="E31" s="21">
        <f>E30*D31</f>
        <v>4</v>
      </c>
      <c r="F31" s="34"/>
      <c r="G31" s="10">
        <f t="shared" si="0"/>
        <v>0</v>
      </c>
      <c r="H31" s="41"/>
      <c r="I31" s="10">
        <f t="shared" si="1"/>
        <v>0</v>
      </c>
      <c r="J31" s="34"/>
      <c r="K31" s="10">
        <f t="shared" si="2"/>
        <v>0</v>
      </c>
      <c r="L31" s="10">
        <f t="shared" si="3"/>
        <v>0</v>
      </c>
    </row>
    <row r="32" spans="1:12" x14ac:dyDescent="0.3">
      <c r="A32" s="13"/>
      <c r="B32" s="18" t="s">
        <v>83</v>
      </c>
      <c r="C32" s="74" t="s">
        <v>2</v>
      </c>
      <c r="D32" s="12"/>
      <c r="E32" s="9">
        <f>E30*0.35</f>
        <v>1.4</v>
      </c>
      <c r="F32" s="9"/>
      <c r="G32" s="10">
        <f t="shared" si="0"/>
        <v>0</v>
      </c>
      <c r="H32" s="9"/>
      <c r="I32" s="10">
        <f t="shared" si="1"/>
        <v>0</v>
      </c>
      <c r="J32" s="9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11" t="s">
        <v>82</v>
      </c>
      <c r="C33" s="80" t="s">
        <v>1</v>
      </c>
      <c r="D33" s="12"/>
      <c r="E33" s="9">
        <f>E32*0.3</f>
        <v>0.42</v>
      </c>
      <c r="F33" s="9"/>
      <c r="G33" s="10">
        <f t="shared" si="0"/>
        <v>0</v>
      </c>
      <c r="H33" s="9"/>
      <c r="I33" s="10">
        <f t="shared" si="1"/>
        <v>0</v>
      </c>
      <c r="J33" s="9"/>
      <c r="K33" s="10">
        <f t="shared" si="2"/>
        <v>0</v>
      </c>
      <c r="L33" s="10">
        <f t="shared" si="3"/>
        <v>0</v>
      </c>
    </row>
    <row r="34" spans="1:12" x14ac:dyDescent="0.3">
      <c r="A34" s="13"/>
      <c r="B34" s="11" t="s">
        <v>3</v>
      </c>
      <c r="C34" s="80" t="s">
        <v>0</v>
      </c>
      <c r="D34" s="12">
        <v>0.2</v>
      </c>
      <c r="E34" s="9">
        <f>E30*D34</f>
        <v>0.8</v>
      </c>
      <c r="F34" s="9"/>
      <c r="G34" s="10">
        <f t="shared" si="0"/>
        <v>0</v>
      </c>
      <c r="H34" s="9"/>
      <c r="I34" s="10">
        <f t="shared" si="1"/>
        <v>0</v>
      </c>
      <c r="J34" s="9"/>
      <c r="K34" s="10">
        <f t="shared" si="2"/>
        <v>0</v>
      </c>
      <c r="L34" s="10">
        <f t="shared" si="3"/>
        <v>0</v>
      </c>
    </row>
    <row r="35" spans="1:12" ht="27.6" x14ac:dyDescent="0.3">
      <c r="A35" s="13">
        <v>7</v>
      </c>
      <c r="B35" s="6" t="s">
        <v>98</v>
      </c>
      <c r="C35" s="81" t="s">
        <v>15</v>
      </c>
      <c r="D35" s="8"/>
      <c r="E35" s="8">
        <v>60</v>
      </c>
      <c r="F35" s="9"/>
      <c r="G35" s="10">
        <f t="shared" si="0"/>
        <v>0</v>
      </c>
      <c r="H35" s="9"/>
      <c r="I35" s="10">
        <f t="shared" si="1"/>
        <v>0</v>
      </c>
      <c r="J35" s="9"/>
      <c r="K35" s="10">
        <f t="shared" si="2"/>
        <v>0</v>
      </c>
      <c r="L35" s="10">
        <f t="shared" si="3"/>
        <v>0</v>
      </c>
    </row>
    <row r="36" spans="1:12" x14ac:dyDescent="0.3">
      <c r="A36" s="13"/>
      <c r="B36" s="33" t="s">
        <v>13</v>
      </c>
      <c r="C36" s="74" t="s">
        <v>42</v>
      </c>
      <c r="D36" s="21">
        <v>1</v>
      </c>
      <c r="E36" s="21">
        <f>E35*D36</f>
        <v>60</v>
      </c>
      <c r="F36" s="34"/>
      <c r="G36" s="10">
        <f t="shared" si="0"/>
        <v>0</v>
      </c>
      <c r="H36" s="21"/>
      <c r="I36" s="10">
        <f t="shared" si="1"/>
        <v>0</v>
      </c>
      <c r="J36" s="21"/>
      <c r="K36" s="10">
        <f t="shared" si="2"/>
        <v>0</v>
      </c>
      <c r="L36" s="10">
        <f t="shared" si="3"/>
        <v>0</v>
      </c>
    </row>
    <row r="37" spans="1:12" x14ac:dyDescent="0.3">
      <c r="A37" s="13"/>
      <c r="B37" s="35" t="s">
        <v>14</v>
      </c>
      <c r="C37" s="82" t="s">
        <v>0</v>
      </c>
      <c r="D37" s="36">
        <v>8.0000000000000002E-3</v>
      </c>
      <c r="E37" s="34">
        <f>D37*E35</f>
        <v>0.48</v>
      </c>
      <c r="F37" s="34"/>
      <c r="G37" s="10">
        <f t="shared" si="0"/>
        <v>0</v>
      </c>
      <c r="H37" s="34"/>
      <c r="I37" s="10">
        <f t="shared" si="1"/>
        <v>0</v>
      </c>
      <c r="J37" s="34"/>
      <c r="K37" s="10">
        <f t="shared" si="2"/>
        <v>0</v>
      </c>
      <c r="L37" s="10">
        <f t="shared" si="3"/>
        <v>0</v>
      </c>
    </row>
    <row r="38" spans="1:12" x14ac:dyDescent="0.3">
      <c r="A38" s="13"/>
      <c r="B38" s="51" t="s">
        <v>18</v>
      </c>
      <c r="C38" s="74" t="s">
        <v>2</v>
      </c>
      <c r="D38" s="44">
        <v>0.45</v>
      </c>
      <c r="E38" s="41">
        <f>E35*D38</f>
        <v>27</v>
      </c>
      <c r="F38" s="41"/>
      <c r="G38" s="10">
        <f t="shared" si="0"/>
        <v>0</v>
      </c>
      <c r="H38" s="41"/>
      <c r="I38" s="10">
        <f t="shared" si="1"/>
        <v>0</v>
      </c>
      <c r="J38" s="41"/>
      <c r="K38" s="10">
        <f t="shared" si="2"/>
        <v>0</v>
      </c>
      <c r="L38" s="10">
        <f t="shared" si="3"/>
        <v>0</v>
      </c>
    </row>
    <row r="39" spans="1:12" x14ac:dyDescent="0.3">
      <c r="A39" s="13"/>
      <c r="B39" s="51" t="s">
        <v>19</v>
      </c>
      <c r="C39" s="74" t="s">
        <v>15</v>
      </c>
      <c r="D39" s="44">
        <v>8.9999999999999993E-3</v>
      </c>
      <c r="E39" s="52">
        <f>E35*D39</f>
        <v>0.53999999999999992</v>
      </c>
      <c r="F39" s="41"/>
      <c r="G39" s="10">
        <f t="shared" si="0"/>
        <v>0</v>
      </c>
      <c r="H39" s="41"/>
      <c r="I39" s="10">
        <f t="shared" si="1"/>
        <v>0</v>
      </c>
      <c r="J39" s="41"/>
      <c r="K39" s="10">
        <f t="shared" si="2"/>
        <v>0</v>
      </c>
      <c r="L39" s="10">
        <f t="shared" si="3"/>
        <v>0</v>
      </c>
    </row>
    <row r="40" spans="1:12" x14ac:dyDescent="0.3">
      <c r="A40" s="13"/>
      <c r="B40" s="53" t="s">
        <v>51</v>
      </c>
      <c r="C40" s="74" t="s">
        <v>2</v>
      </c>
      <c r="D40" s="21">
        <v>0.45</v>
      </c>
      <c r="E40" s="41">
        <f>E35*D40</f>
        <v>27</v>
      </c>
      <c r="F40" s="41"/>
      <c r="G40" s="10">
        <f t="shared" si="0"/>
        <v>0</v>
      </c>
      <c r="H40" s="41"/>
      <c r="I40" s="10">
        <f t="shared" si="1"/>
        <v>0</v>
      </c>
      <c r="J40" s="41"/>
      <c r="K40" s="10">
        <f t="shared" si="2"/>
        <v>0</v>
      </c>
      <c r="L40" s="10">
        <f t="shared" si="3"/>
        <v>0</v>
      </c>
    </row>
    <row r="41" spans="1:12" x14ac:dyDescent="0.3">
      <c r="A41" s="13"/>
      <c r="B41" s="53" t="s">
        <v>20</v>
      </c>
      <c r="C41" s="74" t="s">
        <v>2</v>
      </c>
      <c r="D41" s="44">
        <v>0.12</v>
      </c>
      <c r="E41" s="41">
        <f>E35*D41</f>
        <v>7.1999999999999993</v>
      </c>
      <c r="F41" s="41"/>
      <c r="G41" s="10">
        <f t="shared" si="0"/>
        <v>0</v>
      </c>
      <c r="H41" s="41"/>
      <c r="I41" s="10">
        <f t="shared" si="1"/>
        <v>0</v>
      </c>
      <c r="J41" s="41"/>
      <c r="K41" s="10">
        <f t="shared" si="2"/>
        <v>0</v>
      </c>
      <c r="L41" s="10">
        <f t="shared" si="3"/>
        <v>0</v>
      </c>
    </row>
    <row r="42" spans="1:12" x14ac:dyDescent="0.3">
      <c r="A42" s="13"/>
      <c r="B42" s="54" t="s">
        <v>21</v>
      </c>
      <c r="C42" s="74" t="s">
        <v>22</v>
      </c>
      <c r="D42" s="21">
        <v>0.6</v>
      </c>
      <c r="E42" s="41">
        <f>E35*D42</f>
        <v>36</v>
      </c>
      <c r="F42" s="41"/>
      <c r="G42" s="10">
        <f t="shared" si="0"/>
        <v>0</v>
      </c>
      <c r="H42" s="41"/>
      <c r="I42" s="10">
        <f t="shared" si="1"/>
        <v>0</v>
      </c>
      <c r="J42" s="41"/>
      <c r="K42" s="10">
        <f t="shared" si="2"/>
        <v>0</v>
      </c>
      <c r="L42" s="10">
        <f t="shared" si="3"/>
        <v>0</v>
      </c>
    </row>
    <row r="43" spans="1:12" x14ac:dyDescent="0.3">
      <c r="A43" s="13"/>
      <c r="B43" s="55" t="s">
        <v>23</v>
      </c>
      <c r="C43" s="83" t="s">
        <v>16</v>
      </c>
      <c r="D43" s="46"/>
      <c r="E43" s="34">
        <v>10</v>
      </c>
      <c r="F43" s="34"/>
      <c r="G43" s="10">
        <f t="shared" si="0"/>
        <v>0</v>
      </c>
      <c r="H43" s="56"/>
      <c r="I43" s="10">
        <f t="shared" si="1"/>
        <v>0</v>
      </c>
      <c r="J43" s="56"/>
      <c r="K43" s="10">
        <f t="shared" si="2"/>
        <v>0</v>
      </c>
      <c r="L43" s="10">
        <f t="shared" si="3"/>
        <v>0</v>
      </c>
    </row>
    <row r="44" spans="1:12" x14ac:dyDescent="0.3">
      <c r="A44" s="13"/>
      <c r="B44" s="54" t="s">
        <v>24</v>
      </c>
      <c r="C44" s="74" t="s">
        <v>22</v>
      </c>
      <c r="D44" s="44">
        <v>0.26</v>
      </c>
      <c r="E44" s="41">
        <f>E35*D44</f>
        <v>15.600000000000001</v>
      </c>
      <c r="F44" s="41"/>
      <c r="G44" s="10">
        <f t="shared" si="0"/>
        <v>0</v>
      </c>
      <c r="H44" s="41"/>
      <c r="I44" s="10">
        <f t="shared" si="1"/>
        <v>0</v>
      </c>
      <c r="J44" s="41"/>
      <c r="K44" s="10">
        <f t="shared" si="2"/>
        <v>0</v>
      </c>
      <c r="L44" s="10">
        <f t="shared" si="3"/>
        <v>0</v>
      </c>
    </row>
    <row r="45" spans="1:12" x14ac:dyDescent="0.3">
      <c r="A45" s="13"/>
      <c r="B45" s="54" t="s">
        <v>25</v>
      </c>
      <c r="C45" s="74" t="s">
        <v>0</v>
      </c>
      <c r="D45" s="44">
        <v>7.0000000000000001E-3</v>
      </c>
      <c r="E45" s="41">
        <f>E35*D45</f>
        <v>0.42</v>
      </c>
      <c r="F45" s="41"/>
      <c r="G45" s="10">
        <f t="shared" si="0"/>
        <v>0</v>
      </c>
      <c r="H45" s="41"/>
      <c r="I45" s="10">
        <f t="shared" si="1"/>
        <v>0</v>
      </c>
      <c r="J45" s="41"/>
      <c r="K45" s="10">
        <f t="shared" si="2"/>
        <v>0</v>
      </c>
      <c r="L45" s="10">
        <f t="shared" si="3"/>
        <v>0</v>
      </c>
    </row>
    <row r="46" spans="1:12" x14ac:dyDescent="0.3">
      <c r="A46" s="122">
        <v>8</v>
      </c>
      <c r="B46" s="123" t="s">
        <v>144</v>
      </c>
      <c r="C46" s="124" t="s">
        <v>16</v>
      </c>
      <c r="D46" s="125"/>
      <c r="E46" s="125">
        <v>3</v>
      </c>
      <c r="F46" s="126"/>
      <c r="G46" s="10">
        <f t="shared" si="0"/>
        <v>0</v>
      </c>
      <c r="H46" s="126"/>
      <c r="I46" s="10">
        <f t="shared" si="1"/>
        <v>0</v>
      </c>
      <c r="J46" s="126"/>
      <c r="K46" s="10">
        <f t="shared" si="2"/>
        <v>0</v>
      </c>
      <c r="L46" s="10">
        <f t="shared" si="3"/>
        <v>0</v>
      </c>
    </row>
    <row r="47" spans="1:12" x14ac:dyDescent="0.3">
      <c r="A47" s="122"/>
      <c r="B47" s="29" t="s">
        <v>57</v>
      </c>
      <c r="C47" s="127" t="s">
        <v>0</v>
      </c>
      <c r="D47" s="126">
        <v>0.8</v>
      </c>
      <c r="E47" s="126">
        <v>1</v>
      </c>
      <c r="F47" s="126"/>
      <c r="G47" s="10">
        <f t="shared" si="0"/>
        <v>0</v>
      </c>
      <c r="H47" s="126"/>
      <c r="I47" s="10">
        <f t="shared" si="1"/>
        <v>0</v>
      </c>
      <c r="J47" s="126"/>
      <c r="K47" s="10">
        <f t="shared" si="2"/>
        <v>0</v>
      </c>
      <c r="L47" s="10">
        <f t="shared" si="3"/>
        <v>0</v>
      </c>
    </row>
    <row r="48" spans="1:12" x14ac:dyDescent="0.3">
      <c r="A48" s="122">
        <v>9</v>
      </c>
      <c r="B48" s="132" t="s">
        <v>60</v>
      </c>
      <c r="C48" s="133" t="s">
        <v>28</v>
      </c>
      <c r="D48" s="125"/>
      <c r="E48" s="90">
        <v>3</v>
      </c>
      <c r="F48" s="131"/>
      <c r="G48" s="10">
        <f t="shared" si="0"/>
        <v>0</v>
      </c>
      <c r="H48" s="131"/>
      <c r="I48" s="10">
        <f t="shared" si="1"/>
        <v>0</v>
      </c>
      <c r="J48" s="131"/>
      <c r="K48" s="10">
        <f t="shared" si="2"/>
        <v>0</v>
      </c>
      <c r="L48" s="10">
        <f t="shared" si="3"/>
        <v>0</v>
      </c>
    </row>
    <row r="49" spans="1:12" x14ac:dyDescent="0.3">
      <c r="A49" s="122"/>
      <c r="B49" s="134" t="s">
        <v>13</v>
      </c>
      <c r="C49" s="135" t="s">
        <v>28</v>
      </c>
      <c r="D49" s="128">
        <v>1</v>
      </c>
      <c r="E49" s="128">
        <f>E48*D49</f>
        <v>3</v>
      </c>
      <c r="F49" s="136"/>
      <c r="G49" s="10">
        <f t="shared" si="0"/>
        <v>0</v>
      </c>
      <c r="H49" s="128"/>
      <c r="I49" s="10">
        <f t="shared" si="1"/>
        <v>0</v>
      </c>
      <c r="J49" s="136"/>
      <c r="K49" s="10">
        <f t="shared" si="2"/>
        <v>0</v>
      </c>
      <c r="L49" s="10">
        <f t="shared" si="3"/>
        <v>0</v>
      </c>
    </row>
    <row r="50" spans="1:12" x14ac:dyDescent="0.3">
      <c r="A50" s="122"/>
      <c r="B50" s="137" t="s">
        <v>14</v>
      </c>
      <c r="C50" s="138" t="s">
        <v>0</v>
      </c>
      <c r="D50" s="139">
        <v>1.2</v>
      </c>
      <c r="E50" s="136">
        <f>E48*D50</f>
        <v>3.5999999999999996</v>
      </c>
      <c r="F50" s="136"/>
      <c r="G50" s="10">
        <f t="shared" si="0"/>
        <v>0</v>
      </c>
      <c r="H50" s="136"/>
      <c r="I50" s="10">
        <f t="shared" si="1"/>
        <v>0</v>
      </c>
      <c r="J50" s="136"/>
      <c r="K50" s="10">
        <f t="shared" si="2"/>
        <v>0</v>
      </c>
      <c r="L50" s="10">
        <f t="shared" si="3"/>
        <v>0</v>
      </c>
    </row>
    <row r="51" spans="1:12" ht="27.6" x14ac:dyDescent="0.3">
      <c r="A51" s="122"/>
      <c r="B51" s="49" t="s">
        <v>58</v>
      </c>
      <c r="C51" s="135" t="s">
        <v>28</v>
      </c>
      <c r="D51" s="126"/>
      <c r="E51" s="131">
        <v>1</v>
      </c>
      <c r="F51" s="131"/>
      <c r="G51" s="10">
        <f t="shared" si="0"/>
        <v>0</v>
      </c>
      <c r="H51" s="131"/>
      <c r="I51" s="10">
        <f t="shared" si="1"/>
        <v>0</v>
      </c>
      <c r="J51" s="131"/>
      <c r="K51" s="10">
        <f t="shared" si="2"/>
        <v>0</v>
      </c>
      <c r="L51" s="10">
        <f t="shared" si="3"/>
        <v>0</v>
      </c>
    </row>
    <row r="52" spans="1:12" ht="27.6" x14ac:dyDescent="0.3">
      <c r="A52" s="122"/>
      <c r="B52" s="49" t="s">
        <v>59</v>
      </c>
      <c r="C52" s="135" t="s">
        <v>28</v>
      </c>
      <c r="D52" s="126"/>
      <c r="E52" s="131">
        <v>2</v>
      </c>
      <c r="F52" s="131"/>
      <c r="G52" s="10">
        <f t="shared" si="0"/>
        <v>0</v>
      </c>
      <c r="H52" s="131"/>
      <c r="I52" s="10">
        <f t="shared" si="1"/>
        <v>0</v>
      </c>
      <c r="J52" s="131"/>
      <c r="K52" s="10">
        <f t="shared" si="2"/>
        <v>0</v>
      </c>
      <c r="L52" s="10">
        <f t="shared" si="3"/>
        <v>0</v>
      </c>
    </row>
    <row r="53" spans="1:12" x14ac:dyDescent="0.3">
      <c r="A53" s="122"/>
      <c r="B53" s="29" t="s">
        <v>3</v>
      </c>
      <c r="C53" s="127" t="s">
        <v>0</v>
      </c>
      <c r="D53" s="126">
        <v>2</v>
      </c>
      <c r="E53" s="131">
        <f>E48*D53</f>
        <v>6</v>
      </c>
      <c r="F53" s="131"/>
      <c r="G53" s="10">
        <f t="shared" si="0"/>
        <v>0</v>
      </c>
      <c r="H53" s="131"/>
      <c r="I53" s="10">
        <f t="shared" si="1"/>
        <v>0</v>
      </c>
      <c r="J53" s="131"/>
      <c r="K53" s="10">
        <f t="shared" si="2"/>
        <v>0</v>
      </c>
      <c r="L53" s="10">
        <f t="shared" si="3"/>
        <v>0</v>
      </c>
    </row>
    <row r="54" spans="1:12" x14ac:dyDescent="0.3">
      <c r="A54" s="13">
        <v>10</v>
      </c>
      <c r="B54" s="15" t="s">
        <v>68</v>
      </c>
      <c r="C54" s="84" t="s">
        <v>28</v>
      </c>
      <c r="D54" s="8"/>
      <c r="E54" s="8">
        <v>1</v>
      </c>
      <c r="F54" s="9"/>
      <c r="G54" s="10">
        <f t="shared" si="0"/>
        <v>0</v>
      </c>
      <c r="H54" s="9"/>
      <c r="I54" s="10">
        <f t="shared" si="1"/>
        <v>0</v>
      </c>
      <c r="J54" s="9"/>
      <c r="K54" s="10">
        <f t="shared" si="2"/>
        <v>0</v>
      </c>
      <c r="L54" s="10">
        <f t="shared" si="3"/>
        <v>0</v>
      </c>
    </row>
    <row r="55" spans="1:12" x14ac:dyDescent="0.3">
      <c r="A55" s="13"/>
      <c r="B55" s="11" t="s">
        <v>8</v>
      </c>
      <c r="C55" s="80" t="s">
        <v>28</v>
      </c>
      <c r="D55" s="9"/>
      <c r="E55" s="9">
        <v>1</v>
      </c>
      <c r="F55" s="9"/>
      <c r="G55" s="10">
        <f t="shared" si="0"/>
        <v>0</v>
      </c>
      <c r="H55" s="38"/>
      <c r="I55" s="10">
        <f t="shared" si="1"/>
        <v>0</v>
      </c>
      <c r="J55" s="9"/>
      <c r="K55" s="10">
        <f t="shared" si="2"/>
        <v>0</v>
      </c>
      <c r="L55" s="10">
        <f t="shared" si="3"/>
        <v>0</v>
      </c>
    </row>
    <row r="56" spans="1:12" ht="27.6" x14ac:dyDescent="0.3">
      <c r="A56" s="13"/>
      <c r="B56" s="18" t="s">
        <v>70</v>
      </c>
      <c r="C56" s="85" t="s">
        <v>28</v>
      </c>
      <c r="D56" s="9"/>
      <c r="E56" s="9">
        <v>1</v>
      </c>
      <c r="F56" s="9"/>
      <c r="G56" s="10">
        <f t="shared" si="0"/>
        <v>0</v>
      </c>
      <c r="H56" s="9"/>
      <c r="I56" s="10">
        <f t="shared" si="1"/>
        <v>0</v>
      </c>
      <c r="J56" s="9"/>
      <c r="K56" s="10">
        <f t="shared" si="2"/>
        <v>0</v>
      </c>
      <c r="L56" s="10">
        <f t="shared" si="3"/>
        <v>0</v>
      </c>
    </row>
    <row r="57" spans="1:12" x14ac:dyDescent="0.3">
      <c r="A57" s="13"/>
      <c r="B57" s="18" t="s">
        <v>69</v>
      </c>
      <c r="C57" s="85" t="s">
        <v>9</v>
      </c>
      <c r="D57" s="9"/>
      <c r="E57" s="9">
        <v>1</v>
      </c>
      <c r="F57" s="9"/>
      <c r="G57" s="10">
        <f t="shared" si="0"/>
        <v>0</v>
      </c>
      <c r="H57" s="9"/>
      <c r="I57" s="10">
        <f t="shared" si="1"/>
        <v>0</v>
      </c>
      <c r="J57" s="9"/>
      <c r="K57" s="10">
        <f t="shared" si="2"/>
        <v>0</v>
      </c>
      <c r="L57" s="10">
        <f t="shared" si="3"/>
        <v>0</v>
      </c>
    </row>
    <row r="58" spans="1:12" x14ac:dyDescent="0.3">
      <c r="A58" s="122"/>
      <c r="B58" s="29" t="s">
        <v>3</v>
      </c>
      <c r="C58" s="80" t="s">
        <v>0</v>
      </c>
      <c r="D58" s="9">
        <v>5</v>
      </c>
      <c r="E58" s="9">
        <f>E54*D58</f>
        <v>5</v>
      </c>
      <c r="F58" s="9"/>
      <c r="G58" s="10">
        <f t="shared" si="0"/>
        <v>0</v>
      </c>
      <c r="H58" s="9"/>
      <c r="I58" s="10">
        <f t="shared" si="1"/>
        <v>0</v>
      </c>
      <c r="J58" s="9"/>
      <c r="K58" s="10">
        <f t="shared" si="2"/>
        <v>0</v>
      </c>
      <c r="L58" s="10">
        <f t="shared" si="3"/>
        <v>0</v>
      </c>
    </row>
    <row r="59" spans="1:12" x14ac:dyDescent="0.3">
      <c r="A59" s="13">
        <v>11</v>
      </c>
      <c r="B59" s="152" t="s">
        <v>71</v>
      </c>
      <c r="C59" s="84" t="s">
        <v>28</v>
      </c>
      <c r="D59" s="8"/>
      <c r="E59" s="8">
        <v>4</v>
      </c>
      <c r="F59" s="9"/>
      <c r="G59" s="10">
        <f t="shared" si="0"/>
        <v>0</v>
      </c>
      <c r="H59" s="9"/>
      <c r="I59" s="10">
        <f t="shared" si="1"/>
        <v>0</v>
      </c>
      <c r="J59" s="9"/>
      <c r="K59" s="10">
        <f t="shared" si="2"/>
        <v>0</v>
      </c>
      <c r="L59" s="10">
        <f t="shared" si="3"/>
        <v>0</v>
      </c>
    </row>
    <row r="60" spans="1:12" x14ac:dyDescent="0.3">
      <c r="A60" s="13"/>
      <c r="B60" s="113" t="s">
        <v>8</v>
      </c>
      <c r="C60" s="80" t="s">
        <v>28</v>
      </c>
      <c r="D60" s="9"/>
      <c r="E60" s="9">
        <v>4</v>
      </c>
      <c r="F60" s="9"/>
      <c r="G60" s="10">
        <f t="shared" si="0"/>
        <v>0</v>
      </c>
      <c r="H60" s="38"/>
      <c r="I60" s="10">
        <f t="shared" si="1"/>
        <v>0</v>
      </c>
      <c r="J60" s="9"/>
      <c r="K60" s="10">
        <f t="shared" si="2"/>
        <v>0</v>
      </c>
      <c r="L60" s="10">
        <f t="shared" si="3"/>
        <v>0</v>
      </c>
    </row>
    <row r="61" spans="1:12" x14ac:dyDescent="0.3">
      <c r="A61" s="13"/>
      <c r="B61" s="49" t="s">
        <v>72</v>
      </c>
      <c r="C61" s="85" t="s">
        <v>28</v>
      </c>
      <c r="D61" s="9"/>
      <c r="E61" s="9">
        <v>2</v>
      </c>
      <c r="F61" s="9"/>
      <c r="G61" s="10">
        <f t="shared" si="0"/>
        <v>0</v>
      </c>
      <c r="H61" s="9"/>
      <c r="I61" s="10">
        <f t="shared" si="1"/>
        <v>0</v>
      </c>
      <c r="J61" s="9"/>
      <c r="K61" s="10">
        <f t="shared" si="2"/>
        <v>0</v>
      </c>
      <c r="L61" s="10">
        <f t="shared" si="3"/>
        <v>0</v>
      </c>
    </row>
    <row r="62" spans="1:12" x14ac:dyDescent="0.3">
      <c r="A62" s="13"/>
      <c r="B62" s="49" t="s">
        <v>74</v>
      </c>
      <c r="C62" s="130" t="s">
        <v>28</v>
      </c>
      <c r="D62" s="131"/>
      <c r="E62" s="131">
        <v>1</v>
      </c>
      <c r="F62" s="131"/>
      <c r="G62" s="10">
        <f t="shared" si="0"/>
        <v>0</v>
      </c>
      <c r="H62" s="131"/>
      <c r="I62" s="10">
        <f t="shared" si="1"/>
        <v>0</v>
      </c>
      <c r="J62" s="131"/>
      <c r="K62" s="10">
        <f t="shared" si="2"/>
        <v>0</v>
      </c>
      <c r="L62" s="10">
        <f t="shared" si="3"/>
        <v>0</v>
      </c>
    </row>
    <row r="63" spans="1:12" x14ac:dyDescent="0.3">
      <c r="A63" s="13"/>
      <c r="B63" s="49" t="s">
        <v>75</v>
      </c>
      <c r="C63" s="85" t="s">
        <v>28</v>
      </c>
      <c r="D63" s="9"/>
      <c r="E63" s="9">
        <v>1</v>
      </c>
      <c r="F63" s="9"/>
      <c r="G63" s="10">
        <f t="shared" si="0"/>
        <v>0</v>
      </c>
      <c r="H63" s="9"/>
      <c r="I63" s="10">
        <f t="shared" si="1"/>
        <v>0</v>
      </c>
      <c r="J63" s="9"/>
      <c r="K63" s="10">
        <f t="shared" si="2"/>
        <v>0</v>
      </c>
      <c r="L63" s="10">
        <f t="shared" si="3"/>
        <v>0</v>
      </c>
    </row>
    <row r="64" spans="1:12" x14ac:dyDescent="0.3">
      <c r="A64" s="13"/>
      <c r="B64" s="49" t="s">
        <v>76</v>
      </c>
      <c r="C64" s="85" t="s">
        <v>28</v>
      </c>
      <c r="D64" s="9"/>
      <c r="E64" s="9">
        <v>8</v>
      </c>
      <c r="F64" s="9"/>
      <c r="G64" s="10">
        <f t="shared" si="0"/>
        <v>0</v>
      </c>
      <c r="H64" s="9"/>
      <c r="I64" s="10">
        <f t="shared" si="1"/>
        <v>0</v>
      </c>
      <c r="J64" s="9"/>
      <c r="K64" s="10">
        <f t="shared" si="2"/>
        <v>0</v>
      </c>
      <c r="L64" s="10">
        <f t="shared" si="3"/>
        <v>0</v>
      </c>
    </row>
    <row r="65" spans="1:12" x14ac:dyDescent="0.3">
      <c r="A65" s="13"/>
      <c r="B65" s="29" t="s">
        <v>3</v>
      </c>
      <c r="C65" s="80" t="s">
        <v>0</v>
      </c>
      <c r="D65" s="9">
        <v>5</v>
      </c>
      <c r="E65" s="9">
        <f>E59*D65</f>
        <v>20</v>
      </c>
      <c r="F65" s="9"/>
      <c r="G65" s="10">
        <f t="shared" si="0"/>
        <v>0</v>
      </c>
      <c r="H65" s="9"/>
      <c r="I65" s="10">
        <f t="shared" si="1"/>
        <v>0</v>
      </c>
      <c r="J65" s="9"/>
      <c r="K65" s="10">
        <f t="shared" si="2"/>
        <v>0</v>
      </c>
      <c r="L65" s="10">
        <f t="shared" si="3"/>
        <v>0</v>
      </c>
    </row>
    <row r="66" spans="1:12" x14ac:dyDescent="0.3">
      <c r="A66" s="13">
        <v>12</v>
      </c>
      <c r="B66" s="132" t="s">
        <v>73</v>
      </c>
      <c r="C66" s="84" t="s">
        <v>28</v>
      </c>
      <c r="D66" s="8"/>
      <c r="E66" s="8">
        <v>1</v>
      </c>
      <c r="F66" s="9"/>
      <c r="G66" s="10">
        <f t="shared" si="0"/>
        <v>0</v>
      </c>
      <c r="H66" s="9"/>
      <c r="I66" s="10">
        <f t="shared" si="1"/>
        <v>0</v>
      </c>
      <c r="J66" s="9"/>
      <c r="K66" s="10">
        <f t="shared" si="2"/>
        <v>0</v>
      </c>
      <c r="L66" s="10">
        <f t="shared" si="3"/>
        <v>0</v>
      </c>
    </row>
    <row r="67" spans="1:12" x14ac:dyDescent="0.3">
      <c r="A67" s="13"/>
      <c r="B67" s="11" t="s">
        <v>8</v>
      </c>
      <c r="C67" s="103" t="s">
        <v>28</v>
      </c>
      <c r="D67" s="9"/>
      <c r="E67" s="9">
        <v>1</v>
      </c>
      <c r="F67" s="9"/>
      <c r="G67" s="10">
        <f t="shared" si="0"/>
        <v>0</v>
      </c>
      <c r="H67" s="38"/>
      <c r="I67" s="10">
        <f t="shared" si="1"/>
        <v>0</v>
      </c>
      <c r="J67" s="9"/>
      <c r="K67" s="10">
        <f t="shared" si="2"/>
        <v>0</v>
      </c>
      <c r="L67" s="10">
        <f t="shared" si="3"/>
        <v>0</v>
      </c>
    </row>
    <row r="68" spans="1:12" x14ac:dyDescent="0.3">
      <c r="A68" s="13"/>
      <c r="B68" s="18" t="s">
        <v>77</v>
      </c>
      <c r="C68" s="74" t="s">
        <v>15</v>
      </c>
      <c r="D68" s="9"/>
      <c r="E68" s="9">
        <v>1.3</v>
      </c>
      <c r="F68" s="9"/>
      <c r="G68" s="10">
        <f t="shared" si="0"/>
        <v>0</v>
      </c>
      <c r="H68" s="9"/>
      <c r="I68" s="10">
        <f t="shared" si="1"/>
        <v>0</v>
      </c>
      <c r="J68" s="9"/>
      <c r="K68" s="10">
        <f t="shared" si="2"/>
        <v>0</v>
      </c>
      <c r="L68" s="10">
        <f t="shared" si="3"/>
        <v>0</v>
      </c>
    </row>
    <row r="69" spans="1:12" x14ac:dyDescent="0.3">
      <c r="A69" s="13"/>
      <c r="B69" s="18" t="s">
        <v>78</v>
      </c>
      <c r="C69" s="74" t="s">
        <v>15</v>
      </c>
      <c r="D69" s="9"/>
      <c r="E69" s="9">
        <v>1.2</v>
      </c>
      <c r="F69" s="9"/>
      <c r="G69" s="10">
        <f t="shared" si="0"/>
        <v>0</v>
      </c>
      <c r="H69" s="9"/>
      <c r="I69" s="10">
        <f t="shared" si="1"/>
        <v>0</v>
      </c>
      <c r="J69" s="9"/>
      <c r="K69" s="10">
        <f t="shared" si="2"/>
        <v>0</v>
      </c>
      <c r="L69" s="10">
        <f t="shared" si="3"/>
        <v>0</v>
      </c>
    </row>
    <row r="70" spans="1:12" x14ac:dyDescent="0.3">
      <c r="A70" s="13"/>
      <c r="B70" s="11" t="s">
        <v>3</v>
      </c>
      <c r="C70" s="80" t="s">
        <v>0</v>
      </c>
      <c r="D70" s="9">
        <v>2</v>
      </c>
      <c r="E70" s="9">
        <f>E66*D70</f>
        <v>2</v>
      </c>
      <c r="F70" s="9"/>
      <c r="G70" s="10">
        <f t="shared" si="0"/>
        <v>0</v>
      </c>
      <c r="H70" s="9"/>
      <c r="I70" s="10">
        <f t="shared" si="1"/>
        <v>0</v>
      </c>
      <c r="J70" s="9"/>
      <c r="K70" s="10">
        <f t="shared" si="2"/>
        <v>0</v>
      </c>
      <c r="L70" s="10">
        <f t="shared" si="3"/>
        <v>0</v>
      </c>
    </row>
    <row r="71" spans="1:12" x14ac:dyDescent="0.3">
      <c r="A71" s="13">
        <v>13</v>
      </c>
      <c r="B71" s="15" t="s">
        <v>115</v>
      </c>
      <c r="C71" s="81" t="s">
        <v>15</v>
      </c>
      <c r="D71" s="16"/>
      <c r="E71" s="8">
        <v>8</v>
      </c>
      <c r="F71" s="9"/>
      <c r="G71" s="10">
        <f t="shared" si="0"/>
        <v>0</v>
      </c>
      <c r="H71" s="9"/>
      <c r="I71" s="10">
        <f t="shared" si="1"/>
        <v>0</v>
      </c>
      <c r="J71" s="9"/>
      <c r="K71" s="10">
        <f t="shared" si="2"/>
        <v>0</v>
      </c>
      <c r="L71" s="10">
        <f t="shared" si="3"/>
        <v>0</v>
      </c>
    </row>
    <row r="72" spans="1:12" x14ac:dyDescent="0.3">
      <c r="A72" s="13"/>
      <c r="B72" s="33" t="s">
        <v>13</v>
      </c>
      <c r="C72" s="74" t="s">
        <v>42</v>
      </c>
      <c r="D72" s="21">
        <v>1</v>
      </c>
      <c r="E72" s="21">
        <f>E71*D72</f>
        <v>8</v>
      </c>
      <c r="F72" s="34"/>
      <c r="G72" s="10">
        <f t="shared" si="0"/>
        <v>0</v>
      </c>
      <c r="H72" s="41"/>
      <c r="I72" s="10">
        <f t="shared" si="1"/>
        <v>0</v>
      </c>
      <c r="J72" s="34"/>
      <c r="K72" s="10">
        <f t="shared" si="2"/>
        <v>0</v>
      </c>
      <c r="L72" s="10">
        <f t="shared" si="3"/>
        <v>0</v>
      </c>
    </row>
    <row r="73" spans="1:12" x14ac:dyDescent="0.3">
      <c r="A73" s="13"/>
      <c r="B73" s="18" t="s">
        <v>116</v>
      </c>
      <c r="C73" s="74" t="s">
        <v>2</v>
      </c>
      <c r="D73" s="12"/>
      <c r="E73" s="9">
        <v>10</v>
      </c>
      <c r="F73" s="9"/>
      <c r="G73" s="10">
        <f t="shared" ref="G73:G79" si="4">F73*E73</f>
        <v>0</v>
      </c>
      <c r="H73" s="9"/>
      <c r="I73" s="10">
        <f t="shared" ref="I73:I79" si="5">H73*E73</f>
        <v>0</v>
      </c>
      <c r="J73" s="9"/>
      <c r="K73" s="10">
        <f t="shared" ref="K73:K79" si="6">J73*E73</f>
        <v>0</v>
      </c>
      <c r="L73" s="10">
        <f t="shared" ref="L73:L79" si="7">G73+I73+K73</f>
        <v>0</v>
      </c>
    </row>
    <row r="74" spans="1:12" x14ac:dyDescent="0.3">
      <c r="A74" s="13"/>
      <c r="B74" s="11" t="s">
        <v>117</v>
      </c>
      <c r="C74" s="80" t="s">
        <v>28</v>
      </c>
      <c r="D74" s="12"/>
      <c r="E74" s="9">
        <v>1</v>
      </c>
      <c r="F74" s="9"/>
      <c r="G74" s="10">
        <f t="shared" si="4"/>
        <v>0</v>
      </c>
      <c r="H74" s="9"/>
      <c r="I74" s="10">
        <f t="shared" si="5"/>
        <v>0</v>
      </c>
      <c r="J74" s="9"/>
      <c r="K74" s="10">
        <f t="shared" si="6"/>
        <v>0</v>
      </c>
      <c r="L74" s="10">
        <f t="shared" si="7"/>
        <v>0</v>
      </c>
    </row>
    <row r="75" spans="1:12" x14ac:dyDescent="0.3">
      <c r="A75" s="13"/>
      <c r="B75" s="11" t="s">
        <v>3</v>
      </c>
      <c r="C75" s="80" t="s">
        <v>0</v>
      </c>
      <c r="D75" s="12">
        <v>1.5</v>
      </c>
      <c r="E75" s="9">
        <f>E71*D75</f>
        <v>12</v>
      </c>
      <c r="F75" s="9"/>
      <c r="G75" s="10">
        <f t="shared" si="4"/>
        <v>0</v>
      </c>
      <c r="H75" s="9"/>
      <c r="I75" s="10">
        <f t="shared" si="5"/>
        <v>0</v>
      </c>
      <c r="J75" s="9"/>
      <c r="K75" s="10">
        <f t="shared" si="6"/>
        <v>0</v>
      </c>
      <c r="L75" s="10">
        <f t="shared" si="7"/>
        <v>0</v>
      </c>
    </row>
    <row r="76" spans="1:12" x14ac:dyDescent="0.3">
      <c r="A76" s="59">
        <v>14</v>
      </c>
      <c r="B76" s="15" t="s">
        <v>129</v>
      </c>
      <c r="C76" s="81" t="s">
        <v>15</v>
      </c>
      <c r="D76" s="8"/>
      <c r="E76" s="8">
        <v>1.4</v>
      </c>
      <c r="F76" s="9"/>
      <c r="G76" s="10">
        <f t="shared" si="4"/>
        <v>0</v>
      </c>
      <c r="H76" s="9"/>
      <c r="I76" s="10">
        <f t="shared" si="5"/>
        <v>0</v>
      </c>
      <c r="J76" s="9"/>
      <c r="K76" s="10">
        <f t="shared" si="6"/>
        <v>0</v>
      </c>
      <c r="L76" s="10">
        <f t="shared" si="7"/>
        <v>0</v>
      </c>
    </row>
    <row r="77" spans="1:12" ht="27.6" x14ac:dyDescent="0.3">
      <c r="A77" s="59">
        <v>15</v>
      </c>
      <c r="B77" s="17" t="s">
        <v>118</v>
      </c>
      <c r="C77" s="81" t="s">
        <v>0</v>
      </c>
      <c r="D77" s="16"/>
      <c r="E77" s="8">
        <v>1</v>
      </c>
      <c r="F77" s="9"/>
      <c r="G77" s="10">
        <f t="shared" si="4"/>
        <v>0</v>
      </c>
      <c r="H77" s="9"/>
      <c r="I77" s="10">
        <f t="shared" si="5"/>
        <v>0</v>
      </c>
      <c r="J77" s="9"/>
      <c r="K77" s="10">
        <f t="shared" si="6"/>
        <v>0</v>
      </c>
      <c r="L77" s="10">
        <f t="shared" si="7"/>
        <v>0</v>
      </c>
    </row>
    <row r="78" spans="1:12" ht="27.6" x14ac:dyDescent="0.3">
      <c r="A78" s="59">
        <v>16</v>
      </c>
      <c r="B78" s="17" t="s">
        <v>121</v>
      </c>
      <c r="C78" s="89" t="s">
        <v>0</v>
      </c>
      <c r="D78" s="7"/>
      <c r="E78" s="90">
        <v>1</v>
      </c>
      <c r="F78" s="41"/>
      <c r="G78" s="10">
        <f t="shared" si="4"/>
        <v>0</v>
      </c>
      <c r="H78" s="41"/>
      <c r="I78" s="10">
        <f t="shared" si="5"/>
        <v>0</v>
      </c>
      <c r="J78" s="41"/>
      <c r="K78" s="10">
        <f t="shared" si="6"/>
        <v>0</v>
      </c>
      <c r="L78" s="10">
        <f t="shared" si="7"/>
        <v>0</v>
      </c>
    </row>
    <row r="79" spans="1:12" ht="27.6" x14ac:dyDescent="0.3">
      <c r="A79" s="59">
        <v>17</v>
      </c>
      <c r="B79" s="32" t="s">
        <v>55</v>
      </c>
      <c r="C79" s="74" t="s">
        <v>15</v>
      </c>
      <c r="D79" s="9"/>
      <c r="E79" s="9">
        <v>10</v>
      </c>
      <c r="F79" s="9"/>
      <c r="G79" s="10">
        <f t="shared" si="4"/>
        <v>0</v>
      </c>
      <c r="H79" s="9"/>
      <c r="I79" s="10">
        <f t="shared" si="5"/>
        <v>0</v>
      </c>
      <c r="J79" s="9"/>
      <c r="K79" s="10">
        <f t="shared" si="6"/>
        <v>0</v>
      </c>
      <c r="L79" s="10">
        <f t="shared" si="7"/>
        <v>0</v>
      </c>
    </row>
    <row r="80" spans="1:12" x14ac:dyDescent="0.3">
      <c r="A80" s="13"/>
      <c r="B80" s="22" t="s">
        <v>5</v>
      </c>
      <c r="C80" s="80"/>
      <c r="D80" s="12"/>
      <c r="E80" s="9"/>
      <c r="F80" s="21"/>
      <c r="G80" s="23">
        <f>SUM(G9:G79)</f>
        <v>0</v>
      </c>
      <c r="H80" s="14"/>
      <c r="I80" s="23">
        <f>SUM(I9:I79)</f>
        <v>0</v>
      </c>
      <c r="J80" s="14"/>
      <c r="K80" s="23">
        <f>SUM(K9:K79)</f>
        <v>0</v>
      </c>
      <c r="L80" s="23">
        <f>G80+I80+K80</f>
        <v>0</v>
      </c>
    </row>
    <row r="81" spans="1:12" x14ac:dyDescent="0.3">
      <c r="A81" s="13"/>
      <c r="B81" s="11" t="s">
        <v>4</v>
      </c>
      <c r="C81" s="86"/>
      <c r="D81" s="12"/>
      <c r="E81" s="9"/>
      <c r="F81" s="21"/>
      <c r="G81" s="9"/>
      <c r="H81" s="9"/>
      <c r="I81" s="9"/>
      <c r="J81" s="9"/>
      <c r="K81" s="10"/>
      <c r="L81" s="10">
        <f>G80*C81</f>
        <v>0</v>
      </c>
    </row>
    <row r="82" spans="1:12" x14ac:dyDescent="0.3">
      <c r="A82" s="60"/>
      <c r="B82" s="5" t="s">
        <v>5</v>
      </c>
      <c r="C82" s="80"/>
      <c r="D82" s="24"/>
      <c r="E82" s="25"/>
      <c r="F82" s="26"/>
      <c r="G82" s="25"/>
      <c r="H82" s="26"/>
      <c r="I82" s="26"/>
      <c r="J82" s="25"/>
      <c r="K82" s="27"/>
      <c r="L82" s="28">
        <f>L81+L80</f>
        <v>0</v>
      </c>
    </row>
    <row r="83" spans="1:12" x14ac:dyDescent="0.3">
      <c r="A83" s="60"/>
      <c r="B83" s="29" t="s">
        <v>6</v>
      </c>
      <c r="C83" s="87"/>
      <c r="D83" s="24"/>
      <c r="E83" s="25"/>
      <c r="F83" s="26"/>
      <c r="G83" s="25"/>
      <c r="H83" s="26"/>
      <c r="I83" s="26"/>
      <c r="J83" s="25"/>
      <c r="K83" s="27"/>
      <c r="L83" s="28">
        <f>L82*C83</f>
        <v>0</v>
      </c>
    </row>
    <row r="84" spans="1:12" x14ac:dyDescent="0.3">
      <c r="A84" s="60"/>
      <c r="B84" s="30" t="s">
        <v>5</v>
      </c>
      <c r="C84" s="88"/>
      <c r="D84" s="24"/>
      <c r="E84" s="25"/>
      <c r="F84" s="26"/>
      <c r="G84" s="25"/>
      <c r="H84" s="26"/>
      <c r="I84" s="26"/>
      <c r="J84" s="25"/>
      <c r="K84" s="27"/>
      <c r="L84" s="28">
        <f>L83+L82</f>
        <v>0</v>
      </c>
    </row>
    <row r="85" spans="1:12" x14ac:dyDescent="0.3">
      <c r="A85" s="13"/>
      <c r="B85" s="29" t="s">
        <v>56</v>
      </c>
      <c r="C85" s="87"/>
      <c r="D85" s="24"/>
      <c r="E85" s="9"/>
      <c r="F85" s="21"/>
      <c r="G85" s="9"/>
      <c r="H85" s="21"/>
      <c r="I85" s="21"/>
      <c r="J85" s="9"/>
      <c r="K85" s="10"/>
      <c r="L85" s="10">
        <f>L84*C85</f>
        <v>0</v>
      </c>
    </row>
    <row r="86" spans="1:12" x14ac:dyDescent="0.3">
      <c r="A86" s="13"/>
      <c r="B86" s="30" t="s">
        <v>5</v>
      </c>
      <c r="C86" s="88"/>
      <c r="D86" s="31"/>
      <c r="E86" s="9"/>
      <c r="F86" s="21"/>
      <c r="G86" s="9"/>
      <c r="H86" s="21"/>
      <c r="I86" s="21"/>
      <c r="J86" s="9"/>
      <c r="K86" s="10"/>
      <c r="L86" s="10">
        <f>L85+L84</f>
        <v>0</v>
      </c>
    </row>
    <row r="87" spans="1:12" x14ac:dyDescent="0.3">
      <c r="A87" s="13"/>
      <c r="B87" s="29" t="s">
        <v>7</v>
      </c>
      <c r="C87" s="86"/>
      <c r="D87" s="12"/>
      <c r="E87" s="9"/>
      <c r="F87" s="21"/>
      <c r="G87" s="9"/>
      <c r="H87" s="21"/>
      <c r="I87" s="21"/>
      <c r="J87" s="9"/>
      <c r="K87" s="10"/>
      <c r="L87" s="10">
        <f>L86*C87</f>
        <v>0</v>
      </c>
    </row>
    <row r="88" spans="1:12" x14ac:dyDescent="0.3">
      <c r="A88" s="13"/>
      <c r="B88" s="30" t="s">
        <v>52</v>
      </c>
      <c r="C88" s="80"/>
      <c r="D88" s="12"/>
      <c r="E88" s="9"/>
      <c r="F88" s="21"/>
      <c r="G88" s="9"/>
      <c r="H88" s="9"/>
      <c r="I88" s="9"/>
      <c r="J88" s="9"/>
      <c r="K88" s="10"/>
      <c r="L88" s="10">
        <f>L87+L86</f>
        <v>0</v>
      </c>
    </row>
    <row r="89" spans="1:12" x14ac:dyDescent="0.3">
      <c r="A89" s="13"/>
      <c r="B89" s="11" t="s">
        <v>53</v>
      </c>
      <c r="C89" s="86">
        <v>0.18</v>
      </c>
      <c r="D89" s="12"/>
      <c r="E89" s="12"/>
      <c r="F89" s="12"/>
      <c r="G89" s="12"/>
      <c r="H89" s="12"/>
      <c r="I89" s="12"/>
      <c r="J89" s="12"/>
      <c r="K89" s="12"/>
      <c r="L89" s="79">
        <f>L88*C89</f>
        <v>0</v>
      </c>
    </row>
    <row r="90" spans="1:12" x14ac:dyDescent="0.3">
      <c r="A90" s="13"/>
      <c r="B90" s="59" t="s">
        <v>10</v>
      </c>
      <c r="C90" s="5"/>
      <c r="D90" s="12"/>
      <c r="E90" s="12"/>
      <c r="F90" s="12"/>
      <c r="G90" s="12"/>
      <c r="H90" s="12"/>
      <c r="I90" s="12"/>
      <c r="J90" s="12"/>
      <c r="K90" s="12"/>
      <c r="L90" s="31">
        <f>SUM(L88:L89)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09B4D-0A54-4F12-879A-0B959765C05F}">
  <sheetPr>
    <tabColor theme="5" tint="-0.499984740745262"/>
  </sheetPr>
  <dimension ref="A1:L89"/>
  <sheetViews>
    <sheetView topLeftCell="A55" workbookViewId="0">
      <selection activeCell="C170" sqref="C170:C176"/>
    </sheetView>
  </sheetViews>
  <sheetFormatPr defaultRowHeight="14.4" x14ac:dyDescent="0.3"/>
  <cols>
    <col min="1" max="1" width="5.109375" customWidth="1"/>
    <col min="2" max="2" width="61.21875" customWidth="1"/>
    <col min="7" max="7" width="11.88671875" customWidth="1"/>
    <col min="9" max="9" width="11.21875" customWidth="1"/>
    <col min="11" max="11" width="11" customWidth="1"/>
    <col min="12" max="12" width="12.21875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L89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x14ac:dyDescent="0.3">
      <c r="A7" s="66"/>
      <c r="B7" s="78" t="s">
        <v>135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x14ac:dyDescent="0.3">
      <c r="A8" s="66"/>
      <c r="B8" s="77" t="s">
        <v>145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69">
        <v>1</v>
      </c>
      <c r="B9" s="91" t="s">
        <v>92</v>
      </c>
      <c r="C9" s="92" t="s">
        <v>90</v>
      </c>
      <c r="D9" s="93"/>
      <c r="E9" s="94">
        <v>14</v>
      </c>
      <c r="F9" s="95"/>
      <c r="G9" s="10">
        <f t="shared" ref="G9:G72" si="0">F9*E9</f>
        <v>0</v>
      </c>
      <c r="H9" s="38"/>
      <c r="I9" s="10">
        <f t="shared" ref="I9:I72" si="1">H9*E9</f>
        <v>0</v>
      </c>
      <c r="J9" s="38"/>
      <c r="K9" s="10">
        <f t="shared" ref="K9:K72" si="2">J9*E9</f>
        <v>0</v>
      </c>
      <c r="L9" s="10">
        <f t="shared" ref="L9:L72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14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68" t="s">
        <v>54</v>
      </c>
      <c r="C11" s="74" t="s">
        <v>43</v>
      </c>
      <c r="D11" s="21">
        <v>1.02</v>
      </c>
      <c r="E11" s="21">
        <f>D11*E9</f>
        <v>14.280000000000001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x14ac:dyDescent="0.3">
      <c r="A12" s="75"/>
      <c r="B12" s="42" t="s">
        <v>44</v>
      </c>
      <c r="C12" s="74" t="s">
        <v>43</v>
      </c>
      <c r="D12" s="21">
        <v>1.01</v>
      </c>
      <c r="E12" s="21">
        <f>D12*E9</f>
        <v>14.14</v>
      </c>
      <c r="F12" s="21"/>
      <c r="G12" s="10">
        <f t="shared" si="0"/>
        <v>0</v>
      </c>
      <c r="H12" s="21"/>
      <c r="I12" s="10">
        <f t="shared" si="1"/>
        <v>0</v>
      </c>
      <c r="J12" s="21"/>
      <c r="K12" s="10">
        <f t="shared" si="2"/>
        <v>0</v>
      </c>
      <c r="L12" s="10">
        <f t="shared" si="3"/>
        <v>0</v>
      </c>
    </row>
    <row r="13" spans="1:12" x14ac:dyDescent="0.3">
      <c r="A13" s="75"/>
      <c r="B13" s="20" t="s">
        <v>12</v>
      </c>
      <c r="C13" s="74" t="s">
        <v>0</v>
      </c>
      <c r="D13" s="58">
        <v>0.05</v>
      </c>
      <c r="E13" s="21">
        <f>D13*E9</f>
        <v>0.70000000000000007</v>
      </c>
      <c r="F13" s="21"/>
      <c r="G13" s="10">
        <f t="shared" si="0"/>
        <v>0</v>
      </c>
      <c r="H13" s="21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ht="27.6" x14ac:dyDescent="0.3">
      <c r="A14" s="69">
        <v>2</v>
      </c>
      <c r="B14" s="91" t="s">
        <v>136</v>
      </c>
      <c r="C14" s="81" t="s">
        <v>22</v>
      </c>
      <c r="D14" s="71"/>
      <c r="E14" s="72">
        <v>10</v>
      </c>
      <c r="F14" s="73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69"/>
      <c r="B15" s="43" t="s">
        <v>13</v>
      </c>
      <c r="C15" s="74" t="s">
        <v>15</v>
      </c>
      <c r="D15" s="21">
        <v>1</v>
      </c>
      <c r="E15" s="21">
        <f>E14*D15</f>
        <v>10</v>
      </c>
      <c r="F15" s="38"/>
      <c r="G15" s="10">
        <f t="shared" si="0"/>
        <v>0</v>
      </c>
      <c r="H15" s="38"/>
      <c r="I15" s="10">
        <f t="shared" si="1"/>
        <v>0</v>
      </c>
      <c r="J15" s="21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5" t="s">
        <v>49</v>
      </c>
      <c r="C16" s="83" t="s">
        <v>22</v>
      </c>
      <c r="D16" s="40">
        <v>1.01</v>
      </c>
      <c r="E16" s="38">
        <f>D16*E14</f>
        <v>10.1</v>
      </c>
      <c r="F16" s="38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75"/>
      <c r="B17" s="43" t="s">
        <v>50</v>
      </c>
      <c r="C17" s="83" t="s">
        <v>16</v>
      </c>
      <c r="D17" s="39"/>
      <c r="E17" s="38">
        <v>3</v>
      </c>
      <c r="F17" s="38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75"/>
      <c r="B18" s="45" t="s">
        <v>12</v>
      </c>
      <c r="C18" s="83" t="s">
        <v>0</v>
      </c>
      <c r="D18" s="40">
        <v>0.04</v>
      </c>
      <c r="E18" s="38">
        <f>D18*E14</f>
        <v>0.4</v>
      </c>
      <c r="F18" s="34"/>
      <c r="G18" s="10">
        <f t="shared" si="0"/>
        <v>0</v>
      </c>
      <c r="H18" s="38"/>
      <c r="I18" s="10">
        <f t="shared" si="1"/>
        <v>0</v>
      </c>
      <c r="J18" s="38"/>
      <c r="K18" s="10">
        <f t="shared" si="2"/>
        <v>0</v>
      </c>
      <c r="L18" s="10">
        <f t="shared" si="3"/>
        <v>0</v>
      </c>
    </row>
    <row r="19" spans="1:12" x14ac:dyDescent="0.3">
      <c r="A19" s="69">
        <v>3</v>
      </c>
      <c r="B19" s="70" t="s">
        <v>93</v>
      </c>
      <c r="C19" s="81" t="s">
        <v>22</v>
      </c>
      <c r="D19" s="71"/>
      <c r="E19" s="72">
        <v>11</v>
      </c>
      <c r="F19" s="73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69"/>
      <c r="B20" s="43" t="s">
        <v>13</v>
      </c>
      <c r="C20" s="74" t="s">
        <v>15</v>
      </c>
      <c r="D20" s="21">
        <v>1</v>
      </c>
      <c r="E20" s="21">
        <f>E19*D20</f>
        <v>11</v>
      </c>
      <c r="F20" s="38"/>
      <c r="G20" s="10">
        <f t="shared" si="0"/>
        <v>0</v>
      </c>
      <c r="H20" s="38"/>
      <c r="I20" s="10">
        <f t="shared" si="1"/>
        <v>0</v>
      </c>
      <c r="J20" s="21"/>
      <c r="K20" s="10">
        <f t="shared" si="2"/>
        <v>0</v>
      </c>
      <c r="L20" s="10">
        <f t="shared" si="3"/>
        <v>0</v>
      </c>
    </row>
    <row r="21" spans="1:12" x14ac:dyDescent="0.3">
      <c r="A21" s="75"/>
      <c r="B21" s="45" t="s">
        <v>46</v>
      </c>
      <c r="C21" s="83" t="s">
        <v>22</v>
      </c>
      <c r="D21" s="40">
        <v>1.01</v>
      </c>
      <c r="E21" s="38">
        <f>D21*E19</f>
        <v>11.11</v>
      </c>
      <c r="F21" s="38"/>
      <c r="G21" s="10">
        <f t="shared" si="0"/>
        <v>0</v>
      </c>
      <c r="H21" s="38"/>
      <c r="I21" s="10">
        <f t="shared" si="1"/>
        <v>0</v>
      </c>
      <c r="J21" s="38"/>
      <c r="K21" s="10">
        <f t="shared" si="2"/>
        <v>0</v>
      </c>
      <c r="L21" s="10">
        <f t="shared" si="3"/>
        <v>0</v>
      </c>
    </row>
    <row r="22" spans="1:12" x14ac:dyDescent="0.3">
      <c r="A22" s="75"/>
      <c r="B22" s="43" t="s">
        <v>84</v>
      </c>
      <c r="C22" s="83" t="s">
        <v>16</v>
      </c>
      <c r="D22" s="39"/>
      <c r="E22" s="38">
        <v>5</v>
      </c>
      <c r="F22" s="38"/>
      <c r="G22" s="10">
        <f t="shared" si="0"/>
        <v>0</v>
      </c>
      <c r="H22" s="38"/>
      <c r="I22" s="10">
        <f t="shared" si="1"/>
        <v>0</v>
      </c>
      <c r="J22" s="38"/>
      <c r="K22" s="10">
        <f t="shared" si="2"/>
        <v>0</v>
      </c>
      <c r="L22" s="10">
        <f t="shared" si="3"/>
        <v>0</v>
      </c>
    </row>
    <row r="23" spans="1:12" x14ac:dyDescent="0.3">
      <c r="A23" s="75"/>
      <c r="B23" s="45" t="s">
        <v>45</v>
      </c>
      <c r="C23" s="83" t="s">
        <v>2</v>
      </c>
      <c r="D23" s="39">
        <v>0.02</v>
      </c>
      <c r="E23" s="38">
        <f>D23*E19</f>
        <v>0.22</v>
      </c>
      <c r="F23" s="38"/>
      <c r="G23" s="1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75"/>
      <c r="B24" s="45" t="s">
        <v>12</v>
      </c>
      <c r="C24" s="83" t="s">
        <v>0</v>
      </c>
      <c r="D24" s="40">
        <v>0.04</v>
      </c>
      <c r="E24" s="38">
        <f>D24*E19</f>
        <v>0.44</v>
      </c>
      <c r="F24" s="34"/>
      <c r="G24" s="10">
        <f t="shared" si="0"/>
        <v>0</v>
      </c>
      <c r="H24" s="38"/>
      <c r="I24" s="10">
        <f t="shared" si="1"/>
        <v>0</v>
      </c>
      <c r="J24" s="38"/>
      <c r="K24" s="10">
        <f t="shared" si="2"/>
        <v>0</v>
      </c>
      <c r="L24" s="10">
        <f t="shared" si="3"/>
        <v>0</v>
      </c>
    </row>
    <row r="25" spans="1:12" ht="27.6" x14ac:dyDescent="0.3">
      <c r="A25" s="13">
        <v>4</v>
      </c>
      <c r="B25" s="17" t="s">
        <v>134</v>
      </c>
      <c r="C25" s="81" t="s">
        <v>41</v>
      </c>
      <c r="D25" s="16"/>
      <c r="E25" s="8">
        <v>8</v>
      </c>
      <c r="F25" s="9"/>
      <c r="G25" s="10">
        <f t="shared" si="0"/>
        <v>0</v>
      </c>
      <c r="H25" s="9"/>
      <c r="I25" s="10">
        <f t="shared" si="1"/>
        <v>0</v>
      </c>
      <c r="J25" s="9"/>
      <c r="K25" s="10">
        <f t="shared" si="2"/>
        <v>0</v>
      </c>
      <c r="L25" s="10">
        <f t="shared" si="3"/>
        <v>0</v>
      </c>
    </row>
    <row r="26" spans="1:12" x14ac:dyDescent="0.3">
      <c r="A26" s="13"/>
      <c r="B26" s="33" t="s">
        <v>13</v>
      </c>
      <c r="C26" s="74" t="s">
        <v>42</v>
      </c>
      <c r="D26" s="21">
        <v>1</v>
      </c>
      <c r="E26" s="21">
        <f>E25*D26</f>
        <v>8</v>
      </c>
      <c r="F26" s="34"/>
      <c r="G26" s="10">
        <f t="shared" si="0"/>
        <v>0</v>
      </c>
      <c r="H26" s="41"/>
      <c r="I26" s="10">
        <f t="shared" si="1"/>
        <v>0</v>
      </c>
      <c r="J26" s="34"/>
      <c r="K26" s="10">
        <f t="shared" si="2"/>
        <v>0</v>
      </c>
      <c r="L26" s="10">
        <f t="shared" si="3"/>
        <v>0</v>
      </c>
    </row>
    <row r="27" spans="1:12" x14ac:dyDescent="0.3">
      <c r="A27" s="13"/>
      <c r="B27" s="43" t="s">
        <v>133</v>
      </c>
      <c r="C27" s="83" t="s">
        <v>16</v>
      </c>
      <c r="D27" s="39"/>
      <c r="E27" s="38">
        <v>2</v>
      </c>
      <c r="F27" s="38"/>
      <c r="G27" s="10">
        <f t="shared" si="0"/>
        <v>0</v>
      </c>
      <c r="H27" s="38"/>
      <c r="I27" s="10">
        <f t="shared" si="1"/>
        <v>0</v>
      </c>
      <c r="J27" s="38"/>
      <c r="K27" s="10">
        <f t="shared" si="2"/>
        <v>0</v>
      </c>
      <c r="L27" s="10">
        <f t="shared" si="3"/>
        <v>0</v>
      </c>
    </row>
    <row r="28" spans="1:12" x14ac:dyDescent="0.3">
      <c r="A28" s="13"/>
      <c r="B28" s="11" t="s">
        <v>3</v>
      </c>
      <c r="C28" s="80" t="s">
        <v>0</v>
      </c>
      <c r="D28" s="12">
        <v>0.4</v>
      </c>
      <c r="E28" s="9">
        <f>E25*D28</f>
        <v>3.2</v>
      </c>
      <c r="F28" s="9"/>
      <c r="G28" s="10">
        <f t="shared" si="0"/>
        <v>0</v>
      </c>
      <c r="H28" s="9"/>
      <c r="I28" s="10">
        <f t="shared" si="1"/>
        <v>0</v>
      </c>
      <c r="J28" s="9"/>
      <c r="K28" s="10">
        <f t="shared" si="2"/>
        <v>0</v>
      </c>
      <c r="L28" s="10">
        <f t="shared" si="3"/>
        <v>0</v>
      </c>
    </row>
    <row r="29" spans="1:12" x14ac:dyDescent="0.3">
      <c r="A29" s="13">
        <v>5</v>
      </c>
      <c r="B29" s="15" t="s">
        <v>142</v>
      </c>
      <c r="C29" s="81" t="s">
        <v>28</v>
      </c>
      <c r="D29" s="16"/>
      <c r="E29" s="8">
        <v>1</v>
      </c>
      <c r="F29" s="9"/>
      <c r="G29" s="10">
        <f t="shared" si="0"/>
        <v>0</v>
      </c>
      <c r="H29" s="9"/>
      <c r="I29" s="10">
        <f t="shared" si="1"/>
        <v>0</v>
      </c>
      <c r="J29" s="9"/>
      <c r="K29" s="10">
        <f t="shared" si="2"/>
        <v>0</v>
      </c>
      <c r="L29" s="10">
        <f t="shared" si="3"/>
        <v>0</v>
      </c>
    </row>
    <row r="30" spans="1:12" x14ac:dyDescent="0.3">
      <c r="A30" s="13">
        <v>6</v>
      </c>
      <c r="B30" s="15" t="s">
        <v>81</v>
      </c>
      <c r="C30" s="81" t="s">
        <v>15</v>
      </c>
      <c r="D30" s="16"/>
      <c r="E30" s="8">
        <v>4</v>
      </c>
      <c r="F30" s="9"/>
      <c r="G30" s="10">
        <f t="shared" si="0"/>
        <v>0</v>
      </c>
      <c r="H30" s="9"/>
      <c r="I30" s="10">
        <f t="shared" si="1"/>
        <v>0</v>
      </c>
      <c r="J30" s="9"/>
      <c r="K30" s="10">
        <f t="shared" si="2"/>
        <v>0</v>
      </c>
      <c r="L30" s="10">
        <f t="shared" si="3"/>
        <v>0</v>
      </c>
    </row>
    <row r="31" spans="1:12" x14ac:dyDescent="0.3">
      <c r="A31" s="13"/>
      <c r="B31" s="33" t="s">
        <v>13</v>
      </c>
      <c r="C31" s="74" t="s">
        <v>42</v>
      </c>
      <c r="D31" s="21">
        <v>1</v>
      </c>
      <c r="E31" s="21">
        <f>E30*D31</f>
        <v>4</v>
      </c>
      <c r="F31" s="34"/>
      <c r="G31" s="10">
        <f t="shared" si="0"/>
        <v>0</v>
      </c>
      <c r="H31" s="41"/>
      <c r="I31" s="10">
        <f t="shared" si="1"/>
        <v>0</v>
      </c>
      <c r="J31" s="34"/>
      <c r="K31" s="10">
        <f t="shared" si="2"/>
        <v>0</v>
      </c>
      <c r="L31" s="10">
        <f t="shared" si="3"/>
        <v>0</v>
      </c>
    </row>
    <row r="32" spans="1:12" x14ac:dyDescent="0.3">
      <c r="A32" s="13"/>
      <c r="B32" s="18" t="s">
        <v>83</v>
      </c>
      <c r="C32" s="74" t="s">
        <v>2</v>
      </c>
      <c r="D32" s="12"/>
      <c r="E32" s="9">
        <f>E30*0.35</f>
        <v>1.4</v>
      </c>
      <c r="F32" s="9"/>
      <c r="G32" s="10">
        <f t="shared" si="0"/>
        <v>0</v>
      </c>
      <c r="H32" s="9"/>
      <c r="I32" s="10">
        <f t="shared" si="1"/>
        <v>0</v>
      </c>
      <c r="J32" s="9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11" t="s">
        <v>82</v>
      </c>
      <c r="C33" s="80" t="s">
        <v>1</v>
      </c>
      <c r="D33" s="12"/>
      <c r="E33" s="9">
        <f>E32*0.3</f>
        <v>0.42</v>
      </c>
      <c r="F33" s="9"/>
      <c r="G33" s="10">
        <f t="shared" si="0"/>
        <v>0</v>
      </c>
      <c r="H33" s="9"/>
      <c r="I33" s="10">
        <f t="shared" si="1"/>
        <v>0</v>
      </c>
      <c r="J33" s="9"/>
      <c r="K33" s="10">
        <f t="shared" si="2"/>
        <v>0</v>
      </c>
      <c r="L33" s="10">
        <f t="shared" si="3"/>
        <v>0</v>
      </c>
    </row>
    <row r="34" spans="1:12" x14ac:dyDescent="0.3">
      <c r="A34" s="13"/>
      <c r="B34" s="11" t="s">
        <v>3</v>
      </c>
      <c r="C34" s="80" t="s">
        <v>0</v>
      </c>
      <c r="D34" s="12">
        <v>0.2</v>
      </c>
      <c r="E34" s="9">
        <f>E30*D34</f>
        <v>0.8</v>
      </c>
      <c r="F34" s="9"/>
      <c r="G34" s="10">
        <f t="shared" si="0"/>
        <v>0</v>
      </c>
      <c r="H34" s="9"/>
      <c r="I34" s="10">
        <f t="shared" si="1"/>
        <v>0</v>
      </c>
      <c r="J34" s="9"/>
      <c r="K34" s="10">
        <f t="shared" si="2"/>
        <v>0</v>
      </c>
      <c r="L34" s="10">
        <f t="shared" si="3"/>
        <v>0</v>
      </c>
    </row>
    <row r="35" spans="1:12" ht="27.6" x14ac:dyDescent="0.3">
      <c r="A35" s="13">
        <v>7</v>
      </c>
      <c r="B35" s="6" t="s">
        <v>98</v>
      </c>
      <c r="C35" s="81" t="s">
        <v>15</v>
      </c>
      <c r="D35" s="8"/>
      <c r="E35" s="8">
        <v>40</v>
      </c>
      <c r="F35" s="9"/>
      <c r="G35" s="10">
        <f t="shared" si="0"/>
        <v>0</v>
      </c>
      <c r="H35" s="9"/>
      <c r="I35" s="10">
        <f t="shared" si="1"/>
        <v>0</v>
      </c>
      <c r="J35" s="9"/>
      <c r="K35" s="10">
        <f t="shared" si="2"/>
        <v>0</v>
      </c>
      <c r="L35" s="10">
        <f t="shared" si="3"/>
        <v>0</v>
      </c>
    </row>
    <row r="36" spans="1:12" x14ac:dyDescent="0.3">
      <c r="A36" s="13"/>
      <c r="B36" s="33" t="s">
        <v>13</v>
      </c>
      <c r="C36" s="74" t="s">
        <v>42</v>
      </c>
      <c r="D36" s="21">
        <v>1</v>
      </c>
      <c r="E36" s="21">
        <f>E35*D36</f>
        <v>40</v>
      </c>
      <c r="F36" s="34"/>
      <c r="G36" s="10">
        <f t="shared" si="0"/>
        <v>0</v>
      </c>
      <c r="H36" s="21"/>
      <c r="I36" s="10">
        <f t="shared" si="1"/>
        <v>0</v>
      </c>
      <c r="J36" s="21"/>
      <c r="K36" s="10">
        <f t="shared" si="2"/>
        <v>0</v>
      </c>
      <c r="L36" s="10">
        <f t="shared" si="3"/>
        <v>0</v>
      </c>
    </row>
    <row r="37" spans="1:12" x14ac:dyDescent="0.3">
      <c r="A37" s="13"/>
      <c r="B37" s="35" t="s">
        <v>14</v>
      </c>
      <c r="C37" s="82" t="s">
        <v>0</v>
      </c>
      <c r="D37" s="36">
        <v>8.0000000000000002E-3</v>
      </c>
      <c r="E37" s="34">
        <f>D37*E35</f>
        <v>0.32</v>
      </c>
      <c r="F37" s="34"/>
      <c r="G37" s="10">
        <f t="shared" si="0"/>
        <v>0</v>
      </c>
      <c r="H37" s="34"/>
      <c r="I37" s="10">
        <f t="shared" si="1"/>
        <v>0</v>
      </c>
      <c r="J37" s="34"/>
      <c r="K37" s="10">
        <f t="shared" si="2"/>
        <v>0</v>
      </c>
      <c r="L37" s="10">
        <f t="shared" si="3"/>
        <v>0</v>
      </c>
    </row>
    <row r="38" spans="1:12" x14ac:dyDescent="0.3">
      <c r="A38" s="13"/>
      <c r="B38" s="51" t="s">
        <v>18</v>
      </c>
      <c r="C38" s="74" t="s">
        <v>2</v>
      </c>
      <c r="D38" s="44">
        <v>0.45</v>
      </c>
      <c r="E38" s="41">
        <f>E35*D38</f>
        <v>18</v>
      </c>
      <c r="F38" s="41"/>
      <c r="G38" s="10">
        <f t="shared" si="0"/>
        <v>0</v>
      </c>
      <c r="H38" s="41"/>
      <c r="I38" s="10">
        <f t="shared" si="1"/>
        <v>0</v>
      </c>
      <c r="J38" s="41"/>
      <c r="K38" s="10">
        <f t="shared" si="2"/>
        <v>0</v>
      </c>
      <c r="L38" s="10">
        <f t="shared" si="3"/>
        <v>0</v>
      </c>
    </row>
    <row r="39" spans="1:12" x14ac:dyDescent="0.3">
      <c r="A39" s="13"/>
      <c r="B39" s="51" t="s">
        <v>19</v>
      </c>
      <c r="C39" s="74" t="s">
        <v>15</v>
      </c>
      <c r="D39" s="44">
        <v>8.9999999999999993E-3</v>
      </c>
      <c r="E39" s="52">
        <f>E35*D39</f>
        <v>0.36</v>
      </c>
      <c r="F39" s="41"/>
      <c r="G39" s="10">
        <f t="shared" si="0"/>
        <v>0</v>
      </c>
      <c r="H39" s="41"/>
      <c r="I39" s="10">
        <f t="shared" si="1"/>
        <v>0</v>
      </c>
      <c r="J39" s="41"/>
      <c r="K39" s="10">
        <f t="shared" si="2"/>
        <v>0</v>
      </c>
      <c r="L39" s="10">
        <f t="shared" si="3"/>
        <v>0</v>
      </c>
    </row>
    <row r="40" spans="1:12" x14ac:dyDescent="0.3">
      <c r="A40" s="13"/>
      <c r="B40" s="53" t="s">
        <v>51</v>
      </c>
      <c r="C40" s="74" t="s">
        <v>2</v>
      </c>
      <c r="D40" s="21">
        <v>0.45</v>
      </c>
      <c r="E40" s="41">
        <f>E35*D40</f>
        <v>18</v>
      </c>
      <c r="F40" s="41"/>
      <c r="G40" s="10">
        <f t="shared" si="0"/>
        <v>0</v>
      </c>
      <c r="H40" s="41"/>
      <c r="I40" s="10">
        <f t="shared" si="1"/>
        <v>0</v>
      </c>
      <c r="J40" s="41"/>
      <c r="K40" s="10">
        <f t="shared" si="2"/>
        <v>0</v>
      </c>
      <c r="L40" s="10">
        <f t="shared" si="3"/>
        <v>0</v>
      </c>
    </row>
    <row r="41" spans="1:12" x14ac:dyDescent="0.3">
      <c r="A41" s="13"/>
      <c r="B41" s="53" t="s">
        <v>20</v>
      </c>
      <c r="C41" s="74" t="s">
        <v>2</v>
      </c>
      <c r="D41" s="44">
        <v>0.12</v>
      </c>
      <c r="E41" s="41">
        <f>E35*D41</f>
        <v>4.8</v>
      </c>
      <c r="F41" s="41"/>
      <c r="G41" s="10">
        <f t="shared" si="0"/>
        <v>0</v>
      </c>
      <c r="H41" s="41"/>
      <c r="I41" s="10">
        <f t="shared" si="1"/>
        <v>0</v>
      </c>
      <c r="J41" s="41"/>
      <c r="K41" s="10">
        <f t="shared" si="2"/>
        <v>0</v>
      </c>
      <c r="L41" s="10">
        <f t="shared" si="3"/>
        <v>0</v>
      </c>
    </row>
    <row r="42" spans="1:12" x14ac:dyDescent="0.3">
      <c r="A42" s="13"/>
      <c r="B42" s="54" t="s">
        <v>21</v>
      </c>
      <c r="C42" s="74" t="s">
        <v>22</v>
      </c>
      <c r="D42" s="21">
        <v>0.6</v>
      </c>
      <c r="E42" s="41">
        <f>E35*D42</f>
        <v>24</v>
      </c>
      <c r="F42" s="41"/>
      <c r="G42" s="10">
        <f t="shared" si="0"/>
        <v>0</v>
      </c>
      <c r="H42" s="41"/>
      <c r="I42" s="10">
        <f t="shared" si="1"/>
        <v>0</v>
      </c>
      <c r="J42" s="41"/>
      <c r="K42" s="10">
        <f t="shared" si="2"/>
        <v>0</v>
      </c>
      <c r="L42" s="10">
        <f t="shared" si="3"/>
        <v>0</v>
      </c>
    </row>
    <row r="43" spans="1:12" x14ac:dyDescent="0.3">
      <c r="A43" s="13"/>
      <c r="B43" s="55" t="s">
        <v>23</v>
      </c>
      <c r="C43" s="83" t="s">
        <v>16</v>
      </c>
      <c r="D43" s="46"/>
      <c r="E43" s="34">
        <v>10</v>
      </c>
      <c r="F43" s="34"/>
      <c r="G43" s="10">
        <f t="shared" si="0"/>
        <v>0</v>
      </c>
      <c r="H43" s="56"/>
      <c r="I43" s="10">
        <f t="shared" si="1"/>
        <v>0</v>
      </c>
      <c r="J43" s="56"/>
      <c r="K43" s="10">
        <f t="shared" si="2"/>
        <v>0</v>
      </c>
      <c r="L43" s="10">
        <f t="shared" si="3"/>
        <v>0</v>
      </c>
    </row>
    <row r="44" spans="1:12" x14ac:dyDescent="0.3">
      <c r="A44" s="13"/>
      <c r="B44" s="54" t="s">
        <v>24</v>
      </c>
      <c r="C44" s="74" t="s">
        <v>22</v>
      </c>
      <c r="D44" s="44">
        <v>0.26</v>
      </c>
      <c r="E44" s="41">
        <f>E35*D44</f>
        <v>10.4</v>
      </c>
      <c r="F44" s="41"/>
      <c r="G44" s="10">
        <f t="shared" si="0"/>
        <v>0</v>
      </c>
      <c r="H44" s="41"/>
      <c r="I44" s="10">
        <f t="shared" si="1"/>
        <v>0</v>
      </c>
      <c r="J44" s="41"/>
      <c r="K44" s="10">
        <f t="shared" si="2"/>
        <v>0</v>
      </c>
      <c r="L44" s="10">
        <f t="shared" si="3"/>
        <v>0</v>
      </c>
    </row>
    <row r="45" spans="1:12" x14ac:dyDescent="0.3">
      <c r="A45" s="13"/>
      <c r="B45" s="54" t="s">
        <v>25</v>
      </c>
      <c r="C45" s="74" t="s">
        <v>0</v>
      </c>
      <c r="D45" s="44">
        <v>7.0000000000000001E-3</v>
      </c>
      <c r="E45" s="41">
        <f>E35*D45</f>
        <v>0.28000000000000003</v>
      </c>
      <c r="F45" s="41"/>
      <c r="G45" s="10">
        <f t="shared" si="0"/>
        <v>0</v>
      </c>
      <c r="H45" s="41"/>
      <c r="I45" s="10">
        <f t="shared" si="1"/>
        <v>0</v>
      </c>
      <c r="J45" s="41"/>
      <c r="K45" s="10">
        <f t="shared" si="2"/>
        <v>0</v>
      </c>
      <c r="L45" s="10">
        <f t="shared" si="3"/>
        <v>0</v>
      </c>
    </row>
    <row r="46" spans="1:12" x14ac:dyDescent="0.3">
      <c r="A46" s="122">
        <v>8</v>
      </c>
      <c r="B46" s="123" t="s">
        <v>144</v>
      </c>
      <c r="C46" s="124" t="s">
        <v>16</v>
      </c>
      <c r="D46" s="125"/>
      <c r="E46" s="125">
        <v>2</v>
      </c>
      <c r="F46" s="126"/>
      <c r="G46" s="10">
        <f t="shared" si="0"/>
        <v>0</v>
      </c>
      <c r="H46" s="126"/>
      <c r="I46" s="10">
        <f t="shared" si="1"/>
        <v>0</v>
      </c>
      <c r="J46" s="126"/>
      <c r="K46" s="10">
        <f t="shared" si="2"/>
        <v>0</v>
      </c>
      <c r="L46" s="10">
        <f t="shared" si="3"/>
        <v>0</v>
      </c>
    </row>
    <row r="47" spans="1:12" x14ac:dyDescent="0.3">
      <c r="A47" s="122"/>
      <c r="B47" s="113" t="s">
        <v>57</v>
      </c>
      <c r="C47" s="127" t="s">
        <v>0</v>
      </c>
      <c r="D47" s="126">
        <v>0.8</v>
      </c>
      <c r="E47" s="126">
        <v>1</v>
      </c>
      <c r="F47" s="126"/>
      <c r="G47" s="10">
        <f t="shared" si="0"/>
        <v>0</v>
      </c>
      <c r="H47" s="126"/>
      <c r="I47" s="10">
        <f t="shared" si="1"/>
        <v>0</v>
      </c>
      <c r="J47" s="126"/>
      <c r="K47" s="10">
        <f t="shared" si="2"/>
        <v>0</v>
      </c>
      <c r="L47" s="10">
        <f t="shared" si="3"/>
        <v>0</v>
      </c>
    </row>
    <row r="48" spans="1:12" x14ac:dyDescent="0.3">
      <c r="A48" s="122">
        <v>9</v>
      </c>
      <c r="B48" s="152" t="s">
        <v>60</v>
      </c>
      <c r="C48" s="133" t="s">
        <v>28</v>
      </c>
      <c r="D48" s="125"/>
      <c r="E48" s="90">
        <v>2</v>
      </c>
      <c r="F48" s="131"/>
      <c r="G48" s="10">
        <f t="shared" si="0"/>
        <v>0</v>
      </c>
      <c r="H48" s="131"/>
      <c r="I48" s="10">
        <f t="shared" si="1"/>
        <v>0</v>
      </c>
      <c r="J48" s="131"/>
      <c r="K48" s="10">
        <f t="shared" si="2"/>
        <v>0</v>
      </c>
      <c r="L48" s="10">
        <f t="shared" si="3"/>
        <v>0</v>
      </c>
    </row>
    <row r="49" spans="1:12" x14ac:dyDescent="0.3">
      <c r="A49" s="122"/>
      <c r="B49" s="134" t="s">
        <v>13</v>
      </c>
      <c r="C49" s="135" t="s">
        <v>28</v>
      </c>
      <c r="D49" s="128">
        <v>1</v>
      </c>
      <c r="E49" s="128">
        <v>2</v>
      </c>
      <c r="F49" s="136"/>
      <c r="G49" s="10">
        <f t="shared" si="0"/>
        <v>0</v>
      </c>
      <c r="H49" s="128"/>
      <c r="I49" s="10">
        <f t="shared" si="1"/>
        <v>0</v>
      </c>
      <c r="J49" s="136"/>
      <c r="K49" s="10">
        <f t="shared" si="2"/>
        <v>0</v>
      </c>
      <c r="L49" s="10">
        <f t="shared" si="3"/>
        <v>0</v>
      </c>
    </row>
    <row r="50" spans="1:12" x14ac:dyDescent="0.3">
      <c r="A50" s="122"/>
      <c r="B50" s="137" t="s">
        <v>14</v>
      </c>
      <c r="C50" s="138" t="s">
        <v>0</v>
      </c>
      <c r="D50" s="139">
        <v>1.2</v>
      </c>
      <c r="E50" s="136">
        <f>E48*D50</f>
        <v>2.4</v>
      </c>
      <c r="F50" s="136"/>
      <c r="G50" s="10">
        <f t="shared" si="0"/>
        <v>0</v>
      </c>
      <c r="H50" s="136"/>
      <c r="I50" s="10">
        <f t="shared" si="1"/>
        <v>0</v>
      </c>
      <c r="J50" s="136"/>
      <c r="K50" s="10">
        <f t="shared" si="2"/>
        <v>0</v>
      </c>
      <c r="L50" s="10">
        <f t="shared" si="3"/>
        <v>0</v>
      </c>
    </row>
    <row r="51" spans="1:12" ht="27.6" x14ac:dyDescent="0.3">
      <c r="A51" s="122"/>
      <c r="B51" s="49" t="s">
        <v>59</v>
      </c>
      <c r="C51" s="135" t="s">
        <v>28</v>
      </c>
      <c r="D51" s="126"/>
      <c r="E51" s="131">
        <v>2</v>
      </c>
      <c r="F51" s="131"/>
      <c r="G51" s="10">
        <f t="shared" si="0"/>
        <v>0</v>
      </c>
      <c r="H51" s="131"/>
      <c r="I51" s="10">
        <f t="shared" si="1"/>
        <v>0</v>
      </c>
      <c r="J51" s="131"/>
      <c r="K51" s="10">
        <f t="shared" si="2"/>
        <v>0</v>
      </c>
      <c r="L51" s="10">
        <f t="shared" si="3"/>
        <v>0</v>
      </c>
    </row>
    <row r="52" spans="1:12" x14ac:dyDescent="0.3">
      <c r="A52" s="122"/>
      <c r="B52" s="113" t="s">
        <v>3</v>
      </c>
      <c r="C52" s="127" t="s">
        <v>0</v>
      </c>
      <c r="D52" s="126">
        <v>2</v>
      </c>
      <c r="E52" s="131">
        <f>E48*D52</f>
        <v>4</v>
      </c>
      <c r="F52" s="131"/>
      <c r="G52" s="10">
        <f t="shared" si="0"/>
        <v>0</v>
      </c>
      <c r="H52" s="131"/>
      <c r="I52" s="10">
        <f t="shared" si="1"/>
        <v>0</v>
      </c>
      <c r="J52" s="131"/>
      <c r="K52" s="10">
        <f t="shared" si="2"/>
        <v>0</v>
      </c>
      <c r="L52" s="10">
        <f t="shared" si="3"/>
        <v>0</v>
      </c>
    </row>
    <row r="53" spans="1:12" x14ac:dyDescent="0.3">
      <c r="A53" s="13">
        <v>10</v>
      </c>
      <c r="B53" s="15" t="s">
        <v>68</v>
      </c>
      <c r="C53" s="84" t="s">
        <v>28</v>
      </c>
      <c r="D53" s="8"/>
      <c r="E53" s="8">
        <v>1</v>
      </c>
      <c r="F53" s="9"/>
      <c r="G53" s="10">
        <f t="shared" si="0"/>
        <v>0</v>
      </c>
      <c r="H53" s="9"/>
      <c r="I53" s="10">
        <f t="shared" si="1"/>
        <v>0</v>
      </c>
      <c r="J53" s="9"/>
      <c r="K53" s="10">
        <f t="shared" si="2"/>
        <v>0</v>
      </c>
      <c r="L53" s="10">
        <f t="shared" si="3"/>
        <v>0</v>
      </c>
    </row>
    <row r="54" spans="1:12" x14ac:dyDescent="0.3">
      <c r="A54" s="13"/>
      <c r="B54" s="11" t="s">
        <v>8</v>
      </c>
      <c r="C54" s="80" t="s">
        <v>28</v>
      </c>
      <c r="D54" s="9"/>
      <c r="E54" s="9">
        <v>1</v>
      </c>
      <c r="F54" s="9"/>
      <c r="G54" s="10">
        <f t="shared" si="0"/>
        <v>0</v>
      </c>
      <c r="H54" s="38"/>
      <c r="I54" s="10">
        <f t="shared" si="1"/>
        <v>0</v>
      </c>
      <c r="J54" s="9"/>
      <c r="K54" s="10">
        <f t="shared" si="2"/>
        <v>0</v>
      </c>
      <c r="L54" s="10">
        <f t="shared" si="3"/>
        <v>0</v>
      </c>
    </row>
    <row r="55" spans="1:12" ht="27.6" x14ac:dyDescent="0.3">
      <c r="A55" s="13"/>
      <c r="B55" s="18" t="s">
        <v>70</v>
      </c>
      <c r="C55" s="85" t="s">
        <v>28</v>
      </c>
      <c r="D55" s="9"/>
      <c r="E55" s="9">
        <v>1</v>
      </c>
      <c r="F55" s="9"/>
      <c r="G55" s="10">
        <f t="shared" si="0"/>
        <v>0</v>
      </c>
      <c r="H55" s="9"/>
      <c r="I55" s="10">
        <f t="shared" si="1"/>
        <v>0</v>
      </c>
      <c r="J55" s="9"/>
      <c r="K55" s="10">
        <f t="shared" si="2"/>
        <v>0</v>
      </c>
      <c r="L55" s="10">
        <f t="shared" si="3"/>
        <v>0</v>
      </c>
    </row>
    <row r="56" spans="1:12" x14ac:dyDescent="0.3">
      <c r="A56" s="13"/>
      <c r="B56" s="18" t="s">
        <v>69</v>
      </c>
      <c r="C56" s="85" t="s">
        <v>9</v>
      </c>
      <c r="D56" s="9"/>
      <c r="E56" s="9">
        <v>1</v>
      </c>
      <c r="F56" s="9"/>
      <c r="G56" s="10">
        <f t="shared" si="0"/>
        <v>0</v>
      </c>
      <c r="H56" s="9"/>
      <c r="I56" s="10">
        <f t="shared" si="1"/>
        <v>0</v>
      </c>
      <c r="J56" s="9"/>
      <c r="K56" s="10">
        <f t="shared" si="2"/>
        <v>0</v>
      </c>
      <c r="L56" s="10">
        <f t="shared" si="3"/>
        <v>0</v>
      </c>
    </row>
    <row r="57" spans="1:12" x14ac:dyDescent="0.3">
      <c r="A57" s="122"/>
      <c r="B57" s="29" t="s">
        <v>3</v>
      </c>
      <c r="C57" s="80" t="s">
        <v>0</v>
      </c>
      <c r="D57" s="9">
        <v>5</v>
      </c>
      <c r="E57" s="9">
        <f>E53*D57</f>
        <v>5</v>
      </c>
      <c r="F57" s="9"/>
      <c r="G57" s="10">
        <f t="shared" si="0"/>
        <v>0</v>
      </c>
      <c r="H57" s="9"/>
      <c r="I57" s="10">
        <f t="shared" si="1"/>
        <v>0</v>
      </c>
      <c r="J57" s="9"/>
      <c r="K57" s="10">
        <f t="shared" si="2"/>
        <v>0</v>
      </c>
      <c r="L57" s="10">
        <f t="shared" si="3"/>
        <v>0</v>
      </c>
    </row>
    <row r="58" spans="1:12" ht="27.6" x14ac:dyDescent="0.3">
      <c r="A58" s="13">
        <v>11</v>
      </c>
      <c r="B58" s="153" t="s">
        <v>71</v>
      </c>
      <c r="C58" s="84" t="s">
        <v>28</v>
      </c>
      <c r="D58" s="8"/>
      <c r="E58" s="8">
        <v>3</v>
      </c>
      <c r="F58" s="9"/>
      <c r="G58" s="10">
        <f t="shared" si="0"/>
        <v>0</v>
      </c>
      <c r="H58" s="9"/>
      <c r="I58" s="10">
        <f t="shared" si="1"/>
        <v>0</v>
      </c>
      <c r="J58" s="9"/>
      <c r="K58" s="10">
        <f t="shared" si="2"/>
        <v>0</v>
      </c>
      <c r="L58" s="10">
        <f t="shared" si="3"/>
        <v>0</v>
      </c>
    </row>
    <row r="59" spans="1:12" x14ac:dyDescent="0.3">
      <c r="A59" s="13"/>
      <c r="B59" s="113" t="s">
        <v>8</v>
      </c>
      <c r="C59" s="80" t="s">
        <v>28</v>
      </c>
      <c r="D59" s="9"/>
      <c r="E59" s="9">
        <v>3</v>
      </c>
      <c r="F59" s="9"/>
      <c r="G59" s="10">
        <f t="shared" si="0"/>
        <v>0</v>
      </c>
      <c r="H59" s="38"/>
      <c r="I59" s="10">
        <f t="shared" si="1"/>
        <v>0</v>
      </c>
      <c r="J59" s="9"/>
      <c r="K59" s="10">
        <f t="shared" si="2"/>
        <v>0</v>
      </c>
      <c r="L59" s="10">
        <f t="shared" si="3"/>
        <v>0</v>
      </c>
    </row>
    <row r="60" spans="1:12" x14ac:dyDescent="0.3">
      <c r="A60" s="13"/>
      <c r="B60" s="49" t="s">
        <v>87</v>
      </c>
      <c r="C60" s="85" t="s">
        <v>28</v>
      </c>
      <c r="D60" s="9"/>
      <c r="E60" s="9">
        <v>2</v>
      </c>
      <c r="F60" s="9"/>
      <c r="G60" s="10">
        <f t="shared" si="0"/>
        <v>0</v>
      </c>
      <c r="H60" s="9"/>
      <c r="I60" s="10">
        <f t="shared" si="1"/>
        <v>0</v>
      </c>
      <c r="J60" s="9"/>
      <c r="K60" s="10">
        <f t="shared" si="2"/>
        <v>0</v>
      </c>
      <c r="L60" s="10">
        <f t="shared" si="3"/>
        <v>0</v>
      </c>
    </row>
    <row r="61" spans="1:12" x14ac:dyDescent="0.3">
      <c r="A61" s="13"/>
      <c r="B61" s="49" t="s">
        <v>72</v>
      </c>
      <c r="C61" s="85" t="s">
        <v>28</v>
      </c>
      <c r="D61" s="9"/>
      <c r="E61" s="9">
        <v>1</v>
      </c>
      <c r="F61" s="9"/>
      <c r="G61" s="10">
        <f t="shared" si="0"/>
        <v>0</v>
      </c>
      <c r="H61" s="9"/>
      <c r="I61" s="10">
        <f t="shared" si="1"/>
        <v>0</v>
      </c>
      <c r="J61" s="9"/>
      <c r="K61" s="10">
        <f t="shared" si="2"/>
        <v>0</v>
      </c>
      <c r="L61" s="10">
        <f t="shared" si="3"/>
        <v>0</v>
      </c>
    </row>
    <row r="62" spans="1:12" x14ac:dyDescent="0.3">
      <c r="A62" s="13"/>
      <c r="B62" s="49" t="s">
        <v>76</v>
      </c>
      <c r="C62" s="85" t="s">
        <v>28</v>
      </c>
      <c r="D62" s="9"/>
      <c r="E62" s="9">
        <v>6</v>
      </c>
      <c r="F62" s="9"/>
      <c r="G62" s="10">
        <f t="shared" si="0"/>
        <v>0</v>
      </c>
      <c r="H62" s="9"/>
      <c r="I62" s="10">
        <f t="shared" si="1"/>
        <v>0</v>
      </c>
      <c r="J62" s="9"/>
      <c r="K62" s="10">
        <f t="shared" si="2"/>
        <v>0</v>
      </c>
      <c r="L62" s="10">
        <f t="shared" si="3"/>
        <v>0</v>
      </c>
    </row>
    <row r="63" spans="1:12" x14ac:dyDescent="0.3">
      <c r="A63" s="13"/>
      <c r="B63" s="29" t="s">
        <v>3</v>
      </c>
      <c r="C63" s="80" t="s">
        <v>0</v>
      </c>
      <c r="D63" s="9">
        <v>5</v>
      </c>
      <c r="E63" s="9">
        <f>E58*D63</f>
        <v>15</v>
      </c>
      <c r="F63" s="9"/>
      <c r="G63" s="10">
        <f t="shared" si="0"/>
        <v>0</v>
      </c>
      <c r="H63" s="9"/>
      <c r="I63" s="10">
        <f t="shared" si="1"/>
        <v>0</v>
      </c>
      <c r="J63" s="9"/>
      <c r="K63" s="10">
        <f t="shared" si="2"/>
        <v>0</v>
      </c>
      <c r="L63" s="10">
        <f t="shared" si="3"/>
        <v>0</v>
      </c>
    </row>
    <row r="64" spans="1:12" x14ac:dyDescent="0.3">
      <c r="A64" s="13">
        <v>12</v>
      </c>
      <c r="B64" s="132" t="s">
        <v>73</v>
      </c>
      <c r="C64" s="84" t="s">
        <v>28</v>
      </c>
      <c r="D64" s="8"/>
      <c r="E64" s="8">
        <v>1</v>
      </c>
      <c r="F64" s="9"/>
      <c r="G64" s="10">
        <f t="shared" si="0"/>
        <v>0</v>
      </c>
      <c r="H64" s="9"/>
      <c r="I64" s="10">
        <f t="shared" si="1"/>
        <v>0</v>
      </c>
      <c r="J64" s="9"/>
      <c r="K64" s="10">
        <f t="shared" si="2"/>
        <v>0</v>
      </c>
      <c r="L64" s="10">
        <f t="shared" si="3"/>
        <v>0</v>
      </c>
    </row>
    <row r="65" spans="1:12" x14ac:dyDescent="0.3">
      <c r="A65" s="13"/>
      <c r="B65" s="11" t="s">
        <v>8</v>
      </c>
      <c r="C65" s="103" t="s">
        <v>28</v>
      </c>
      <c r="D65" s="9"/>
      <c r="E65" s="9">
        <v>1</v>
      </c>
      <c r="F65" s="9"/>
      <c r="G65" s="10">
        <f t="shared" si="0"/>
        <v>0</v>
      </c>
      <c r="H65" s="38"/>
      <c r="I65" s="10">
        <f t="shared" si="1"/>
        <v>0</v>
      </c>
      <c r="J65" s="9"/>
      <c r="K65" s="10">
        <f t="shared" si="2"/>
        <v>0</v>
      </c>
      <c r="L65" s="10">
        <f t="shared" si="3"/>
        <v>0</v>
      </c>
    </row>
    <row r="66" spans="1:12" x14ac:dyDescent="0.3">
      <c r="A66" s="13"/>
      <c r="B66" s="18" t="s">
        <v>77</v>
      </c>
      <c r="C66" s="74" t="s">
        <v>15</v>
      </c>
      <c r="D66" s="9"/>
      <c r="E66" s="9">
        <v>1.3</v>
      </c>
      <c r="F66" s="9"/>
      <c r="G66" s="10">
        <f t="shared" si="0"/>
        <v>0</v>
      </c>
      <c r="H66" s="9"/>
      <c r="I66" s="10">
        <f t="shared" si="1"/>
        <v>0</v>
      </c>
      <c r="J66" s="9"/>
      <c r="K66" s="10">
        <f t="shared" si="2"/>
        <v>0</v>
      </c>
      <c r="L66" s="10">
        <f t="shared" si="3"/>
        <v>0</v>
      </c>
    </row>
    <row r="67" spans="1:12" x14ac:dyDescent="0.3">
      <c r="A67" s="13"/>
      <c r="B67" s="18" t="s">
        <v>78</v>
      </c>
      <c r="C67" s="74" t="s">
        <v>15</v>
      </c>
      <c r="D67" s="9"/>
      <c r="E67" s="9">
        <v>1.2</v>
      </c>
      <c r="F67" s="9"/>
      <c r="G67" s="10">
        <f t="shared" si="0"/>
        <v>0</v>
      </c>
      <c r="H67" s="9"/>
      <c r="I67" s="10">
        <f t="shared" si="1"/>
        <v>0</v>
      </c>
      <c r="J67" s="9"/>
      <c r="K67" s="10">
        <f t="shared" si="2"/>
        <v>0</v>
      </c>
      <c r="L67" s="10">
        <f t="shared" si="3"/>
        <v>0</v>
      </c>
    </row>
    <row r="68" spans="1:12" x14ac:dyDescent="0.3">
      <c r="A68" s="13"/>
      <c r="B68" s="11" t="s">
        <v>3</v>
      </c>
      <c r="C68" s="80" t="s">
        <v>0</v>
      </c>
      <c r="D68" s="9">
        <v>2</v>
      </c>
      <c r="E68" s="9">
        <f>E64*D68</f>
        <v>2</v>
      </c>
      <c r="F68" s="9"/>
      <c r="G68" s="10">
        <f t="shared" si="0"/>
        <v>0</v>
      </c>
      <c r="H68" s="9"/>
      <c r="I68" s="10">
        <f t="shared" si="1"/>
        <v>0</v>
      </c>
      <c r="J68" s="9"/>
      <c r="K68" s="10">
        <f t="shared" si="2"/>
        <v>0</v>
      </c>
      <c r="L68" s="10">
        <f t="shared" si="3"/>
        <v>0</v>
      </c>
    </row>
    <row r="69" spans="1:12" x14ac:dyDescent="0.3">
      <c r="A69" s="13">
        <v>13</v>
      </c>
      <c r="B69" s="15" t="s">
        <v>115</v>
      </c>
      <c r="C69" s="81" t="s">
        <v>15</v>
      </c>
      <c r="D69" s="16"/>
      <c r="E69" s="8">
        <v>8</v>
      </c>
      <c r="F69" s="9"/>
      <c r="G69" s="10">
        <f t="shared" si="0"/>
        <v>0</v>
      </c>
      <c r="H69" s="9"/>
      <c r="I69" s="10">
        <f t="shared" si="1"/>
        <v>0</v>
      </c>
      <c r="J69" s="9"/>
      <c r="K69" s="10">
        <f t="shared" si="2"/>
        <v>0</v>
      </c>
      <c r="L69" s="10">
        <f t="shared" si="3"/>
        <v>0</v>
      </c>
    </row>
    <row r="70" spans="1:12" x14ac:dyDescent="0.3">
      <c r="A70" s="13"/>
      <c r="B70" s="33" t="s">
        <v>13</v>
      </c>
      <c r="C70" s="74" t="s">
        <v>42</v>
      </c>
      <c r="D70" s="21">
        <v>1</v>
      </c>
      <c r="E70" s="21">
        <f>E69*D70</f>
        <v>8</v>
      </c>
      <c r="F70" s="34"/>
      <c r="G70" s="10">
        <f t="shared" si="0"/>
        <v>0</v>
      </c>
      <c r="H70" s="41"/>
      <c r="I70" s="10">
        <f t="shared" si="1"/>
        <v>0</v>
      </c>
      <c r="J70" s="34"/>
      <c r="K70" s="10">
        <f t="shared" si="2"/>
        <v>0</v>
      </c>
      <c r="L70" s="10">
        <f t="shared" si="3"/>
        <v>0</v>
      </c>
    </row>
    <row r="71" spans="1:12" x14ac:dyDescent="0.3">
      <c r="A71" s="13"/>
      <c r="B71" s="18" t="s">
        <v>116</v>
      </c>
      <c r="C71" s="74" t="s">
        <v>2</v>
      </c>
      <c r="D71" s="12"/>
      <c r="E71" s="9">
        <v>10</v>
      </c>
      <c r="F71" s="9"/>
      <c r="G71" s="10">
        <f t="shared" si="0"/>
        <v>0</v>
      </c>
      <c r="H71" s="9"/>
      <c r="I71" s="10">
        <f t="shared" si="1"/>
        <v>0</v>
      </c>
      <c r="J71" s="9"/>
      <c r="K71" s="10">
        <f t="shared" si="2"/>
        <v>0</v>
      </c>
      <c r="L71" s="10">
        <f t="shared" si="3"/>
        <v>0</v>
      </c>
    </row>
    <row r="72" spans="1:12" x14ac:dyDescent="0.3">
      <c r="A72" s="13"/>
      <c r="B72" s="11" t="s">
        <v>117</v>
      </c>
      <c r="C72" s="80" t="s">
        <v>28</v>
      </c>
      <c r="D72" s="12"/>
      <c r="E72" s="9">
        <v>1</v>
      </c>
      <c r="F72" s="9"/>
      <c r="G72" s="10">
        <f t="shared" si="0"/>
        <v>0</v>
      </c>
      <c r="H72" s="9"/>
      <c r="I72" s="10">
        <f t="shared" si="1"/>
        <v>0</v>
      </c>
      <c r="J72" s="9"/>
      <c r="K72" s="10">
        <f t="shared" si="2"/>
        <v>0</v>
      </c>
      <c r="L72" s="10">
        <f t="shared" si="3"/>
        <v>0</v>
      </c>
    </row>
    <row r="73" spans="1:12" x14ac:dyDescent="0.3">
      <c r="A73" s="13"/>
      <c r="B73" s="11" t="s">
        <v>3</v>
      </c>
      <c r="C73" s="80" t="s">
        <v>0</v>
      </c>
      <c r="D73" s="12">
        <v>1.5</v>
      </c>
      <c r="E73" s="9">
        <f>E69*D73</f>
        <v>12</v>
      </c>
      <c r="F73" s="9"/>
      <c r="G73" s="10">
        <f t="shared" ref="G73:G78" si="4">F73*E73</f>
        <v>0</v>
      </c>
      <c r="H73" s="9"/>
      <c r="I73" s="10">
        <f t="shared" ref="I73:I78" si="5">H73*E73</f>
        <v>0</v>
      </c>
      <c r="J73" s="9"/>
      <c r="K73" s="10">
        <f t="shared" ref="K73:K78" si="6">J73*E73</f>
        <v>0</v>
      </c>
      <c r="L73" s="10">
        <f t="shared" ref="L73:L78" si="7">G73+I73+K73</f>
        <v>0</v>
      </c>
    </row>
    <row r="74" spans="1:12" x14ac:dyDescent="0.3">
      <c r="A74" s="59">
        <v>14</v>
      </c>
      <c r="B74" s="104" t="s">
        <v>129</v>
      </c>
      <c r="C74" s="81" t="s">
        <v>15</v>
      </c>
      <c r="D74" s="8"/>
      <c r="E74" s="8">
        <v>1.5</v>
      </c>
      <c r="F74" s="9"/>
      <c r="G74" s="10">
        <f t="shared" si="4"/>
        <v>0</v>
      </c>
      <c r="H74" s="9"/>
      <c r="I74" s="10">
        <f t="shared" si="5"/>
        <v>0</v>
      </c>
      <c r="J74" s="9"/>
      <c r="K74" s="10">
        <f t="shared" si="6"/>
        <v>0</v>
      </c>
      <c r="L74" s="10">
        <f t="shared" si="7"/>
        <v>0</v>
      </c>
    </row>
    <row r="75" spans="1:12" x14ac:dyDescent="0.3">
      <c r="A75" s="59">
        <v>15</v>
      </c>
      <c r="B75" s="15" t="s">
        <v>178</v>
      </c>
      <c r="C75" s="81"/>
      <c r="D75" s="8"/>
      <c r="E75" s="8">
        <v>1</v>
      </c>
      <c r="F75" s="9"/>
      <c r="G75" s="10">
        <f t="shared" si="4"/>
        <v>0</v>
      </c>
      <c r="H75" s="9"/>
      <c r="I75" s="10">
        <f t="shared" si="5"/>
        <v>0</v>
      </c>
      <c r="J75" s="9"/>
      <c r="K75" s="10">
        <f t="shared" si="6"/>
        <v>0</v>
      </c>
      <c r="L75" s="10">
        <f t="shared" si="7"/>
        <v>0</v>
      </c>
    </row>
    <row r="76" spans="1:12" ht="27.6" x14ac:dyDescent="0.3">
      <c r="A76" s="59">
        <v>16</v>
      </c>
      <c r="B76" s="17" t="s">
        <v>118</v>
      </c>
      <c r="C76" s="81" t="s">
        <v>0</v>
      </c>
      <c r="D76" s="16"/>
      <c r="E76" s="8">
        <v>1</v>
      </c>
      <c r="F76" s="9"/>
      <c r="G76" s="10">
        <f t="shared" si="4"/>
        <v>0</v>
      </c>
      <c r="H76" s="9"/>
      <c r="I76" s="10">
        <f t="shared" si="5"/>
        <v>0</v>
      </c>
      <c r="J76" s="9"/>
      <c r="K76" s="10">
        <f t="shared" si="6"/>
        <v>0</v>
      </c>
      <c r="L76" s="10">
        <f t="shared" si="7"/>
        <v>0</v>
      </c>
    </row>
    <row r="77" spans="1:12" ht="27.6" x14ac:dyDescent="0.3">
      <c r="A77" s="59">
        <v>17</v>
      </c>
      <c r="B77" s="17" t="s">
        <v>121</v>
      </c>
      <c r="C77" s="89" t="s">
        <v>0</v>
      </c>
      <c r="D77" s="7"/>
      <c r="E77" s="90">
        <v>1</v>
      </c>
      <c r="F77" s="41"/>
      <c r="G77" s="10">
        <f t="shared" si="4"/>
        <v>0</v>
      </c>
      <c r="H77" s="41"/>
      <c r="I77" s="10">
        <f t="shared" si="5"/>
        <v>0</v>
      </c>
      <c r="J77" s="41"/>
      <c r="K77" s="10">
        <f t="shared" si="6"/>
        <v>0</v>
      </c>
      <c r="L77" s="10">
        <f t="shared" si="7"/>
        <v>0</v>
      </c>
    </row>
    <row r="78" spans="1:12" ht="27.6" x14ac:dyDescent="0.3">
      <c r="A78" s="59">
        <v>18</v>
      </c>
      <c r="B78" s="32" t="s">
        <v>55</v>
      </c>
      <c r="C78" s="74" t="s">
        <v>15</v>
      </c>
      <c r="D78" s="9"/>
      <c r="E78" s="9">
        <v>10</v>
      </c>
      <c r="F78" s="9"/>
      <c r="G78" s="10">
        <f t="shared" si="4"/>
        <v>0</v>
      </c>
      <c r="H78" s="9"/>
      <c r="I78" s="10">
        <f t="shared" si="5"/>
        <v>0</v>
      </c>
      <c r="J78" s="9"/>
      <c r="K78" s="10">
        <f t="shared" si="6"/>
        <v>0</v>
      </c>
      <c r="L78" s="10">
        <f t="shared" si="7"/>
        <v>0</v>
      </c>
    </row>
    <row r="79" spans="1:12" x14ac:dyDescent="0.3">
      <c r="A79" s="13"/>
      <c r="B79" s="22" t="s">
        <v>5</v>
      </c>
      <c r="C79" s="80"/>
      <c r="D79" s="12"/>
      <c r="E79" s="9"/>
      <c r="F79" s="21"/>
      <c r="G79" s="23">
        <f>SUM(G9:G78)</f>
        <v>0</v>
      </c>
      <c r="H79" s="14"/>
      <c r="I79" s="23">
        <f>SUM(I9:I78)</f>
        <v>0</v>
      </c>
      <c r="J79" s="14"/>
      <c r="K79" s="23">
        <f>SUM(K9:K78)</f>
        <v>0</v>
      </c>
      <c r="L79" s="23">
        <f>G79+I79+K79</f>
        <v>0</v>
      </c>
    </row>
    <row r="80" spans="1:12" x14ac:dyDescent="0.3">
      <c r="A80" s="13"/>
      <c r="B80" s="11" t="s">
        <v>4</v>
      </c>
      <c r="C80" s="86"/>
      <c r="D80" s="12"/>
      <c r="E80" s="9"/>
      <c r="F80" s="21"/>
      <c r="G80" s="9"/>
      <c r="H80" s="9"/>
      <c r="I80" s="9"/>
      <c r="J80" s="9"/>
      <c r="K80" s="10"/>
      <c r="L80" s="10">
        <f>G79*C80</f>
        <v>0</v>
      </c>
    </row>
    <row r="81" spans="1:12" x14ac:dyDescent="0.3">
      <c r="A81" s="60"/>
      <c r="B81" s="5" t="s">
        <v>5</v>
      </c>
      <c r="C81" s="80"/>
      <c r="D81" s="24"/>
      <c r="E81" s="25"/>
      <c r="F81" s="26"/>
      <c r="G81" s="25"/>
      <c r="H81" s="26"/>
      <c r="I81" s="26"/>
      <c r="J81" s="25"/>
      <c r="K81" s="27"/>
      <c r="L81" s="28">
        <f>L80+L79</f>
        <v>0</v>
      </c>
    </row>
    <row r="82" spans="1:12" x14ac:dyDescent="0.3">
      <c r="A82" s="60"/>
      <c r="B82" s="29" t="s">
        <v>6</v>
      </c>
      <c r="C82" s="87"/>
      <c r="D82" s="24"/>
      <c r="E82" s="25"/>
      <c r="F82" s="26"/>
      <c r="G82" s="25"/>
      <c r="H82" s="26"/>
      <c r="I82" s="26"/>
      <c r="J82" s="25"/>
      <c r="K82" s="27"/>
      <c r="L82" s="28">
        <f>L81*C82</f>
        <v>0</v>
      </c>
    </row>
    <row r="83" spans="1:12" x14ac:dyDescent="0.3">
      <c r="A83" s="60"/>
      <c r="B83" s="30" t="s">
        <v>5</v>
      </c>
      <c r="C83" s="88"/>
      <c r="D83" s="24"/>
      <c r="E83" s="25"/>
      <c r="F83" s="26"/>
      <c r="G83" s="25"/>
      <c r="H83" s="26"/>
      <c r="I83" s="26"/>
      <c r="J83" s="25"/>
      <c r="K83" s="27"/>
      <c r="L83" s="28">
        <f>L82+L81</f>
        <v>0</v>
      </c>
    </row>
    <row r="84" spans="1:12" x14ac:dyDescent="0.3">
      <c r="A84" s="13"/>
      <c r="B84" s="29" t="s">
        <v>56</v>
      </c>
      <c r="C84" s="87"/>
      <c r="D84" s="24"/>
      <c r="E84" s="9"/>
      <c r="F84" s="21"/>
      <c r="G84" s="9"/>
      <c r="H84" s="21"/>
      <c r="I84" s="21"/>
      <c r="J84" s="9"/>
      <c r="K84" s="10"/>
      <c r="L84" s="10">
        <f>L83*C84</f>
        <v>0</v>
      </c>
    </row>
    <row r="85" spans="1:12" x14ac:dyDescent="0.3">
      <c r="A85" s="13"/>
      <c r="B85" s="30" t="s">
        <v>5</v>
      </c>
      <c r="C85" s="88"/>
      <c r="D85" s="31"/>
      <c r="E85" s="9"/>
      <c r="F85" s="21"/>
      <c r="G85" s="9"/>
      <c r="H85" s="21"/>
      <c r="I85" s="21"/>
      <c r="J85" s="9"/>
      <c r="K85" s="10"/>
      <c r="L85" s="10">
        <f>L84+L83</f>
        <v>0</v>
      </c>
    </row>
    <row r="86" spans="1:12" x14ac:dyDescent="0.3">
      <c r="A86" s="13"/>
      <c r="B86" s="29" t="s">
        <v>7</v>
      </c>
      <c r="C86" s="86"/>
      <c r="D86" s="12"/>
      <c r="E86" s="9"/>
      <c r="F86" s="21"/>
      <c r="G86" s="9"/>
      <c r="H86" s="21"/>
      <c r="I86" s="21"/>
      <c r="J86" s="9"/>
      <c r="K86" s="10"/>
      <c r="L86" s="10">
        <f>L85*C86</f>
        <v>0</v>
      </c>
    </row>
    <row r="87" spans="1:12" x14ac:dyDescent="0.3">
      <c r="A87" s="13"/>
      <c r="B87" s="30" t="s">
        <v>52</v>
      </c>
      <c r="C87" s="80"/>
      <c r="D87" s="12"/>
      <c r="E87" s="9"/>
      <c r="F87" s="21"/>
      <c r="G87" s="9"/>
      <c r="H87" s="9"/>
      <c r="I87" s="9"/>
      <c r="J87" s="9"/>
      <c r="K87" s="10"/>
      <c r="L87" s="10">
        <f>L86+L85</f>
        <v>0</v>
      </c>
    </row>
    <row r="88" spans="1:12" x14ac:dyDescent="0.3">
      <c r="A88" s="13"/>
      <c r="B88" s="11" t="s">
        <v>53</v>
      </c>
      <c r="C88" s="86">
        <v>0.18</v>
      </c>
      <c r="D88" s="12"/>
      <c r="E88" s="12"/>
      <c r="F88" s="12"/>
      <c r="G88" s="12"/>
      <c r="H88" s="12"/>
      <c r="I88" s="12"/>
      <c r="J88" s="12"/>
      <c r="K88" s="12"/>
      <c r="L88" s="79">
        <f>L87*C88</f>
        <v>0</v>
      </c>
    </row>
    <row r="89" spans="1:12" x14ac:dyDescent="0.3">
      <c r="A89" s="13"/>
      <c r="B89" s="59" t="s">
        <v>10</v>
      </c>
      <c r="C89" s="5"/>
      <c r="D89" s="12"/>
      <c r="E89" s="12"/>
      <c r="F89" s="12"/>
      <c r="G89" s="12"/>
      <c r="H89" s="12"/>
      <c r="I89" s="12"/>
      <c r="J89" s="12"/>
      <c r="K89" s="12"/>
      <c r="L89" s="31">
        <f>SUM(L87:L88)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5D707-56C2-4601-9D5C-E16222CA6700}">
  <sheetPr>
    <tabColor theme="6" tint="-0.249977111117893"/>
  </sheetPr>
  <dimension ref="A1:L72"/>
  <sheetViews>
    <sheetView topLeftCell="A37" workbookViewId="0">
      <selection activeCell="C170" sqref="C170:C176"/>
    </sheetView>
  </sheetViews>
  <sheetFormatPr defaultRowHeight="14.4" x14ac:dyDescent="0.3"/>
  <cols>
    <col min="1" max="1" width="4" customWidth="1"/>
    <col min="2" max="2" width="63.77734375" customWidth="1"/>
    <col min="7" max="7" width="11.6640625" customWidth="1"/>
    <col min="9" max="9" width="11.21875" customWidth="1"/>
    <col min="11" max="11" width="11.109375" customWidth="1"/>
    <col min="12" max="12" width="12.77734375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L72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x14ac:dyDescent="0.3">
      <c r="A7" s="66"/>
      <c r="B7" s="78" t="s">
        <v>146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x14ac:dyDescent="0.3">
      <c r="A8" s="66"/>
      <c r="B8" s="77" t="s">
        <v>108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69">
        <v>1</v>
      </c>
      <c r="B9" s="91" t="s">
        <v>131</v>
      </c>
      <c r="C9" s="92" t="s">
        <v>90</v>
      </c>
      <c r="D9" s="93"/>
      <c r="E9" s="94">
        <v>25</v>
      </c>
      <c r="F9" s="95"/>
      <c r="G9" s="10">
        <f t="shared" ref="G9:G61" si="0">F9*E9</f>
        <v>0</v>
      </c>
      <c r="H9" s="38"/>
      <c r="I9" s="10">
        <f t="shared" ref="I9:I61" si="1">H9*E9</f>
        <v>0</v>
      </c>
      <c r="J9" s="38"/>
      <c r="K9" s="10">
        <f t="shared" ref="K9:K61" si="2">J9*E9</f>
        <v>0</v>
      </c>
      <c r="L9" s="10">
        <f t="shared" ref="L9:L61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25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20" t="s">
        <v>12</v>
      </c>
      <c r="C11" s="74" t="s">
        <v>0</v>
      </c>
      <c r="D11" s="58">
        <v>0.1</v>
      </c>
      <c r="E11" s="21">
        <f>D11*E9</f>
        <v>2.5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ht="27.6" x14ac:dyDescent="0.3">
      <c r="A12" s="69">
        <v>2</v>
      </c>
      <c r="B12" s="91" t="s">
        <v>136</v>
      </c>
      <c r="C12" s="81" t="s">
        <v>22</v>
      </c>
      <c r="D12" s="71"/>
      <c r="E12" s="72">
        <v>4</v>
      </c>
      <c r="F12" s="73"/>
      <c r="G12" s="10">
        <f t="shared" si="0"/>
        <v>0</v>
      </c>
      <c r="H12" s="38"/>
      <c r="I12" s="10">
        <f t="shared" si="1"/>
        <v>0</v>
      </c>
      <c r="J12" s="38"/>
      <c r="K12" s="10">
        <f t="shared" si="2"/>
        <v>0</v>
      </c>
      <c r="L12" s="10">
        <f t="shared" si="3"/>
        <v>0</v>
      </c>
    </row>
    <row r="13" spans="1:12" x14ac:dyDescent="0.3">
      <c r="A13" s="69"/>
      <c r="B13" s="43" t="s">
        <v>13</v>
      </c>
      <c r="C13" s="74" t="s">
        <v>15</v>
      </c>
      <c r="D13" s="21">
        <v>1</v>
      </c>
      <c r="E13" s="21">
        <f>E12*D13</f>
        <v>4</v>
      </c>
      <c r="F13" s="38"/>
      <c r="G13" s="10">
        <f t="shared" si="0"/>
        <v>0</v>
      </c>
      <c r="H13" s="38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x14ac:dyDescent="0.3">
      <c r="A14" s="75"/>
      <c r="B14" s="45" t="s">
        <v>49</v>
      </c>
      <c r="C14" s="83" t="s">
        <v>22</v>
      </c>
      <c r="D14" s="40">
        <v>1.01</v>
      </c>
      <c r="E14" s="38">
        <f>D14*E12</f>
        <v>4.04</v>
      </c>
      <c r="F14" s="38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75"/>
      <c r="B15" s="43" t="s">
        <v>50</v>
      </c>
      <c r="C15" s="83" t="s">
        <v>16</v>
      </c>
      <c r="D15" s="39"/>
      <c r="E15" s="38">
        <v>3</v>
      </c>
      <c r="F15" s="38"/>
      <c r="G15" s="10">
        <f t="shared" si="0"/>
        <v>0</v>
      </c>
      <c r="H15" s="38"/>
      <c r="I15" s="10">
        <f t="shared" si="1"/>
        <v>0</v>
      </c>
      <c r="J15" s="38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5" t="s">
        <v>12</v>
      </c>
      <c r="C16" s="83" t="s">
        <v>0</v>
      </c>
      <c r="D16" s="40">
        <v>0.04</v>
      </c>
      <c r="E16" s="38">
        <f>D16*E12</f>
        <v>0.16</v>
      </c>
      <c r="F16" s="34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69">
        <v>3</v>
      </c>
      <c r="B17" s="70" t="s">
        <v>132</v>
      </c>
      <c r="C17" s="81" t="s">
        <v>22</v>
      </c>
      <c r="D17" s="71"/>
      <c r="E17" s="72">
        <v>12</v>
      </c>
      <c r="F17" s="73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69"/>
      <c r="B18" s="43" t="s">
        <v>13</v>
      </c>
      <c r="C18" s="74" t="s">
        <v>15</v>
      </c>
      <c r="D18" s="21">
        <v>1</v>
      </c>
      <c r="E18" s="21">
        <f>E17*D18</f>
        <v>12</v>
      </c>
      <c r="F18" s="38"/>
      <c r="G18" s="10">
        <f t="shared" si="0"/>
        <v>0</v>
      </c>
      <c r="H18" s="38"/>
      <c r="I18" s="10">
        <f t="shared" si="1"/>
        <v>0</v>
      </c>
      <c r="J18" s="21"/>
      <c r="K18" s="10">
        <f t="shared" si="2"/>
        <v>0</v>
      </c>
      <c r="L18" s="10">
        <f t="shared" si="3"/>
        <v>0</v>
      </c>
    </row>
    <row r="19" spans="1:12" x14ac:dyDescent="0.3">
      <c r="A19" s="75"/>
      <c r="B19" s="43" t="s">
        <v>133</v>
      </c>
      <c r="C19" s="83" t="s">
        <v>16</v>
      </c>
      <c r="D19" s="39"/>
      <c r="E19" s="38">
        <v>2</v>
      </c>
      <c r="F19" s="38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75"/>
      <c r="B20" s="45" t="s">
        <v>12</v>
      </c>
      <c r="C20" s="83" t="s">
        <v>0</v>
      </c>
      <c r="D20" s="40">
        <v>0.04</v>
      </c>
      <c r="E20" s="38">
        <f>D20*E17</f>
        <v>0.48</v>
      </c>
      <c r="F20" s="34"/>
      <c r="G20" s="10">
        <f t="shared" si="0"/>
        <v>0</v>
      </c>
      <c r="H20" s="38"/>
      <c r="I20" s="10">
        <f t="shared" si="1"/>
        <v>0</v>
      </c>
      <c r="J20" s="38"/>
      <c r="K20" s="10">
        <f t="shared" si="2"/>
        <v>0</v>
      </c>
      <c r="L20" s="10">
        <f t="shared" si="3"/>
        <v>0</v>
      </c>
    </row>
    <row r="21" spans="1:12" x14ac:dyDescent="0.3">
      <c r="A21" s="13">
        <v>4</v>
      </c>
      <c r="B21" s="15" t="s">
        <v>142</v>
      </c>
      <c r="C21" s="81" t="s">
        <v>28</v>
      </c>
      <c r="D21" s="16"/>
      <c r="E21" s="8">
        <v>1</v>
      </c>
      <c r="F21" s="9"/>
      <c r="G21" s="10">
        <f t="shared" si="0"/>
        <v>0</v>
      </c>
      <c r="H21" s="9"/>
      <c r="I21" s="10">
        <f t="shared" si="1"/>
        <v>0</v>
      </c>
      <c r="J21" s="9"/>
      <c r="K21" s="10">
        <f t="shared" si="2"/>
        <v>0</v>
      </c>
      <c r="L21" s="10">
        <f t="shared" si="3"/>
        <v>0</v>
      </c>
    </row>
    <row r="22" spans="1:12" x14ac:dyDescent="0.3">
      <c r="A22" s="13">
        <v>5</v>
      </c>
      <c r="B22" s="15" t="s">
        <v>81</v>
      </c>
      <c r="C22" s="81" t="s">
        <v>15</v>
      </c>
      <c r="D22" s="16"/>
      <c r="E22" s="8">
        <v>4</v>
      </c>
      <c r="F22" s="9"/>
      <c r="G22" s="10">
        <f t="shared" si="0"/>
        <v>0</v>
      </c>
      <c r="H22" s="9"/>
      <c r="I22" s="10">
        <f t="shared" si="1"/>
        <v>0</v>
      </c>
      <c r="J22" s="9"/>
      <c r="K22" s="10">
        <f t="shared" si="2"/>
        <v>0</v>
      </c>
      <c r="L22" s="10">
        <f t="shared" si="3"/>
        <v>0</v>
      </c>
    </row>
    <row r="23" spans="1:12" x14ac:dyDescent="0.3">
      <c r="A23" s="13"/>
      <c r="B23" s="33" t="s">
        <v>13</v>
      </c>
      <c r="C23" s="74" t="s">
        <v>42</v>
      </c>
      <c r="D23" s="21">
        <v>1</v>
      </c>
      <c r="E23" s="21">
        <f>E22*D23</f>
        <v>4</v>
      </c>
      <c r="F23" s="34"/>
      <c r="G23" s="10">
        <f t="shared" si="0"/>
        <v>0</v>
      </c>
      <c r="H23" s="41"/>
      <c r="I23" s="10">
        <f t="shared" si="1"/>
        <v>0</v>
      </c>
      <c r="J23" s="34"/>
      <c r="K23" s="10">
        <f t="shared" si="2"/>
        <v>0</v>
      </c>
      <c r="L23" s="10">
        <f t="shared" si="3"/>
        <v>0</v>
      </c>
    </row>
    <row r="24" spans="1:12" x14ac:dyDescent="0.3">
      <c r="A24" s="13"/>
      <c r="B24" s="18" t="s">
        <v>83</v>
      </c>
      <c r="C24" s="74" t="s">
        <v>2</v>
      </c>
      <c r="D24" s="12"/>
      <c r="E24" s="9">
        <f>E22*0.35</f>
        <v>1.4</v>
      </c>
      <c r="F24" s="9"/>
      <c r="G24" s="10">
        <f t="shared" si="0"/>
        <v>0</v>
      </c>
      <c r="H24" s="9"/>
      <c r="I24" s="10">
        <f t="shared" si="1"/>
        <v>0</v>
      </c>
      <c r="J24" s="9"/>
      <c r="K24" s="10">
        <f t="shared" si="2"/>
        <v>0</v>
      </c>
      <c r="L24" s="10">
        <f t="shared" si="3"/>
        <v>0</v>
      </c>
    </row>
    <row r="25" spans="1:12" x14ac:dyDescent="0.3">
      <c r="A25" s="13"/>
      <c r="B25" s="11" t="s">
        <v>82</v>
      </c>
      <c r="C25" s="80" t="s">
        <v>1</v>
      </c>
      <c r="D25" s="12"/>
      <c r="E25" s="9">
        <f>E24*0.3</f>
        <v>0.42</v>
      </c>
      <c r="F25" s="9"/>
      <c r="G25" s="10">
        <f t="shared" si="0"/>
        <v>0</v>
      </c>
      <c r="H25" s="9"/>
      <c r="I25" s="10">
        <f t="shared" si="1"/>
        <v>0</v>
      </c>
      <c r="J25" s="9"/>
      <c r="K25" s="10">
        <f t="shared" si="2"/>
        <v>0</v>
      </c>
      <c r="L25" s="10">
        <f t="shared" si="3"/>
        <v>0</v>
      </c>
    </row>
    <row r="26" spans="1:12" x14ac:dyDescent="0.3">
      <c r="A26" s="13"/>
      <c r="B26" s="11" t="s">
        <v>3</v>
      </c>
      <c r="C26" s="80" t="s">
        <v>0</v>
      </c>
      <c r="D26" s="12">
        <v>0.2</v>
      </c>
      <c r="E26" s="9">
        <f>E22*D26</f>
        <v>0.8</v>
      </c>
      <c r="F26" s="9"/>
      <c r="G26" s="10">
        <f t="shared" si="0"/>
        <v>0</v>
      </c>
      <c r="H26" s="9"/>
      <c r="I26" s="10">
        <f t="shared" si="1"/>
        <v>0</v>
      </c>
      <c r="J26" s="9"/>
      <c r="K26" s="10">
        <f t="shared" si="2"/>
        <v>0</v>
      </c>
      <c r="L26" s="10">
        <f t="shared" si="3"/>
        <v>0</v>
      </c>
    </row>
    <row r="27" spans="1:12" ht="27.6" x14ac:dyDescent="0.3">
      <c r="A27" s="13">
        <v>6</v>
      </c>
      <c r="B27" s="6" t="s">
        <v>98</v>
      </c>
      <c r="C27" s="81" t="s">
        <v>15</v>
      </c>
      <c r="D27" s="8"/>
      <c r="E27" s="8">
        <v>35</v>
      </c>
      <c r="F27" s="9"/>
      <c r="G27" s="10">
        <f t="shared" si="0"/>
        <v>0</v>
      </c>
      <c r="H27" s="9"/>
      <c r="I27" s="10">
        <f t="shared" si="1"/>
        <v>0</v>
      </c>
      <c r="J27" s="9"/>
      <c r="K27" s="10">
        <f t="shared" si="2"/>
        <v>0</v>
      </c>
      <c r="L27" s="10">
        <f t="shared" si="3"/>
        <v>0</v>
      </c>
    </row>
    <row r="28" spans="1:12" x14ac:dyDescent="0.3">
      <c r="A28" s="13"/>
      <c r="B28" s="33" t="s">
        <v>13</v>
      </c>
      <c r="C28" s="74" t="s">
        <v>42</v>
      </c>
      <c r="D28" s="21">
        <v>1</v>
      </c>
      <c r="E28" s="21">
        <f>E27*D28</f>
        <v>35</v>
      </c>
      <c r="F28" s="34"/>
      <c r="G28" s="10">
        <f t="shared" si="0"/>
        <v>0</v>
      </c>
      <c r="H28" s="21"/>
      <c r="I28" s="10">
        <f t="shared" si="1"/>
        <v>0</v>
      </c>
      <c r="J28" s="21"/>
      <c r="K28" s="10">
        <f t="shared" si="2"/>
        <v>0</v>
      </c>
      <c r="L28" s="10">
        <f t="shared" si="3"/>
        <v>0</v>
      </c>
    </row>
    <row r="29" spans="1:12" x14ac:dyDescent="0.3">
      <c r="A29" s="13"/>
      <c r="B29" s="35" t="s">
        <v>14</v>
      </c>
      <c r="C29" s="82" t="s">
        <v>0</v>
      </c>
      <c r="D29" s="36">
        <v>8.0000000000000002E-3</v>
      </c>
      <c r="E29" s="34">
        <f>D29*E27</f>
        <v>0.28000000000000003</v>
      </c>
      <c r="F29" s="34"/>
      <c r="G29" s="10">
        <f t="shared" si="0"/>
        <v>0</v>
      </c>
      <c r="H29" s="34"/>
      <c r="I29" s="10">
        <f t="shared" si="1"/>
        <v>0</v>
      </c>
      <c r="J29" s="34"/>
      <c r="K29" s="10">
        <f t="shared" si="2"/>
        <v>0</v>
      </c>
      <c r="L29" s="10">
        <f t="shared" si="3"/>
        <v>0</v>
      </c>
    </row>
    <row r="30" spans="1:12" x14ac:dyDescent="0.3">
      <c r="A30" s="13"/>
      <c r="B30" s="51" t="s">
        <v>18</v>
      </c>
      <c r="C30" s="74" t="s">
        <v>2</v>
      </c>
      <c r="D30" s="44">
        <v>0.45</v>
      </c>
      <c r="E30" s="41">
        <f>E27*D30</f>
        <v>15.75</v>
      </c>
      <c r="F30" s="41"/>
      <c r="G30" s="10">
        <f t="shared" si="0"/>
        <v>0</v>
      </c>
      <c r="H30" s="41"/>
      <c r="I30" s="10">
        <f t="shared" si="1"/>
        <v>0</v>
      </c>
      <c r="J30" s="41"/>
      <c r="K30" s="10">
        <f t="shared" si="2"/>
        <v>0</v>
      </c>
      <c r="L30" s="10">
        <f t="shared" si="3"/>
        <v>0</v>
      </c>
    </row>
    <row r="31" spans="1:12" x14ac:dyDescent="0.3">
      <c r="A31" s="13"/>
      <c r="B31" s="51" t="s">
        <v>19</v>
      </c>
      <c r="C31" s="74" t="s">
        <v>15</v>
      </c>
      <c r="D31" s="44">
        <v>8.9999999999999993E-3</v>
      </c>
      <c r="E31" s="52">
        <f>E27*D31</f>
        <v>0.315</v>
      </c>
      <c r="F31" s="41"/>
      <c r="G31" s="10">
        <f t="shared" si="0"/>
        <v>0</v>
      </c>
      <c r="H31" s="41"/>
      <c r="I31" s="10">
        <f t="shared" si="1"/>
        <v>0</v>
      </c>
      <c r="J31" s="41"/>
      <c r="K31" s="10">
        <f t="shared" si="2"/>
        <v>0</v>
      </c>
      <c r="L31" s="10">
        <f t="shared" si="3"/>
        <v>0</v>
      </c>
    </row>
    <row r="32" spans="1:12" x14ac:dyDescent="0.3">
      <c r="A32" s="13"/>
      <c r="B32" s="53" t="s">
        <v>51</v>
      </c>
      <c r="C32" s="74" t="s">
        <v>2</v>
      </c>
      <c r="D32" s="21">
        <v>0.45</v>
      </c>
      <c r="E32" s="41">
        <f>E27*D32</f>
        <v>15.75</v>
      </c>
      <c r="F32" s="41"/>
      <c r="G32" s="10">
        <f t="shared" si="0"/>
        <v>0</v>
      </c>
      <c r="H32" s="41"/>
      <c r="I32" s="10">
        <f t="shared" si="1"/>
        <v>0</v>
      </c>
      <c r="J32" s="41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53" t="s">
        <v>20</v>
      </c>
      <c r="C33" s="74" t="s">
        <v>2</v>
      </c>
      <c r="D33" s="44">
        <v>0.12</v>
      </c>
      <c r="E33" s="41">
        <f>E27*D33</f>
        <v>4.2</v>
      </c>
      <c r="F33" s="41"/>
      <c r="G33" s="10">
        <f t="shared" si="0"/>
        <v>0</v>
      </c>
      <c r="H33" s="41"/>
      <c r="I33" s="10">
        <f t="shared" si="1"/>
        <v>0</v>
      </c>
      <c r="J33" s="41"/>
      <c r="K33" s="10">
        <f t="shared" si="2"/>
        <v>0</v>
      </c>
      <c r="L33" s="10">
        <f t="shared" si="3"/>
        <v>0</v>
      </c>
    </row>
    <row r="34" spans="1:12" x14ac:dyDescent="0.3">
      <c r="A34" s="13"/>
      <c r="B34" s="54" t="s">
        <v>21</v>
      </c>
      <c r="C34" s="74" t="s">
        <v>22</v>
      </c>
      <c r="D34" s="21">
        <v>0.6</v>
      </c>
      <c r="E34" s="41">
        <f>E27*D34</f>
        <v>21</v>
      </c>
      <c r="F34" s="41"/>
      <c r="G34" s="10">
        <f t="shared" si="0"/>
        <v>0</v>
      </c>
      <c r="H34" s="41"/>
      <c r="I34" s="10">
        <f t="shared" si="1"/>
        <v>0</v>
      </c>
      <c r="J34" s="41"/>
      <c r="K34" s="10">
        <f t="shared" si="2"/>
        <v>0</v>
      </c>
      <c r="L34" s="10">
        <f t="shared" si="3"/>
        <v>0</v>
      </c>
    </row>
    <row r="35" spans="1:12" x14ac:dyDescent="0.3">
      <c r="A35" s="13"/>
      <c r="B35" s="55" t="s">
        <v>23</v>
      </c>
      <c r="C35" s="83" t="s">
        <v>16</v>
      </c>
      <c r="D35" s="46"/>
      <c r="E35" s="34">
        <v>10</v>
      </c>
      <c r="F35" s="34"/>
      <c r="G35" s="10">
        <f t="shared" si="0"/>
        <v>0</v>
      </c>
      <c r="H35" s="56"/>
      <c r="I35" s="10">
        <f t="shared" si="1"/>
        <v>0</v>
      </c>
      <c r="J35" s="56"/>
      <c r="K35" s="10">
        <f t="shared" si="2"/>
        <v>0</v>
      </c>
      <c r="L35" s="10">
        <f t="shared" si="3"/>
        <v>0</v>
      </c>
    </row>
    <row r="36" spans="1:12" x14ac:dyDescent="0.3">
      <c r="A36" s="13"/>
      <c r="B36" s="54" t="s">
        <v>24</v>
      </c>
      <c r="C36" s="74" t="s">
        <v>22</v>
      </c>
      <c r="D36" s="44">
        <v>0.26</v>
      </c>
      <c r="E36" s="41">
        <f>E27*D36</f>
        <v>9.1</v>
      </c>
      <c r="F36" s="41"/>
      <c r="G36" s="10">
        <f t="shared" si="0"/>
        <v>0</v>
      </c>
      <c r="H36" s="41"/>
      <c r="I36" s="10">
        <f t="shared" si="1"/>
        <v>0</v>
      </c>
      <c r="J36" s="41"/>
      <c r="K36" s="10">
        <f t="shared" si="2"/>
        <v>0</v>
      </c>
      <c r="L36" s="10">
        <f t="shared" si="3"/>
        <v>0</v>
      </c>
    </row>
    <row r="37" spans="1:12" x14ac:dyDescent="0.3">
      <c r="A37" s="13"/>
      <c r="B37" s="54" t="s">
        <v>25</v>
      </c>
      <c r="C37" s="74" t="s">
        <v>0</v>
      </c>
      <c r="D37" s="44">
        <v>7.0000000000000001E-3</v>
      </c>
      <c r="E37" s="41">
        <f>E27*D37</f>
        <v>0.245</v>
      </c>
      <c r="F37" s="41"/>
      <c r="G37" s="10">
        <f t="shared" si="0"/>
        <v>0</v>
      </c>
      <c r="H37" s="41"/>
      <c r="I37" s="10">
        <f t="shared" si="1"/>
        <v>0</v>
      </c>
      <c r="J37" s="41"/>
      <c r="K37" s="10">
        <f t="shared" si="2"/>
        <v>0</v>
      </c>
      <c r="L37" s="10">
        <f t="shared" si="3"/>
        <v>0</v>
      </c>
    </row>
    <row r="38" spans="1:12" x14ac:dyDescent="0.3">
      <c r="A38" s="122">
        <v>7</v>
      </c>
      <c r="B38" s="152" t="s">
        <v>60</v>
      </c>
      <c r="C38" s="133" t="s">
        <v>28</v>
      </c>
      <c r="D38" s="125"/>
      <c r="E38" s="90">
        <v>2</v>
      </c>
      <c r="F38" s="131"/>
      <c r="G38" s="10">
        <f t="shared" si="0"/>
        <v>0</v>
      </c>
      <c r="H38" s="131"/>
      <c r="I38" s="10">
        <f t="shared" si="1"/>
        <v>0</v>
      </c>
      <c r="J38" s="131"/>
      <c r="K38" s="10">
        <f t="shared" si="2"/>
        <v>0</v>
      </c>
      <c r="L38" s="10">
        <f t="shared" si="3"/>
        <v>0</v>
      </c>
    </row>
    <row r="39" spans="1:12" x14ac:dyDescent="0.3">
      <c r="A39" s="122"/>
      <c r="B39" s="134" t="s">
        <v>13</v>
      </c>
      <c r="C39" s="135" t="s">
        <v>28</v>
      </c>
      <c r="D39" s="128">
        <v>1</v>
      </c>
      <c r="E39" s="128">
        <f>E38*D39</f>
        <v>2</v>
      </c>
      <c r="F39" s="136"/>
      <c r="G39" s="10">
        <f t="shared" si="0"/>
        <v>0</v>
      </c>
      <c r="H39" s="128"/>
      <c r="I39" s="10">
        <f t="shared" si="1"/>
        <v>0</v>
      </c>
      <c r="J39" s="136"/>
      <c r="K39" s="10">
        <f t="shared" si="2"/>
        <v>0</v>
      </c>
      <c r="L39" s="10">
        <f t="shared" si="3"/>
        <v>0</v>
      </c>
    </row>
    <row r="40" spans="1:12" x14ac:dyDescent="0.3">
      <c r="A40" s="122"/>
      <c r="B40" s="137" t="s">
        <v>14</v>
      </c>
      <c r="C40" s="138" t="s">
        <v>0</v>
      </c>
      <c r="D40" s="139">
        <v>1.2</v>
      </c>
      <c r="E40" s="136">
        <f>E38*D40</f>
        <v>2.4</v>
      </c>
      <c r="F40" s="136"/>
      <c r="G40" s="10">
        <f t="shared" si="0"/>
        <v>0</v>
      </c>
      <c r="H40" s="136"/>
      <c r="I40" s="10">
        <f t="shared" si="1"/>
        <v>0</v>
      </c>
      <c r="J40" s="136"/>
      <c r="K40" s="10">
        <f t="shared" si="2"/>
        <v>0</v>
      </c>
      <c r="L40" s="10">
        <f t="shared" si="3"/>
        <v>0</v>
      </c>
    </row>
    <row r="41" spans="1:12" ht="27.6" x14ac:dyDescent="0.3">
      <c r="A41" s="122"/>
      <c r="B41" s="49" t="s">
        <v>59</v>
      </c>
      <c r="C41" s="135" t="s">
        <v>28</v>
      </c>
      <c r="D41" s="126"/>
      <c r="E41" s="131">
        <v>2</v>
      </c>
      <c r="F41" s="131"/>
      <c r="G41" s="10">
        <f t="shared" si="0"/>
        <v>0</v>
      </c>
      <c r="H41" s="131"/>
      <c r="I41" s="10">
        <f t="shared" si="1"/>
        <v>0</v>
      </c>
      <c r="J41" s="131"/>
      <c r="K41" s="10">
        <f t="shared" si="2"/>
        <v>0</v>
      </c>
      <c r="L41" s="10">
        <f t="shared" si="3"/>
        <v>0</v>
      </c>
    </row>
    <row r="42" spans="1:12" x14ac:dyDescent="0.3">
      <c r="A42" s="122"/>
      <c r="B42" s="29" t="s">
        <v>3</v>
      </c>
      <c r="C42" s="127" t="s">
        <v>0</v>
      </c>
      <c r="D42" s="126">
        <v>2</v>
      </c>
      <c r="E42" s="131">
        <f>E38*D42</f>
        <v>4</v>
      </c>
      <c r="F42" s="131"/>
      <c r="G42" s="10">
        <f t="shared" si="0"/>
        <v>0</v>
      </c>
      <c r="H42" s="131"/>
      <c r="I42" s="10">
        <f t="shared" si="1"/>
        <v>0</v>
      </c>
      <c r="J42" s="131"/>
      <c r="K42" s="10">
        <f t="shared" si="2"/>
        <v>0</v>
      </c>
      <c r="L42" s="10">
        <f t="shared" si="3"/>
        <v>0</v>
      </c>
    </row>
    <row r="43" spans="1:12" x14ac:dyDescent="0.3">
      <c r="A43" s="13">
        <v>8</v>
      </c>
      <c r="B43" s="153" t="s">
        <v>147</v>
      </c>
      <c r="C43" s="84" t="s">
        <v>28</v>
      </c>
      <c r="D43" s="8"/>
      <c r="E43" s="8">
        <v>3</v>
      </c>
      <c r="F43" s="9"/>
      <c r="G43" s="10">
        <f t="shared" si="0"/>
        <v>0</v>
      </c>
      <c r="H43" s="9"/>
      <c r="I43" s="10">
        <f t="shared" si="1"/>
        <v>0</v>
      </c>
      <c r="J43" s="9"/>
      <c r="K43" s="10">
        <f t="shared" si="2"/>
        <v>0</v>
      </c>
      <c r="L43" s="10">
        <f t="shared" si="3"/>
        <v>0</v>
      </c>
    </row>
    <row r="44" spans="1:12" x14ac:dyDescent="0.3">
      <c r="A44" s="13"/>
      <c r="B44" s="49" t="s">
        <v>76</v>
      </c>
      <c r="C44" s="85" t="s">
        <v>28</v>
      </c>
      <c r="D44" s="9"/>
      <c r="E44" s="9">
        <v>6</v>
      </c>
      <c r="F44" s="9"/>
      <c r="G44" s="10">
        <f t="shared" si="0"/>
        <v>0</v>
      </c>
      <c r="H44" s="9"/>
      <c r="I44" s="10">
        <f t="shared" si="1"/>
        <v>0</v>
      </c>
      <c r="J44" s="9"/>
      <c r="K44" s="10">
        <f t="shared" si="2"/>
        <v>0</v>
      </c>
      <c r="L44" s="10">
        <f t="shared" si="3"/>
        <v>0</v>
      </c>
    </row>
    <row r="45" spans="1:12" x14ac:dyDescent="0.3">
      <c r="A45" s="13"/>
      <c r="B45" s="29" t="s">
        <v>3</v>
      </c>
      <c r="C45" s="80" t="s">
        <v>0</v>
      </c>
      <c r="D45" s="9">
        <v>3</v>
      </c>
      <c r="E45" s="9">
        <f>E43*D45</f>
        <v>9</v>
      </c>
      <c r="F45" s="9"/>
      <c r="G45" s="10">
        <f t="shared" si="0"/>
        <v>0</v>
      </c>
      <c r="H45" s="9"/>
      <c r="I45" s="10">
        <f t="shared" si="1"/>
        <v>0</v>
      </c>
      <c r="J45" s="9"/>
      <c r="K45" s="10">
        <f t="shared" si="2"/>
        <v>0</v>
      </c>
      <c r="L45" s="10">
        <f t="shared" si="3"/>
        <v>0</v>
      </c>
    </row>
    <row r="46" spans="1:12" x14ac:dyDescent="0.3">
      <c r="A46" s="13">
        <v>9</v>
      </c>
      <c r="B46" s="15" t="s">
        <v>115</v>
      </c>
      <c r="C46" s="81" t="s">
        <v>15</v>
      </c>
      <c r="D46" s="16"/>
      <c r="E46" s="8">
        <v>8</v>
      </c>
      <c r="F46" s="9"/>
      <c r="G46" s="10">
        <f t="shared" si="0"/>
        <v>0</v>
      </c>
      <c r="H46" s="9"/>
      <c r="I46" s="10">
        <f t="shared" si="1"/>
        <v>0</v>
      </c>
      <c r="J46" s="9"/>
      <c r="K46" s="10">
        <f t="shared" si="2"/>
        <v>0</v>
      </c>
      <c r="L46" s="10">
        <f t="shared" si="3"/>
        <v>0</v>
      </c>
    </row>
    <row r="47" spans="1:12" x14ac:dyDescent="0.3">
      <c r="A47" s="13"/>
      <c r="B47" s="33" t="s">
        <v>13</v>
      </c>
      <c r="C47" s="74" t="s">
        <v>42</v>
      </c>
      <c r="D47" s="21">
        <v>1</v>
      </c>
      <c r="E47" s="21">
        <f>E46*D47</f>
        <v>8</v>
      </c>
      <c r="F47" s="34"/>
      <c r="G47" s="10">
        <f t="shared" si="0"/>
        <v>0</v>
      </c>
      <c r="H47" s="41"/>
      <c r="I47" s="10">
        <f t="shared" si="1"/>
        <v>0</v>
      </c>
      <c r="J47" s="34"/>
      <c r="K47" s="10">
        <f t="shared" si="2"/>
        <v>0</v>
      </c>
      <c r="L47" s="10">
        <f t="shared" si="3"/>
        <v>0</v>
      </c>
    </row>
    <row r="48" spans="1:12" x14ac:dyDescent="0.3">
      <c r="A48" s="13"/>
      <c r="B48" s="18" t="s">
        <v>116</v>
      </c>
      <c r="C48" s="74" t="s">
        <v>2</v>
      </c>
      <c r="D48" s="12"/>
      <c r="E48" s="9">
        <v>10</v>
      </c>
      <c r="F48" s="9"/>
      <c r="G48" s="10">
        <f t="shared" si="0"/>
        <v>0</v>
      </c>
      <c r="H48" s="9"/>
      <c r="I48" s="10">
        <f t="shared" si="1"/>
        <v>0</v>
      </c>
      <c r="J48" s="9"/>
      <c r="K48" s="10">
        <f t="shared" si="2"/>
        <v>0</v>
      </c>
      <c r="L48" s="10">
        <f t="shared" si="3"/>
        <v>0</v>
      </c>
    </row>
    <row r="49" spans="1:12" x14ac:dyDescent="0.3">
      <c r="A49" s="13"/>
      <c r="B49" s="11" t="s">
        <v>117</v>
      </c>
      <c r="C49" s="80" t="s">
        <v>28</v>
      </c>
      <c r="D49" s="12"/>
      <c r="E49" s="9">
        <v>1</v>
      </c>
      <c r="F49" s="9"/>
      <c r="G49" s="10">
        <f t="shared" si="0"/>
        <v>0</v>
      </c>
      <c r="H49" s="9"/>
      <c r="I49" s="10">
        <f t="shared" si="1"/>
        <v>0</v>
      </c>
      <c r="J49" s="9"/>
      <c r="K49" s="10">
        <f t="shared" si="2"/>
        <v>0</v>
      </c>
      <c r="L49" s="10">
        <f t="shared" si="3"/>
        <v>0</v>
      </c>
    </row>
    <row r="50" spans="1:12" x14ac:dyDescent="0.3">
      <c r="A50" s="13"/>
      <c r="B50" s="11" t="s">
        <v>3</v>
      </c>
      <c r="C50" s="80" t="s">
        <v>0</v>
      </c>
      <c r="D50" s="12">
        <v>1.5</v>
      </c>
      <c r="E50" s="9">
        <f>E46*D50</f>
        <v>12</v>
      </c>
      <c r="F50" s="9"/>
      <c r="G50" s="10">
        <f t="shared" si="0"/>
        <v>0</v>
      </c>
      <c r="H50" s="9"/>
      <c r="I50" s="10">
        <f t="shared" si="1"/>
        <v>0</v>
      </c>
      <c r="J50" s="9"/>
      <c r="K50" s="10">
        <f t="shared" si="2"/>
        <v>0</v>
      </c>
      <c r="L50" s="10">
        <f t="shared" si="3"/>
        <v>0</v>
      </c>
    </row>
    <row r="51" spans="1:12" x14ac:dyDescent="0.3">
      <c r="A51" s="13">
        <v>10</v>
      </c>
      <c r="B51" s="6" t="s">
        <v>148</v>
      </c>
      <c r="C51" s="81" t="s">
        <v>15</v>
      </c>
      <c r="D51" s="8"/>
      <c r="E51" s="8">
        <v>0.5</v>
      </c>
      <c r="F51" s="9"/>
      <c r="G51" s="10">
        <f t="shared" si="0"/>
        <v>0</v>
      </c>
      <c r="H51" s="9"/>
      <c r="I51" s="10">
        <f t="shared" si="1"/>
        <v>0</v>
      </c>
      <c r="J51" s="9"/>
      <c r="K51" s="10">
        <f t="shared" si="2"/>
        <v>0</v>
      </c>
      <c r="L51" s="10">
        <f t="shared" si="3"/>
        <v>0</v>
      </c>
    </row>
    <row r="52" spans="1:12" x14ac:dyDescent="0.3">
      <c r="A52" s="13"/>
      <c r="B52" s="43" t="s">
        <v>13</v>
      </c>
      <c r="C52" s="74" t="s">
        <v>15</v>
      </c>
      <c r="D52" s="21">
        <v>1</v>
      </c>
      <c r="E52" s="21">
        <f>E51*D52</f>
        <v>0.5</v>
      </c>
      <c r="F52" s="38"/>
      <c r="G52" s="10">
        <f t="shared" si="0"/>
        <v>0</v>
      </c>
      <c r="H52" s="38"/>
      <c r="I52" s="10">
        <f t="shared" si="1"/>
        <v>0</v>
      </c>
      <c r="J52" s="21"/>
      <c r="K52" s="10">
        <f t="shared" si="2"/>
        <v>0</v>
      </c>
      <c r="L52" s="10">
        <f t="shared" si="3"/>
        <v>0</v>
      </c>
    </row>
    <row r="53" spans="1:12" x14ac:dyDescent="0.3">
      <c r="A53" s="13"/>
      <c r="B53" s="45" t="s">
        <v>119</v>
      </c>
      <c r="C53" s="83" t="s">
        <v>15</v>
      </c>
      <c r="D53" s="46">
        <v>1.05</v>
      </c>
      <c r="E53" s="38">
        <f>D53*E51</f>
        <v>0.52500000000000002</v>
      </c>
      <c r="F53" s="38"/>
      <c r="G53" s="10">
        <f t="shared" si="0"/>
        <v>0</v>
      </c>
      <c r="H53" s="38"/>
      <c r="I53" s="10">
        <f t="shared" si="1"/>
        <v>0</v>
      </c>
      <c r="J53" s="38"/>
      <c r="K53" s="10">
        <f t="shared" si="2"/>
        <v>0</v>
      </c>
      <c r="L53" s="10">
        <f t="shared" si="3"/>
        <v>0</v>
      </c>
    </row>
    <row r="54" spans="1:12" x14ac:dyDescent="0.3">
      <c r="A54" s="13"/>
      <c r="B54" s="45" t="s">
        <v>26</v>
      </c>
      <c r="C54" s="83" t="s">
        <v>2</v>
      </c>
      <c r="D54" s="47">
        <v>6</v>
      </c>
      <c r="E54" s="38">
        <f>D54*E51</f>
        <v>3</v>
      </c>
      <c r="F54" s="38"/>
      <c r="G54" s="10">
        <f t="shared" si="0"/>
        <v>0</v>
      </c>
      <c r="H54" s="38"/>
      <c r="I54" s="10">
        <f t="shared" si="1"/>
        <v>0</v>
      </c>
      <c r="J54" s="38"/>
      <c r="K54" s="10">
        <f t="shared" si="2"/>
        <v>0</v>
      </c>
      <c r="L54" s="10">
        <f t="shared" si="3"/>
        <v>0</v>
      </c>
    </row>
    <row r="55" spans="1:12" x14ac:dyDescent="0.3">
      <c r="A55" s="13"/>
      <c r="B55" s="42" t="s">
        <v>27</v>
      </c>
      <c r="C55" s="74" t="s">
        <v>28</v>
      </c>
      <c r="D55" s="44">
        <v>0.2</v>
      </c>
      <c r="E55" s="21">
        <f>D55*E51</f>
        <v>0.1</v>
      </c>
      <c r="F55" s="21"/>
      <c r="G55" s="10">
        <f t="shared" si="0"/>
        <v>0</v>
      </c>
      <c r="H55" s="21"/>
      <c r="I55" s="10">
        <f t="shared" si="1"/>
        <v>0</v>
      </c>
      <c r="J55" s="21"/>
      <c r="K55" s="10">
        <f t="shared" si="2"/>
        <v>0</v>
      </c>
      <c r="L55" s="10">
        <f t="shared" si="3"/>
        <v>0</v>
      </c>
    </row>
    <row r="56" spans="1:12" x14ac:dyDescent="0.3">
      <c r="A56" s="13"/>
      <c r="B56" s="57" t="s">
        <v>29</v>
      </c>
      <c r="C56" s="83" t="s">
        <v>2</v>
      </c>
      <c r="D56" s="46">
        <v>0.04</v>
      </c>
      <c r="E56" s="38">
        <f>D56*E51</f>
        <v>0.02</v>
      </c>
      <c r="F56" s="38"/>
      <c r="G56" s="10">
        <f t="shared" si="0"/>
        <v>0</v>
      </c>
      <c r="H56" s="38"/>
      <c r="I56" s="10">
        <f t="shared" si="1"/>
        <v>0</v>
      </c>
      <c r="J56" s="38"/>
      <c r="K56" s="10">
        <f t="shared" si="2"/>
        <v>0</v>
      </c>
      <c r="L56" s="10">
        <f t="shared" si="3"/>
        <v>0</v>
      </c>
    </row>
    <row r="57" spans="1:12" x14ac:dyDescent="0.3">
      <c r="A57" s="13"/>
      <c r="B57" s="45" t="s">
        <v>12</v>
      </c>
      <c r="C57" s="83" t="s">
        <v>0</v>
      </c>
      <c r="D57" s="46">
        <v>4.6600000000000003E-2</v>
      </c>
      <c r="E57" s="38">
        <f>D57*E51</f>
        <v>2.3300000000000001E-2</v>
      </c>
      <c r="F57" s="38"/>
      <c r="G57" s="10">
        <f t="shared" si="0"/>
        <v>0</v>
      </c>
      <c r="H57" s="38"/>
      <c r="I57" s="10">
        <f t="shared" si="1"/>
        <v>0</v>
      </c>
      <c r="J57" s="38"/>
      <c r="K57" s="10">
        <f t="shared" si="2"/>
        <v>0</v>
      </c>
      <c r="L57" s="10">
        <f t="shared" si="3"/>
        <v>0</v>
      </c>
    </row>
    <row r="58" spans="1:12" x14ac:dyDescent="0.3">
      <c r="A58" s="59">
        <v>11</v>
      </c>
      <c r="B58" s="104" t="s">
        <v>129</v>
      </c>
      <c r="C58" s="81" t="s">
        <v>15</v>
      </c>
      <c r="D58" s="8"/>
      <c r="E58" s="8">
        <v>1.6</v>
      </c>
      <c r="F58" s="9"/>
      <c r="G58" s="10">
        <f t="shared" si="0"/>
        <v>0</v>
      </c>
      <c r="H58" s="9"/>
      <c r="I58" s="10">
        <f t="shared" si="1"/>
        <v>0</v>
      </c>
      <c r="J58" s="9"/>
      <c r="K58" s="10">
        <f t="shared" si="2"/>
        <v>0</v>
      </c>
      <c r="L58" s="10">
        <f t="shared" si="3"/>
        <v>0</v>
      </c>
    </row>
    <row r="59" spans="1:12" ht="27.6" x14ac:dyDescent="0.3">
      <c r="A59" s="13">
        <v>12</v>
      </c>
      <c r="B59" s="17" t="s">
        <v>118</v>
      </c>
      <c r="C59" s="81" t="s">
        <v>0</v>
      </c>
      <c r="D59" s="16"/>
      <c r="E59" s="8">
        <v>1</v>
      </c>
      <c r="F59" s="9"/>
      <c r="G59" s="10">
        <f t="shared" si="0"/>
        <v>0</v>
      </c>
      <c r="H59" s="9"/>
      <c r="I59" s="10">
        <f t="shared" si="1"/>
        <v>0</v>
      </c>
      <c r="J59" s="9"/>
      <c r="K59" s="10">
        <f t="shared" si="2"/>
        <v>0</v>
      </c>
      <c r="L59" s="10">
        <f t="shared" si="3"/>
        <v>0</v>
      </c>
    </row>
    <row r="60" spans="1:12" ht="27.6" x14ac:dyDescent="0.3">
      <c r="A60" s="13">
        <v>13</v>
      </c>
      <c r="B60" s="17" t="s">
        <v>121</v>
      </c>
      <c r="C60" s="89" t="s">
        <v>0</v>
      </c>
      <c r="D60" s="7"/>
      <c r="E60" s="90">
        <v>1</v>
      </c>
      <c r="F60" s="41"/>
      <c r="G60" s="10">
        <f t="shared" si="0"/>
        <v>0</v>
      </c>
      <c r="H60" s="41"/>
      <c r="I60" s="10">
        <f t="shared" si="1"/>
        <v>0</v>
      </c>
      <c r="J60" s="41"/>
      <c r="K60" s="10">
        <f t="shared" si="2"/>
        <v>0</v>
      </c>
      <c r="L60" s="10">
        <f t="shared" si="3"/>
        <v>0</v>
      </c>
    </row>
    <row r="61" spans="1:12" ht="27.6" x14ac:dyDescent="0.3">
      <c r="A61" s="13">
        <v>14</v>
      </c>
      <c r="B61" s="32" t="s">
        <v>55</v>
      </c>
      <c r="C61" s="74" t="s">
        <v>15</v>
      </c>
      <c r="D61" s="9"/>
      <c r="E61" s="9">
        <v>8</v>
      </c>
      <c r="F61" s="9"/>
      <c r="G61" s="10">
        <f t="shared" si="0"/>
        <v>0</v>
      </c>
      <c r="H61" s="9"/>
      <c r="I61" s="10">
        <f t="shared" si="1"/>
        <v>0</v>
      </c>
      <c r="J61" s="9"/>
      <c r="K61" s="10">
        <f t="shared" si="2"/>
        <v>0</v>
      </c>
      <c r="L61" s="10">
        <f t="shared" si="3"/>
        <v>0</v>
      </c>
    </row>
    <row r="62" spans="1:12" x14ac:dyDescent="0.3">
      <c r="A62" s="13"/>
      <c r="B62" s="22" t="s">
        <v>5</v>
      </c>
      <c r="C62" s="80"/>
      <c r="D62" s="12"/>
      <c r="E62" s="9"/>
      <c r="F62" s="21"/>
      <c r="G62" s="23">
        <f>SUM(G9:G61)</f>
        <v>0</v>
      </c>
      <c r="H62" s="14"/>
      <c r="I62" s="23">
        <f>SUM(I9:I61)</f>
        <v>0</v>
      </c>
      <c r="J62" s="14"/>
      <c r="K62" s="23">
        <f>SUM(K9:K61)</f>
        <v>0</v>
      </c>
      <c r="L62" s="23">
        <f>G62+I62+K62</f>
        <v>0</v>
      </c>
    </row>
    <row r="63" spans="1:12" x14ac:dyDescent="0.3">
      <c r="A63" s="13"/>
      <c r="B63" s="11" t="s">
        <v>4</v>
      </c>
      <c r="C63" s="86"/>
      <c r="D63" s="12"/>
      <c r="E63" s="9"/>
      <c r="F63" s="21"/>
      <c r="G63" s="9"/>
      <c r="H63" s="9"/>
      <c r="I63" s="9"/>
      <c r="J63" s="9"/>
      <c r="K63" s="10"/>
      <c r="L63" s="10">
        <f>G62*C63</f>
        <v>0</v>
      </c>
    </row>
    <row r="64" spans="1:12" x14ac:dyDescent="0.3">
      <c r="A64" s="60"/>
      <c r="B64" s="5" t="s">
        <v>5</v>
      </c>
      <c r="C64" s="80"/>
      <c r="D64" s="24"/>
      <c r="E64" s="25"/>
      <c r="F64" s="26"/>
      <c r="G64" s="25"/>
      <c r="H64" s="26"/>
      <c r="I64" s="26"/>
      <c r="J64" s="25"/>
      <c r="K64" s="27"/>
      <c r="L64" s="28">
        <f>L63+L62</f>
        <v>0</v>
      </c>
    </row>
    <row r="65" spans="1:12" x14ac:dyDescent="0.3">
      <c r="A65" s="60"/>
      <c r="B65" s="29" t="s">
        <v>6</v>
      </c>
      <c r="C65" s="87"/>
      <c r="D65" s="24"/>
      <c r="E65" s="25"/>
      <c r="F65" s="26"/>
      <c r="G65" s="25"/>
      <c r="H65" s="26"/>
      <c r="I65" s="26"/>
      <c r="J65" s="25"/>
      <c r="K65" s="27"/>
      <c r="L65" s="28">
        <f>L64*C65</f>
        <v>0</v>
      </c>
    </row>
    <row r="66" spans="1:12" x14ac:dyDescent="0.3">
      <c r="A66" s="60"/>
      <c r="B66" s="30" t="s">
        <v>5</v>
      </c>
      <c r="C66" s="88"/>
      <c r="D66" s="24"/>
      <c r="E66" s="25"/>
      <c r="F66" s="26"/>
      <c r="G66" s="25"/>
      <c r="H66" s="26"/>
      <c r="I66" s="26"/>
      <c r="J66" s="25"/>
      <c r="K66" s="27"/>
      <c r="L66" s="28">
        <f>L65+L64</f>
        <v>0</v>
      </c>
    </row>
    <row r="67" spans="1:12" x14ac:dyDescent="0.3">
      <c r="A67" s="13"/>
      <c r="B67" s="29" t="s">
        <v>56</v>
      </c>
      <c r="C67" s="87"/>
      <c r="D67" s="24"/>
      <c r="E67" s="9"/>
      <c r="F67" s="21"/>
      <c r="G67" s="9"/>
      <c r="H67" s="21"/>
      <c r="I67" s="21"/>
      <c r="J67" s="9"/>
      <c r="K67" s="10"/>
      <c r="L67" s="10">
        <f>L66*C67</f>
        <v>0</v>
      </c>
    </row>
    <row r="68" spans="1:12" x14ac:dyDescent="0.3">
      <c r="A68" s="13"/>
      <c r="B68" s="30" t="s">
        <v>5</v>
      </c>
      <c r="C68" s="88"/>
      <c r="D68" s="31"/>
      <c r="E68" s="9"/>
      <c r="F68" s="21"/>
      <c r="G68" s="9"/>
      <c r="H68" s="21"/>
      <c r="I68" s="21"/>
      <c r="J68" s="9"/>
      <c r="K68" s="10"/>
      <c r="L68" s="10">
        <f>L67+L66</f>
        <v>0</v>
      </c>
    </row>
    <row r="69" spans="1:12" x14ac:dyDescent="0.3">
      <c r="A69" s="13"/>
      <c r="B69" s="29" t="s">
        <v>7</v>
      </c>
      <c r="C69" s="86"/>
      <c r="D69" s="12"/>
      <c r="E69" s="9"/>
      <c r="F69" s="21"/>
      <c r="G69" s="9"/>
      <c r="H69" s="21"/>
      <c r="I69" s="21"/>
      <c r="J69" s="9"/>
      <c r="K69" s="10"/>
      <c r="L69" s="10">
        <f>L68*C69</f>
        <v>0</v>
      </c>
    </row>
    <row r="70" spans="1:12" x14ac:dyDescent="0.3">
      <c r="A70" s="13"/>
      <c r="B70" s="30" t="s">
        <v>52</v>
      </c>
      <c r="C70" s="80"/>
      <c r="D70" s="12"/>
      <c r="E70" s="9"/>
      <c r="F70" s="21"/>
      <c r="G70" s="9"/>
      <c r="H70" s="9"/>
      <c r="I70" s="9"/>
      <c r="J70" s="9"/>
      <c r="K70" s="10"/>
      <c r="L70" s="10">
        <f>L69+L68</f>
        <v>0</v>
      </c>
    </row>
    <row r="71" spans="1:12" x14ac:dyDescent="0.3">
      <c r="A71" s="13"/>
      <c r="B71" s="11" t="s">
        <v>53</v>
      </c>
      <c r="C71" s="86">
        <v>0.18</v>
      </c>
      <c r="D71" s="12"/>
      <c r="E71" s="12"/>
      <c r="F71" s="12"/>
      <c r="G71" s="12"/>
      <c r="H71" s="12"/>
      <c r="I71" s="12"/>
      <c r="J71" s="12"/>
      <c r="K71" s="12"/>
      <c r="L71" s="79">
        <f>L70*C71</f>
        <v>0</v>
      </c>
    </row>
    <row r="72" spans="1:12" x14ac:dyDescent="0.3">
      <c r="A72" s="13"/>
      <c r="B72" s="59" t="s">
        <v>10</v>
      </c>
      <c r="C72" s="5"/>
      <c r="D72" s="12"/>
      <c r="E72" s="12"/>
      <c r="F72" s="12"/>
      <c r="G72" s="12"/>
      <c r="H72" s="12"/>
      <c r="I72" s="12"/>
      <c r="J72" s="12"/>
      <c r="K72" s="12"/>
      <c r="L72" s="31">
        <f>SUM(L70:L71)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CC51D-7F19-4C32-959C-F6B772041E59}">
  <sheetPr>
    <tabColor theme="6" tint="-0.249977111117893"/>
  </sheetPr>
  <dimension ref="A1:L64"/>
  <sheetViews>
    <sheetView topLeftCell="A29" workbookViewId="0">
      <selection activeCell="C170" sqref="C170:C176"/>
    </sheetView>
  </sheetViews>
  <sheetFormatPr defaultRowHeight="14.4" x14ac:dyDescent="0.3"/>
  <cols>
    <col min="1" max="1" width="4.6640625" customWidth="1"/>
    <col min="2" max="2" width="74.77734375" customWidth="1"/>
    <col min="7" max="7" width="11.88671875" customWidth="1"/>
    <col min="9" max="9" width="12.21875" customWidth="1"/>
    <col min="11" max="11" width="10.77734375" customWidth="1"/>
    <col min="12" max="12" width="12.5546875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L64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ht="19.8" customHeight="1" x14ac:dyDescent="0.3">
      <c r="A7" s="66"/>
      <c r="B7" s="78" t="s">
        <v>146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ht="19.8" customHeight="1" x14ac:dyDescent="0.3">
      <c r="A8" s="66"/>
      <c r="B8" s="77" t="s">
        <v>80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69">
        <v>1</v>
      </c>
      <c r="B9" s="91" t="s">
        <v>92</v>
      </c>
      <c r="C9" s="92" t="s">
        <v>90</v>
      </c>
      <c r="D9" s="93"/>
      <c r="E9" s="94">
        <v>35</v>
      </c>
      <c r="F9" s="95"/>
      <c r="G9" s="10">
        <f t="shared" ref="G9:G53" si="0">F9*E9</f>
        <v>0</v>
      </c>
      <c r="H9" s="38"/>
      <c r="I9" s="10">
        <f t="shared" ref="I9:I53" si="1">H9*E9</f>
        <v>0</v>
      </c>
      <c r="J9" s="38"/>
      <c r="K9" s="10">
        <f t="shared" ref="K9:K53" si="2">J9*E9</f>
        <v>0</v>
      </c>
      <c r="L9" s="10">
        <f t="shared" ref="L9:L53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35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68" t="s">
        <v>54</v>
      </c>
      <c r="C11" s="74" t="s">
        <v>43</v>
      </c>
      <c r="D11" s="21">
        <v>1.02</v>
      </c>
      <c r="E11" s="21">
        <f>D11*E9</f>
        <v>35.700000000000003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x14ac:dyDescent="0.3">
      <c r="A12" s="75"/>
      <c r="B12" s="42" t="s">
        <v>44</v>
      </c>
      <c r="C12" s="74" t="s">
        <v>43</v>
      </c>
      <c r="D12" s="21">
        <v>1.01</v>
      </c>
      <c r="E12" s="21">
        <f>D12*E9</f>
        <v>35.35</v>
      </c>
      <c r="F12" s="21"/>
      <c r="G12" s="10">
        <f t="shared" si="0"/>
        <v>0</v>
      </c>
      <c r="H12" s="21"/>
      <c r="I12" s="10">
        <f t="shared" si="1"/>
        <v>0</v>
      </c>
      <c r="J12" s="21"/>
      <c r="K12" s="10">
        <f t="shared" si="2"/>
        <v>0</v>
      </c>
      <c r="L12" s="10">
        <f t="shared" si="3"/>
        <v>0</v>
      </c>
    </row>
    <row r="13" spans="1:12" x14ac:dyDescent="0.3">
      <c r="A13" s="75"/>
      <c r="B13" s="20" t="s">
        <v>12</v>
      </c>
      <c r="C13" s="74" t="s">
        <v>0</v>
      </c>
      <c r="D13" s="58">
        <v>0.05</v>
      </c>
      <c r="E13" s="21">
        <f>D13*E9</f>
        <v>1.75</v>
      </c>
      <c r="F13" s="21"/>
      <c r="G13" s="10">
        <f t="shared" si="0"/>
        <v>0</v>
      </c>
      <c r="H13" s="21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ht="27.6" x14ac:dyDescent="0.3">
      <c r="A14" s="69">
        <v>2</v>
      </c>
      <c r="B14" s="91" t="s">
        <v>136</v>
      </c>
      <c r="C14" s="81" t="s">
        <v>22</v>
      </c>
      <c r="D14" s="71"/>
      <c r="E14" s="72">
        <v>12</v>
      </c>
      <c r="F14" s="73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69"/>
      <c r="B15" s="43" t="s">
        <v>13</v>
      </c>
      <c r="C15" s="74" t="s">
        <v>15</v>
      </c>
      <c r="D15" s="21">
        <v>1</v>
      </c>
      <c r="E15" s="21">
        <f>E14*D15</f>
        <v>12</v>
      </c>
      <c r="F15" s="38"/>
      <c r="G15" s="10">
        <f t="shared" si="0"/>
        <v>0</v>
      </c>
      <c r="H15" s="38"/>
      <c r="I15" s="10">
        <f t="shared" si="1"/>
        <v>0</v>
      </c>
      <c r="J15" s="21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5" t="s">
        <v>49</v>
      </c>
      <c r="C16" s="83" t="s">
        <v>22</v>
      </c>
      <c r="D16" s="40">
        <v>1.01</v>
      </c>
      <c r="E16" s="38">
        <f>D16*E14</f>
        <v>12.120000000000001</v>
      </c>
      <c r="F16" s="38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75"/>
      <c r="B17" s="43" t="s">
        <v>50</v>
      </c>
      <c r="C17" s="83" t="s">
        <v>16</v>
      </c>
      <c r="D17" s="39"/>
      <c r="E17" s="38">
        <v>3</v>
      </c>
      <c r="F17" s="38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75"/>
      <c r="B18" s="45" t="s">
        <v>12</v>
      </c>
      <c r="C18" s="83" t="s">
        <v>0</v>
      </c>
      <c r="D18" s="40">
        <v>0.04</v>
      </c>
      <c r="E18" s="38">
        <f>D18*E14</f>
        <v>0.48</v>
      </c>
      <c r="F18" s="34"/>
      <c r="G18" s="10">
        <f t="shared" si="0"/>
        <v>0</v>
      </c>
      <c r="H18" s="38"/>
      <c r="I18" s="10">
        <f t="shared" si="1"/>
        <v>0</v>
      </c>
      <c r="J18" s="38"/>
      <c r="K18" s="10">
        <f t="shared" si="2"/>
        <v>0</v>
      </c>
      <c r="L18" s="10">
        <f t="shared" si="3"/>
        <v>0</v>
      </c>
    </row>
    <row r="19" spans="1:12" x14ac:dyDescent="0.3">
      <c r="A19" s="69">
        <v>3</v>
      </c>
      <c r="B19" s="70" t="s">
        <v>93</v>
      </c>
      <c r="C19" s="81" t="s">
        <v>22</v>
      </c>
      <c r="D19" s="71"/>
      <c r="E19" s="72">
        <v>32</v>
      </c>
      <c r="F19" s="73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69"/>
      <c r="B20" s="43" t="s">
        <v>13</v>
      </c>
      <c r="C20" s="74" t="s">
        <v>15</v>
      </c>
      <c r="D20" s="21">
        <v>1</v>
      </c>
      <c r="E20" s="21">
        <f>E19*D20</f>
        <v>32</v>
      </c>
      <c r="F20" s="38"/>
      <c r="G20" s="10">
        <f t="shared" si="0"/>
        <v>0</v>
      </c>
      <c r="H20" s="38"/>
      <c r="I20" s="10">
        <f t="shared" si="1"/>
        <v>0</v>
      </c>
      <c r="J20" s="21"/>
      <c r="K20" s="10">
        <f t="shared" si="2"/>
        <v>0</v>
      </c>
      <c r="L20" s="10">
        <f t="shared" si="3"/>
        <v>0</v>
      </c>
    </row>
    <row r="21" spans="1:12" x14ac:dyDescent="0.3">
      <c r="A21" s="75"/>
      <c r="B21" s="45" t="s">
        <v>46</v>
      </c>
      <c r="C21" s="83" t="s">
        <v>22</v>
      </c>
      <c r="D21" s="40">
        <v>1.01</v>
      </c>
      <c r="E21" s="38">
        <f>D21*E19</f>
        <v>32.32</v>
      </c>
      <c r="F21" s="38"/>
      <c r="G21" s="10">
        <f t="shared" si="0"/>
        <v>0</v>
      </c>
      <c r="H21" s="38"/>
      <c r="I21" s="10">
        <f t="shared" si="1"/>
        <v>0</v>
      </c>
      <c r="J21" s="38"/>
      <c r="K21" s="10">
        <f t="shared" si="2"/>
        <v>0</v>
      </c>
      <c r="L21" s="10">
        <f t="shared" si="3"/>
        <v>0</v>
      </c>
    </row>
    <row r="22" spans="1:12" x14ac:dyDescent="0.3">
      <c r="A22" s="75"/>
      <c r="B22" s="43" t="s">
        <v>84</v>
      </c>
      <c r="C22" s="83" t="s">
        <v>16</v>
      </c>
      <c r="D22" s="39"/>
      <c r="E22" s="38">
        <v>5</v>
      </c>
      <c r="F22" s="38"/>
      <c r="G22" s="10">
        <f t="shared" si="0"/>
        <v>0</v>
      </c>
      <c r="H22" s="38"/>
      <c r="I22" s="10">
        <f t="shared" si="1"/>
        <v>0</v>
      </c>
      <c r="J22" s="38"/>
      <c r="K22" s="10">
        <f t="shared" si="2"/>
        <v>0</v>
      </c>
      <c r="L22" s="10">
        <f t="shared" si="3"/>
        <v>0</v>
      </c>
    </row>
    <row r="23" spans="1:12" x14ac:dyDescent="0.3">
      <c r="A23" s="75"/>
      <c r="B23" s="45" t="s">
        <v>45</v>
      </c>
      <c r="C23" s="83" t="s">
        <v>2</v>
      </c>
      <c r="D23" s="39">
        <v>0.02</v>
      </c>
      <c r="E23" s="38">
        <f>D23*E19</f>
        <v>0.64</v>
      </c>
      <c r="F23" s="38"/>
      <c r="G23" s="1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75"/>
      <c r="B24" s="45" t="s">
        <v>12</v>
      </c>
      <c r="C24" s="83" t="s">
        <v>0</v>
      </c>
      <c r="D24" s="40">
        <v>0.04</v>
      </c>
      <c r="E24" s="38">
        <f>D24*E19</f>
        <v>1.28</v>
      </c>
      <c r="F24" s="34"/>
      <c r="G24" s="10">
        <f t="shared" si="0"/>
        <v>0</v>
      </c>
      <c r="H24" s="38"/>
      <c r="I24" s="10">
        <f t="shared" si="1"/>
        <v>0</v>
      </c>
      <c r="J24" s="38"/>
      <c r="K24" s="10">
        <f t="shared" si="2"/>
        <v>0</v>
      </c>
      <c r="L24" s="10">
        <f t="shared" si="3"/>
        <v>0</v>
      </c>
    </row>
    <row r="25" spans="1:12" ht="27.6" x14ac:dyDescent="0.3">
      <c r="A25" s="13">
        <v>4</v>
      </c>
      <c r="B25" s="17" t="s">
        <v>134</v>
      </c>
      <c r="C25" s="81" t="s">
        <v>41</v>
      </c>
      <c r="D25" s="16"/>
      <c r="E25" s="8">
        <v>8</v>
      </c>
      <c r="F25" s="9"/>
      <c r="G25" s="10">
        <f t="shared" si="0"/>
        <v>0</v>
      </c>
      <c r="H25" s="9"/>
      <c r="I25" s="10">
        <f t="shared" si="1"/>
        <v>0</v>
      </c>
      <c r="J25" s="9"/>
      <c r="K25" s="10">
        <f t="shared" si="2"/>
        <v>0</v>
      </c>
      <c r="L25" s="10">
        <f t="shared" si="3"/>
        <v>0</v>
      </c>
    </row>
    <row r="26" spans="1:12" x14ac:dyDescent="0.3">
      <c r="A26" s="13"/>
      <c r="B26" s="33" t="s">
        <v>13</v>
      </c>
      <c r="C26" s="74" t="s">
        <v>42</v>
      </c>
      <c r="D26" s="21">
        <v>1</v>
      </c>
      <c r="E26" s="21">
        <f>E25*D26</f>
        <v>8</v>
      </c>
      <c r="F26" s="34"/>
      <c r="G26" s="10">
        <f t="shared" si="0"/>
        <v>0</v>
      </c>
      <c r="H26" s="41"/>
      <c r="I26" s="10">
        <f t="shared" si="1"/>
        <v>0</v>
      </c>
      <c r="J26" s="34"/>
      <c r="K26" s="10">
        <f t="shared" si="2"/>
        <v>0</v>
      </c>
      <c r="L26" s="10">
        <f t="shared" si="3"/>
        <v>0</v>
      </c>
    </row>
    <row r="27" spans="1:12" x14ac:dyDescent="0.3">
      <c r="A27" s="13"/>
      <c r="B27" s="43" t="s">
        <v>133</v>
      </c>
      <c r="C27" s="83" t="s">
        <v>16</v>
      </c>
      <c r="D27" s="39"/>
      <c r="E27" s="38">
        <v>2</v>
      </c>
      <c r="F27" s="38"/>
      <c r="G27" s="10">
        <f t="shared" si="0"/>
        <v>0</v>
      </c>
      <c r="H27" s="38"/>
      <c r="I27" s="10">
        <f t="shared" si="1"/>
        <v>0</v>
      </c>
      <c r="J27" s="38"/>
      <c r="K27" s="10">
        <f t="shared" si="2"/>
        <v>0</v>
      </c>
      <c r="L27" s="10">
        <f t="shared" si="3"/>
        <v>0</v>
      </c>
    </row>
    <row r="28" spans="1:12" x14ac:dyDescent="0.3">
      <c r="A28" s="13"/>
      <c r="B28" s="11" t="s">
        <v>3</v>
      </c>
      <c r="C28" s="80" t="s">
        <v>0</v>
      </c>
      <c r="D28" s="12">
        <v>0.4</v>
      </c>
      <c r="E28" s="9">
        <f>E25*D28</f>
        <v>3.2</v>
      </c>
      <c r="F28" s="9"/>
      <c r="G28" s="10">
        <f t="shared" si="0"/>
        <v>0</v>
      </c>
      <c r="H28" s="9"/>
      <c r="I28" s="10">
        <f t="shared" si="1"/>
        <v>0</v>
      </c>
      <c r="J28" s="9"/>
      <c r="K28" s="10">
        <f t="shared" si="2"/>
        <v>0</v>
      </c>
      <c r="L28" s="10">
        <f t="shared" si="3"/>
        <v>0</v>
      </c>
    </row>
    <row r="29" spans="1:12" x14ac:dyDescent="0.3">
      <c r="A29" s="13">
        <v>5</v>
      </c>
      <c r="B29" s="15" t="s">
        <v>81</v>
      </c>
      <c r="C29" s="81" t="s">
        <v>15</v>
      </c>
      <c r="D29" s="16"/>
      <c r="E29" s="8">
        <v>4</v>
      </c>
      <c r="F29" s="9"/>
      <c r="G29" s="10">
        <f t="shared" si="0"/>
        <v>0</v>
      </c>
      <c r="H29" s="9"/>
      <c r="I29" s="10">
        <f t="shared" si="1"/>
        <v>0</v>
      </c>
      <c r="J29" s="9"/>
      <c r="K29" s="10">
        <f t="shared" si="2"/>
        <v>0</v>
      </c>
      <c r="L29" s="10">
        <f t="shared" si="3"/>
        <v>0</v>
      </c>
    </row>
    <row r="30" spans="1:12" x14ac:dyDescent="0.3">
      <c r="A30" s="13"/>
      <c r="B30" s="33" t="s">
        <v>13</v>
      </c>
      <c r="C30" s="74" t="s">
        <v>42</v>
      </c>
      <c r="D30" s="21">
        <v>1</v>
      </c>
      <c r="E30" s="21">
        <f>E29*D30</f>
        <v>4</v>
      </c>
      <c r="F30" s="34"/>
      <c r="G30" s="10">
        <f t="shared" si="0"/>
        <v>0</v>
      </c>
      <c r="H30" s="41"/>
      <c r="I30" s="10">
        <f t="shared" si="1"/>
        <v>0</v>
      </c>
      <c r="J30" s="34"/>
      <c r="K30" s="10">
        <f t="shared" si="2"/>
        <v>0</v>
      </c>
      <c r="L30" s="10">
        <f t="shared" si="3"/>
        <v>0</v>
      </c>
    </row>
    <row r="31" spans="1:12" x14ac:dyDescent="0.3">
      <c r="A31" s="13"/>
      <c r="B31" s="18" t="s">
        <v>83</v>
      </c>
      <c r="C31" s="74" t="s">
        <v>2</v>
      </c>
      <c r="D31" s="12"/>
      <c r="E31" s="9">
        <f>E29*0.35</f>
        <v>1.4</v>
      </c>
      <c r="F31" s="9"/>
      <c r="G31" s="10">
        <f t="shared" si="0"/>
        <v>0</v>
      </c>
      <c r="H31" s="9"/>
      <c r="I31" s="10">
        <f t="shared" si="1"/>
        <v>0</v>
      </c>
      <c r="J31" s="9"/>
      <c r="K31" s="10">
        <f t="shared" si="2"/>
        <v>0</v>
      </c>
      <c r="L31" s="10">
        <f t="shared" si="3"/>
        <v>0</v>
      </c>
    </row>
    <row r="32" spans="1:12" x14ac:dyDescent="0.3">
      <c r="A32" s="13"/>
      <c r="B32" s="11" t="s">
        <v>82</v>
      </c>
      <c r="C32" s="80" t="s">
        <v>1</v>
      </c>
      <c r="D32" s="12"/>
      <c r="E32" s="9">
        <f>E31*0.3</f>
        <v>0.42</v>
      </c>
      <c r="F32" s="9"/>
      <c r="G32" s="10">
        <f t="shared" si="0"/>
        <v>0</v>
      </c>
      <c r="H32" s="9"/>
      <c r="I32" s="10">
        <f t="shared" si="1"/>
        <v>0</v>
      </c>
      <c r="J32" s="9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11" t="s">
        <v>3</v>
      </c>
      <c r="C33" s="80" t="s">
        <v>0</v>
      </c>
      <c r="D33" s="12">
        <v>0.2</v>
      </c>
      <c r="E33" s="9">
        <f>E29*D33</f>
        <v>0.8</v>
      </c>
      <c r="F33" s="9"/>
      <c r="G33" s="10">
        <f t="shared" si="0"/>
        <v>0</v>
      </c>
      <c r="H33" s="9"/>
      <c r="I33" s="10">
        <f t="shared" si="1"/>
        <v>0</v>
      </c>
      <c r="J33" s="9"/>
      <c r="K33" s="10">
        <f t="shared" si="2"/>
        <v>0</v>
      </c>
      <c r="L33" s="10">
        <f t="shared" si="3"/>
        <v>0</v>
      </c>
    </row>
    <row r="34" spans="1:12" ht="27.6" x14ac:dyDescent="0.3">
      <c r="A34" s="13">
        <v>6</v>
      </c>
      <c r="B34" s="6" t="s">
        <v>98</v>
      </c>
      <c r="C34" s="81" t="s">
        <v>15</v>
      </c>
      <c r="D34" s="8"/>
      <c r="E34" s="8">
        <v>80</v>
      </c>
      <c r="F34" s="9"/>
      <c r="G34" s="10">
        <f t="shared" si="0"/>
        <v>0</v>
      </c>
      <c r="H34" s="9"/>
      <c r="I34" s="10">
        <f t="shared" si="1"/>
        <v>0</v>
      </c>
      <c r="J34" s="9"/>
      <c r="K34" s="10">
        <f t="shared" si="2"/>
        <v>0</v>
      </c>
      <c r="L34" s="10">
        <f t="shared" si="3"/>
        <v>0</v>
      </c>
    </row>
    <row r="35" spans="1:12" x14ac:dyDescent="0.3">
      <c r="A35" s="13"/>
      <c r="B35" s="33" t="s">
        <v>13</v>
      </c>
      <c r="C35" s="74" t="s">
        <v>42</v>
      </c>
      <c r="D35" s="21">
        <v>1</v>
      </c>
      <c r="E35" s="21">
        <f>E34*D35</f>
        <v>80</v>
      </c>
      <c r="F35" s="34"/>
      <c r="G35" s="10">
        <f t="shared" si="0"/>
        <v>0</v>
      </c>
      <c r="H35" s="21"/>
      <c r="I35" s="10">
        <f t="shared" si="1"/>
        <v>0</v>
      </c>
      <c r="J35" s="21"/>
      <c r="K35" s="10">
        <f t="shared" si="2"/>
        <v>0</v>
      </c>
      <c r="L35" s="10">
        <f t="shared" si="3"/>
        <v>0</v>
      </c>
    </row>
    <row r="36" spans="1:12" x14ac:dyDescent="0.3">
      <c r="A36" s="13"/>
      <c r="B36" s="35" t="s">
        <v>14</v>
      </c>
      <c r="C36" s="82" t="s">
        <v>0</v>
      </c>
      <c r="D36" s="36">
        <v>8.0000000000000002E-3</v>
      </c>
      <c r="E36" s="34">
        <f>D36*E34</f>
        <v>0.64</v>
      </c>
      <c r="F36" s="34"/>
      <c r="G36" s="10">
        <f t="shared" si="0"/>
        <v>0</v>
      </c>
      <c r="H36" s="34"/>
      <c r="I36" s="10">
        <f t="shared" si="1"/>
        <v>0</v>
      </c>
      <c r="J36" s="34"/>
      <c r="K36" s="10">
        <f t="shared" si="2"/>
        <v>0</v>
      </c>
      <c r="L36" s="10">
        <f t="shared" si="3"/>
        <v>0</v>
      </c>
    </row>
    <row r="37" spans="1:12" x14ac:dyDescent="0.3">
      <c r="A37" s="13"/>
      <c r="B37" s="51" t="s">
        <v>18</v>
      </c>
      <c r="C37" s="74" t="s">
        <v>2</v>
      </c>
      <c r="D37" s="44">
        <v>0.45</v>
      </c>
      <c r="E37" s="41">
        <f>E34*D37</f>
        <v>36</v>
      </c>
      <c r="F37" s="41"/>
      <c r="G37" s="10">
        <f t="shared" si="0"/>
        <v>0</v>
      </c>
      <c r="H37" s="41"/>
      <c r="I37" s="10">
        <f t="shared" si="1"/>
        <v>0</v>
      </c>
      <c r="J37" s="41"/>
      <c r="K37" s="10">
        <f t="shared" si="2"/>
        <v>0</v>
      </c>
      <c r="L37" s="10">
        <f t="shared" si="3"/>
        <v>0</v>
      </c>
    </row>
    <row r="38" spans="1:12" x14ac:dyDescent="0.3">
      <c r="A38" s="13"/>
      <c r="B38" s="51" t="s">
        <v>19</v>
      </c>
      <c r="C38" s="74" t="s">
        <v>15</v>
      </c>
      <c r="D38" s="44">
        <v>8.9999999999999993E-3</v>
      </c>
      <c r="E38" s="52">
        <f>E34*D38</f>
        <v>0.72</v>
      </c>
      <c r="F38" s="41"/>
      <c r="G38" s="10">
        <f t="shared" si="0"/>
        <v>0</v>
      </c>
      <c r="H38" s="41"/>
      <c r="I38" s="10">
        <f t="shared" si="1"/>
        <v>0</v>
      </c>
      <c r="J38" s="41"/>
      <c r="K38" s="10">
        <f t="shared" si="2"/>
        <v>0</v>
      </c>
      <c r="L38" s="10">
        <f t="shared" si="3"/>
        <v>0</v>
      </c>
    </row>
    <row r="39" spans="1:12" x14ac:dyDescent="0.3">
      <c r="A39" s="13"/>
      <c r="B39" s="53" t="s">
        <v>51</v>
      </c>
      <c r="C39" s="74" t="s">
        <v>2</v>
      </c>
      <c r="D39" s="21">
        <v>0.45</v>
      </c>
      <c r="E39" s="41">
        <f>E34*D39</f>
        <v>36</v>
      </c>
      <c r="F39" s="41"/>
      <c r="G39" s="10">
        <f t="shared" si="0"/>
        <v>0</v>
      </c>
      <c r="H39" s="41"/>
      <c r="I39" s="10">
        <f t="shared" si="1"/>
        <v>0</v>
      </c>
      <c r="J39" s="41"/>
      <c r="K39" s="10">
        <f t="shared" si="2"/>
        <v>0</v>
      </c>
      <c r="L39" s="10">
        <f t="shared" si="3"/>
        <v>0</v>
      </c>
    </row>
    <row r="40" spans="1:12" x14ac:dyDescent="0.3">
      <c r="A40" s="13"/>
      <c r="B40" s="53" t="s">
        <v>20</v>
      </c>
      <c r="C40" s="74" t="s">
        <v>2</v>
      </c>
      <c r="D40" s="44">
        <v>0.12</v>
      </c>
      <c r="E40" s="41">
        <f>E34*D40</f>
        <v>9.6</v>
      </c>
      <c r="F40" s="41"/>
      <c r="G40" s="10">
        <f t="shared" si="0"/>
        <v>0</v>
      </c>
      <c r="H40" s="41"/>
      <c r="I40" s="10">
        <f t="shared" si="1"/>
        <v>0</v>
      </c>
      <c r="J40" s="41"/>
      <c r="K40" s="10">
        <f t="shared" si="2"/>
        <v>0</v>
      </c>
      <c r="L40" s="10">
        <f t="shared" si="3"/>
        <v>0</v>
      </c>
    </row>
    <row r="41" spans="1:12" x14ac:dyDescent="0.3">
      <c r="A41" s="13"/>
      <c r="B41" s="54" t="s">
        <v>21</v>
      </c>
      <c r="C41" s="74" t="s">
        <v>22</v>
      </c>
      <c r="D41" s="21">
        <v>0.6</v>
      </c>
      <c r="E41" s="41">
        <f>E34*D41</f>
        <v>48</v>
      </c>
      <c r="F41" s="41"/>
      <c r="G41" s="10">
        <f t="shared" si="0"/>
        <v>0</v>
      </c>
      <c r="H41" s="41"/>
      <c r="I41" s="10">
        <f t="shared" si="1"/>
        <v>0</v>
      </c>
      <c r="J41" s="41"/>
      <c r="K41" s="10">
        <f t="shared" si="2"/>
        <v>0</v>
      </c>
      <c r="L41" s="10">
        <f t="shared" si="3"/>
        <v>0</v>
      </c>
    </row>
    <row r="42" spans="1:12" x14ac:dyDescent="0.3">
      <c r="A42" s="13"/>
      <c r="B42" s="55" t="s">
        <v>23</v>
      </c>
      <c r="C42" s="83" t="s">
        <v>16</v>
      </c>
      <c r="D42" s="46"/>
      <c r="E42" s="34">
        <v>10</v>
      </c>
      <c r="F42" s="34"/>
      <c r="G42" s="10">
        <f t="shared" si="0"/>
        <v>0</v>
      </c>
      <c r="H42" s="56"/>
      <c r="I42" s="10">
        <f t="shared" si="1"/>
        <v>0</v>
      </c>
      <c r="J42" s="56"/>
      <c r="K42" s="10">
        <f t="shared" si="2"/>
        <v>0</v>
      </c>
      <c r="L42" s="10">
        <f t="shared" si="3"/>
        <v>0</v>
      </c>
    </row>
    <row r="43" spans="1:12" x14ac:dyDescent="0.3">
      <c r="A43" s="13"/>
      <c r="B43" s="54" t="s">
        <v>24</v>
      </c>
      <c r="C43" s="74" t="s">
        <v>22</v>
      </c>
      <c r="D43" s="44">
        <v>0.26</v>
      </c>
      <c r="E43" s="41">
        <f>E34*D43</f>
        <v>20.8</v>
      </c>
      <c r="F43" s="41"/>
      <c r="G43" s="10">
        <f t="shared" si="0"/>
        <v>0</v>
      </c>
      <c r="H43" s="41"/>
      <c r="I43" s="10">
        <f t="shared" si="1"/>
        <v>0</v>
      </c>
      <c r="J43" s="41"/>
      <c r="K43" s="10">
        <f t="shared" si="2"/>
        <v>0</v>
      </c>
      <c r="L43" s="10">
        <f t="shared" si="3"/>
        <v>0</v>
      </c>
    </row>
    <row r="44" spans="1:12" x14ac:dyDescent="0.3">
      <c r="A44" s="13"/>
      <c r="B44" s="54" t="s">
        <v>25</v>
      </c>
      <c r="C44" s="74" t="s">
        <v>0</v>
      </c>
      <c r="D44" s="44">
        <v>7.0000000000000001E-3</v>
      </c>
      <c r="E44" s="41">
        <f>E34*D44</f>
        <v>0.56000000000000005</v>
      </c>
      <c r="F44" s="41"/>
      <c r="G44" s="10">
        <f t="shared" si="0"/>
        <v>0</v>
      </c>
      <c r="H44" s="41"/>
      <c r="I44" s="10">
        <f t="shared" si="1"/>
        <v>0</v>
      </c>
      <c r="J44" s="41"/>
      <c r="K44" s="10">
        <f t="shared" si="2"/>
        <v>0</v>
      </c>
      <c r="L44" s="10">
        <f t="shared" si="3"/>
        <v>0</v>
      </c>
    </row>
    <row r="45" spans="1:12" x14ac:dyDescent="0.3">
      <c r="A45" s="13">
        <v>7</v>
      </c>
      <c r="B45" s="15" t="s">
        <v>115</v>
      </c>
      <c r="C45" s="81" t="s">
        <v>15</v>
      </c>
      <c r="D45" s="16"/>
      <c r="E45" s="8">
        <v>8</v>
      </c>
      <c r="F45" s="9"/>
      <c r="G45" s="10">
        <f t="shared" si="0"/>
        <v>0</v>
      </c>
      <c r="H45" s="9"/>
      <c r="I45" s="10">
        <f t="shared" si="1"/>
        <v>0</v>
      </c>
      <c r="J45" s="9"/>
      <c r="K45" s="10">
        <f t="shared" si="2"/>
        <v>0</v>
      </c>
      <c r="L45" s="10">
        <f t="shared" si="3"/>
        <v>0</v>
      </c>
    </row>
    <row r="46" spans="1:12" x14ac:dyDescent="0.3">
      <c r="A46" s="13"/>
      <c r="B46" s="33" t="s">
        <v>13</v>
      </c>
      <c r="C46" s="74" t="s">
        <v>42</v>
      </c>
      <c r="D46" s="21">
        <v>1</v>
      </c>
      <c r="E46" s="21">
        <f>E45*D46</f>
        <v>8</v>
      </c>
      <c r="F46" s="34"/>
      <c r="G46" s="10">
        <f t="shared" si="0"/>
        <v>0</v>
      </c>
      <c r="H46" s="41"/>
      <c r="I46" s="10">
        <f t="shared" si="1"/>
        <v>0</v>
      </c>
      <c r="J46" s="34"/>
      <c r="K46" s="10">
        <f t="shared" si="2"/>
        <v>0</v>
      </c>
      <c r="L46" s="10">
        <f t="shared" si="3"/>
        <v>0</v>
      </c>
    </row>
    <row r="47" spans="1:12" x14ac:dyDescent="0.3">
      <c r="A47" s="13"/>
      <c r="B47" s="18" t="s">
        <v>116</v>
      </c>
      <c r="C47" s="74" t="s">
        <v>2</v>
      </c>
      <c r="D47" s="12"/>
      <c r="E47" s="9">
        <v>10</v>
      </c>
      <c r="F47" s="9"/>
      <c r="G47" s="10">
        <f t="shared" si="0"/>
        <v>0</v>
      </c>
      <c r="H47" s="9"/>
      <c r="I47" s="10">
        <f t="shared" si="1"/>
        <v>0</v>
      </c>
      <c r="J47" s="9"/>
      <c r="K47" s="10">
        <f t="shared" si="2"/>
        <v>0</v>
      </c>
      <c r="L47" s="10">
        <f t="shared" si="3"/>
        <v>0</v>
      </c>
    </row>
    <row r="48" spans="1:12" x14ac:dyDescent="0.3">
      <c r="A48" s="13"/>
      <c r="B48" s="11" t="s">
        <v>117</v>
      </c>
      <c r="C48" s="80" t="s">
        <v>28</v>
      </c>
      <c r="D48" s="12"/>
      <c r="E48" s="9">
        <v>1</v>
      </c>
      <c r="F48" s="9"/>
      <c r="G48" s="10">
        <f t="shared" si="0"/>
        <v>0</v>
      </c>
      <c r="H48" s="9"/>
      <c r="I48" s="10">
        <f t="shared" si="1"/>
        <v>0</v>
      </c>
      <c r="J48" s="9"/>
      <c r="K48" s="10">
        <f t="shared" si="2"/>
        <v>0</v>
      </c>
      <c r="L48" s="10">
        <f t="shared" si="3"/>
        <v>0</v>
      </c>
    </row>
    <row r="49" spans="1:12" x14ac:dyDescent="0.3">
      <c r="A49" s="13"/>
      <c r="B49" s="11" t="s">
        <v>3</v>
      </c>
      <c r="C49" s="80" t="s">
        <v>0</v>
      </c>
      <c r="D49" s="12">
        <v>1.5</v>
      </c>
      <c r="E49" s="9">
        <f>E45*D49</f>
        <v>12</v>
      </c>
      <c r="F49" s="9"/>
      <c r="G49" s="10">
        <f t="shared" si="0"/>
        <v>0</v>
      </c>
      <c r="H49" s="9"/>
      <c r="I49" s="10">
        <f t="shared" si="1"/>
        <v>0</v>
      </c>
      <c r="J49" s="9"/>
      <c r="K49" s="10">
        <f t="shared" si="2"/>
        <v>0</v>
      </c>
      <c r="L49" s="10">
        <f t="shared" si="3"/>
        <v>0</v>
      </c>
    </row>
    <row r="50" spans="1:12" x14ac:dyDescent="0.3">
      <c r="A50" s="59">
        <v>8</v>
      </c>
      <c r="B50" s="15" t="s">
        <v>129</v>
      </c>
      <c r="C50" s="81" t="s">
        <v>15</v>
      </c>
      <c r="D50" s="8"/>
      <c r="E50" s="8">
        <v>1.5</v>
      </c>
      <c r="F50" s="9"/>
      <c r="G50" s="10">
        <f t="shared" si="0"/>
        <v>0</v>
      </c>
      <c r="H50" s="9"/>
      <c r="I50" s="10">
        <f t="shared" si="1"/>
        <v>0</v>
      </c>
      <c r="J50" s="9"/>
      <c r="K50" s="10">
        <f t="shared" si="2"/>
        <v>0</v>
      </c>
      <c r="L50" s="10">
        <f t="shared" si="3"/>
        <v>0</v>
      </c>
    </row>
    <row r="51" spans="1:12" ht="27.6" x14ac:dyDescent="0.3">
      <c r="A51" s="59">
        <v>9</v>
      </c>
      <c r="B51" s="17" t="s">
        <v>118</v>
      </c>
      <c r="C51" s="81" t="s">
        <v>0</v>
      </c>
      <c r="D51" s="16"/>
      <c r="E51" s="8">
        <v>1</v>
      </c>
      <c r="F51" s="9"/>
      <c r="G51" s="10">
        <f t="shared" si="0"/>
        <v>0</v>
      </c>
      <c r="H51" s="9"/>
      <c r="I51" s="10">
        <f t="shared" si="1"/>
        <v>0</v>
      </c>
      <c r="J51" s="9"/>
      <c r="K51" s="10">
        <f t="shared" si="2"/>
        <v>0</v>
      </c>
      <c r="L51" s="10">
        <f t="shared" si="3"/>
        <v>0</v>
      </c>
    </row>
    <row r="52" spans="1:12" ht="27.6" x14ac:dyDescent="0.3">
      <c r="A52" s="59">
        <v>10</v>
      </c>
      <c r="B52" s="17" t="s">
        <v>121</v>
      </c>
      <c r="C52" s="89" t="s">
        <v>0</v>
      </c>
      <c r="D52" s="7"/>
      <c r="E52" s="90">
        <v>1</v>
      </c>
      <c r="F52" s="41"/>
      <c r="G52" s="10">
        <f t="shared" si="0"/>
        <v>0</v>
      </c>
      <c r="H52" s="41"/>
      <c r="I52" s="10">
        <f t="shared" si="1"/>
        <v>0</v>
      </c>
      <c r="J52" s="41"/>
      <c r="K52" s="10">
        <f t="shared" si="2"/>
        <v>0</v>
      </c>
      <c r="L52" s="10">
        <f t="shared" si="3"/>
        <v>0</v>
      </c>
    </row>
    <row r="53" spans="1:12" ht="27.6" x14ac:dyDescent="0.3">
      <c r="A53" s="59">
        <v>11</v>
      </c>
      <c r="B53" s="32" t="s">
        <v>55</v>
      </c>
      <c r="C53" s="74" t="s">
        <v>15</v>
      </c>
      <c r="D53" s="9"/>
      <c r="E53" s="9">
        <v>30</v>
      </c>
      <c r="F53" s="9"/>
      <c r="G53" s="10">
        <f t="shared" si="0"/>
        <v>0</v>
      </c>
      <c r="H53" s="9"/>
      <c r="I53" s="10">
        <f t="shared" si="1"/>
        <v>0</v>
      </c>
      <c r="J53" s="9"/>
      <c r="K53" s="10">
        <f t="shared" si="2"/>
        <v>0</v>
      </c>
      <c r="L53" s="10">
        <f t="shared" si="3"/>
        <v>0</v>
      </c>
    </row>
    <row r="54" spans="1:12" x14ac:dyDescent="0.3">
      <c r="A54" s="13"/>
      <c r="B54" s="22" t="s">
        <v>5</v>
      </c>
      <c r="C54" s="80"/>
      <c r="D54" s="12"/>
      <c r="E54" s="9"/>
      <c r="F54" s="21"/>
      <c r="G54" s="23">
        <f>SUM(G9:G53)</f>
        <v>0</v>
      </c>
      <c r="H54" s="14"/>
      <c r="I54" s="23">
        <f>SUM(I9:I53)</f>
        <v>0</v>
      </c>
      <c r="J54" s="14"/>
      <c r="K54" s="23">
        <f>SUM(K9:K53)</f>
        <v>0</v>
      </c>
      <c r="L54" s="23">
        <f>G54+I54+K54</f>
        <v>0</v>
      </c>
    </row>
    <row r="55" spans="1:12" x14ac:dyDescent="0.3">
      <c r="A55" s="13"/>
      <c r="B55" s="11" t="s">
        <v>4</v>
      </c>
      <c r="C55" s="86"/>
      <c r="D55" s="12"/>
      <c r="E55" s="9"/>
      <c r="F55" s="21"/>
      <c r="G55" s="9"/>
      <c r="H55" s="9"/>
      <c r="I55" s="9"/>
      <c r="J55" s="9"/>
      <c r="K55" s="10"/>
      <c r="L55" s="10">
        <f>G54*C55</f>
        <v>0</v>
      </c>
    </row>
    <row r="56" spans="1:12" x14ac:dyDescent="0.3">
      <c r="A56" s="60"/>
      <c r="B56" s="5" t="s">
        <v>5</v>
      </c>
      <c r="C56" s="80"/>
      <c r="D56" s="24"/>
      <c r="E56" s="25"/>
      <c r="F56" s="26"/>
      <c r="G56" s="25"/>
      <c r="H56" s="26"/>
      <c r="I56" s="26"/>
      <c r="J56" s="25"/>
      <c r="K56" s="27"/>
      <c r="L56" s="28">
        <f>L55+L54</f>
        <v>0</v>
      </c>
    </row>
    <row r="57" spans="1:12" x14ac:dyDescent="0.3">
      <c r="A57" s="60"/>
      <c r="B57" s="29" t="s">
        <v>6</v>
      </c>
      <c r="C57" s="87"/>
      <c r="D57" s="24"/>
      <c r="E57" s="25"/>
      <c r="F57" s="26"/>
      <c r="G57" s="25"/>
      <c r="H57" s="26"/>
      <c r="I57" s="26"/>
      <c r="J57" s="25"/>
      <c r="K57" s="27"/>
      <c r="L57" s="28">
        <f>L56*C57</f>
        <v>0</v>
      </c>
    </row>
    <row r="58" spans="1:12" x14ac:dyDescent="0.3">
      <c r="A58" s="60"/>
      <c r="B58" s="30" t="s">
        <v>5</v>
      </c>
      <c r="C58" s="88"/>
      <c r="D58" s="24"/>
      <c r="E58" s="25"/>
      <c r="F58" s="26"/>
      <c r="G58" s="25"/>
      <c r="H58" s="26"/>
      <c r="I58" s="26"/>
      <c r="J58" s="25"/>
      <c r="K58" s="27"/>
      <c r="L58" s="28">
        <f>L57+L56</f>
        <v>0</v>
      </c>
    </row>
    <row r="59" spans="1:12" x14ac:dyDescent="0.3">
      <c r="A59" s="13"/>
      <c r="B59" s="29" t="s">
        <v>56</v>
      </c>
      <c r="C59" s="87"/>
      <c r="D59" s="24"/>
      <c r="E59" s="9"/>
      <c r="F59" s="21"/>
      <c r="G59" s="9"/>
      <c r="H59" s="21"/>
      <c r="I59" s="21"/>
      <c r="J59" s="9"/>
      <c r="K59" s="10"/>
      <c r="L59" s="10">
        <f>L58*C59</f>
        <v>0</v>
      </c>
    </row>
    <row r="60" spans="1:12" x14ac:dyDescent="0.3">
      <c r="A60" s="13"/>
      <c r="B60" s="30" t="s">
        <v>5</v>
      </c>
      <c r="C60" s="88"/>
      <c r="D60" s="31"/>
      <c r="E60" s="9"/>
      <c r="F60" s="21"/>
      <c r="G60" s="9"/>
      <c r="H60" s="21"/>
      <c r="I60" s="21"/>
      <c r="J60" s="9"/>
      <c r="K60" s="10"/>
      <c r="L60" s="10">
        <f>L59+L58</f>
        <v>0</v>
      </c>
    </row>
    <row r="61" spans="1:12" x14ac:dyDescent="0.3">
      <c r="A61" s="13"/>
      <c r="B61" s="29" t="s">
        <v>7</v>
      </c>
      <c r="C61" s="86"/>
      <c r="D61" s="12"/>
      <c r="E61" s="9"/>
      <c r="F61" s="21"/>
      <c r="G61" s="9"/>
      <c r="H61" s="21"/>
      <c r="I61" s="21"/>
      <c r="J61" s="9"/>
      <c r="K61" s="10"/>
      <c r="L61" s="10">
        <f>L60*C61</f>
        <v>0</v>
      </c>
    </row>
    <row r="62" spans="1:12" x14ac:dyDescent="0.3">
      <c r="A62" s="13"/>
      <c r="B62" s="30" t="s">
        <v>52</v>
      </c>
      <c r="C62" s="80"/>
      <c r="D62" s="12"/>
      <c r="E62" s="9"/>
      <c r="F62" s="21"/>
      <c r="G62" s="9"/>
      <c r="H62" s="9"/>
      <c r="I62" s="9"/>
      <c r="J62" s="9"/>
      <c r="K62" s="10"/>
      <c r="L62" s="10">
        <f>L61+L60</f>
        <v>0</v>
      </c>
    </row>
    <row r="63" spans="1:12" x14ac:dyDescent="0.3">
      <c r="A63" s="13"/>
      <c r="B63" s="11" t="s">
        <v>53</v>
      </c>
      <c r="C63" s="86">
        <v>0.18</v>
      </c>
      <c r="D63" s="12"/>
      <c r="E63" s="12"/>
      <c r="F63" s="12"/>
      <c r="G63" s="12"/>
      <c r="H63" s="12"/>
      <c r="I63" s="12"/>
      <c r="J63" s="12"/>
      <c r="K63" s="12"/>
      <c r="L63" s="79">
        <f>L62*C63</f>
        <v>0</v>
      </c>
    </row>
    <row r="64" spans="1:12" x14ac:dyDescent="0.3">
      <c r="A64" s="13"/>
      <c r="B64" s="59" t="s">
        <v>10</v>
      </c>
      <c r="C64" s="5"/>
      <c r="D64" s="12"/>
      <c r="E64" s="12"/>
      <c r="F64" s="12"/>
      <c r="G64" s="12"/>
      <c r="H64" s="12"/>
      <c r="I64" s="12"/>
      <c r="J64" s="12"/>
      <c r="K64" s="12"/>
      <c r="L64" s="31">
        <f>SUM(L62:L63)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D4D82-07F3-4145-87BB-2B6E373B0C49}">
  <sheetPr>
    <tabColor theme="6" tint="-0.249977111117893"/>
  </sheetPr>
  <dimension ref="A1:O65"/>
  <sheetViews>
    <sheetView topLeftCell="A33" workbookViewId="0">
      <selection activeCell="C170" sqref="C170:C176"/>
    </sheetView>
  </sheetViews>
  <sheetFormatPr defaultRowHeight="14.4" x14ac:dyDescent="0.3"/>
  <cols>
    <col min="1" max="1" width="5" customWidth="1"/>
    <col min="2" max="2" width="69.88671875" customWidth="1"/>
    <col min="7" max="7" width="10.6640625" customWidth="1"/>
    <col min="9" max="9" width="11.33203125" customWidth="1"/>
    <col min="11" max="11" width="11.6640625" customWidth="1"/>
    <col min="12" max="12" width="13.6640625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L65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x14ac:dyDescent="0.3">
      <c r="A7" s="66"/>
      <c r="B7" s="78" t="s">
        <v>146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x14ac:dyDescent="0.3">
      <c r="A8" s="66"/>
      <c r="B8" s="77" t="s">
        <v>103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69">
        <v>1</v>
      </c>
      <c r="B9" s="91" t="s">
        <v>131</v>
      </c>
      <c r="C9" s="92" t="s">
        <v>90</v>
      </c>
      <c r="D9" s="93"/>
      <c r="E9" s="94">
        <v>14</v>
      </c>
      <c r="F9" s="95"/>
      <c r="G9" s="10">
        <f t="shared" ref="G9:G54" si="0">F9*E9</f>
        <v>0</v>
      </c>
      <c r="H9" s="38"/>
      <c r="I9" s="10">
        <f t="shared" ref="I9:I54" si="1">H9*E9</f>
        <v>0</v>
      </c>
      <c r="J9" s="38"/>
      <c r="K9" s="10">
        <f t="shared" ref="K9:K54" si="2">J9*E9</f>
        <v>0</v>
      </c>
      <c r="L9" s="167"/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14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ref="L10:L54" si="3">G10+I10+K10</f>
        <v>0</v>
      </c>
    </row>
    <row r="11" spans="1:12" x14ac:dyDescent="0.3">
      <c r="A11" s="75"/>
      <c r="B11" s="20" t="s">
        <v>12</v>
      </c>
      <c r="C11" s="74" t="s">
        <v>0</v>
      </c>
      <c r="D11" s="58">
        <v>0.1</v>
      </c>
      <c r="E11" s="21">
        <f>D11*E9</f>
        <v>1.4000000000000001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ht="27.6" x14ac:dyDescent="0.3">
      <c r="A12" s="13">
        <v>2</v>
      </c>
      <c r="B12" s="17" t="s">
        <v>134</v>
      </c>
      <c r="C12" s="81" t="s">
        <v>41</v>
      </c>
      <c r="D12" s="16"/>
      <c r="E12" s="8">
        <v>8</v>
      </c>
      <c r="F12" s="9"/>
      <c r="G12" s="10">
        <f t="shared" si="0"/>
        <v>0</v>
      </c>
      <c r="H12" s="9"/>
      <c r="I12" s="10">
        <f t="shared" si="1"/>
        <v>0</v>
      </c>
      <c r="J12" s="9"/>
      <c r="K12" s="10">
        <f t="shared" si="2"/>
        <v>0</v>
      </c>
      <c r="L12" s="10">
        <f t="shared" si="3"/>
        <v>0</v>
      </c>
    </row>
    <row r="13" spans="1:12" x14ac:dyDescent="0.3">
      <c r="A13" s="13"/>
      <c r="B13" s="33" t="s">
        <v>13</v>
      </c>
      <c r="C13" s="74" t="s">
        <v>42</v>
      </c>
      <c r="D13" s="21">
        <v>1</v>
      </c>
      <c r="E13" s="21">
        <f>E12*D13</f>
        <v>8</v>
      </c>
      <c r="F13" s="34"/>
      <c r="G13" s="10">
        <f t="shared" si="0"/>
        <v>0</v>
      </c>
      <c r="H13" s="41"/>
      <c r="I13" s="10">
        <f t="shared" si="1"/>
        <v>0</v>
      </c>
      <c r="J13" s="34"/>
      <c r="K13" s="10">
        <f t="shared" si="2"/>
        <v>0</v>
      </c>
      <c r="L13" s="10">
        <f t="shared" si="3"/>
        <v>0</v>
      </c>
    </row>
    <row r="14" spans="1:12" x14ac:dyDescent="0.3">
      <c r="A14" s="13"/>
      <c r="B14" s="43" t="s">
        <v>133</v>
      </c>
      <c r="C14" s="83" t="s">
        <v>16</v>
      </c>
      <c r="D14" s="39"/>
      <c r="E14" s="38">
        <v>2</v>
      </c>
      <c r="F14" s="38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13"/>
      <c r="B15" s="11" t="s">
        <v>3</v>
      </c>
      <c r="C15" s="80" t="s">
        <v>0</v>
      </c>
      <c r="D15" s="12">
        <v>0.4</v>
      </c>
      <c r="E15" s="9">
        <f>E12*D15</f>
        <v>3.2</v>
      </c>
      <c r="F15" s="9"/>
      <c r="G15" s="10">
        <f t="shared" si="0"/>
        <v>0</v>
      </c>
      <c r="H15" s="9"/>
      <c r="I15" s="10">
        <f t="shared" si="1"/>
        <v>0</v>
      </c>
      <c r="J15" s="9"/>
      <c r="K15" s="10">
        <f t="shared" si="2"/>
        <v>0</v>
      </c>
      <c r="L15" s="10">
        <f t="shared" si="3"/>
        <v>0</v>
      </c>
    </row>
    <row r="16" spans="1:12" x14ac:dyDescent="0.3">
      <c r="A16" s="13">
        <v>3</v>
      </c>
      <c r="B16" s="15" t="s">
        <v>81</v>
      </c>
      <c r="C16" s="81" t="s">
        <v>15</v>
      </c>
      <c r="D16" s="16"/>
      <c r="E16" s="8">
        <v>4</v>
      </c>
      <c r="F16" s="9"/>
      <c r="G16" s="10">
        <f t="shared" si="0"/>
        <v>0</v>
      </c>
      <c r="H16" s="9"/>
      <c r="I16" s="10">
        <f t="shared" si="1"/>
        <v>0</v>
      </c>
      <c r="J16" s="9"/>
      <c r="K16" s="10">
        <f t="shared" si="2"/>
        <v>0</v>
      </c>
      <c r="L16" s="10">
        <f t="shared" si="3"/>
        <v>0</v>
      </c>
    </row>
    <row r="17" spans="1:15" x14ac:dyDescent="0.3">
      <c r="A17" s="13"/>
      <c r="B17" s="33" t="s">
        <v>13</v>
      </c>
      <c r="C17" s="74" t="s">
        <v>42</v>
      </c>
      <c r="D17" s="21">
        <v>1</v>
      </c>
      <c r="E17" s="21">
        <f>E16*D17</f>
        <v>4</v>
      </c>
      <c r="F17" s="34"/>
      <c r="G17" s="10">
        <f t="shared" si="0"/>
        <v>0</v>
      </c>
      <c r="H17" s="41"/>
      <c r="I17" s="10">
        <f t="shared" si="1"/>
        <v>0</v>
      </c>
      <c r="J17" s="34"/>
      <c r="K17" s="10">
        <f t="shared" si="2"/>
        <v>0</v>
      </c>
      <c r="L17" s="10">
        <f t="shared" si="3"/>
        <v>0</v>
      </c>
    </row>
    <row r="18" spans="1:15" x14ac:dyDescent="0.3">
      <c r="A18" s="13"/>
      <c r="B18" s="18" t="s">
        <v>83</v>
      </c>
      <c r="C18" s="74" t="s">
        <v>2</v>
      </c>
      <c r="D18" s="12"/>
      <c r="E18" s="9">
        <f>E16*0.35</f>
        <v>1.4</v>
      </c>
      <c r="F18" s="9"/>
      <c r="G18" s="10">
        <f t="shared" si="0"/>
        <v>0</v>
      </c>
      <c r="H18" s="9"/>
      <c r="I18" s="10">
        <f t="shared" si="1"/>
        <v>0</v>
      </c>
      <c r="J18" s="9"/>
      <c r="K18" s="10">
        <f t="shared" si="2"/>
        <v>0</v>
      </c>
      <c r="L18" s="10">
        <f t="shared" si="3"/>
        <v>0</v>
      </c>
    </row>
    <row r="19" spans="1:15" x14ac:dyDescent="0.3">
      <c r="A19" s="13"/>
      <c r="B19" s="11" t="s">
        <v>82</v>
      </c>
      <c r="C19" s="80" t="s">
        <v>1</v>
      </c>
      <c r="D19" s="12"/>
      <c r="E19" s="9">
        <f>E18*0.3</f>
        <v>0.42</v>
      </c>
      <c r="F19" s="9"/>
      <c r="G19" s="10">
        <f t="shared" si="0"/>
        <v>0</v>
      </c>
      <c r="H19" s="9"/>
      <c r="I19" s="10">
        <f t="shared" si="1"/>
        <v>0</v>
      </c>
      <c r="J19" s="9"/>
      <c r="K19" s="10">
        <f t="shared" si="2"/>
        <v>0</v>
      </c>
      <c r="L19" s="10">
        <f t="shared" si="3"/>
        <v>0</v>
      </c>
    </row>
    <row r="20" spans="1:15" x14ac:dyDescent="0.3">
      <c r="A20" s="13"/>
      <c r="B20" s="11" t="s">
        <v>3</v>
      </c>
      <c r="C20" s="80" t="s">
        <v>0</v>
      </c>
      <c r="D20" s="12">
        <v>0.2</v>
      </c>
      <c r="E20" s="9">
        <f>E16*D20</f>
        <v>0.8</v>
      </c>
      <c r="F20" s="9"/>
      <c r="G20" s="10">
        <f t="shared" si="0"/>
        <v>0</v>
      </c>
      <c r="H20" s="9"/>
      <c r="I20" s="10">
        <f t="shared" si="1"/>
        <v>0</v>
      </c>
      <c r="J20" s="9"/>
      <c r="K20" s="10">
        <f t="shared" si="2"/>
        <v>0</v>
      </c>
      <c r="L20" s="10">
        <f t="shared" si="3"/>
        <v>0</v>
      </c>
    </row>
    <row r="21" spans="1:15" ht="27.6" x14ac:dyDescent="0.3">
      <c r="A21" s="13">
        <v>4</v>
      </c>
      <c r="B21" s="6" t="s">
        <v>98</v>
      </c>
      <c r="C21" s="81" t="s">
        <v>15</v>
      </c>
      <c r="D21" s="8"/>
      <c r="E21" s="8">
        <v>25</v>
      </c>
      <c r="F21" s="9"/>
      <c r="G21" s="10">
        <f t="shared" si="0"/>
        <v>0</v>
      </c>
      <c r="H21" s="9"/>
      <c r="I21" s="10">
        <f t="shared" si="1"/>
        <v>0</v>
      </c>
      <c r="J21" s="9"/>
      <c r="K21" s="10">
        <f t="shared" si="2"/>
        <v>0</v>
      </c>
      <c r="L21" s="10">
        <f t="shared" si="3"/>
        <v>0</v>
      </c>
    </row>
    <row r="22" spans="1:15" x14ac:dyDescent="0.3">
      <c r="A22" s="13"/>
      <c r="B22" s="33" t="s">
        <v>13</v>
      </c>
      <c r="C22" s="74" t="s">
        <v>42</v>
      </c>
      <c r="D22" s="21">
        <v>1</v>
      </c>
      <c r="E22" s="21">
        <f>E21*D22</f>
        <v>25</v>
      </c>
      <c r="F22" s="34"/>
      <c r="G22" s="10">
        <f t="shared" si="0"/>
        <v>0</v>
      </c>
      <c r="H22" s="21"/>
      <c r="I22" s="10">
        <f t="shared" si="1"/>
        <v>0</v>
      </c>
      <c r="J22" s="21"/>
      <c r="K22" s="10">
        <f t="shared" si="2"/>
        <v>0</v>
      </c>
      <c r="L22" s="10">
        <f t="shared" si="3"/>
        <v>0</v>
      </c>
    </row>
    <row r="23" spans="1:15" x14ac:dyDescent="0.3">
      <c r="A23" s="13"/>
      <c r="B23" s="35" t="s">
        <v>14</v>
      </c>
      <c r="C23" s="82" t="s">
        <v>0</v>
      </c>
      <c r="D23" s="36">
        <v>8.0000000000000002E-3</v>
      </c>
      <c r="E23" s="34">
        <f>D23*E21</f>
        <v>0.2</v>
      </c>
      <c r="F23" s="34"/>
      <c r="G23" s="10">
        <f t="shared" si="0"/>
        <v>0</v>
      </c>
      <c r="H23" s="34"/>
      <c r="I23" s="10">
        <f t="shared" si="1"/>
        <v>0</v>
      </c>
      <c r="J23" s="34"/>
      <c r="K23" s="10">
        <f t="shared" si="2"/>
        <v>0</v>
      </c>
      <c r="L23" s="10">
        <f t="shared" si="3"/>
        <v>0</v>
      </c>
    </row>
    <row r="24" spans="1:15" x14ac:dyDescent="0.3">
      <c r="A24" s="13"/>
      <c r="B24" s="51" t="s">
        <v>18</v>
      </c>
      <c r="C24" s="74" t="s">
        <v>2</v>
      </c>
      <c r="D24" s="44">
        <v>0.45</v>
      </c>
      <c r="E24" s="41">
        <f>E21*D24</f>
        <v>11.25</v>
      </c>
      <c r="F24" s="41"/>
      <c r="G24" s="10">
        <f t="shared" si="0"/>
        <v>0</v>
      </c>
      <c r="H24" s="41"/>
      <c r="I24" s="10">
        <f t="shared" si="1"/>
        <v>0</v>
      </c>
      <c r="J24" s="41"/>
      <c r="K24" s="10">
        <f t="shared" si="2"/>
        <v>0</v>
      </c>
      <c r="L24" s="10">
        <f t="shared" si="3"/>
        <v>0</v>
      </c>
    </row>
    <row r="25" spans="1:15" x14ac:dyDescent="0.3">
      <c r="A25" s="13"/>
      <c r="B25" s="51" t="s">
        <v>19</v>
      </c>
      <c r="C25" s="74" t="s">
        <v>15</v>
      </c>
      <c r="D25" s="44">
        <v>8.9999999999999993E-3</v>
      </c>
      <c r="E25" s="52">
        <f>E21*D25</f>
        <v>0.22499999999999998</v>
      </c>
      <c r="F25" s="41"/>
      <c r="G25" s="10">
        <f t="shared" si="0"/>
        <v>0</v>
      </c>
      <c r="H25" s="41"/>
      <c r="I25" s="10">
        <f t="shared" si="1"/>
        <v>0</v>
      </c>
      <c r="J25" s="41"/>
      <c r="K25" s="10">
        <f t="shared" si="2"/>
        <v>0</v>
      </c>
      <c r="L25" s="10">
        <f t="shared" si="3"/>
        <v>0</v>
      </c>
    </row>
    <row r="26" spans="1:15" x14ac:dyDescent="0.3">
      <c r="A26" s="13"/>
      <c r="B26" s="53" t="s">
        <v>51</v>
      </c>
      <c r="C26" s="74" t="s">
        <v>2</v>
      </c>
      <c r="D26" s="21">
        <v>0.45</v>
      </c>
      <c r="E26" s="41">
        <f>E21*D26</f>
        <v>11.25</v>
      </c>
      <c r="F26" s="41"/>
      <c r="G26" s="10">
        <f t="shared" si="0"/>
        <v>0</v>
      </c>
      <c r="H26" s="41"/>
      <c r="I26" s="10">
        <f t="shared" si="1"/>
        <v>0</v>
      </c>
      <c r="J26" s="41"/>
      <c r="K26" s="10">
        <f t="shared" si="2"/>
        <v>0</v>
      </c>
      <c r="L26" s="10">
        <f t="shared" si="3"/>
        <v>0</v>
      </c>
    </row>
    <row r="27" spans="1:15" x14ac:dyDescent="0.3">
      <c r="A27" s="13"/>
      <c r="B27" s="53" t="s">
        <v>20</v>
      </c>
      <c r="C27" s="74" t="s">
        <v>2</v>
      </c>
      <c r="D27" s="44">
        <v>0.12</v>
      </c>
      <c r="E27" s="41">
        <f>E21*D27</f>
        <v>3</v>
      </c>
      <c r="F27" s="41"/>
      <c r="G27" s="10">
        <f t="shared" si="0"/>
        <v>0</v>
      </c>
      <c r="H27" s="41"/>
      <c r="I27" s="10">
        <f t="shared" si="1"/>
        <v>0</v>
      </c>
      <c r="J27" s="41"/>
      <c r="K27" s="10">
        <f t="shared" si="2"/>
        <v>0</v>
      </c>
      <c r="L27" s="10">
        <f t="shared" si="3"/>
        <v>0</v>
      </c>
      <c r="O27" s="10">
        <f>G9+I9+K9</f>
        <v>0</v>
      </c>
    </row>
    <row r="28" spans="1:15" x14ac:dyDescent="0.3">
      <c r="A28" s="13"/>
      <c r="B28" s="54" t="s">
        <v>21</v>
      </c>
      <c r="C28" s="74" t="s">
        <v>22</v>
      </c>
      <c r="D28" s="21">
        <v>0.6</v>
      </c>
      <c r="E28" s="41">
        <f>E21*D28</f>
        <v>15</v>
      </c>
      <c r="F28" s="41"/>
      <c r="G28" s="10">
        <f t="shared" si="0"/>
        <v>0</v>
      </c>
      <c r="H28" s="41"/>
      <c r="I28" s="10">
        <f t="shared" si="1"/>
        <v>0</v>
      </c>
      <c r="J28" s="41"/>
      <c r="K28" s="10">
        <f t="shared" si="2"/>
        <v>0</v>
      </c>
      <c r="L28" s="10">
        <f t="shared" si="3"/>
        <v>0</v>
      </c>
    </row>
    <row r="29" spans="1:15" x14ac:dyDescent="0.3">
      <c r="A29" s="13"/>
      <c r="B29" s="55" t="s">
        <v>23</v>
      </c>
      <c r="C29" s="83" t="s">
        <v>16</v>
      </c>
      <c r="D29" s="46"/>
      <c r="E29" s="34">
        <v>10</v>
      </c>
      <c r="F29" s="34"/>
      <c r="G29" s="10">
        <f t="shared" si="0"/>
        <v>0</v>
      </c>
      <c r="H29" s="56"/>
      <c r="I29" s="10">
        <f t="shared" si="1"/>
        <v>0</v>
      </c>
      <c r="J29" s="56"/>
      <c r="K29" s="10">
        <f t="shared" si="2"/>
        <v>0</v>
      </c>
      <c r="L29" s="10">
        <f t="shared" si="3"/>
        <v>0</v>
      </c>
    </row>
    <row r="30" spans="1:15" x14ac:dyDescent="0.3">
      <c r="A30" s="13"/>
      <c r="B30" s="54" t="s">
        <v>24</v>
      </c>
      <c r="C30" s="74" t="s">
        <v>22</v>
      </c>
      <c r="D30" s="44">
        <v>0.26</v>
      </c>
      <c r="E30" s="41">
        <f>E21*D30</f>
        <v>6.5</v>
      </c>
      <c r="F30" s="41"/>
      <c r="G30" s="10">
        <f t="shared" si="0"/>
        <v>0</v>
      </c>
      <c r="H30" s="41"/>
      <c r="I30" s="10">
        <f t="shared" si="1"/>
        <v>0</v>
      </c>
      <c r="J30" s="41"/>
      <c r="K30" s="10">
        <f t="shared" si="2"/>
        <v>0</v>
      </c>
      <c r="L30" s="10">
        <f t="shared" si="3"/>
        <v>0</v>
      </c>
    </row>
    <row r="31" spans="1:15" x14ac:dyDescent="0.3">
      <c r="A31" s="13"/>
      <c r="B31" s="54" t="s">
        <v>25</v>
      </c>
      <c r="C31" s="74" t="s">
        <v>0</v>
      </c>
      <c r="D31" s="44">
        <v>7.0000000000000001E-3</v>
      </c>
      <c r="E31" s="41">
        <f>E21*D31</f>
        <v>0.17500000000000002</v>
      </c>
      <c r="F31" s="41"/>
      <c r="G31" s="10">
        <f t="shared" si="0"/>
        <v>0</v>
      </c>
      <c r="H31" s="41"/>
      <c r="I31" s="10">
        <f t="shared" si="1"/>
        <v>0</v>
      </c>
      <c r="J31" s="41"/>
      <c r="K31" s="10">
        <f t="shared" si="2"/>
        <v>0</v>
      </c>
      <c r="L31" s="10">
        <f t="shared" si="3"/>
        <v>0</v>
      </c>
    </row>
    <row r="32" spans="1:15" x14ac:dyDescent="0.3">
      <c r="A32" s="122">
        <v>5</v>
      </c>
      <c r="B32" s="123" t="s">
        <v>144</v>
      </c>
      <c r="C32" s="124" t="s">
        <v>16</v>
      </c>
      <c r="D32" s="125"/>
      <c r="E32" s="125">
        <v>3</v>
      </c>
      <c r="F32" s="126"/>
      <c r="G32" s="10">
        <f t="shared" si="0"/>
        <v>0</v>
      </c>
      <c r="H32" s="126"/>
      <c r="I32" s="10">
        <f t="shared" si="1"/>
        <v>0</v>
      </c>
      <c r="J32" s="126"/>
      <c r="K32" s="10">
        <f t="shared" si="2"/>
        <v>0</v>
      </c>
      <c r="L32" s="10">
        <f t="shared" si="3"/>
        <v>0</v>
      </c>
    </row>
    <row r="33" spans="1:12" x14ac:dyDescent="0.3">
      <c r="A33" s="122"/>
      <c r="B33" s="29" t="s">
        <v>57</v>
      </c>
      <c r="C33" s="127" t="s">
        <v>0</v>
      </c>
      <c r="D33" s="126">
        <v>0.8</v>
      </c>
      <c r="E33" s="126">
        <v>1</v>
      </c>
      <c r="F33" s="126"/>
      <c r="G33" s="10">
        <f t="shared" si="0"/>
        <v>0</v>
      </c>
      <c r="H33" s="126"/>
      <c r="I33" s="10">
        <f t="shared" si="1"/>
        <v>0</v>
      </c>
      <c r="J33" s="126"/>
      <c r="K33" s="10">
        <f t="shared" si="2"/>
        <v>0</v>
      </c>
      <c r="L33" s="10">
        <f t="shared" si="3"/>
        <v>0</v>
      </c>
    </row>
    <row r="34" spans="1:12" x14ac:dyDescent="0.3">
      <c r="A34" s="154">
        <v>6</v>
      </c>
      <c r="B34" s="152" t="s">
        <v>60</v>
      </c>
      <c r="C34" s="133" t="s">
        <v>28</v>
      </c>
      <c r="D34" s="125"/>
      <c r="E34" s="90">
        <v>3</v>
      </c>
      <c r="F34" s="131"/>
      <c r="G34" s="10">
        <f t="shared" si="0"/>
        <v>0</v>
      </c>
      <c r="H34" s="131"/>
      <c r="I34" s="10">
        <f t="shared" si="1"/>
        <v>0</v>
      </c>
      <c r="J34" s="131"/>
      <c r="K34" s="10">
        <f t="shared" si="2"/>
        <v>0</v>
      </c>
      <c r="L34" s="10">
        <f t="shared" si="3"/>
        <v>0</v>
      </c>
    </row>
    <row r="35" spans="1:12" x14ac:dyDescent="0.3">
      <c r="A35" s="154"/>
      <c r="B35" s="134" t="s">
        <v>13</v>
      </c>
      <c r="C35" s="135" t="s">
        <v>28</v>
      </c>
      <c r="D35" s="128">
        <v>1</v>
      </c>
      <c r="E35" s="128">
        <f>E34*D35</f>
        <v>3</v>
      </c>
      <c r="F35" s="136"/>
      <c r="G35" s="10">
        <f t="shared" si="0"/>
        <v>0</v>
      </c>
      <c r="H35" s="128"/>
      <c r="I35" s="10">
        <f t="shared" si="1"/>
        <v>0</v>
      </c>
      <c r="J35" s="136"/>
      <c r="K35" s="10">
        <f t="shared" si="2"/>
        <v>0</v>
      </c>
      <c r="L35" s="10">
        <f t="shared" si="3"/>
        <v>0</v>
      </c>
    </row>
    <row r="36" spans="1:12" x14ac:dyDescent="0.3">
      <c r="A36" s="154"/>
      <c r="B36" s="137" t="s">
        <v>14</v>
      </c>
      <c r="C36" s="138" t="s">
        <v>0</v>
      </c>
      <c r="D36" s="139">
        <v>1.2</v>
      </c>
      <c r="E36" s="136">
        <f>E34*D36</f>
        <v>3.5999999999999996</v>
      </c>
      <c r="F36" s="136"/>
      <c r="G36" s="10">
        <f t="shared" si="0"/>
        <v>0</v>
      </c>
      <c r="H36" s="136"/>
      <c r="I36" s="10">
        <f t="shared" si="1"/>
        <v>0</v>
      </c>
      <c r="J36" s="136"/>
      <c r="K36" s="10">
        <f t="shared" si="2"/>
        <v>0</v>
      </c>
      <c r="L36" s="10">
        <f t="shared" si="3"/>
        <v>0</v>
      </c>
    </row>
    <row r="37" spans="1:12" ht="27.6" x14ac:dyDescent="0.3">
      <c r="A37" s="154"/>
      <c r="B37" s="49" t="s">
        <v>58</v>
      </c>
      <c r="C37" s="135" t="s">
        <v>28</v>
      </c>
      <c r="D37" s="126"/>
      <c r="E37" s="131">
        <v>1</v>
      </c>
      <c r="F37" s="131"/>
      <c r="G37" s="10">
        <f t="shared" si="0"/>
        <v>0</v>
      </c>
      <c r="H37" s="131"/>
      <c r="I37" s="10">
        <f t="shared" si="1"/>
        <v>0</v>
      </c>
      <c r="J37" s="131"/>
      <c r="K37" s="10">
        <f t="shared" si="2"/>
        <v>0</v>
      </c>
      <c r="L37" s="10">
        <f t="shared" si="3"/>
        <v>0</v>
      </c>
    </row>
    <row r="38" spans="1:12" ht="27.6" x14ac:dyDescent="0.3">
      <c r="A38" s="154"/>
      <c r="B38" s="49" t="s">
        <v>59</v>
      </c>
      <c r="C38" s="135" t="s">
        <v>28</v>
      </c>
      <c r="D38" s="126"/>
      <c r="E38" s="131">
        <v>2</v>
      </c>
      <c r="F38" s="131"/>
      <c r="G38" s="10">
        <f t="shared" si="0"/>
        <v>0</v>
      </c>
      <c r="H38" s="131"/>
      <c r="I38" s="10">
        <f t="shared" si="1"/>
        <v>0</v>
      </c>
      <c r="J38" s="131"/>
      <c r="K38" s="10">
        <f t="shared" si="2"/>
        <v>0</v>
      </c>
      <c r="L38" s="10">
        <f t="shared" si="3"/>
        <v>0</v>
      </c>
    </row>
    <row r="39" spans="1:12" x14ac:dyDescent="0.3">
      <c r="A39" s="122"/>
      <c r="B39" s="29" t="s">
        <v>3</v>
      </c>
      <c r="C39" s="127" t="s">
        <v>0</v>
      </c>
      <c r="D39" s="126">
        <v>2</v>
      </c>
      <c r="E39" s="131">
        <f>E34*D39</f>
        <v>6</v>
      </c>
      <c r="F39" s="131"/>
      <c r="G39" s="10">
        <f t="shared" si="0"/>
        <v>0</v>
      </c>
      <c r="H39" s="131"/>
      <c r="I39" s="10">
        <f t="shared" si="1"/>
        <v>0</v>
      </c>
      <c r="J39" s="131"/>
      <c r="K39" s="10">
        <f t="shared" si="2"/>
        <v>0</v>
      </c>
      <c r="L39" s="10">
        <f t="shared" si="3"/>
        <v>0</v>
      </c>
    </row>
    <row r="40" spans="1:12" x14ac:dyDescent="0.3">
      <c r="A40" s="13">
        <v>7</v>
      </c>
      <c r="B40" s="15" t="s">
        <v>68</v>
      </c>
      <c r="C40" s="84" t="s">
        <v>28</v>
      </c>
      <c r="D40" s="8"/>
      <c r="E40" s="8">
        <v>1</v>
      </c>
      <c r="F40" s="9"/>
      <c r="G40" s="10">
        <f t="shared" si="0"/>
        <v>0</v>
      </c>
      <c r="H40" s="9"/>
      <c r="I40" s="10">
        <f t="shared" si="1"/>
        <v>0</v>
      </c>
      <c r="J40" s="9"/>
      <c r="K40" s="10">
        <f t="shared" si="2"/>
        <v>0</v>
      </c>
      <c r="L40" s="10">
        <f t="shared" si="3"/>
        <v>0</v>
      </c>
    </row>
    <row r="41" spans="1:12" x14ac:dyDescent="0.3">
      <c r="A41" s="13"/>
      <c r="B41" s="11" t="s">
        <v>8</v>
      </c>
      <c r="C41" s="80" t="s">
        <v>28</v>
      </c>
      <c r="D41" s="9"/>
      <c r="E41" s="9">
        <v>1</v>
      </c>
      <c r="F41" s="9"/>
      <c r="G41" s="10">
        <f t="shared" si="0"/>
        <v>0</v>
      </c>
      <c r="H41" s="38"/>
      <c r="I41" s="10">
        <f t="shared" si="1"/>
        <v>0</v>
      </c>
      <c r="J41" s="9"/>
      <c r="K41" s="10">
        <f t="shared" si="2"/>
        <v>0</v>
      </c>
      <c r="L41" s="10">
        <f t="shared" si="3"/>
        <v>0</v>
      </c>
    </row>
    <row r="42" spans="1:12" ht="27.6" x14ac:dyDescent="0.3">
      <c r="A42" s="13"/>
      <c r="B42" s="18" t="s">
        <v>70</v>
      </c>
      <c r="C42" s="85" t="s">
        <v>28</v>
      </c>
      <c r="D42" s="9"/>
      <c r="E42" s="9">
        <v>1</v>
      </c>
      <c r="F42" s="9"/>
      <c r="G42" s="10">
        <f t="shared" si="0"/>
        <v>0</v>
      </c>
      <c r="H42" s="9"/>
      <c r="I42" s="10">
        <f t="shared" si="1"/>
        <v>0</v>
      </c>
      <c r="J42" s="9"/>
      <c r="K42" s="10">
        <f t="shared" si="2"/>
        <v>0</v>
      </c>
      <c r="L42" s="10">
        <f t="shared" si="3"/>
        <v>0</v>
      </c>
    </row>
    <row r="43" spans="1:12" x14ac:dyDescent="0.3">
      <c r="A43" s="13"/>
      <c r="B43" s="18" t="s">
        <v>69</v>
      </c>
      <c r="C43" s="85" t="s">
        <v>9</v>
      </c>
      <c r="D43" s="9"/>
      <c r="E43" s="9">
        <v>1</v>
      </c>
      <c r="F43" s="9"/>
      <c r="G43" s="10">
        <f t="shared" si="0"/>
        <v>0</v>
      </c>
      <c r="H43" s="9"/>
      <c r="I43" s="10">
        <f t="shared" si="1"/>
        <v>0</v>
      </c>
      <c r="J43" s="9"/>
      <c r="K43" s="10">
        <f t="shared" si="2"/>
        <v>0</v>
      </c>
      <c r="L43" s="10">
        <f t="shared" si="3"/>
        <v>0</v>
      </c>
    </row>
    <row r="44" spans="1:12" x14ac:dyDescent="0.3">
      <c r="A44" s="122"/>
      <c r="B44" s="29" t="s">
        <v>3</v>
      </c>
      <c r="C44" s="80" t="s">
        <v>0</v>
      </c>
      <c r="D44" s="9">
        <v>5</v>
      </c>
      <c r="E44" s="9">
        <f>E40*D44</f>
        <v>5</v>
      </c>
      <c r="F44" s="9"/>
      <c r="G44" s="10">
        <f t="shared" si="0"/>
        <v>0</v>
      </c>
      <c r="H44" s="9"/>
      <c r="I44" s="10">
        <f t="shared" si="1"/>
        <v>0</v>
      </c>
      <c r="J44" s="9"/>
      <c r="K44" s="10">
        <f t="shared" si="2"/>
        <v>0</v>
      </c>
      <c r="L44" s="10">
        <f t="shared" si="3"/>
        <v>0</v>
      </c>
    </row>
    <row r="45" spans="1:12" x14ac:dyDescent="0.3">
      <c r="A45" s="13">
        <v>8</v>
      </c>
      <c r="B45" s="132" t="s">
        <v>73</v>
      </c>
      <c r="C45" s="84" t="s">
        <v>28</v>
      </c>
      <c r="D45" s="8"/>
      <c r="E45" s="8">
        <v>1</v>
      </c>
      <c r="F45" s="9"/>
      <c r="G45" s="10">
        <f t="shared" si="0"/>
        <v>0</v>
      </c>
      <c r="H45" s="9"/>
      <c r="I45" s="10">
        <f t="shared" si="1"/>
        <v>0</v>
      </c>
      <c r="J45" s="9"/>
      <c r="K45" s="10">
        <f t="shared" si="2"/>
        <v>0</v>
      </c>
      <c r="L45" s="10">
        <f t="shared" si="3"/>
        <v>0</v>
      </c>
    </row>
    <row r="46" spans="1:12" x14ac:dyDescent="0.3">
      <c r="A46" s="13"/>
      <c r="B46" s="11" t="s">
        <v>8</v>
      </c>
      <c r="C46" s="103" t="s">
        <v>28</v>
      </c>
      <c r="D46" s="9"/>
      <c r="E46" s="9">
        <v>1</v>
      </c>
      <c r="F46" s="9"/>
      <c r="G46" s="10">
        <f t="shared" si="0"/>
        <v>0</v>
      </c>
      <c r="H46" s="38"/>
      <c r="I46" s="10">
        <f t="shared" si="1"/>
        <v>0</v>
      </c>
      <c r="J46" s="9"/>
      <c r="K46" s="10">
        <f t="shared" si="2"/>
        <v>0</v>
      </c>
      <c r="L46" s="10">
        <f t="shared" si="3"/>
        <v>0</v>
      </c>
    </row>
    <row r="47" spans="1:12" x14ac:dyDescent="0.3">
      <c r="A47" s="13"/>
      <c r="B47" s="18" t="s">
        <v>77</v>
      </c>
      <c r="C47" s="74" t="s">
        <v>15</v>
      </c>
      <c r="D47" s="9"/>
      <c r="E47" s="9">
        <v>1.3</v>
      </c>
      <c r="F47" s="9"/>
      <c r="G47" s="10">
        <f t="shared" si="0"/>
        <v>0</v>
      </c>
      <c r="H47" s="9"/>
      <c r="I47" s="10">
        <f t="shared" si="1"/>
        <v>0</v>
      </c>
      <c r="J47" s="9"/>
      <c r="K47" s="10">
        <f t="shared" si="2"/>
        <v>0</v>
      </c>
      <c r="L47" s="10">
        <f t="shared" si="3"/>
        <v>0</v>
      </c>
    </row>
    <row r="48" spans="1:12" x14ac:dyDescent="0.3">
      <c r="A48" s="13"/>
      <c r="B48" s="18" t="s">
        <v>78</v>
      </c>
      <c r="C48" s="74" t="s">
        <v>15</v>
      </c>
      <c r="D48" s="9"/>
      <c r="E48" s="9">
        <v>1.2</v>
      </c>
      <c r="F48" s="9"/>
      <c r="G48" s="10">
        <f t="shared" si="0"/>
        <v>0</v>
      </c>
      <c r="H48" s="9"/>
      <c r="I48" s="10">
        <f t="shared" si="1"/>
        <v>0</v>
      </c>
      <c r="J48" s="9"/>
      <c r="K48" s="10">
        <f t="shared" si="2"/>
        <v>0</v>
      </c>
      <c r="L48" s="10">
        <f t="shared" si="3"/>
        <v>0</v>
      </c>
    </row>
    <row r="49" spans="1:12" x14ac:dyDescent="0.3">
      <c r="A49" s="13"/>
      <c r="B49" s="11" t="s">
        <v>3</v>
      </c>
      <c r="C49" s="80" t="s">
        <v>0</v>
      </c>
      <c r="D49" s="9">
        <v>2</v>
      </c>
      <c r="E49" s="9">
        <f>E45*D49</f>
        <v>2</v>
      </c>
      <c r="F49" s="9"/>
      <c r="G49" s="10">
        <f t="shared" si="0"/>
        <v>0</v>
      </c>
      <c r="H49" s="9"/>
      <c r="I49" s="10">
        <f t="shared" si="1"/>
        <v>0</v>
      </c>
      <c r="J49" s="9"/>
      <c r="K49" s="10">
        <f t="shared" si="2"/>
        <v>0</v>
      </c>
      <c r="L49" s="10">
        <f t="shared" si="3"/>
        <v>0</v>
      </c>
    </row>
    <row r="50" spans="1:12" ht="27.6" x14ac:dyDescent="0.3">
      <c r="A50" s="13">
        <v>9</v>
      </c>
      <c r="B50" s="17" t="s">
        <v>126</v>
      </c>
      <c r="C50" s="107" t="s">
        <v>28</v>
      </c>
      <c r="D50" s="8"/>
      <c r="E50" s="8">
        <v>1</v>
      </c>
      <c r="F50" s="9"/>
      <c r="G50" s="10">
        <f t="shared" si="0"/>
        <v>0</v>
      </c>
      <c r="H50" s="9"/>
      <c r="I50" s="10">
        <f t="shared" si="1"/>
        <v>0</v>
      </c>
      <c r="J50" s="9"/>
      <c r="K50" s="10">
        <f t="shared" si="2"/>
        <v>0</v>
      </c>
      <c r="L50" s="10">
        <f t="shared" si="3"/>
        <v>0</v>
      </c>
    </row>
    <row r="51" spans="1:12" x14ac:dyDescent="0.3">
      <c r="A51" s="59">
        <v>10</v>
      </c>
      <c r="B51" s="15" t="s">
        <v>129</v>
      </c>
      <c r="C51" s="81" t="s">
        <v>15</v>
      </c>
      <c r="D51" s="8"/>
      <c r="E51" s="8">
        <v>1.4</v>
      </c>
      <c r="F51" s="9"/>
      <c r="G51" s="10">
        <f t="shared" si="0"/>
        <v>0</v>
      </c>
      <c r="H51" s="9"/>
      <c r="I51" s="10">
        <f t="shared" si="1"/>
        <v>0</v>
      </c>
      <c r="J51" s="9"/>
      <c r="K51" s="10">
        <f t="shared" si="2"/>
        <v>0</v>
      </c>
      <c r="L51" s="10">
        <f t="shared" si="3"/>
        <v>0</v>
      </c>
    </row>
    <row r="52" spans="1:12" ht="27.6" x14ac:dyDescent="0.3">
      <c r="A52" s="13">
        <v>11</v>
      </c>
      <c r="B52" s="17" t="s">
        <v>118</v>
      </c>
      <c r="C52" s="81" t="s">
        <v>0</v>
      </c>
      <c r="D52" s="16"/>
      <c r="E52" s="8">
        <v>1</v>
      </c>
      <c r="F52" s="9"/>
      <c r="G52" s="10">
        <f t="shared" si="0"/>
        <v>0</v>
      </c>
      <c r="H52" s="9"/>
      <c r="I52" s="10">
        <f t="shared" si="1"/>
        <v>0</v>
      </c>
      <c r="J52" s="9"/>
      <c r="K52" s="10">
        <f t="shared" si="2"/>
        <v>0</v>
      </c>
      <c r="L52" s="10">
        <f t="shared" si="3"/>
        <v>0</v>
      </c>
    </row>
    <row r="53" spans="1:12" ht="27.6" x14ac:dyDescent="0.3">
      <c r="A53" s="13">
        <v>12</v>
      </c>
      <c r="B53" s="17" t="s">
        <v>121</v>
      </c>
      <c r="C53" s="89" t="s">
        <v>0</v>
      </c>
      <c r="D53" s="7"/>
      <c r="E53" s="90">
        <v>1</v>
      </c>
      <c r="F53" s="41"/>
      <c r="G53" s="10">
        <f t="shared" si="0"/>
        <v>0</v>
      </c>
      <c r="H53" s="41"/>
      <c r="I53" s="10">
        <f t="shared" si="1"/>
        <v>0</v>
      </c>
      <c r="J53" s="41"/>
      <c r="K53" s="10">
        <f t="shared" si="2"/>
        <v>0</v>
      </c>
      <c r="L53" s="10">
        <f t="shared" si="3"/>
        <v>0</v>
      </c>
    </row>
    <row r="54" spans="1:12" ht="27.6" x14ac:dyDescent="0.3">
      <c r="A54" s="13">
        <v>13</v>
      </c>
      <c r="B54" s="32" t="s">
        <v>55</v>
      </c>
      <c r="C54" s="74" t="s">
        <v>15</v>
      </c>
      <c r="D54" s="9"/>
      <c r="E54" s="9">
        <v>8</v>
      </c>
      <c r="F54" s="9"/>
      <c r="G54" s="10">
        <f t="shared" si="0"/>
        <v>0</v>
      </c>
      <c r="H54" s="9"/>
      <c r="I54" s="10">
        <f t="shared" si="1"/>
        <v>0</v>
      </c>
      <c r="J54" s="9"/>
      <c r="K54" s="10">
        <f t="shared" si="2"/>
        <v>0</v>
      </c>
      <c r="L54" s="10">
        <f t="shared" si="3"/>
        <v>0</v>
      </c>
    </row>
    <row r="55" spans="1:12" x14ac:dyDescent="0.3">
      <c r="A55" s="13"/>
      <c r="B55" s="22" t="s">
        <v>5</v>
      </c>
      <c r="C55" s="80"/>
      <c r="D55" s="12"/>
      <c r="E55" s="9"/>
      <c r="F55" s="21"/>
      <c r="G55" s="23">
        <f>SUM(G9:G54)</f>
        <v>0</v>
      </c>
      <c r="H55" s="14"/>
      <c r="I55" s="23">
        <f>SUM(I9:I54)</f>
        <v>0</v>
      </c>
      <c r="J55" s="14"/>
      <c r="K55" s="23">
        <f>SUM(K9:K54)</f>
        <v>0</v>
      </c>
      <c r="L55" s="23">
        <f>G55+I55+K55</f>
        <v>0</v>
      </c>
    </row>
    <row r="56" spans="1:12" x14ac:dyDescent="0.3">
      <c r="A56" s="13"/>
      <c r="B56" s="11" t="s">
        <v>4</v>
      </c>
      <c r="C56" s="86"/>
      <c r="D56" s="12"/>
      <c r="E56" s="9"/>
      <c r="F56" s="21"/>
      <c r="G56" s="9"/>
      <c r="H56" s="9"/>
      <c r="I56" s="9"/>
      <c r="J56" s="9"/>
      <c r="K56" s="10"/>
      <c r="L56" s="10">
        <f>G55*C56</f>
        <v>0</v>
      </c>
    </row>
    <row r="57" spans="1:12" x14ac:dyDescent="0.3">
      <c r="A57" s="60"/>
      <c r="B57" s="5" t="s">
        <v>5</v>
      </c>
      <c r="C57" s="80"/>
      <c r="D57" s="24"/>
      <c r="E57" s="25"/>
      <c r="F57" s="26"/>
      <c r="G57" s="25"/>
      <c r="H57" s="26"/>
      <c r="I57" s="26"/>
      <c r="J57" s="25"/>
      <c r="K57" s="27"/>
      <c r="L57" s="28">
        <f>L56+L55</f>
        <v>0</v>
      </c>
    </row>
    <row r="58" spans="1:12" x14ac:dyDescent="0.3">
      <c r="A58" s="60"/>
      <c r="B58" s="29" t="s">
        <v>6</v>
      </c>
      <c r="C58" s="87"/>
      <c r="D58" s="24"/>
      <c r="E58" s="25"/>
      <c r="F58" s="26"/>
      <c r="G58" s="25"/>
      <c r="H58" s="26"/>
      <c r="I58" s="26"/>
      <c r="J58" s="25"/>
      <c r="K58" s="27"/>
      <c r="L58" s="28">
        <f>L57*C58</f>
        <v>0</v>
      </c>
    </row>
    <row r="59" spans="1:12" x14ac:dyDescent="0.3">
      <c r="A59" s="60"/>
      <c r="B59" s="30" t="s">
        <v>5</v>
      </c>
      <c r="C59" s="88"/>
      <c r="D59" s="24"/>
      <c r="E59" s="25"/>
      <c r="F59" s="26"/>
      <c r="G59" s="25"/>
      <c r="H59" s="26"/>
      <c r="I59" s="26"/>
      <c r="J59" s="25"/>
      <c r="K59" s="27"/>
      <c r="L59" s="28">
        <f>L58+L57</f>
        <v>0</v>
      </c>
    </row>
    <row r="60" spans="1:12" x14ac:dyDescent="0.3">
      <c r="A60" s="13"/>
      <c r="B60" s="29" t="s">
        <v>56</v>
      </c>
      <c r="C60" s="87"/>
      <c r="D60" s="24"/>
      <c r="E60" s="9"/>
      <c r="F60" s="21"/>
      <c r="G60" s="9"/>
      <c r="H60" s="21"/>
      <c r="I60" s="21"/>
      <c r="J60" s="9"/>
      <c r="K60" s="10"/>
      <c r="L60" s="10">
        <f>L59*C60</f>
        <v>0</v>
      </c>
    </row>
    <row r="61" spans="1:12" x14ac:dyDescent="0.3">
      <c r="A61" s="13"/>
      <c r="B61" s="30" t="s">
        <v>5</v>
      </c>
      <c r="C61" s="88"/>
      <c r="D61" s="31"/>
      <c r="E61" s="9"/>
      <c r="F61" s="21"/>
      <c r="G61" s="9"/>
      <c r="H61" s="21"/>
      <c r="I61" s="21"/>
      <c r="J61" s="9"/>
      <c r="K61" s="10"/>
      <c r="L61" s="10">
        <f>L60+L59</f>
        <v>0</v>
      </c>
    </row>
    <row r="62" spans="1:12" x14ac:dyDescent="0.3">
      <c r="A62" s="13"/>
      <c r="B62" s="29" t="s">
        <v>7</v>
      </c>
      <c r="C62" s="86"/>
      <c r="D62" s="12"/>
      <c r="E62" s="9"/>
      <c r="F62" s="21"/>
      <c r="G62" s="9"/>
      <c r="H62" s="21"/>
      <c r="I62" s="21"/>
      <c r="J62" s="9"/>
      <c r="K62" s="10"/>
      <c r="L62" s="10">
        <f>L61*C62</f>
        <v>0</v>
      </c>
    </row>
    <row r="63" spans="1:12" x14ac:dyDescent="0.3">
      <c r="A63" s="13"/>
      <c r="B63" s="30" t="s">
        <v>52</v>
      </c>
      <c r="C63" s="80"/>
      <c r="D63" s="12"/>
      <c r="E63" s="9"/>
      <c r="F63" s="21"/>
      <c r="G63" s="9"/>
      <c r="H63" s="9"/>
      <c r="I63" s="9"/>
      <c r="J63" s="9"/>
      <c r="K63" s="10"/>
      <c r="L63" s="10">
        <f>L62+L61</f>
        <v>0</v>
      </c>
    </row>
    <row r="64" spans="1:12" x14ac:dyDescent="0.3">
      <c r="A64" s="13"/>
      <c r="B64" s="11" t="s">
        <v>53</v>
      </c>
      <c r="C64" s="86">
        <v>0.18</v>
      </c>
      <c r="D64" s="12"/>
      <c r="E64" s="12"/>
      <c r="F64" s="12"/>
      <c r="G64" s="12"/>
      <c r="H64" s="12"/>
      <c r="I64" s="12"/>
      <c r="J64" s="12"/>
      <c r="K64" s="12"/>
      <c r="L64" s="79">
        <f>L63*C64</f>
        <v>0</v>
      </c>
    </row>
    <row r="65" spans="1:12" x14ac:dyDescent="0.3">
      <c r="A65" s="13"/>
      <c r="B65" s="59" t="s">
        <v>10</v>
      </c>
      <c r="C65" s="5"/>
      <c r="D65" s="12"/>
      <c r="E65" s="12"/>
      <c r="F65" s="12"/>
      <c r="G65" s="12"/>
      <c r="H65" s="12"/>
      <c r="I65" s="12"/>
      <c r="J65" s="12"/>
      <c r="K65" s="12"/>
      <c r="L65" s="31">
        <f>SUM(L12:L54)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L82"/>
  <sheetViews>
    <sheetView topLeftCell="A55" workbookViewId="0">
      <selection activeCell="C170" sqref="C170:C176"/>
    </sheetView>
  </sheetViews>
  <sheetFormatPr defaultColWidth="9.109375" defaultRowHeight="14.4" x14ac:dyDescent="0.3"/>
  <cols>
    <col min="1" max="1" width="4.6640625" style="62" customWidth="1"/>
    <col min="2" max="2" width="67.44140625" style="62" customWidth="1"/>
    <col min="3" max="6" width="9.33203125" style="62" bestFit="1" customWidth="1"/>
    <col min="7" max="7" width="11.5546875" style="62" customWidth="1"/>
    <col min="8" max="8" width="9.88671875" style="62" customWidth="1"/>
    <col min="9" max="9" width="12.109375" style="62" customWidth="1"/>
    <col min="10" max="10" width="9.33203125" style="62" bestFit="1" customWidth="1"/>
    <col min="11" max="11" width="10.88671875" style="62" customWidth="1"/>
    <col min="12" max="12" width="12.109375" style="62" bestFit="1" customWidth="1"/>
    <col min="13" max="16384" width="9.109375" style="62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L82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ht="19.8" customHeight="1" x14ac:dyDescent="0.3">
      <c r="A7" s="66"/>
      <c r="B7" s="150" t="s">
        <v>48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ht="19.8" customHeight="1" x14ac:dyDescent="0.3">
      <c r="A8" s="66"/>
      <c r="B8" s="151" t="s">
        <v>91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69">
        <v>1</v>
      </c>
      <c r="B9" s="91" t="s">
        <v>92</v>
      </c>
      <c r="C9" s="92" t="s">
        <v>90</v>
      </c>
      <c r="D9" s="93"/>
      <c r="E9" s="94">
        <v>72</v>
      </c>
      <c r="F9" s="95"/>
      <c r="G9" s="10">
        <f t="shared" ref="G9:G71" si="0">F9*E9</f>
        <v>0</v>
      </c>
      <c r="H9" s="38"/>
      <c r="I9" s="10">
        <f t="shared" ref="I9:I71" si="1">H9*E9</f>
        <v>0</v>
      </c>
      <c r="J9" s="38"/>
      <c r="K9" s="10">
        <f t="shared" ref="K9:K71" si="2">J9*E9</f>
        <v>0</v>
      </c>
      <c r="L9" s="10">
        <f t="shared" ref="L9:L71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72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68" t="s">
        <v>54</v>
      </c>
      <c r="C11" s="74" t="s">
        <v>43</v>
      </c>
      <c r="D11" s="21">
        <v>1.02</v>
      </c>
      <c r="E11" s="21">
        <f>D11*E9</f>
        <v>73.44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x14ac:dyDescent="0.3">
      <c r="A12" s="75"/>
      <c r="B12" s="42" t="s">
        <v>44</v>
      </c>
      <c r="C12" s="74" t="s">
        <v>43</v>
      </c>
      <c r="D12" s="21">
        <v>1.01</v>
      </c>
      <c r="E12" s="21">
        <f>D12*E9</f>
        <v>72.72</v>
      </c>
      <c r="F12" s="21"/>
      <c r="G12" s="10">
        <f t="shared" si="0"/>
        <v>0</v>
      </c>
      <c r="H12" s="21"/>
      <c r="I12" s="10">
        <f t="shared" si="1"/>
        <v>0</v>
      </c>
      <c r="J12" s="21"/>
      <c r="K12" s="10">
        <f t="shared" si="2"/>
        <v>0</v>
      </c>
      <c r="L12" s="10">
        <f t="shared" si="3"/>
        <v>0</v>
      </c>
    </row>
    <row r="13" spans="1:12" x14ac:dyDescent="0.3">
      <c r="A13" s="75"/>
      <c r="B13" s="20" t="s">
        <v>12</v>
      </c>
      <c r="C13" s="74" t="s">
        <v>0</v>
      </c>
      <c r="D13" s="58">
        <v>0.05</v>
      </c>
      <c r="E13" s="21">
        <f>D13*E9</f>
        <v>3.6</v>
      </c>
      <c r="F13" s="21"/>
      <c r="G13" s="10">
        <f t="shared" si="0"/>
        <v>0</v>
      </c>
      <c r="H13" s="21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ht="27.6" x14ac:dyDescent="0.3">
      <c r="A14" s="69">
        <v>2</v>
      </c>
      <c r="B14" s="91" t="s">
        <v>136</v>
      </c>
      <c r="C14" s="81" t="s">
        <v>22</v>
      </c>
      <c r="D14" s="71"/>
      <c r="E14" s="72">
        <v>16</v>
      </c>
      <c r="F14" s="73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69"/>
      <c r="B15" s="43" t="s">
        <v>13</v>
      </c>
      <c r="C15" s="74" t="s">
        <v>15</v>
      </c>
      <c r="D15" s="21">
        <v>1</v>
      </c>
      <c r="E15" s="21">
        <f>E14*D15</f>
        <v>16</v>
      </c>
      <c r="F15" s="38"/>
      <c r="G15" s="10">
        <f t="shared" si="0"/>
        <v>0</v>
      </c>
      <c r="H15" s="38"/>
      <c r="I15" s="10">
        <f t="shared" si="1"/>
        <v>0</v>
      </c>
      <c r="J15" s="21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5" t="s">
        <v>49</v>
      </c>
      <c r="C16" s="83" t="s">
        <v>22</v>
      </c>
      <c r="D16" s="40">
        <v>1.01</v>
      </c>
      <c r="E16" s="38">
        <f>D16*E14</f>
        <v>16.16</v>
      </c>
      <c r="F16" s="38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75"/>
      <c r="B17" s="43" t="s">
        <v>50</v>
      </c>
      <c r="C17" s="83" t="s">
        <v>16</v>
      </c>
      <c r="D17" s="39"/>
      <c r="E17" s="38">
        <v>3</v>
      </c>
      <c r="F17" s="38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75"/>
      <c r="B18" s="45" t="s">
        <v>12</v>
      </c>
      <c r="C18" s="83" t="s">
        <v>0</v>
      </c>
      <c r="D18" s="40">
        <v>0.04</v>
      </c>
      <c r="E18" s="38">
        <f>D18*E14</f>
        <v>0.64</v>
      </c>
      <c r="F18" s="34"/>
      <c r="G18" s="10">
        <f t="shared" si="0"/>
        <v>0</v>
      </c>
      <c r="H18" s="38"/>
      <c r="I18" s="10">
        <f t="shared" si="1"/>
        <v>0</v>
      </c>
      <c r="J18" s="38"/>
      <c r="K18" s="10">
        <f t="shared" si="2"/>
        <v>0</v>
      </c>
      <c r="L18" s="10">
        <f t="shared" si="3"/>
        <v>0</v>
      </c>
    </row>
    <row r="19" spans="1:12" x14ac:dyDescent="0.3">
      <c r="A19" s="69">
        <v>3</v>
      </c>
      <c r="B19" s="70" t="s">
        <v>93</v>
      </c>
      <c r="C19" s="81" t="s">
        <v>22</v>
      </c>
      <c r="D19" s="71"/>
      <c r="E19" s="72">
        <v>70</v>
      </c>
      <c r="F19" s="73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69"/>
      <c r="B20" s="43" t="s">
        <v>13</v>
      </c>
      <c r="C20" s="74" t="s">
        <v>15</v>
      </c>
      <c r="D20" s="21">
        <v>1</v>
      </c>
      <c r="E20" s="21">
        <f>E19*D20</f>
        <v>70</v>
      </c>
      <c r="F20" s="38"/>
      <c r="G20" s="10">
        <f t="shared" si="0"/>
        <v>0</v>
      </c>
      <c r="H20" s="38"/>
      <c r="I20" s="10">
        <f t="shared" si="1"/>
        <v>0</v>
      </c>
      <c r="J20" s="21"/>
      <c r="K20" s="10">
        <f t="shared" si="2"/>
        <v>0</v>
      </c>
      <c r="L20" s="10">
        <f t="shared" si="3"/>
        <v>0</v>
      </c>
    </row>
    <row r="21" spans="1:12" x14ac:dyDescent="0.3">
      <c r="A21" s="75"/>
      <c r="B21" s="45" t="s">
        <v>46</v>
      </c>
      <c r="C21" s="83" t="s">
        <v>22</v>
      </c>
      <c r="D21" s="40">
        <v>1.01</v>
      </c>
      <c r="E21" s="38">
        <f>D21*E19</f>
        <v>70.7</v>
      </c>
      <c r="F21" s="38"/>
      <c r="G21" s="10">
        <f t="shared" si="0"/>
        <v>0</v>
      </c>
      <c r="H21" s="38"/>
      <c r="I21" s="10">
        <f t="shared" si="1"/>
        <v>0</v>
      </c>
      <c r="J21" s="38"/>
      <c r="K21" s="10">
        <f t="shared" si="2"/>
        <v>0</v>
      </c>
      <c r="L21" s="10">
        <f t="shared" si="3"/>
        <v>0</v>
      </c>
    </row>
    <row r="22" spans="1:12" x14ac:dyDescent="0.3">
      <c r="A22" s="75"/>
      <c r="B22" s="43" t="s">
        <v>84</v>
      </c>
      <c r="C22" s="83" t="s">
        <v>16</v>
      </c>
      <c r="D22" s="39"/>
      <c r="E22" s="38">
        <v>5</v>
      </c>
      <c r="F22" s="38"/>
      <c r="G22" s="10">
        <f t="shared" si="0"/>
        <v>0</v>
      </c>
      <c r="H22" s="38"/>
      <c r="I22" s="10">
        <f t="shared" si="1"/>
        <v>0</v>
      </c>
      <c r="J22" s="38"/>
      <c r="K22" s="10">
        <f t="shared" si="2"/>
        <v>0</v>
      </c>
      <c r="L22" s="10">
        <f t="shared" si="3"/>
        <v>0</v>
      </c>
    </row>
    <row r="23" spans="1:12" x14ac:dyDescent="0.3">
      <c r="A23" s="75"/>
      <c r="B23" s="45" t="s">
        <v>45</v>
      </c>
      <c r="C23" s="83" t="s">
        <v>2</v>
      </c>
      <c r="D23" s="39">
        <v>0.02</v>
      </c>
      <c r="E23" s="38">
        <f>D23*E19</f>
        <v>1.4000000000000001</v>
      </c>
      <c r="F23" s="38"/>
      <c r="G23" s="1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75"/>
      <c r="B24" s="45" t="s">
        <v>12</v>
      </c>
      <c r="C24" s="83" t="s">
        <v>0</v>
      </c>
      <c r="D24" s="40">
        <v>0.04</v>
      </c>
      <c r="E24" s="38">
        <f>D24*E19</f>
        <v>2.8000000000000003</v>
      </c>
      <c r="F24" s="34"/>
      <c r="G24" s="10">
        <f t="shared" si="0"/>
        <v>0</v>
      </c>
      <c r="H24" s="38"/>
      <c r="I24" s="10">
        <f t="shared" si="1"/>
        <v>0</v>
      </c>
      <c r="J24" s="38"/>
      <c r="K24" s="10">
        <f t="shared" si="2"/>
        <v>0</v>
      </c>
      <c r="L24" s="10">
        <f t="shared" si="3"/>
        <v>0</v>
      </c>
    </row>
    <row r="25" spans="1:12" x14ac:dyDescent="0.3">
      <c r="A25" s="13">
        <v>4</v>
      </c>
      <c r="B25" s="6" t="s">
        <v>94</v>
      </c>
      <c r="C25" s="81" t="s">
        <v>15</v>
      </c>
      <c r="D25" s="8"/>
      <c r="E25" s="8">
        <v>1.1000000000000001</v>
      </c>
      <c r="F25" s="9"/>
      <c r="G25" s="10">
        <f t="shared" si="0"/>
        <v>0</v>
      </c>
      <c r="H25" s="9"/>
      <c r="I25" s="10">
        <f t="shared" si="1"/>
        <v>0</v>
      </c>
      <c r="J25" s="9"/>
      <c r="K25" s="10">
        <f t="shared" si="2"/>
        <v>0</v>
      </c>
      <c r="L25" s="10">
        <f t="shared" si="3"/>
        <v>0</v>
      </c>
    </row>
    <row r="26" spans="1:12" x14ac:dyDescent="0.3">
      <c r="A26" s="13"/>
      <c r="B26" s="43" t="s">
        <v>13</v>
      </c>
      <c r="C26" s="74" t="s">
        <v>15</v>
      </c>
      <c r="D26" s="21">
        <v>1</v>
      </c>
      <c r="E26" s="21">
        <f>E25*D26</f>
        <v>1.1000000000000001</v>
      </c>
      <c r="F26" s="38"/>
      <c r="G26" s="10">
        <f t="shared" si="0"/>
        <v>0</v>
      </c>
      <c r="H26" s="38"/>
      <c r="I26" s="10">
        <f t="shared" si="1"/>
        <v>0</v>
      </c>
      <c r="J26" s="21"/>
      <c r="K26" s="10">
        <f t="shared" si="2"/>
        <v>0</v>
      </c>
      <c r="L26" s="10">
        <f t="shared" si="3"/>
        <v>0</v>
      </c>
    </row>
    <row r="27" spans="1:12" x14ac:dyDescent="0.3">
      <c r="A27" s="13"/>
      <c r="B27" s="45" t="s">
        <v>114</v>
      </c>
      <c r="C27" s="83" t="s">
        <v>15</v>
      </c>
      <c r="D27" s="46">
        <v>1.05</v>
      </c>
      <c r="E27" s="38">
        <f>D27*E25</f>
        <v>1.1550000000000002</v>
      </c>
      <c r="F27" s="38"/>
      <c r="G27" s="10">
        <f t="shared" si="0"/>
        <v>0</v>
      </c>
      <c r="H27" s="38"/>
      <c r="I27" s="10">
        <f t="shared" si="1"/>
        <v>0</v>
      </c>
      <c r="J27" s="38"/>
      <c r="K27" s="10">
        <f t="shared" si="2"/>
        <v>0</v>
      </c>
      <c r="L27" s="10">
        <f t="shared" si="3"/>
        <v>0</v>
      </c>
    </row>
    <row r="28" spans="1:12" x14ac:dyDescent="0.3">
      <c r="A28" s="13"/>
      <c r="B28" s="45" t="s">
        <v>26</v>
      </c>
      <c r="C28" s="83" t="s">
        <v>2</v>
      </c>
      <c r="D28" s="47">
        <v>6</v>
      </c>
      <c r="E28" s="38">
        <f>D28*E25</f>
        <v>6.6000000000000005</v>
      </c>
      <c r="F28" s="38"/>
      <c r="G28" s="10">
        <f t="shared" si="0"/>
        <v>0</v>
      </c>
      <c r="H28" s="38"/>
      <c r="I28" s="10">
        <f t="shared" si="1"/>
        <v>0</v>
      </c>
      <c r="J28" s="38"/>
      <c r="K28" s="10">
        <f t="shared" si="2"/>
        <v>0</v>
      </c>
      <c r="L28" s="10">
        <f t="shared" si="3"/>
        <v>0</v>
      </c>
    </row>
    <row r="29" spans="1:12" x14ac:dyDescent="0.3">
      <c r="A29" s="13"/>
      <c r="B29" s="42" t="s">
        <v>27</v>
      </c>
      <c r="C29" s="74" t="s">
        <v>28</v>
      </c>
      <c r="D29" s="44">
        <v>0.2</v>
      </c>
      <c r="E29" s="21">
        <f>D29*E25</f>
        <v>0.22000000000000003</v>
      </c>
      <c r="F29" s="21"/>
      <c r="G29" s="10">
        <f t="shared" si="0"/>
        <v>0</v>
      </c>
      <c r="H29" s="21"/>
      <c r="I29" s="10">
        <f t="shared" si="1"/>
        <v>0</v>
      </c>
      <c r="J29" s="21"/>
      <c r="K29" s="10">
        <f t="shared" si="2"/>
        <v>0</v>
      </c>
      <c r="L29" s="10">
        <f t="shared" si="3"/>
        <v>0</v>
      </c>
    </row>
    <row r="30" spans="1:12" x14ac:dyDescent="0.3">
      <c r="A30" s="13"/>
      <c r="B30" s="57" t="s">
        <v>29</v>
      </c>
      <c r="C30" s="83" t="s">
        <v>2</v>
      </c>
      <c r="D30" s="46">
        <v>0.04</v>
      </c>
      <c r="E30" s="38">
        <f>D30*E25</f>
        <v>4.4000000000000004E-2</v>
      </c>
      <c r="F30" s="38"/>
      <c r="G30" s="10">
        <f t="shared" si="0"/>
        <v>0</v>
      </c>
      <c r="H30" s="38"/>
      <c r="I30" s="10">
        <f t="shared" si="1"/>
        <v>0</v>
      </c>
      <c r="J30" s="38"/>
      <c r="K30" s="10">
        <f t="shared" si="2"/>
        <v>0</v>
      </c>
      <c r="L30" s="10">
        <f t="shared" si="3"/>
        <v>0</v>
      </c>
    </row>
    <row r="31" spans="1:12" x14ac:dyDescent="0.3">
      <c r="A31" s="13"/>
      <c r="B31" s="45" t="s">
        <v>12</v>
      </c>
      <c r="C31" s="83" t="s">
        <v>0</v>
      </c>
      <c r="D31" s="46">
        <v>4.6600000000000003E-2</v>
      </c>
      <c r="E31" s="38">
        <f>D31*E25</f>
        <v>5.1260000000000007E-2</v>
      </c>
      <c r="F31" s="38"/>
      <c r="G31" s="10">
        <f t="shared" si="0"/>
        <v>0</v>
      </c>
      <c r="H31" s="38"/>
      <c r="I31" s="10">
        <f t="shared" si="1"/>
        <v>0</v>
      </c>
      <c r="J31" s="38"/>
      <c r="K31" s="10">
        <f t="shared" si="2"/>
        <v>0</v>
      </c>
      <c r="L31" s="10">
        <f t="shared" si="3"/>
        <v>0</v>
      </c>
    </row>
    <row r="32" spans="1:12" x14ac:dyDescent="0.3">
      <c r="A32" s="13">
        <v>5</v>
      </c>
      <c r="B32" s="15" t="s">
        <v>95</v>
      </c>
      <c r="C32" s="81" t="s">
        <v>41</v>
      </c>
      <c r="D32" s="16"/>
      <c r="E32" s="8">
        <v>5</v>
      </c>
      <c r="F32" s="9"/>
      <c r="G32" s="10">
        <f t="shared" si="0"/>
        <v>0</v>
      </c>
      <c r="H32" s="9"/>
      <c r="I32" s="10">
        <f t="shared" si="1"/>
        <v>0</v>
      </c>
      <c r="J32" s="9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33" t="s">
        <v>13</v>
      </c>
      <c r="C33" s="74" t="s">
        <v>42</v>
      </c>
      <c r="D33" s="21">
        <v>1</v>
      </c>
      <c r="E33" s="21">
        <f>E32*D33</f>
        <v>5</v>
      </c>
      <c r="F33" s="34"/>
      <c r="G33" s="10">
        <f t="shared" si="0"/>
        <v>0</v>
      </c>
      <c r="H33" s="41"/>
      <c r="I33" s="10">
        <f t="shared" si="1"/>
        <v>0</v>
      </c>
      <c r="J33" s="34"/>
      <c r="K33" s="10">
        <f t="shared" si="2"/>
        <v>0</v>
      </c>
      <c r="L33" s="10">
        <f t="shared" si="3"/>
        <v>0</v>
      </c>
    </row>
    <row r="34" spans="1:12" x14ac:dyDescent="0.3">
      <c r="A34" s="13"/>
      <c r="B34" s="18" t="s">
        <v>96</v>
      </c>
      <c r="C34" s="74" t="s">
        <v>41</v>
      </c>
      <c r="D34" s="12"/>
      <c r="E34" s="9">
        <v>5</v>
      </c>
      <c r="F34" s="9"/>
      <c r="G34" s="10">
        <f t="shared" si="0"/>
        <v>0</v>
      </c>
      <c r="H34" s="9"/>
      <c r="I34" s="10">
        <f t="shared" si="1"/>
        <v>0</v>
      </c>
      <c r="J34" s="9"/>
      <c r="K34" s="10">
        <f t="shared" si="2"/>
        <v>0</v>
      </c>
      <c r="L34" s="10">
        <f t="shared" si="3"/>
        <v>0</v>
      </c>
    </row>
    <row r="35" spans="1:12" x14ac:dyDescent="0.3">
      <c r="A35" s="13"/>
      <c r="B35" s="11" t="s">
        <v>3</v>
      </c>
      <c r="C35" s="80" t="s">
        <v>0</v>
      </c>
      <c r="D35" s="12">
        <v>0.4</v>
      </c>
      <c r="E35" s="9">
        <f>E32*D35</f>
        <v>2</v>
      </c>
      <c r="F35" s="9"/>
      <c r="G35" s="10">
        <f t="shared" si="0"/>
        <v>0</v>
      </c>
      <c r="H35" s="9"/>
      <c r="I35" s="10">
        <f t="shared" si="1"/>
        <v>0</v>
      </c>
      <c r="J35" s="9"/>
      <c r="K35" s="10">
        <f t="shared" si="2"/>
        <v>0</v>
      </c>
      <c r="L35" s="10">
        <f t="shared" si="3"/>
        <v>0</v>
      </c>
    </row>
    <row r="36" spans="1:12" x14ac:dyDescent="0.3">
      <c r="A36" s="13">
        <v>6</v>
      </c>
      <c r="B36" s="15" t="s">
        <v>97</v>
      </c>
      <c r="C36" s="81" t="s">
        <v>28</v>
      </c>
      <c r="D36" s="16"/>
      <c r="E36" s="8">
        <v>1</v>
      </c>
      <c r="F36" s="9"/>
      <c r="G36" s="10">
        <f t="shared" si="0"/>
        <v>0</v>
      </c>
      <c r="H36" s="9"/>
      <c r="I36" s="10">
        <f t="shared" si="1"/>
        <v>0</v>
      </c>
      <c r="J36" s="9"/>
      <c r="K36" s="10">
        <f t="shared" si="2"/>
        <v>0</v>
      </c>
      <c r="L36" s="10">
        <f t="shared" si="3"/>
        <v>0</v>
      </c>
    </row>
    <row r="37" spans="1:12" x14ac:dyDescent="0.3">
      <c r="A37" s="13">
        <v>7</v>
      </c>
      <c r="B37" s="15" t="s">
        <v>81</v>
      </c>
      <c r="C37" s="81" t="s">
        <v>15</v>
      </c>
      <c r="D37" s="16"/>
      <c r="E37" s="8">
        <v>4</v>
      </c>
      <c r="F37" s="9"/>
      <c r="G37" s="10">
        <f t="shared" si="0"/>
        <v>0</v>
      </c>
      <c r="H37" s="9"/>
      <c r="I37" s="10">
        <f t="shared" si="1"/>
        <v>0</v>
      </c>
      <c r="J37" s="9"/>
      <c r="K37" s="10">
        <f t="shared" si="2"/>
        <v>0</v>
      </c>
      <c r="L37" s="10">
        <f t="shared" si="3"/>
        <v>0</v>
      </c>
    </row>
    <row r="38" spans="1:12" x14ac:dyDescent="0.3">
      <c r="A38" s="13"/>
      <c r="B38" s="33" t="s">
        <v>13</v>
      </c>
      <c r="C38" s="74" t="s">
        <v>42</v>
      </c>
      <c r="D38" s="21">
        <v>1</v>
      </c>
      <c r="E38" s="21">
        <f>E37*D38</f>
        <v>4</v>
      </c>
      <c r="F38" s="34"/>
      <c r="G38" s="10">
        <f t="shared" si="0"/>
        <v>0</v>
      </c>
      <c r="H38" s="41"/>
      <c r="I38" s="10">
        <f t="shared" si="1"/>
        <v>0</v>
      </c>
      <c r="J38" s="34"/>
      <c r="K38" s="10">
        <f t="shared" si="2"/>
        <v>0</v>
      </c>
      <c r="L38" s="10">
        <f t="shared" si="3"/>
        <v>0</v>
      </c>
    </row>
    <row r="39" spans="1:12" x14ac:dyDescent="0.3">
      <c r="A39" s="13"/>
      <c r="B39" s="18" t="s">
        <v>83</v>
      </c>
      <c r="C39" s="74" t="s">
        <v>2</v>
      </c>
      <c r="D39" s="12"/>
      <c r="E39" s="9">
        <f>E37*0.35</f>
        <v>1.4</v>
      </c>
      <c r="F39" s="9"/>
      <c r="G39" s="10">
        <f t="shared" si="0"/>
        <v>0</v>
      </c>
      <c r="H39" s="9"/>
      <c r="I39" s="10">
        <f t="shared" si="1"/>
        <v>0</v>
      </c>
      <c r="J39" s="9"/>
      <c r="K39" s="10">
        <f t="shared" si="2"/>
        <v>0</v>
      </c>
      <c r="L39" s="10">
        <f t="shared" si="3"/>
        <v>0</v>
      </c>
    </row>
    <row r="40" spans="1:12" x14ac:dyDescent="0.3">
      <c r="A40" s="13"/>
      <c r="B40" s="11" t="s">
        <v>82</v>
      </c>
      <c r="C40" s="80" t="s">
        <v>1</v>
      </c>
      <c r="D40" s="12"/>
      <c r="E40" s="9">
        <f>E39*0.3</f>
        <v>0.42</v>
      </c>
      <c r="F40" s="9"/>
      <c r="G40" s="10">
        <f t="shared" si="0"/>
        <v>0</v>
      </c>
      <c r="H40" s="9"/>
      <c r="I40" s="10">
        <f t="shared" si="1"/>
        <v>0</v>
      </c>
      <c r="J40" s="9"/>
      <c r="K40" s="10">
        <f t="shared" si="2"/>
        <v>0</v>
      </c>
      <c r="L40" s="10">
        <f t="shared" si="3"/>
        <v>0</v>
      </c>
    </row>
    <row r="41" spans="1:12" x14ac:dyDescent="0.3">
      <c r="A41" s="13"/>
      <c r="B41" s="11" t="s">
        <v>3</v>
      </c>
      <c r="C41" s="80" t="s">
        <v>0</v>
      </c>
      <c r="D41" s="12">
        <v>0.2</v>
      </c>
      <c r="E41" s="9">
        <f>E37*D41</f>
        <v>0.8</v>
      </c>
      <c r="F41" s="9"/>
      <c r="G41" s="10">
        <f t="shared" si="0"/>
        <v>0</v>
      </c>
      <c r="H41" s="9"/>
      <c r="I41" s="10">
        <f t="shared" si="1"/>
        <v>0</v>
      </c>
      <c r="J41" s="9"/>
      <c r="K41" s="10">
        <f t="shared" si="2"/>
        <v>0</v>
      </c>
      <c r="L41" s="10">
        <f t="shared" si="3"/>
        <v>0</v>
      </c>
    </row>
    <row r="42" spans="1:12" ht="27.6" x14ac:dyDescent="0.3">
      <c r="A42" s="13">
        <v>8</v>
      </c>
      <c r="B42" s="6" t="s">
        <v>98</v>
      </c>
      <c r="C42" s="81" t="s">
        <v>15</v>
      </c>
      <c r="D42" s="8"/>
      <c r="E42" s="8">
        <v>195</v>
      </c>
      <c r="F42" s="9"/>
      <c r="G42" s="10">
        <f t="shared" si="0"/>
        <v>0</v>
      </c>
      <c r="H42" s="9"/>
      <c r="I42" s="10">
        <f t="shared" si="1"/>
        <v>0</v>
      </c>
      <c r="J42" s="9"/>
      <c r="K42" s="10">
        <f t="shared" si="2"/>
        <v>0</v>
      </c>
      <c r="L42" s="10">
        <f t="shared" si="3"/>
        <v>0</v>
      </c>
    </row>
    <row r="43" spans="1:12" x14ac:dyDescent="0.3">
      <c r="A43" s="13"/>
      <c r="B43" s="33" t="s">
        <v>13</v>
      </c>
      <c r="C43" s="74" t="s">
        <v>42</v>
      </c>
      <c r="D43" s="21">
        <v>1</v>
      </c>
      <c r="E43" s="21">
        <f>E42*D43</f>
        <v>195</v>
      </c>
      <c r="F43" s="34"/>
      <c r="G43" s="10">
        <f t="shared" si="0"/>
        <v>0</v>
      </c>
      <c r="H43" s="21"/>
      <c r="I43" s="10">
        <f t="shared" si="1"/>
        <v>0</v>
      </c>
      <c r="J43" s="21"/>
      <c r="K43" s="10">
        <f t="shared" si="2"/>
        <v>0</v>
      </c>
      <c r="L43" s="10">
        <f t="shared" si="3"/>
        <v>0</v>
      </c>
    </row>
    <row r="44" spans="1:12" x14ac:dyDescent="0.3">
      <c r="A44" s="13"/>
      <c r="B44" s="35" t="s">
        <v>14</v>
      </c>
      <c r="C44" s="82" t="s">
        <v>0</v>
      </c>
      <c r="D44" s="36">
        <v>8.0000000000000002E-3</v>
      </c>
      <c r="E44" s="34">
        <f>D44*E42</f>
        <v>1.56</v>
      </c>
      <c r="F44" s="34"/>
      <c r="G44" s="10">
        <f t="shared" si="0"/>
        <v>0</v>
      </c>
      <c r="H44" s="34"/>
      <c r="I44" s="10">
        <f t="shared" si="1"/>
        <v>0</v>
      </c>
      <c r="J44" s="34"/>
      <c r="K44" s="10">
        <f t="shared" si="2"/>
        <v>0</v>
      </c>
      <c r="L44" s="10">
        <f t="shared" si="3"/>
        <v>0</v>
      </c>
    </row>
    <row r="45" spans="1:12" x14ac:dyDescent="0.3">
      <c r="A45" s="13"/>
      <c r="B45" s="51" t="s">
        <v>18</v>
      </c>
      <c r="C45" s="74" t="s">
        <v>2</v>
      </c>
      <c r="D45" s="44">
        <v>0.45</v>
      </c>
      <c r="E45" s="41">
        <f>E42*D45</f>
        <v>87.75</v>
      </c>
      <c r="F45" s="41"/>
      <c r="G45" s="10">
        <f t="shared" si="0"/>
        <v>0</v>
      </c>
      <c r="H45" s="41"/>
      <c r="I45" s="10">
        <f t="shared" si="1"/>
        <v>0</v>
      </c>
      <c r="J45" s="41"/>
      <c r="K45" s="10">
        <f t="shared" si="2"/>
        <v>0</v>
      </c>
      <c r="L45" s="10">
        <f t="shared" si="3"/>
        <v>0</v>
      </c>
    </row>
    <row r="46" spans="1:12" x14ac:dyDescent="0.3">
      <c r="A46" s="13"/>
      <c r="B46" s="51" t="s">
        <v>19</v>
      </c>
      <c r="C46" s="74" t="s">
        <v>15</v>
      </c>
      <c r="D46" s="44">
        <v>8.9999999999999993E-3</v>
      </c>
      <c r="E46" s="52">
        <f>E42*D46</f>
        <v>1.7549999999999999</v>
      </c>
      <c r="F46" s="41"/>
      <c r="G46" s="10">
        <f t="shared" si="0"/>
        <v>0</v>
      </c>
      <c r="H46" s="41"/>
      <c r="I46" s="10">
        <f t="shared" si="1"/>
        <v>0</v>
      </c>
      <c r="J46" s="41"/>
      <c r="K46" s="10">
        <f t="shared" si="2"/>
        <v>0</v>
      </c>
      <c r="L46" s="10">
        <f t="shared" si="3"/>
        <v>0</v>
      </c>
    </row>
    <row r="47" spans="1:12" x14ac:dyDescent="0.3">
      <c r="A47" s="13"/>
      <c r="B47" s="53" t="s">
        <v>51</v>
      </c>
      <c r="C47" s="74" t="s">
        <v>2</v>
      </c>
      <c r="D47" s="21">
        <v>0.45</v>
      </c>
      <c r="E47" s="41">
        <f>E42*D47</f>
        <v>87.75</v>
      </c>
      <c r="F47" s="41"/>
      <c r="G47" s="10">
        <f t="shared" si="0"/>
        <v>0</v>
      </c>
      <c r="H47" s="41"/>
      <c r="I47" s="10">
        <f t="shared" si="1"/>
        <v>0</v>
      </c>
      <c r="J47" s="41"/>
      <c r="K47" s="10">
        <f t="shared" si="2"/>
        <v>0</v>
      </c>
      <c r="L47" s="10">
        <f t="shared" si="3"/>
        <v>0</v>
      </c>
    </row>
    <row r="48" spans="1:12" x14ac:dyDescent="0.3">
      <c r="A48" s="13"/>
      <c r="B48" s="53" t="s">
        <v>20</v>
      </c>
      <c r="C48" s="74" t="s">
        <v>2</v>
      </c>
      <c r="D48" s="44">
        <v>0.12</v>
      </c>
      <c r="E48" s="41">
        <f>E42*D48</f>
        <v>23.4</v>
      </c>
      <c r="F48" s="41"/>
      <c r="G48" s="10">
        <f t="shared" si="0"/>
        <v>0</v>
      </c>
      <c r="H48" s="41"/>
      <c r="I48" s="10">
        <f t="shared" si="1"/>
        <v>0</v>
      </c>
      <c r="J48" s="41"/>
      <c r="K48" s="10">
        <f t="shared" si="2"/>
        <v>0</v>
      </c>
      <c r="L48" s="10">
        <f t="shared" si="3"/>
        <v>0</v>
      </c>
    </row>
    <row r="49" spans="1:12" x14ac:dyDescent="0.3">
      <c r="A49" s="13"/>
      <c r="B49" s="54" t="s">
        <v>21</v>
      </c>
      <c r="C49" s="74" t="s">
        <v>22</v>
      </c>
      <c r="D49" s="21">
        <v>0.6</v>
      </c>
      <c r="E49" s="41">
        <f>E42*D49</f>
        <v>117</v>
      </c>
      <c r="F49" s="41"/>
      <c r="G49" s="10">
        <f t="shared" si="0"/>
        <v>0</v>
      </c>
      <c r="H49" s="41"/>
      <c r="I49" s="10">
        <f t="shared" si="1"/>
        <v>0</v>
      </c>
      <c r="J49" s="41"/>
      <c r="K49" s="10">
        <f t="shared" si="2"/>
        <v>0</v>
      </c>
      <c r="L49" s="10">
        <f t="shared" si="3"/>
        <v>0</v>
      </c>
    </row>
    <row r="50" spans="1:12" x14ac:dyDescent="0.3">
      <c r="A50" s="13"/>
      <c r="B50" s="55" t="s">
        <v>23</v>
      </c>
      <c r="C50" s="83" t="s">
        <v>16</v>
      </c>
      <c r="D50" s="46"/>
      <c r="E50" s="34">
        <v>10</v>
      </c>
      <c r="F50" s="34"/>
      <c r="G50" s="10">
        <f t="shared" si="0"/>
        <v>0</v>
      </c>
      <c r="H50" s="56"/>
      <c r="I50" s="10">
        <f t="shared" si="1"/>
        <v>0</v>
      </c>
      <c r="J50" s="56"/>
      <c r="K50" s="10">
        <f t="shared" si="2"/>
        <v>0</v>
      </c>
      <c r="L50" s="10">
        <f t="shared" si="3"/>
        <v>0</v>
      </c>
    </row>
    <row r="51" spans="1:12" x14ac:dyDescent="0.3">
      <c r="A51" s="13"/>
      <c r="B51" s="54" t="s">
        <v>24</v>
      </c>
      <c r="C51" s="74" t="s">
        <v>22</v>
      </c>
      <c r="D51" s="44">
        <v>0.26</v>
      </c>
      <c r="E51" s="41">
        <f>E42*D51</f>
        <v>50.7</v>
      </c>
      <c r="F51" s="41"/>
      <c r="G51" s="10">
        <f t="shared" si="0"/>
        <v>0</v>
      </c>
      <c r="H51" s="41"/>
      <c r="I51" s="10">
        <f t="shared" si="1"/>
        <v>0</v>
      </c>
      <c r="J51" s="41"/>
      <c r="K51" s="10">
        <f t="shared" si="2"/>
        <v>0</v>
      </c>
      <c r="L51" s="10">
        <f t="shared" si="3"/>
        <v>0</v>
      </c>
    </row>
    <row r="52" spans="1:12" x14ac:dyDescent="0.3">
      <c r="A52" s="13"/>
      <c r="B52" s="54" t="s">
        <v>25</v>
      </c>
      <c r="C52" s="74" t="s">
        <v>0</v>
      </c>
      <c r="D52" s="44">
        <v>7.0000000000000001E-3</v>
      </c>
      <c r="E52" s="41">
        <f>E42*D52</f>
        <v>1.365</v>
      </c>
      <c r="F52" s="41"/>
      <c r="G52" s="10">
        <f t="shared" si="0"/>
        <v>0</v>
      </c>
      <c r="H52" s="41"/>
      <c r="I52" s="10">
        <f t="shared" si="1"/>
        <v>0</v>
      </c>
      <c r="J52" s="41"/>
      <c r="K52" s="10">
        <f t="shared" si="2"/>
        <v>0</v>
      </c>
      <c r="L52" s="10">
        <f t="shared" si="3"/>
        <v>0</v>
      </c>
    </row>
    <row r="53" spans="1:12" x14ac:dyDescent="0.3">
      <c r="A53" s="13">
        <v>9</v>
      </c>
      <c r="B53" s="104" t="s">
        <v>99</v>
      </c>
      <c r="C53" s="105" t="s">
        <v>15</v>
      </c>
      <c r="D53" s="96"/>
      <c r="E53" s="106">
        <v>1.5</v>
      </c>
      <c r="F53" s="41"/>
      <c r="G53" s="10">
        <f t="shared" si="0"/>
        <v>0</v>
      </c>
      <c r="H53" s="41"/>
      <c r="I53" s="10">
        <f t="shared" si="1"/>
        <v>0</v>
      </c>
      <c r="J53" s="41"/>
      <c r="K53" s="10">
        <f t="shared" si="2"/>
        <v>0</v>
      </c>
      <c r="L53" s="10">
        <f t="shared" si="3"/>
        <v>0</v>
      </c>
    </row>
    <row r="54" spans="1:12" x14ac:dyDescent="0.3">
      <c r="A54" s="13">
        <v>10</v>
      </c>
      <c r="B54" s="15" t="s">
        <v>100</v>
      </c>
      <c r="C54" s="81" t="s">
        <v>28</v>
      </c>
      <c r="D54" s="16"/>
      <c r="E54" s="8">
        <v>2</v>
      </c>
      <c r="F54" s="9"/>
      <c r="G54" s="10">
        <f t="shared" si="0"/>
        <v>0</v>
      </c>
      <c r="H54" s="9"/>
      <c r="I54" s="10">
        <f t="shared" si="1"/>
        <v>0</v>
      </c>
      <c r="J54" s="9"/>
      <c r="K54" s="10">
        <f t="shared" si="2"/>
        <v>0</v>
      </c>
      <c r="L54" s="10">
        <f t="shared" si="3"/>
        <v>0</v>
      </c>
    </row>
    <row r="55" spans="1:12" x14ac:dyDescent="0.3">
      <c r="A55" s="13"/>
      <c r="B55" s="33" t="s">
        <v>13</v>
      </c>
      <c r="C55" s="74" t="s">
        <v>28</v>
      </c>
      <c r="D55" s="21">
        <v>1</v>
      </c>
      <c r="E55" s="21">
        <f>E54*D55</f>
        <v>2</v>
      </c>
      <c r="F55" s="34"/>
      <c r="G55" s="10">
        <f t="shared" si="0"/>
        <v>0</v>
      </c>
      <c r="H55" s="41"/>
      <c r="I55" s="10">
        <f t="shared" si="1"/>
        <v>0</v>
      </c>
      <c r="J55" s="34"/>
      <c r="K55" s="10">
        <f t="shared" si="2"/>
        <v>0</v>
      </c>
      <c r="L55" s="10">
        <f t="shared" si="3"/>
        <v>0</v>
      </c>
    </row>
    <row r="56" spans="1:12" x14ac:dyDescent="0.3">
      <c r="A56" s="13"/>
      <c r="B56" s="35" t="s">
        <v>14</v>
      </c>
      <c r="C56" s="82" t="s">
        <v>0</v>
      </c>
      <c r="D56" s="36">
        <v>1.2</v>
      </c>
      <c r="E56" s="34">
        <f>E54*D56</f>
        <v>2.4</v>
      </c>
      <c r="F56" s="34"/>
      <c r="G56" s="10">
        <f t="shared" si="0"/>
        <v>0</v>
      </c>
      <c r="H56" s="34"/>
      <c r="I56" s="10">
        <f t="shared" si="1"/>
        <v>0</v>
      </c>
      <c r="J56" s="34"/>
      <c r="K56" s="10">
        <f t="shared" si="2"/>
        <v>0</v>
      </c>
      <c r="L56" s="10">
        <f t="shared" si="3"/>
        <v>0</v>
      </c>
    </row>
    <row r="57" spans="1:12" x14ac:dyDescent="0.3">
      <c r="A57" s="13"/>
      <c r="B57" s="18" t="s">
        <v>61</v>
      </c>
      <c r="C57" s="74" t="s">
        <v>28</v>
      </c>
      <c r="D57" s="12"/>
      <c r="E57" s="9">
        <v>2</v>
      </c>
      <c r="F57" s="9"/>
      <c r="G57" s="10">
        <f t="shared" si="0"/>
        <v>0</v>
      </c>
      <c r="H57" s="9"/>
      <c r="I57" s="10">
        <f t="shared" si="1"/>
        <v>0</v>
      </c>
      <c r="J57" s="9"/>
      <c r="K57" s="10">
        <f t="shared" si="2"/>
        <v>0</v>
      </c>
      <c r="L57" s="10">
        <f t="shared" si="3"/>
        <v>0</v>
      </c>
    </row>
    <row r="58" spans="1:12" x14ac:dyDescent="0.3">
      <c r="A58" s="13"/>
      <c r="B58" s="18" t="s">
        <v>57</v>
      </c>
      <c r="C58" s="74" t="s">
        <v>28</v>
      </c>
      <c r="D58" s="12"/>
      <c r="E58" s="9">
        <v>2</v>
      </c>
      <c r="F58" s="9"/>
      <c r="G58" s="10">
        <f t="shared" si="0"/>
        <v>0</v>
      </c>
      <c r="H58" s="9"/>
      <c r="I58" s="10">
        <f t="shared" si="1"/>
        <v>0</v>
      </c>
      <c r="J58" s="9"/>
      <c r="K58" s="10">
        <f t="shared" si="2"/>
        <v>0</v>
      </c>
      <c r="L58" s="10">
        <f t="shared" si="3"/>
        <v>0</v>
      </c>
    </row>
    <row r="59" spans="1:12" ht="27.6" x14ac:dyDescent="0.3">
      <c r="A59" s="13">
        <v>11</v>
      </c>
      <c r="B59" s="97" t="s">
        <v>126</v>
      </c>
      <c r="C59" s="107" t="s">
        <v>28</v>
      </c>
      <c r="D59" s="8"/>
      <c r="E59" s="8">
        <v>1</v>
      </c>
      <c r="F59" s="9"/>
      <c r="G59" s="10">
        <f t="shared" si="0"/>
        <v>0</v>
      </c>
      <c r="H59" s="9"/>
      <c r="I59" s="10">
        <f t="shared" si="1"/>
        <v>0</v>
      </c>
      <c r="J59" s="9"/>
      <c r="K59" s="10">
        <f t="shared" si="2"/>
        <v>0</v>
      </c>
      <c r="L59" s="10">
        <f t="shared" si="3"/>
        <v>0</v>
      </c>
    </row>
    <row r="60" spans="1:12" x14ac:dyDescent="0.3">
      <c r="A60" s="59">
        <v>12</v>
      </c>
      <c r="B60" s="104" t="s">
        <v>129</v>
      </c>
      <c r="C60" s="81" t="s">
        <v>15</v>
      </c>
      <c r="D60" s="8"/>
      <c r="E60" s="8">
        <v>1.5</v>
      </c>
      <c r="F60" s="9"/>
      <c r="G60" s="10">
        <f t="shared" si="0"/>
        <v>0</v>
      </c>
      <c r="H60" s="9"/>
      <c r="I60" s="10">
        <f t="shared" si="1"/>
        <v>0</v>
      </c>
      <c r="J60" s="9"/>
      <c r="K60" s="10">
        <f t="shared" si="2"/>
        <v>0</v>
      </c>
      <c r="L60" s="10">
        <f t="shared" si="3"/>
        <v>0</v>
      </c>
    </row>
    <row r="61" spans="1:12" x14ac:dyDescent="0.3">
      <c r="A61" s="96">
        <v>13</v>
      </c>
      <c r="B61" s="97" t="s">
        <v>153</v>
      </c>
      <c r="C61" s="84" t="s">
        <v>28</v>
      </c>
      <c r="D61" s="8"/>
      <c r="E61" s="8">
        <v>1</v>
      </c>
      <c r="F61" s="9"/>
      <c r="G61" s="10">
        <f t="shared" si="0"/>
        <v>0</v>
      </c>
      <c r="H61" s="9"/>
      <c r="I61" s="10">
        <f t="shared" si="1"/>
        <v>0</v>
      </c>
      <c r="J61" s="9"/>
      <c r="K61" s="10">
        <f t="shared" si="2"/>
        <v>0</v>
      </c>
      <c r="L61" s="10">
        <f t="shared" si="3"/>
        <v>0</v>
      </c>
    </row>
    <row r="62" spans="1:12" x14ac:dyDescent="0.3">
      <c r="A62" s="96"/>
      <c r="B62" s="20" t="s">
        <v>8</v>
      </c>
      <c r="C62" s="80" t="s">
        <v>28</v>
      </c>
      <c r="D62" s="9"/>
      <c r="E62" s="9">
        <v>1</v>
      </c>
      <c r="F62" s="9"/>
      <c r="G62" s="10">
        <f t="shared" si="0"/>
        <v>0</v>
      </c>
      <c r="H62" s="38"/>
      <c r="I62" s="10">
        <f t="shared" si="1"/>
        <v>0</v>
      </c>
      <c r="J62" s="9"/>
      <c r="K62" s="10">
        <f t="shared" si="2"/>
        <v>0</v>
      </c>
      <c r="L62" s="10">
        <f t="shared" si="3"/>
        <v>0</v>
      </c>
    </row>
    <row r="63" spans="1:12" x14ac:dyDescent="0.3">
      <c r="A63" s="96"/>
      <c r="B63" s="20" t="s">
        <v>113</v>
      </c>
      <c r="C63" s="80" t="s">
        <v>28</v>
      </c>
      <c r="D63" s="9"/>
      <c r="E63" s="9">
        <v>1</v>
      </c>
      <c r="F63" s="9"/>
      <c r="G63" s="10">
        <f t="shared" si="0"/>
        <v>0</v>
      </c>
      <c r="H63" s="38"/>
      <c r="I63" s="10">
        <f t="shared" si="1"/>
        <v>0</v>
      </c>
      <c r="J63" s="9"/>
      <c r="K63" s="10">
        <f t="shared" si="2"/>
        <v>0</v>
      </c>
      <c r="L63" s="10">
        <f t="shared" si="3"/>
        <v>0</v>
      </c>
    </row>
    <row r="64" spans="1:12" x14ac:dyDescent="0.3">
      <c r="A64" s="96"/>
      <c r="B64" s="20" t="s">
        <v>3</v>
      </c>
      <c r="C64" s="80" t="s">
        <v>0</v>
      </c>
      <c r="D64" s="9"/>
      <c r="E64" s="9">
        <v>2</v>
      </c>
      <c r="F64" s="9"/>
      <c r="G64" s="10">
        <f t="shared" si="0"/>
        <v>0</v>
      </c>
      <c r="H64" s="9"/>
      <c r="I64" s="10">
        <f t="shared" si="1"/>
        <v>0</v>
      </c>
      <c r="J64" s="9"/>
      <c r="K64" s="10">
        <f t="shared" si="2"/>
        <v>0</v>
      </c>
      <c r="L64" s="10">
        <f t="shared" si="3"/>
        <v>0</v>
      </c>
    </row>
    <row r="65" spans="1:12" x14ac:dyDescent="0.3">
      <c r="A65" s="13">
        <v>14</v>
      </c>
      <c r="B65" s="6" t="s">
        <v>120</v>
      </c>
      <c r="C65" s="107" t="s">
        <v>28</v>
      </c>
      <c r="D65" s="8"/>
      <c r="E65" s="8">
        <v>7</v>
      </c>
      <c r="F65" s="9"/>
      <c r="G65" s="10">
        <f t="shared" si="0"/>
        <v>0</v>
      </c>
      <c r="H65" s="9"/>
      <c r="I65" s="10">
        <f t="shared" si="1"/>
        <v>0</v>
      </c>
      <c r="J65" s="9"/>
      <c r="K65" s="10">
        <f t="shared" si="2"/>
        <v>0</v>
      </c>
      <c r="L65" s="10">
        <f t="shared" si="3"/>
        <v>0</v>
      </c>
    </row>
    <row r="66" spans="1:12" x14ac:dyDescent="0.3">
      <c r="A66" s="13"/>
      <c r="B66" s="18" t="s">
        <v>76</v>
      </c>
      <c r="C66" s="85" t="s">
        <v>28</v>
      </c>
      <c r="D66" s="9"/>
      <c r="E66" s="9">
        <v>14</v>
      </c>
      <c r="F66" s="9"/>
      <c r="G66" s="10">
        <f t="shared" si="0"/>
        <v>0</v>
      </c>
      <c r="H66" s="9"/>
      <c r="I66" s="10">
        <f t="shared" si="1"/>
        <v>0</v>
      </c>
      <c r="J66" s="9"/>
      <c r="K66" s="10">
        <f t="shared" si="2"/>
        <v>0</v>
      </c>
      <c r="L66" s="10">
        <f t="shared" si="3"/>
        <v>0</v>
      </c>
    </row>
    <row r="67" spans="1:12" x14ac:dyDescent="0.3">
      <c r="A67" s="13"/>
      <c r="B67" s="11" t="s">
        <v>3</v>
      </c>
      <c r="C67" s="80" t="s">
        <v>0</v>
      </c>
      <c r="D67" s="9">
        <v>2</v>
      </c>
      <c r="E67" s="9">
        <f>E65*D67</f>
        <v>14</v>
      </c>
      <c r="F67" s="9"/>
      <c r="G67" s="10">
        <f t="shared" si="0"/>
        <v>0</v>
      </c>
      <c r="H67" s="9"/>
      <c r="I67" s="10">
        <f t="shared" si="1"/>
        <v>0</v>
      </c>
      <c r="J67" s="9"/>
      <c r="K67" s="10">
        <f t="shared" si="2"/>
        <v>0</v>
      </c>
      <c r="L67" s="10">
        <f t="shared" si="3"/>
        <v>0</v>
      </c>
    </row>
    <row r="68" spans="1:12" ht="27.6" x14ac:dyDescent="0.3">
      <c r="A68" s="13">
        <v>15</v>
      </c>
      <c r="B68" s="17" t="s">
        <v>118</v>
      </c>
      <c r="C68" s="81" t="s">
        <v>0</v>
      </c>
      <c r="D68" s="16"/>
      <c r="E68" s="8">
        <v>1</v>
      </c>
      <c r="F68" s="9"/>
      <c r="G68" s="10">
        <f t="shared" si="0"/>
        <v>0</v>
      </c>
      <c r="H68" s="9"/>
      <c r="I68" s="10">
        <f t="shared" si="1"/>
        <v>0</v>
      </c>
      <c r="J68" s="9"/>
      <c r="K68" s="10">
        <f t="shared" si="2"/>
        <v>0</v>
      </c>
      <c r="L68" s="10">
        <f t="shared" si="3"/>
        <v>0</v>
      </c>
    </row>
    <row r="69" spans="1:12" ht="27.6" x14ac:dyDescent="0.3">
      <c r="A69" s="13">
        <v>16</v>
      </c>
      <c r="B69" s="17" t="s">
        <v>121</v>
      </c>
      <c r="C69" s="89" t="s">
        <v>0</v>
      </c>
      <c r="D69" s="7"/>
      <c r="E69" s="90">
        <v>1</v>
      </c>
      <c r="F69" s="41"/>
      <c r="G69" s="10">
        <f t="shared" si="0"/>
        <v>0</v>
      </c>
      <c r="H69" s="41"/>
      <c r="I69" s="10">
        <f t="shared" si="1"/>
        <v>0</v>
      </c>
      <c r="J69" s="41"/>
      <c r="K69" s="10">
        <f t="shared" si="2"/>
        <v>0</v>
      </c>
      <c r="L69" s="10">
        <f t="shared" si="3"/>
        <v>0</v>
      </c>
    </row>
    <row r="70" spans="1:12" x14ac:dyDescent="0.3">
      <c r="A70" s="96">
        <v>17</v>
      </c>
      <c r="B70" s="17" t="s">
        <v>127</v>
      </c>
      <c r="C70" s="89" t="s">
        <v>16</v>
      </c>
      <c r="D70" s="7"/>
      <c r="E70" s="90">
        <v>1</v>
      </c>
      <c r="F70" s="41"/>
      <c r="G70" s="10">
        <f t="shared" si="0"/>
        <v>0</v>
      </c>
      <c r="H70" s="41"/>
      <c r="I70" s="10">
        <f t="shared" si="1"/>
        <v>0</v>
      </c>
      <c r="J70" s="41"/>
      <c r="K70" s="10">
        <f t="shared" si="2"/>
        <v>0</v>
      </c>
      <c r="L70" s="10">
        <f t="shared" si="3"/>
        <v>0</v>
      </c>
    </row>
    <row r="71" spans="1:12" ht="27.6" x14ac:dyDescent="0.3">
      <c r="A71" s="13">
        <v>18</v>
      </c>
      <c r="B71" s="32" t="s">
        <v>55</v>
      </c>
      <c r="C71" s="74" t="s">
        <v>15</v>
      </c>
      <c r="D71" s="9"/>
      <c r="E71" s="9">
        <v>78</v>
      </c>
      <c r="F71" s="9"/>
      <c r="G71" s="10">
        <f t="shared" si="0"/>
        <v>0</v>
      </c>
      <c r="H71" s="9"/>
      <c r="I71" s="10">
        <f t="shared" si="1"/>
        <v>0</v>
      </c>
      <c r="J71" s="9"/>
      <c r="K71" s="10">
        <f t="shared" si="2"/>
        <v>0</v>
      </c>
      <c r="L71" s="10">
        <f t="shared" si="3"/>
        <v>0</v>
      </c>
    </row>
    <row r="72" spans="1:12" x14ac:dyDescent="0.3">
      <c r="A72" s="13"/>
      <c r="B72" s="22" t="s">
        <v>5</v>
      </c>
      <c r="C72" s="80"/>
      <c r="D72" s="12"/>
      <c r="E72" s="9"/>
      <c r="F72" s="21"/>
      <c r="G72" s="23">
        <f>SUM(G9:G71)</f>
        <v>0</v>
      </c>
      <c r="H72" s="14"/>
      <c r="I72" s="23">
        <f>SUM(I9:I71)</f>
        <v>0</v>
      </c>
      <c r="J72" s="14"/>
      <c r="K72" s="23">
        <f>SUM(K9:K71)</f>
        <v>0</v>
      </c>
      <c r="L72" s="23">
        <f>G72+I72+K72</f>
        <v>0</v>
      </c>
    </row>
    <row r="73" spans="1:12" x14ac:dyDescent="0.3">
      <c r="A73" s="13"/>
      <c r="B73" s="11" t="s">
        <v>4</v>
      </c>
      <c r="C73" s="86"/>
      <c r="D73" s="12"/>
      <c r="E73" s="9"/>
      <c r="F73" s="21"/>
      <c r="G73" s="9"/>
      <c r="H73" s="9"/>
      <c r="I73" s="9"/>
      <c r="J73" s="9"/>
      <c r="K73" s="10"/>
      <c r="L73" s="10">
        <f>G72*C73</f>
        <v>0</v>
      </c>
    </row>
    <row r="74" spans="1:12" x14ac:dyDescent="0.3">
      <c r="A74" s="60"/>
      <c r="B74" s="5" t="s">
        <v>5</v>
      </c>
      <c r="C74" s="80"/>
      <c r="D74" s="24"/>
      <c r="E74" s="25"/>
      <c r="F74" s="26"/>
      <c r="G74" s="25"/>
      <c r="H74" s="26"/>
      <c r="I74" s="26"/>
      <c r="J74" s="25"/>
      <c r="K74" s="27"/>
      <c r="L74" s="28">
        <f>L73+L72</f>
        <v>0</v>
      </c>
    </row>
    <row r="75" spans="1:12" x14ac:dyDescent="0.3">
      <c r="A75" s="60"/>
      <c r="B75" s="29" t="s">
        <v>6</v>
      </c>
      <c r="C75" s="87"/>
      <c r="D75" s="24"/>
      <c r="E75" s="25"/>
      <c r="F75" s="26"/>
      <c r="G75" s="25"/>
      <c r="H75" s="26"/>
      <c r="I75" s="26"/>
      <c r="J75" s="25"/>
      <c r="K75" s="27"/>
      <c r="L75" s="28">
        <f>L74*C75</f>
        <v>0</v>
      </c>
    </row>
    <row r="76" spans="1:12" x14ac:dyDescent="0.3">
      <c r="A76" s="60"/>
      <c r="B76" s="30" t="s">
        <v>5</v>
      </c>
      <c r="C76" s="88"/>
      <c r="D76" s="24"/>
      <c r="E76" s="25"/>
      <c r="F76" s="26"/>
      <c r="G76" s="25"/>
      <c r="H76" s="26"/>
      <c r="I76" s="26"/>
      <c r="J76" s="25"/>
      <c r="K76" s="27"/>
      <c r="L76" s="28">
        <f>L75+L74</f>
        <v>0</v>
      </c>
    </row>
    <row r="77" spans="1:12" x14ac:dyDescent="0.3">
      <c r="A77" s="13"/>
      <c r="B77" s="29" t="s">
        <v>56</v>
      </c>
      <c r="C77" s="87"/>
      <c r="D77" s="24"/>
      <c r="E77" s="9"/>
      <c r="F77" s="21"/>
      <c r="G77" s="9"/>
      <c r="H77" s="21"/>
      <c r="I77" s="21"/>
      <c r="J77" s="9"/>
      <c r="K77" s="10"/>
      <c r="L77" s="10">
        <f>L76*C77</f>
        <v>0</v>
      </c>
    </row>
    <row r="78" spans="1:12" x14ac:dyDescent="0.3">
      <c r="A78" s="13"/>
      <c r="B78" s="30" t="s">
        <v>5</v>
      </c>
      <c r="C78" s="88"/>
      <c r="D78" s="31"/>
      <c r="E78" s="9"/>
      <c r="F78" s="21"/>
      <c r="G78" s="9"/>
      <c r="H78" s="21"/>
      <c r="I78" s="21"/>
      <c r="J78" s="9"/>
      <c r="K78" s="10"/>
      <c r="L78" s="10">
        <f>L77+L76</f>
        <v>0</v>
      </c>
    </row>
    <row r="79" spans="1:12" x14ac:dyDescent="0.3">
      <c r="A79" s="13"/>
      <c r="B79" s="29" t="s">
        <v>7</v>
      </c>
      <c r="C79" s="86"/>
      <c r="D79" s="12"/>
      <c r="E79" s="9"/>
      <c r="F79" s="21"/>
      <c r="G79" s="9"/>
      <c r="H79" s="21"/>
      <c r="I79" s="21"/>
      <c r="J79" s="9"/>
      <c r="K79" s="10"/>
      <c r="L79" s="10">
        <f>L78*C79</f>
        <v>0</v>
      </c>
    </row>
    <row r="80" spans="1:12" x14ac:dyDescent="0.3">
      <c r="A80" s="13"/>
      <c r="B80" s="30" t="s">
        <v>52</v>
      </c>
      <c r="C80" s="80"/>
      <c r="D80" s="12"/>
      <c r="E80" s="9"/>
      <c r="F80" s="21"/>
      <c r="G80" s="9"/>
      <c r="H80" s="9"/>
      <c r="I80" s="9"/>
      <c r="J80" s="9"/>
      <c r="K80" s="10"/>
      <c r="L80" s="10">
        <f>L79+L78</f>
        <v>0</v>
      </c>
    </row>
    <row r="81" spans="1:12" x14ac:dyDescent="0.3">
      <c r="A81" s="13"/>
      <c r="B81" s="11" t="s">
        <v>53</v>
      </c>
      <c r="C81" s="86">
        <v>0.18</v>
      </c>
      <c r="D81" s="12"/>
      <c r="E81" s="12"/>
      <c r="F81" s="12"/>
      <c r="G81" s="12"/>
      <c r="H81" s="12"/>
      <c r="I81" s="12"/>
      <c r="J81" s="12"/>
      <c r="K81" s="12"/>
      <c r="L81" s="79">
        <f>L80*C81</f>
        <v>0</v>
      </c>
    </row>
    <row r="82" spans="1:12" x14ac:dyDescent="0.3">
      <c r="A82" s="13"/>
      <c r="B82" s="59" t="s">
        <v>10</v>
      </c>
      <c r="C82" s="5"/>
      <c r="D82" s="12"/>
      <c r="E82" s="12"/>
      <c r="F82" s="12"/>
      <c r="G82" s="12"/>
      <c r="H82" s="12"/>
      <c r="I82" s="12"/>
      <c r="J82" s="12"/>
      <c r="K82" s="12"/>
      <c r="L82" s="31">
        <f>SUM(L80:L81)</f>
        <v>0</v>
      </c>
    </row>
  </sheetData>
  <mergeCells count="12"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L4:L5"/>
    <mergeCell ref="K3:L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09ED2-0293-4C0E-BD0D-2867735818D5}">
  <sheetPr>
    <tabColor theme="8" tint="0.39997558519241921"/>
  </sheetPr>
  <dimension ref="A1:L80"/>
  <sheetViews>
    <sheetView topLeftCell="A44" workbookViewId="0">
      <selection activeCell="C170" sqref="C170:C176"/>
    </sheetView>
  </sheetViews>
  <sheetFormatPr defaultRowHeight="14.4" x14ac:dyDescent="0.3"/>
  <cols>
    <col min="1" max="1" width="3.6640625" customWidth="1"/>
    <col min="2" max="2" width="71.21875" customWidth="1"/>
    <col min="7" max="7" width="10.44140625" customWidth="1"/>
    <col min="9" max="9" width="10.44140625" customWidth="1"/>
    <col min="11" max="11" width="11" customWidth="1"/>
    <col min="12" max="12" width="12.77734375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L80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ht="18" customHeight="1" x14ac:dyDescent="0.3">
      <c r="A7" s="66"/>
      <c r="B7" s="78" t="s">
        <v>143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ht="18" customHeight="1" x14ac:dyDescent="0.3">
      <c r="A8" s="66"/>
      <c r="B8" s="77" t="s">
        <v>103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69">
        <v>1</v>
      </c>
      <c r="B9" s="91" t="s">
        <v>92</v>
      </c>
      <c r="C9" s="92" t="s">
        <v>90</v>
      </c>
      <c r="D9" s="93"/>
      <c r="E9" s="94">
        <v>49</v>
      </c>
      <c r="F9" s="95"/>
      <c r="G9" s="10">
        <f t="shared" ref="G9:G69" si="0">F9*E9</f>
        <v>0</v>
      </c>
      <c r="H9" s="38"/>
      <c r="I9" s="10">
        <f t="shared" ref="I9:I69" si="1">H9*E9</f>
        <v>0</v>
      </c>
      <c r="J9" s="38"/>
      <c r="K9" s="10">
        <f t="shared" ref="K9:K69" si="2">J9*E9</f>
        <v>0</v>
      </c>
      <c r="L9" s="10">
        <f t="shared" ref="L9:L69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49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68" t="s">
        <v>54</v>
      </c>
      <c r="C11" s="74" t="s">
        <v>43</v>
      </c>
      <c r="D11" s="21">
        <v>1.02</v>
      </c>
      <c r="E11" s="21">
        <f>D11*E9</f>
        <v>49.980000000000004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x14ac:dyDescent="0.3">
      <c r="A12" s="75"/>
      <c r="B12" s="42" t="s">
        <v>44</v>
      </c>
      <c r="C12" s="74" t="s">
        <v>43</v>
      </c>
      <c r="D12" s="21">
        <v>1.01</v>
      </c>
      <c r="E12" s="21">
        <f>D12*E9</f>
        <v>49.49</v>
      </c>
      <c r="F12" s="21"/>
      <c r="G12" s="10">
        <f t="shared" si="0"/>
        <v>0</v>
      </c>
      <c r="H12" s="21"/>
      <c r="I12" s="10">
        <f t="shared" si="1"/>
        <v>0</v>
      </c>
      <c r="J12" s="21"/>
      <c r="K12" s="10">
        <f t="shared" si="2"/>
        <v>0</v>
      </c>
      <c r="L12" s="10">
        <f t="shared" si="3"/>
        <v>0</v>
      </c>
    </row>
    <row r="13" spans="1:12" x14ac:dyDescent="0.3">
      <c r="A13" s="75"/>
      <c r="B13" s="20" t="s">
        <v>12</v>
      </c>
      <c r="C13" s="74" t="s">
        <v>0</v>
      </c>
      <c r="D13" s="58">
        <v>0.05</v>
      </c>
      <c r="E13" s="21">
        <f>D13*E9</f>
        <v>2.4500000000000002</v>
      </c>
      <c r="F13" s="21"/>
      <c r="G13" s="10">
        <f t="shared" si="0"/>
        <v>0</v>
      </c>
      <c r="H13" s="21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ht="27.6" x14ac:dyDescent="0.3">
      <c r="A14" s="69">
        <v>2</v>
      </c>
      <c r="B14" s="91" t="s">
        <v>136</v>
      </c>
      <c r="C14" s="81" t="s">
        <v>22</v>
      </c>
      <c r="D14" s="71"/>
      <c r="E14" s="72">
        <v>17</v>
      </c>
      <c r="F14" s="73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69"/>
      <c r="B15" s="43" t="s">
        <v>13</v>
      </c>
      <c r="C15" s="74" t="s">
        <v>15</v>
      </c>
      <c r="D15" s="21">
        <v>1</v>
      </c>
      <c r="E15" s="21">
        <f>E14*D15</f>
        <v>17</v>
      </c>
      <c r="F15" s="38"/>
      <c r="G15" s="10">
        <f t="shared" si="0"/>
        <v>0</v>
      </c>
      <c r="H15" s="38"/>
      <c r="I15" s="10">
        <f t="shared" si="1"/>
        <v>0</v>
      </c>
      <c r="J15" s="21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5" t="s">
        <v>49</v>
      </c>
      <c r="C16" s="83" t="s">
        <v>22</v>
      </c>
      <c r="D16" s="40">
        <v>1.01</v>
      </c>
      <c r="E16" s="38">
        <f>D16*E14</f>
        <v>17.170000000000002</v>
      </c>
      <c r="F16" s="38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75"/>
      <c r="B17" s="43" t="s">
        <v>50</v>
      </c>
      <c r="C17" s="83" t="s">
        <v>16</v>
      </c>
      <c r="D17" s="39"/>
      <c r="E17" s="38">
        <v>3</v>
      </c>
      <c r="F17" s="38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75"/>
      <c r="B18" s="45" t="s">
        <v>12</v>
      </c>
      <c r="C18" s="83" t="s">
        <v>0</v>
      </c>
      <c r="D18" s="40">
        <v>0.04</v>
      </c>
      <c r="E18" s="38">
        <f>D18*E14</f>
        <v>0.68</v>
      </c>
      <c r="F18" s="34"/>
      <c r="G18" s="10">
        <f t="shared" si="0"/>
        <v>0</v>
      </c>
      <c r="H18" s="38"/>
      <c r="I18" s="10">
        <f t="shared" si="1"/>
        <v>0</v>
      </c>
      <c r="J18" s="38"/>
      <c r="K18" s="10">
        <f t="shared" si="2"/>
        <v>0</v>
      </c>
      <c r="L18" s="10">
        <f t="shared" si="3"/>
        <v>0</v>
      </c>
    </row>
    <row r="19" spans="1:12" x14ac:dyDescent="0.3">
      <c r="A19" s="69">
        <v>3</v>
      </c>
      <c r="B19" s="70" t="s">
        <v>93</v>
      </c>
      <c r="C19" s="81" t="s">
        <v>22</v>
      </c>
      <c r="D19" s="71"/>
      <c r="E19" s="72">
        <v>45</v>
      </c>
      <c r="F19" s="73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69"/>
      <c r="B20" s="43" t="s">
        <v>13</v>
      </c>
      <c r="C20" s="74" t="s">
        <v>15</v>
      </c>
      <c r="D20" s="21">
        <v>1</v>
      </c>
      <c r="E20" s="21">
        <f>E19*D20</f>
        <v>45</v>
      </c>
      <c r="F20" s="38"/>
      <c r="G20" s="10">
        <f t="shared" si="0"/>
        <v>0</v>
      </c>
      <c r="H20" s="38"/>
      <c r="I20" s="10">
        <f t="shared" si="1"/>
        <v>0</v>
      </c>
      <c r="J20" s="21"/>
      <c r="K20" s="10">
        <f t="shared" si="2"/>
        <v>0</v>
      </c>
      <c r="L20" s="10">
        <f t="shared" si="3"/>
        <v>0</v>
      </c>
    </row>
    <row r="21" spans="1:12" x14ac:dyDescent="0.3">
      <c r="A21" s="75"/>
      <c r="B21" s="45" t="s">
        <v>46</v>
      </c>
      <c r="C21" s="83" t="s">
        <v>22</v>
      </c>
      <c r="D21" s="40">
        <v>1.01</v>
      </c>
      <c r="E21" s="38">
        <f>D21*E19</f>
        <v>45.45</v>
      </c>
      <c r="F21" s="38"/>
      <c r="G21" s="10">
        <f t="shared" si="0"/>
        <v>0</v>
      </c>
      <c r="H21" s="38"/>
      <c r="I21" s="10">
        <f t="shared" si="1"/>
        <v>0</v>
      </c>
      <c r="J21" s="38"/>
      <c r="K21" s="10">
        <f t="shared" si="2"/>
        <v>0</v>
      </c>
      <c r="L21" s="10">
        <f t="shared" si="3"/>
        <v>0</v>
      </c>
    </row>
    <row r="22" spans="1:12" x14ac:dyDescent="0.3">
      <c r="A22" s="75"/>
      <c r="B22" s="43" t="s">
        <v>84</v>
      </c>
      <c r="C22" s="83" t="s">
        <v>16</v>
      </c>
      <c r="D22" s="39"/>
      <c r="E22" s="38">
        <v>5</v>
      </c>
      <c r="F22" s="38"/>
      <c r="G22" s="10">
        <f t="shared" si="0"/>
        <v>0</v>
      </c>
      <c r="H22" s="38"/>
      <c r="I22" s="10">
        <f t="shared" si="1"/>
        <v>0</v>
      </c>
      <c r="J22" s="38"/>
      <c r="K22" s="10">
        <f t="shared" si="2"/>
        <v>0</v>
      </c>
      <c r="L22" s="10">
        <f t="shared" si="3"/>
        <v>0</v>
      </c>
    </row>
    <row r="23" spans="1:12" x14ac:dyDescent="0.3">
      <c r="A23" s="75"/>
      <c r="B23" s="45" t="s">
        <v>45</v>
      </c>
      <c r="C23" s="83" t="s">
        <v>2</v>
      </c>
      <c r="D23" s="39">
        <v>0.02</v>
      </c>
      <c r="E23" s="38">
        <f>D23*E19</f>
        <v>0.9</v>
      </c>
      <c r="F23" s="38"/>
      <c r="G23" s="1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75"/>
      <c r="B24" s="45" t="s">
        <v>12</v>
      </c>
      <c r="C24" s="83" t="s">
        <v>0</v>
      </c>
      <c r="D24" s="40">
        <v>0.04</v>
      </c>
      <c r="E24" s="38">
        <f>D24*E19</f>
        <v>1.8</v>
      </c>
      <c r="F24" s="34"/>
      <c r="G24" s="10">
        <f t="shared" si="0"/>
        <v>0</v>
      </c>
      <c r="H24" s="38"/>
      <c r="I24" s="10">
        <f t="shared" si="1"/>
        <v>0</v>
      </c>
      <c r="J24" s="38"/>
      <c r="K24" s="10">
        <f t="shared" si="2"/>
        <v>0</v>
      </c>
      <c r="L24" s="10">
        <f t="shared" si="3"/>
        <v>0</v>
      </c>
    </row>
    <row r="25" spans="1:12" ht="27.6" x14ac:dyDescent="0.3">
      <c r="A25" s="13">
        <v>4</v>
      </c>
      <c r="B25" s="17" t="s">
        <v>134</v>
      </c>
      <c r="C25" s="81" t="s">
        <v>41</v>
      </c>
      <c r="D25" s="16"/>
      <c r="E25" s="8">
        <v>8</v>
      </c>
      <c r="F25" s="9"/>
      <c r="G25" s="10">
        <f t="shared" si="0"/>
        <v>0</v>
      </c>
      <c r="H25" s="9"/>
      <c r="I25" s="10">
        <f t="shared" si="1"/>
        <v>0</v>
      </c>
      <c r="J25" s="9"/>
      <c r="K25" s="10">
        <f t="shared" si="2"/>
        <v>0</v>
      </c>
      <c r="L25" s="10">
        <f t="shared" si="3"/>
        <v>0</v>
      </c>
    </row>
    <row r="26" spans="1:12" x14ac:dyDescent="0.3">
      <c r="A26" s="13"/>
      <c r="B26" s="33" t="s">
        <v>13</v>
      </c>
      <c r="C26" s="74" t="s">
        <v>42</v>
      </c>
      <c r="D26" s="21">
        <v>1</v>
      </c>
      <c r="E26" s="21">
        <f>E25*D26</f>
        <v>8</v>
      </c>
      <c r="F26" s="34"/>
      <c r="G26" s="10">
        <f t="shared" si="0"/>
        <v>0</v>
      </c>
      <c r="H26" s="41"/>
      <c r="I26" s="10">
        <f t="shared" si="1"/>
        <v>0</v>
      </c>
      <c r="J26" s="34"/>
      <c r="K26" s="10">
        <f t="shared" si="2"/>
        <v>0</v>
      </c>
      <c r="L26" s="10">
        <f t="shared" si="3"/>
        <v>0</v>
      </c>
    </row>
    <row r="27" spans="1:12" x14ac:dyDescent="0.3">
      <c r="A27" s="13"/>
      <c r="B27" s="43" t="s">
        <v>133</v>
      </c>
      <c r="C27" s="83" t="s">
        <v>16</v>
      </c>
      <c r="D27" s="39"/>
      <c r="E27" s="38">
        <v>2</v>
      </c>
      <c r="F27" s="38"/>
      <c r="G27" s="10">
        <f t="shared" si="0"/>
        <v>0</v>
      </c>
      <c r="H27" s="38"/>
      <c r="I27" s="10">
        <f t="shared" si="1"/>
        <v>0</v>
      </c>
      <c r="J27" s="38"/>
      <c r="K27" s="10">
        <f t="shared" si="2"/>
        <v>0</v>
      </c>
      <c r="L27" s="10">
        <f t="shared" si="3"/>
        <v>0</v>
      </c>
    </row>
    <row r="28" spans="1:12" x14ac:dyDescent="0.3">
      <c r="A28" s="13"/>
      <c r="B28" s="11" t="s">
        <v>3</v>
      </c>
      <c r="C28" s="80" t="s">
        <v>0</v>
      </c>
      <c r="D28" s="12">
        <v>0.4</v>
      </c>
      <c r="E28" s="9">
        <f>E25*D28</f>
        <v>3.2</v>
      </c>
      <c r="F28" s="9"/>
      <c r="G28" s="10">
        <f t="shared" si="0"/>
        <v>0</v>
      </c>
      <c r="H28" s="9"/>
      <c r="I28" s="10">
        <f t="shared" si="1"/>
        <v>0</v>
      </c>
      <c r="J28" s="9"/>
      <c r="K28" s="10">
        <f t="shared" si="2"/>
        <v>0</v>
      </c>
      <c r="L28" s="10">
        <f t="shared" si="3"/>
        <v>0</v>
      </c>
    </row>
    <row r="29" spans="1:12" ht="16.8" customHeight="1" x14ac:dyDescent="0.3">
      <c r="A29" s="13">
        <v>5</v>
      </c>
      <c r="B29" s="19" t="s">
        <v>142</v>
      </c>
      <c r="C29" s="81" t="s">
        <v>28</v>
      </c>
      <c r="D29" s="16"/>
      <c r="E29" s="8">
        <v>1</v>
      </c>
      <c r="F29" s="9"/>
      <c r="G29" s="10">
        <f t="shared" si="0"/>
        <v>0</v>
      </c>
      <c r="H29" s="9"/>
      <c r="I29" s="10">
        <f t="shared" si="1"/>
        <v>0</v>
      </c>
      <c r="J29" s="9"/>
      <c r="K29" s="10">
        <f t="shared" si="2"/>
        <v>0</v>
      </c>
      <c r="L29" s="10">
        <f t="shared" si="3"/>
        <v>0</v>
      </c>
    </row>
    <row r="30" spans="1:12" x14ac:dyDescent="0.3">
      <c r="A30" s="13">
        <v>6</v>
      </c>
      <c r="B30" s="6" t="s">
        <v>151</v>
      </c>
      <c r="C30" s="81" t="s">
        <v>15</v>
      </c>
      <c r="D30" s="16"/>
      <c r="E30" s="8">
        <v>4</v>
      </c>
      <c r="F30" s="9"/>
      <c r="G30" s="10">
        <f t="shared" si="0"/>
        <v>0</v>
      </c>
      <c r="H30" s="9"/>
      <c r="I30" s="10">
        <f t="shared" si="1"/>
        <v>0</v>
      </c>
      <c r="J30" s="9"/>
      <c r="K30" s="10">
        <f t="shared" si="2"/>
        <v>0</v>
      </c>
      <c r="L30" s="10">
        <f t="shared" si="3"/>
        <v>0</v>
      </c>
    </row>
    <row r="31" spans="1:12" x14ac:dyDescent="0.3">
      <c r="A31" s="13"/>
      <c r="B31" s="33" t="s">
        <v>13</v>
      </c>
      <c r="C31" s="74" t="s">
        <v>42</v>
      </c>
      <c r="D31" s="21">
        <v>1</v>
      </c>
      <c r="E31" s="21">
        <f>E30*D31</f>
        <v>4</v>
      </c>
      <c r="F31" s="34"/>
      <c r="G31" s="10">
        <f t="shared" si="0"/>
        <v>0</v>
      </c>
      <c r="H31" s="41"/>
      <c r="I31" s="10">
        <f t="shared" si="1"/>
        <v>0</v>
      </c>
      <c r="J31" s="34"/>
      <c r="K31" s="10">
        <f t="shared" si="2"/>
        <v>0</v>
      </c>
      <c r="L31" s="10">
        <f t="shared" si="3"/>
        <v>0</v>
      </c>
    </row>
    <row r="32" spans="1:12" x14ac:dyDescent="0.3">
      <c r="A32" s="13"/>
      <c r="B32" s="18" t="s">
        <v>83</v>
      </c>
      <c r="C32" s="74" t="s">
        <v>2</v>
      </c>
      <c r="D32" s="12"/>
      <c r="E32" s="9">
        <f>E30*0.35</f>
        <v>1.4</v>
      </c>
      <c r="F32" s="9"/>
      <c r="G32" s="10">
        <f t="shared" si="0"/>
        <v>0</v>
      </c>
      <c r="H32" s="9"/>
      <c r="I32" s="10">
        <f t="shared" si="1"/>
        <v>0</v>
      </c>
      <c r="J32" s="9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11" t="s">
        <v>82</v>
      </c>
      <c r="C33" s="80" t="s">
        <v>1</v>
      </c>
      <c r="D33" s="12"/>
      <c r="E33" s="9">
        <f>E32*0.3</f>
        <v>0.42</v>
      </c>
      <c r="F33" s="9"/>
      <c r="G33" s="10">
        <f t="shared" si="0"/>
        <v>0</v>
      </c>
      <c r="H33" s="9"/>
      <c r="I33" s="10">
        <f t="shared" si="1"/>
        <v>0</v>
      </c>
      <c r="J33" s="9"/>
      <c r="K33" s="10">
        <f t="shared" si="2"/>
        <v>0</v>
      </c>
      <c r="L33" s="10">
        <f t="shared" si="3"/>
        <v>0</v>
      </c>
    </row>
    <row r="34" spans="1:12" x14ac:dyDescent="0.3">
      <c r="A34" s="13"/>
      <c r="B34" s="11" t="s">
        <v>3</v>
      </c>
      <c r="C34" s="80" t="s">
        <v>0</v>
      </c>
      <c r="D34" s="12">
        <v>0.2</v>
      </c>
      <c r="E34" s="9">
        <f>E30*D34</f>
        <v>0.8</v>
      </c>
      <c r="F34" s="9"/>
      <c r="G34" s="10">
        <f t="shared" si="0"/>
        <v>0</v>
      </c>
      <c r="H34" s="9"/>
      <c r="I34" s="10">
        <f t="shared" si="1"/>
        <v>0</v>
      </c>
      <c r="J34" s="9"/>
      <c r="K34" s="10">
        <f t="shared" si="2"/>
        <v>0</v>
      </c>
      <c r="L34" s="10">
        <f t="shared" si="3"/>
        <v>0</v>
      </c>
    </row>
    <row r="35" spans="1:12" ht="27.6" x14ac:dyDescent="0.3">
      <c r="A35" s="13">
        <v>7</v>
      </c>
      <c r="B35" s="6" t="s">
        <v>98</v>
      </c>
      <c r="C35" s="81" t="s">
        <v>15</v>
      </c>
      <c r="D35" s="8"/>
      <c r="E35" s="8">
        <v>125</v>
      </c>
      <c r="F35" s="9"/>
      <c r="G35" s="10">
        <f t="shared" si="0"/>
        <v>0</v>
      </c>
      <c r="H35" s="9"/>
      <c r="I35" s="10">
        <f t="shared" si="1"/>
        <v>0</v>
      </c>
      <c r="J35" s="9"/>
      <c r="K35" s="10">
        <f t="shared" si="2"/>
        <v>0</v>
      </c>
      <c r="L35" s="10">
        <f t="shared" si="3"/>
        <v>0</v>
      </c>
    </row>
    <row r="36" spans="1:12" x14ac:dyDescent="0.3">
      <c r="A36" s="13"/>
      <c r="B36" s="33" t="s">
        <v>13</v>
      </c>
      <c r="C36" s="74" t="s">
        <v>42</v>
      </c>
      <c r="D36" s="21">
        <v>1</v>
      </c>
      <c r="E36" s="21">
        <f>E35*D36</f>
        <v>125</v>
      </c>
      <c r="F36" s="34"/>
      <c r="G36" s="10">
        <f t="shared" si="0"/>
        <v>0</v>
      </c>
      <c r="H36" s="21"/>
      <c r="I36" s="10">
        <f t="shared" si="1"/>
        <v>0</v>
      </c>
      <c r="J36" s="21"/>
      <c r="K36" s="10">
        <f t="shared" si="2"/>
        <v>0</v>
      </c>
      <c r="L36" s="10">
        <f t="shared" si="3"/>
        <v>0</v>
      </c>
    </row>
    <row r="37" spans="1:12" x14ac:dyDescent="0.3">
      <c r="A37" s="13"/>
      <c r="B37" s="35" t="s">
        <v>14</v>
      </c>
      <c r="C37" s="82" t="s">
        <v>0</v>
      </c>
      <c r="D37" s="36">
        <v>8.0000000000000002E-3</v>
      </c>
      <c r="E37" s="34">
        <f>D37*E35</f>
        <v>1</v>
      </c>
      <c r="F37" s="34"/>
      <c r="G37" s="10">
        <f t="shared" si="0"/>
        <v>0</v>
      </c>
      <c r="H37" s="34"/>
      <c r="I37" s="10">
        <f t="shared" si="1"/>
        <v>0</v>
      </c>
      <c r="J37" s="34"/>
      <c r="K37" s="10">
        <f t="shared" si="2"/>
        <v>0</v>
      </c>
      <c r="L37" s="10">
        <f t="shared" si="3"/>
        <v>0</v>
      </c>
    </row>
    <row r="38" spans="1:12" x14ac:dyDescent="0.3">
      <c r="A38" s="13"/>
      <c r="B38" s="51" t="s">
        <v>18</v>
      </c>
      <c r="C38" s="74" t="s">
        <v>2</v>
      </c>
      <c r="D38" s="44">
        <v>0.45</v>
      </c>
      <c r="E38" s="41">
        <f>E35*D38</f>
        <v>56.25</v>
      </c>
      <c r="F38" s="41"/>
      <c r="G38" s="10">
        <f t="shared" si="0"/>
        <v>0</v>
      </c>
      <c r="H38" s="41"/>
      <c r="I38" s="10">
        <f t="shared" si="1"/>
        <v>0</v>
      </c>
      <c r="J38" s="41"/>
      <c r="K38" s="10">
        <f t="shared" si="2"/>
        <v>0</v>
      </c>
      <c r="L38" s="10">
        <f t="shared" si="3"/>
        <v>0</v>
      </c>
    </row>
    <row r="39" spans="1:12" x14ac:dyDescent="0.3">
      <c r="A39" s="13"/>
      <c r="B39" s="51" t="s">
        <v>19</v>
      </c>
      <c r="C39" s="74" t="s">
        <v>15</v>
      </c>
      <c r="D39" s="44">
        <v>8.9999999999999993E-3</v>
      </c>
      <c r="E39" s="52">
        <f>E35*D39</f>
        <v>1.125</v>
      </c>
      <c r="F39" s="41"/>
      <c r="G39" s="10">
        <f t="shared" si="0"/>
        <v>0</v>
      </c>
      <c r="H39" s="41"/>
      <c r="I39" s="10">
        <f t="shared" si="1"/>
        <v>0</v>
      </c>
      <c r="J39" s="41"/>
      <c r="K39" s="10">
        <f t="shared" si="2"/>
        <v>0</v>
      </c>
      <c r="L39" s="10">
        <f t="shared" si="3"/>
        <v>0</v>
      </c>
    </row>
    <row r="40" spans="1:12" x14ac:dyDescent="0.3">
      <c r="A40" s="13"/>
      <c r="B40" s="53" t="s">
        <v>51</v>
      </c>
      <c r="C40" s="74" t="s">
        <v>2</v>
      </c>
      <c r="D40" s="21">
        <v>0.45</v>
      </c>
      <c r="E40" s="41">
        <f>E35*D40</f>
        <v>56.25</v>
      </c>
      <c r="F40" s="41"/>
      <c r="G40" s="10">
        <f t="shared" si="0"/>
        <v>0</v>
      </c>
      <c r="H40" s="41"/>
      <c r="I40" s="10">
        <f t="shared" si="1"/>
        <v>0</v>
      </c>
      <c r="J40" s="41"/>
      <c r="K40" s="10">
        <f t="shared" si="2"/>
        <v>0</v>
      </c>
      <c r="L40" s="10">
        <f t="shared" si="3"/>
        <v>0</v>
      </c>
    </row>
    <row r="41" spans="1:12" x14ac:dyDescent="0.3">
      <c r="A41" s="13"/>
      <c r="B41" s="53" t="s">
        <v>20</v>
      </c>
      <c r="C41" s="74" t="s">
        <v>2</v>
      </c>
      <c r="D41" s="44">
        <v>0.12</v>
      </c>
      <c r="E41" s="41">
        <f>E35*D41</f>
        <v>15</v>
      </c>
      <c r="F41" s="41"/>
      <c r="G41" s="10">
        <f t="shared" si="0"/>
        <v>0</v>
      </c>
      <c r="H41" s="41"/>
      <c r="I41" s="10">
        <f t="shared" si="1"/>
        <v>0</v>
      </c>
      <c r="J41" s="41"/>
      <c r="K41" s="10">
        <f t="shared" si="2"/>
        <v>0</v>
      </c>
      <c r="L41" s="10">
        <f t="shared" si="3"/>
        <v>0</v>
      </c>
    </row>
    <row r="42" spans="1:12" x14ac:dyDescent="0.3">
      <c r="A42" s="13"/>
      <c r="B42" s="54" t="s">
        <v>21</v>
      </c>
      <c r="C42" s="74" t="s">
        <v>22</v>
      </c>
      <c r="D42" s="21">
        <v>0.6</v>
      </c>
      <c r="E42" s="41">
        <f>E35*D42</f>
        <v>75</v>
      </c>
      <c r="F42" s="41"/>
      <c r="G42" s="10">
        <f t="shared" si="0"/>
        <v>0</v>
      </c>
      <c r="H42" s="41"/>
      <c r="I42" s="10">
        <f t="shared" si="1"/>
        <v>0</v>
      </c>
      <c r="J42" s="41"/>
      <c r="K42" s="10">
        <f t="shared" si="2"/>
        <v>0</v>
      </c>
      <c r="L42" s="10">
        <f t="shared" si="3"/>
        <v>0</v>
      </c>
    </row>
    <row r="43" spans="1:12" x14ac:dyDescent="0.3">
      <c r="A43" s="13"/>
      <c r="B43" s="55" t="s">
        <v>23</v>
      </c>
      <c r="C43" s="83" t="s">
        <v>16</v>
      </c>
      <c r="D43" s="46"/>
      <c r="E43" s="34">
        <v>10</v>
      </c>
      <c r="F43" s="34"/>
      <c r="G43" s="10">
        <f t="shared" si="0"/>
        <v>0</v>
      </c>
      <c r="H43" s="56"/>
      <c r="I43" s="10">
        <f t="shared" si="1"/>
        <v>0</v>
      </c>
      <c r="J43" s="56"/>
      <c r="K43" s="10">
        <f t="shared" si="2"/>
        <v>0</v>
      </c>
      <c r="L43" s="10">
        <f t="shared" si="3"/>
        <v>0</v>
      </c>
    </row>
    <row r="44" spans="1:12" x14ac:dyDescent="0.3">
      <c r="A44" s="13"/>
      <c r="B44" s="54" t="s">
        <v>24</v>
      </c>
      <c r="C44" s="74" t="s">
        <v>22</v>
      </c>
      <c r="D44" s="44">
        <v>0.26</v>
      </c>
      <c r="E44" s="41">
        <f>E35*D44</f>
        <v>32.5</v>
      </c>
      <c r="F44" s="41"/>
      <c r="G44" s="10">
        <f t="shared" si="0"/>
        <v>0</v>
      </c>
      <c r="H44" s="41"/>
      <c r="I44" s="10">
        <f t="shared" si="1"/>
        <v>0</v>
      </c>
      <c r="J44" s="41"/>
      <c r="K44" s="10">
        <f t="shared" si="2"/>
        <v>0</v>
      </c>
      <c r="L44" s="10">
        <f t="shared" si="3"/>
        <v>0</v>
      </c>
    </row>
    <row r="45" spans="1:12" x14ac:dyDescent="0.3">
      <c r="A45" s="13"/>
      <c r="B45" s="54" t="s">
        <v>25</v>
      </c>
      <c r="C45" s="74" t="s">
        <v>0</v>
      </c>
      <c r="D45" s="44">
        <v>7.0000000000000001E-3</v>
      </c>
      <c r="E45" s="41">
        <f>E35*D45</f>
        <v>0.875</v>
      </c>
      <c r="F45" s="41"/>
      <c r="G45" s="10">
        <f t="shared" si="0"/>
        <v>0</v>
      </c>
      <c r="H45" s="41"/>
      <c r="I45" s="10">
        <f t="shared" si="1"/>
        <v>0</v>
      </c>
      <c r="J45" s="41"/>
      <c r="K45" s="10">
        <f t="shared" si="2"/>
        <v>0</v>
      </c>
      <c r="L45" s="10">
        <f t="shared" si="3"/>
        <v>0</v>
      </c>
    </row>
    <row r="46" spans="1:12" x14ac:dyDescent="0.3">
      <c r="A46" s="13">
        <v>8</v>
      </c>
      <c r="B46" s="155" t="s">
        <v>171</v>
      </c>
      <c r="C46" s="84" t="s">
        <v>28</v>
      </c>
      <c r="D46" s="8"/>
      <c r="E46" s="8">
        <v>3</v>
      </c>
      <c r="F46" s="9"/>
      <c r="G46" s="10">
        <f t="shared" si="0"/>
        <v>0</v>
      </c>
      <c r="H46" s="9"/>
      <c r="I46" s="10">
        <f t="shared" si="1"/>
        <v>0</v>
      </c>
      <c r="J46" s="9"/>
      <c r="K46" s="10">
        <f t="shared" si="2"/>
        <v>0</v>
      </c>
      <c r="L46" s="10">
        <f t="shared" si="3"/>
        <v>0</v>
      </c>
    </row>
    <row r="47" spans="1:12" x14ac:dyDescent="0.3">
      <c r="A47" s="13"/>
      <c r="B47" s="49" t="s">
        <v>76</v>
      </c>
      <c r="C47" s="85" t="s">
        <v>28</v>
      </c>
      <c r="D47" s="9"/>
      <c r="E47" s="9">
        <v>6</v>
      </c>
      <c r="F47" s="9"/>
      <c r="G47" s="10">
        <f t="shared" si="0"/>
        <v>0</v>
      </c>
      <c r="H47" s="9"/>
      <c r="I47" s="10">
        <f t="shared" si="1"/>
        <v>0</v>
      </c>
      <c r="J47" s="9"/>
      <c r="K47" s="10">
        <f t="shared" si="2"/>
        <v>0</v>
      </c>
      <c r="L47" s="10">
        <f t="shared" si="3"/>
        <v>0</v>
      </c>
    </row>
    <row r="48" spans="1:12" x14ac:dyDescent="0.3">
      <c r="A48" s="13"/>
      <c r="B48" s="29" t="s">
        <v>3</v>
      </c>
      <c r="C48" s="80" t="s">
        <v>0</v>
      </c>
      <c r="D48" s="9">
        <v>5</v>
      </c>
      <c r="E48" s="9">
        <f>E46*D48</f>
        <v>15</v>
      </c>
      <c r="F48" s="9"/>
      <c r="G48" s="10">
        <f t="shared" si="0"/>
        <v>0</v>
      </c>
      <c r="H48" s="9"/>
      <c r="I48" s="10">
        <f t="shared" si="1"/>
        <v>0</v>
      </c>
      <c r="J48" s="9"/>
      <c r="K48" s="10">
        <f t="shared" si="2"/>
        <v>0</v>
      </c>
      <c r="L48" s="10">
        <f t="shared" si="3"/>
        <v>0</v>
      </c>
    </row>
    <row r="49" spans="1:12" x14ac:dyDescent="0.3">
      <c r="A49" s="13">
        <v>9</v>
      </c>
      <c r="B49" s="132" t="s">
        <v>73</v>
      </c>
      <c r="C49" s="84" t="s">
        <v>28</v>
      </c>
      <c r="D49" s="8"/>
      <c r="E49" s="8">
        <v>1</v>
      </c>
      <c r="F49" s="9"/>
      <c r="G49" s="10">
        <f t="shared" si="0"/>
        <v>0</v>
      </c>
      <c r="H49" s="9"/>
      <c r="I49" s="10">
        <f t="shared" si="1"/>
        <v>0</v>
      </c>
      <c r="J49" s="9"/>
      <c r="K49" s="10">
        <f t="shared" si="2"/>
        <v>0</v>
      </c>
      <c r="L49" s="10">
        <f t="shared" si="3"/>
        <v>0</v>
      </c>
    </row>
    <row r="50" spans="1:12" x14ac:dyDescent="0.3">
      <c r="A50" s="13"/>
      <c r="B50" s="11" t="s">
        <v>8</v>
      </c>
      <c r="C50" s="103" t="s">
        <v>28</v>
      </c>
      <c r="D50" s="9"/>
      <c r="E50" s="9">
        <v>1</v>
      </c>
      <c r="F50" s="9"/>
      <c r="G50" s="10">
        <f t="shared" si="0"/>
        <v>0</v>
      </c>
      <c r="H50" s="38"/>
      <c r="I50" s="10">
        <f t="shared" si="1"/>
        <v>0</v>
      </c>
      <c r="J50" s="9"/>
      <c r="K50" s="10">
        <f t="shared" si="2"/>
        <v>0</v>
      </c>
      <c r="L50" s="10">
        <f t="shared" si="3"/>
        <v>0</v>
      </c>
    </row>
    <row r="51" spans="1:12" x14ac:dyDescent="0.3">
      <c r="A51" s="13"/>
      <c r="B51" s="18" t="s">
        <v>77</v>
      </c>
      <c r="C51" s="74" t="s">
        <v>15</v>
      </c>
      <c r="D51" s="9"/>
      <c r="E51" s="9">
        <v>1.3</v>
      </c>
      <c r="F51" s="9"/>
      <c r="G51" s="10">
        <f t="shared" si="0"/>
        <v>0</v>
      </c>
      <c r="H51" s="9"/>
      <c r="I51" s="10">
        <f t="shared" si="1"/>
        <v>0</v>
      </c>
      <c r="J51" s="9"/>
      <c r="K51" s="10">
        <f t="shared" si="2"/>
        <v>0</v>
      </c>
      <c r="L51" s="10">
        <f t="shared" si="3"/>
        <v>0</v>
      </c>
    </row>
    <row r="52" spans="1:12" x14ac:dyDescent="0.3">
      <c r="A52" s="13"/>
      <c r="B52" s="18" t="s">
        <v>78</v>
      </c>
      <c r="C52" s="74" t="s">
        <v>15</v>
      </c>
      <c r="D52" s="9"/>
      <c r="E52" s="9">
        <v>1.2</v>
      </c>
      <c r="F52" s="9"/>
      <c r="G52" s="10">
        <f t="shared" si="0"/>
        <v>0</v>
      </c>
      <c r="H52" s="9"/>
      <c r="I52" s="10">
        <f t="shared" si="1"/>
        <v>0</v>
      </c>
      <c r="J52" s="9"/>
      <c r="K52" s="10">
        <f t="shared" si="2"/>
        <v>0</v>
      </c>
      <c r="L52" s="10">
        <f t="shared" si="3"/>
        <v>0</v>
      </c>
    </row>
    <row r="53" spans="1:12" x14ac:dyDescent="0.3">
      <c r="A53" s="13"/>
      <c r="B53" s="11" t="s">
        <v>3</v>
      </c>
      <c r="C53" s="80" t="s">
        <v>0</v>
      </c>
      <c r="D53" s="9">
        <v>2</v>
      </c>
      <c r="E53" s="9">
        <f>E49*D53</f>
        <v>2</v>
      </c>
      <c r="F53" s="9"/>
      <c r="G53" s="10">
        <f t="shared" si="0"/>
        <v>0</v>
      </c>
      <c r="H53" s="9"/>
      <c r="I53" s="10">
        <f t="shared" si="1"/>
        <v>0</v>
      </c>
      <c r="J53" s="9"/>
      <c r="K53" s="10">
        <f t="shared" si="2"/>
        <v>0</v>
      </c>
      <c r="L53" s="10">
        <f t="shared" si="3"/>
        <v>0</v>
      </c>
    </row>
    <row r="54" spans="1:12" x14ac:dyDescent="0.3">
      <c r="A54" s="13">
        <v>10</v>
      </c>
      <c r="B54" s="15" t="s">
        <v>115</v>
      </c>
      <c r="C54" s="81" t="s">
        <v>15</v>
      </c>
      <c r="D54" s="16"/>
      <c r="E54" s="8">
        <v>8</v>
      </c>
      <c r="F54" s="9"/>
      <c r="G54" s="10">
        <f t="shared" si="0"/>
        <v>0</v>
      </c>
      <c r="H54" s="9"/>
      <c r="I54" s="10">
        <f t="shared" si="1"/>
        <v>0</v>
      </c>
      <c r="J54" s="9"/>
      <c r="K54" s="10">
        <f t="shared" si="2"/>
        <v>0</v>
      </c>
      <c r="L54" s="10">
        <f t="shared" si="3"/>
        <v>0</v>
      </c>
    </row>
    <row r="55" spans="1:12" x14ac:dyDescent="0.3">
      <c r="A55" s="13"/>
      <c r="B55" s="33" t="s">
        <v>13</v>
      </c>
      <c r="C55" s="74" t="s">
        <v>42</v>
      </c>
      <c r="D55" s="21">
        <v>1</v>
      </c>
      <c r="E55" s="21">
        <f>E54*D55</f>
        <v>8</v>
      </c>
      <c r="F55" s="34"/>
      <c r="G55" s="10">
        <f t="shared" si="0"/>
        <v>0</v>
      </c>
      <c r="H55" s="41"/>
      <c r="I55" s="10">
        <f t="shared" si="1"/>
        <v>0</v>
      </c>
      <c r="J55" s="34"/>
      <c r="K55" s="10">
        <f t="shared" si="2"/>
        <v>0</v>
      </c>
      <c r="L55" s="10">
        <f t="shared" si="3"/>
        <v>0</v>
      </c>
    </row>
    <row r="56" spans="1:12" x14ac:dyDescent="0.3">
      <c r="A56" s="13"/>
      <c r="B56" s="18" t="s">
        <v>116</v>
      </c>
      <c r="C56" s="74" t="s">
        <v>2</v>
      </c>
      <c r="D56" s="12"/>
      <c r="E56" s="9">
        <v>10</v>
      </c>
      <c r="F56" s="9"/>
      <c r="G56" s="10">
        <f t="shared" si="0"/>
        <v>0</v>
      </c>
      <c r="H56" s="9"/>
      <c r="I56" s="10">
        <f t="shared" si="1"/>
        <v>0</v>
      </c>
      <c r="J56" s="9"/>
      <c r="K56" s="10">
        <f t="shared" si="2"/>
        <v>0</v>
      </c>
      <c r="L56" s="10">
        <f t="shared" si="3"/>
        <v>0</v>
      </c>
    </row>
    <row r="57" spans="1:12" x14ac:dyDescent="0.3">
      <c r="A57" s="13"/>
      <c r="B57" s="11" t="s">
        <v>117</v>
      </c>
      <c r="C57" s="80" t="s">
        <v>28</v>
      </c>
      <c r="D57" s="12"/>
      <c r="E57" s="9">
        <v>1</v>
      </c>
      <c r="F57" s="9"/>
      <c r="G57" s="10">
        <f t="shared" si="0"/>
        <v>0</v>
      </c>
      <c r="H57" s="9"/>
      <c r="I57" s="10">
        <f t="shared" si="1"/>
        <v>0</v>
      </c>
      <c r="J57" s="9"/>
      <c r="K57" s="10">
        <f t="shared" si="2"/>
        <v>0</v>
      </c>
      <c r="L57" s="10">
        <f t="shared" si="3"/>
        <v>0</v>
      </c>
    </row>
    <row r="58" spans="1:12" x14ac:dyDescent="0.3">
      <c r="A58" s="13"/>
      <c r="B58" s="11" t="s">
        <v>3</v>
      </c>
      <c r="C58" s="80" t="s">
        <v>0</v>
      </c>
      <c r="D58" s="12">
        <v>1.5</v>
      </c>
      <c r="E58" s="9">
        <f>E54*D58</f>
        <v>12</v>
      </c>
      <c r="F58" s="9"/>
      <c r="G58" s="10">
        <f t="shared" si="0"/>
        <v>0</v>
      </c>
      <c r="H58" s="9"/>
      <c r="I58" s="10">
        <f t="shared" si="1"/>
        <v>0</v>
      </c>
      <c r="J58" s="9"/>
      <c r="K58" s="10">
        <f t="shared" si="2"/>
        <v>0</v>
      </c>
      <c r="L58" s="10">
        <f t="shared" si="3"/>
        <v>0</v>
      </c>
    </row>
    <row r="59" spans="1:12" x14ac:dyDescent="0.3">
      <c r="A59" s="59">
        <v>11</v>
      </c>
      <c r="B59" s="15" t="s">
        <v>129</v>
      </c>
      <c r="C59" s="81" t="s">
        <v>15</v>
      </c>
      <c r="D59" s="8"/>
      <c r="E59" s="8">
        <v>1.7</v>
      </c>
      <c r="F59" s="9"/>
      <c r="G59" s="10">
        <f t="shared" si="0"/>
        <v>0</v>
      </c>
      <c r="H59" s="9"/>
      <c r="I59" s="10">
        <f t="shared" si="1"/>
        <v>0</v>
      </c>
      <c r="J59" s="9"/>
      <c r="K59" s="10">
        <f t="shared" si="2"/>
        <v>0</v>
      </c>
      <c r="L59" s="10">
        <f t="shared" si="3"/>
        <v>0</v>
      </c>
    </row>
    <row r="60" spans="1:12" x14ac:dyDescent="0.3">
      <c r="A60" s="13">
        <v>12</v>
      </c>
      <c r="B60" s="15" t="s">
        <v>62</v>
      </c>
      <c r="C60" s="81" t="s">
        <v>28</v>
      </c>
      <c r="D60" s="16"/>
      <c r="E60" s="8">
        <v>2</v>
      </c>
      <c r="F60" s="9"/>
      <c r="G60" s="10">
        <f t="shared" si="0"/>
        <v>0</v>
      </c>
      <c r="H60" s="9"/>
      <c r="I60" s="10">
        <f t="shared" si="1"/>
        <v>0</v>
      </c>
      <c r="J60" s="9"/>
      <c r="K60" s="10">
        <f t="shared" si="2"/>
        <v>0</v>
      </c>
      <c r="L60" s="10">
        <f t="shared" si="3"/>
        <v>0</v>
      </c>
    </row>
    <row r="61" spans="1:12" x14ac:dyDescent="0.3">
      <c r="A61" s="13"/>
      <c r="B61" s="33" t="s">
        <v>13</v>
      </c>
      <c r="C61" s="74" t="s">
        <v>28</v>
      </c>
      <c r="D61" s="21">
        <v>1</v>
      </c>
      <c r="E61" s="21">
        <f>E60*D61</f>
        <v>2</v>
      </c>
      <c r="F61" s="34"/>
      <c r="G61" s="10">
        <f t="shared" si="0"/>
        <v>0</v>
      </c>
      <c r="H61" s="41"/>
      <c r="I61" s="10">
        <f t="shared" si="1"/>
        <v>0</v>
      </c>
      <c r="J61" s="34"/>
      <c r="K61" s="10">
        <f t="shared" si="2"/>
        <v>0</v>
      </c>
      <c r="L61" s="10">
        <f t="shared" si="3"/>
        <v>0</v>
      </c>
    </row>
    <row r="62" spans="1:12" x14ac:dyDescent="0.3">
      <c r="A62" s="13"/>
      <c r="B62" s="35" t="s">
        <v>14</v>
      </c>
      <c r="C62" s="82" t="s">
        <v>0</v>
      </c>
      <c r="D62" s="36">
        <v>1.2</v>
      </c>
      <c r="E62" s="34">
        <f>E60*D62</f>
        <v>2.4</v>
      </c>
      <c r="F62" s="34"/>
      <c r="G62" s="10">
        <f t="shared" si="0"/>
        <v>0</v>
      </c>
      <c r="H62" s="34"/>
      <c r="I62" s="10">
        <f t="shared" si="1"/>
        <v>0</v>
      </c>
      <c r="J62" s="34"/>
      <c r="K62" s="10">
        <f t="shared" si="2"/>
        <v>0</v>
      </c>
      <c r="L62" s="10">
        <f t="shared" si="3"/>
        <v>0</v>
      </c>
    </row>
    <row r="63" spans="1:12" x14ac:dyDescent="0.3">
      <c r="A63" s="13"/>
      <c r="B63" s="18" t="s">
        <v>61</v>
      </c>
      <c r="C63" s="74" t="s">
        <v>28</v>
      </c>
      <c r="D63" s="12"/>
      <c r="E63" s="9">
        <v>2</v>
      </c>
      <c r="F63" s="9"/>
      <c r="G63" s="10">
        <f t="shared" si="0"/>
        <v>0</v>
      </c>
      <c r="H63" s="9"/>
      <c r="I63" s="10">
        <f t="shared" si="1"/>
        <v>0</v>
      </c>
      <c r="J63" s="9"/>
      <c r="K63" s="10">
        <f t="shared" si="2"/>
        <v>0</v>
      </c>
      <c r="L63" s="10">
        <f t="shared" si="3"/>
        <v>0</v>
      </c>
    </row>
    <row r="64" spans="1:12" x14ac:dyDescent="0.3">
      <c r="A64" s="13"/>
      <c r="B64" s="18" t="s">
        <v>57</v>
      </c>
      <c r="C64" s="74" t="s">
        <v>28</v>
      </c>
      <c r="D64" s="12"/>
      <c r="E64" s="9">
        <v>2</v>
      </c>
      <c r="F64" s="9"/>
      <c r="G64" s="10">
        <f t="shared" si="0"/>
        <v>0</v>
      </c>
      <c r="H64" s="9"/>
      <c r="I64" s="10">
        <f t="shared" si="1"/>
        <v>0</v>
      </c>
      <c r="J64" s="9"/>
      <c r="K64" s="10">
        <f t="shared" si="2"/>
        <v>0</v>
      </c>
      <c r="L64" s="10">
        <f t="shared" si="3"/>
        <v>0</v>
      </c>
    </row>
    <row r="65" spans="1:12" x14ac:dyDescent="0.3">
      <c r="A65" s="13">
        <v>13</v>
      </c>
      <c r="B65" s="15" t="s">
        <v>149</v>
      </c>
      <c r="C65" s="81" t="s">
        <v>41</v>
      </c>
      <c r="D65" s="8"/>
      <c r="E65" s="8">
        <v>8</v>
      </c>
      <c r="F65" s="9"/>
      <c r="G65" s="10">
        <f t="shared" si="0"/>
        <v>0</v>
      </c>
      <c r="H65" s="9"/>
      <c r="I65" s="10">
        <f t="shared" si="1"/>
        <v>0</v>
      </c>
      <c r="J65" s="9"/>
      <c r="K65" s="10">
        <f t="shared" si="2"/>
        <v>0</v>
      </c>
      <c r="L65" s="10">
        <f t="shared" si="3"/>
        <v>0</v>
      </c>
    </row>
    <row r="66" spans="1:12" x14ac:dyDescent="0.3">
      <c r="A66" s="13">
        <v>14</v>
      </c>
      <c r="B66" s="15" t="s">
        <v>150</v>
      </c>
      <c r="C66" s="81" t="s">
        <v>28</v>
      </c>
      <c r="D66" s="8"/>
      <c r="E66" s="8">
        <v>1</v>
      </c>
      <c r="F66" s="9"/>
      <c r="G66" s="10">
        <f t="shared" si="0"/>
        <v>0</v>
      </c>
      <c r="H66" s="9"/>
      <c r="I66" s="10">
        <f t="shared" si="1"/>
        <v>0</v>
      </c>
      <c r="J66" s="9"/>
      <c r="K66" s="10">
        <f t="shared" si="2"/>
        <v>0</v>
      </c>
      <c r="L66" s="10">
        <f t="shared" si="3"/>
        <v>0</v>
      </c>
    </row>
    <row r="67" spans="1:12" ht="27.6" x14ac:dyDescent="0.3">
      <c r="A67" s="13">
        <v>15</v>
      </c>
      <c r="B67" s="17" t="s">
        <v>118</v>
      </c>
      <c r="C67" s="81" t="s">
        <v>0</v>
      </c>
      <c r="D67" s="16"/>
      <c r="E67" s="8">
        <v>1</v>
      </c>
      <c r="F67" s="9"/>
      <c r="G67" s="10">
        <f t="shared" si="0"/>
        <v>0</v>
      </c>
      <c r="H67" s="9"/>
      <c r="I67" s="10">
        <f t="shared" si="1"/>
        <v>0</v>
      </c>
      <c r="J67" s="9"/>
      <c r="K67" s="10">
        <f t="shared" si="2"/>
        <v>0</v>
      </c>
      <c r="L67" s="10">
        <f t="shared" si="3"/>
        <v>0</v>
      </c>
    </row>
    <row r="68" spans="1:12" ht="27.6" x14ac:dyDescent="0.3">
      <c r="A68" s="13">
        <v>16</v>
      </c>
      <c r="B68" s="17" t="s">
        <v>121</v>
      </c>
      <c r="C68" s="89" t="s">
        <v>0</v>
      </c>
      <c r="D68" s="7"/>
      <c r="E68" s="90">
        <v>1</v>
      </c>
      <c r="F68" s="41"/>
      <c r="G68" s="10">
        <f t="shared" si="0"/>
        <v>0</v>
      </c>
      <c r="H68" s="41"/>
      <c r="I68" s="10">
        <f t="shared" si="1"/>
        <v>0</v>
      </c>
      <c r="J68" s="41"/>
      <c r="K68" s="10">
        <f t="shared" si="2"/>
        <v>0</v>
      </c>
      <c r="L68" s="10">
        <f t="shared" si="3"/>
        <v>0</v>
      </c>
    </row>
    <row r="69" spans="1:12" ht="27.6" x14ac:dyDescent="0.3">
      <c r="A69" s="13">
        <v>17</v>
      </c>
      <c r="B69" s="32" t="s">
        <v>55</v>
      </c>
      <c r="C69" s="74" t="s">
        <v>15</v>
      </c>
      <c r="D69" s="9"/>
      <c r="E69" s="9">
        <v>10</v>
      </c>
      <c r="F69" s="9"/>
      <c r="G69" s="10">
        <f t="shared" si="0"/>
        <v>0</v>
      </c>
      <c r="H69" s="9"/>
      <c r="I69" s="10">
        <f t="shared" si="1"/>
        <v>0</v>
      </c>
      <c r="J69" s="9"/>
      <c r="K69" s="10">
        <f t="shared" si="2"/>
        <v>0</v>
      </c>
      <c r="L69" s="10">
        <f t="shared" si="3"/>
        <v>0</v>
      </c>
    </row>
    <row r="70" spans="1:12" x14ac:dyDescent="0.3">
      <c r="A70" s="13"/>
      <c r="B70" s="22" t="s">
        <v>5</v>
      </c>
      <c r="C70" s="80"/>
      <c r="D70" s="12"/>
      <c r="E70" s="9"/>
      <c r="F70" s="21"/>
      <c r="G70" s="23">
        <f>SUM(G10:G69)</f>
        <v>0</v>
      </c>
      <c r="H70" s="14"/>
      <c r="I70" s="23">
        <f>SUM(I10:I69)</f>
        <v>0</v>
      </c>
      <c r="J70" s="14"/>
      <c r="K70" s="23">
        <f>SUM(K10:K69)</f>
        <v>0</v>
      </c>
      <c r="L70" s="23">
        <f>G70+I70+K70</f>
        <v>0</v>
      </c>
    </row>
    <row r="71" spans="1:12" x14ac:dyDescent="0.3">
      <c r="A71" s="13"/>
      <c r="B71" s="11" t="s">
        <v>4</v>
      </c>
      <c r="C71" s="86"/>
      <c r="D71" s="12"/>
      <c r="E71" s="9"/>
      <c r="F71" s="21"/>
      <c r="G71" s="9"/>
      <c r="H71" s="9"/>
      <c r="I71" s="9"/>
      <c r="J71" s="9"/>
      <c r="K71" s="10"/>
      <c r="L71" s="10">
        <f>G70*C71</f>
        <v>0</v>
      </c>
    </row>
    <row r="72" spans="1:12" x14ac:dyDescent="0.3">
      <c r="A72" s="60"/>
      <c r="B72" s="5" t="s">
        <v>5</v>
      </c>
      <c r="C72" s="80"/>
      <c r="D72" s="24"/>
      <c r="E72" s="25"/>
      <c r="F72" s="26"/>
      <c r="G72" s="25"/>
      <c r="H72" s="26"/>
      <c r="I72" s="26"/>
      <c r="J72" s="25"/>
      <c r="K72" s="27"/>
      <c r="L72" s="28">
        <f>L71+L70</f>
        <v>0</v>
      </c>
    </row>
    <row r="73" spans="1:12" x14ac:dyDescent="0.3">
      <c r="A73" s="60"/>
      <c r="B73" s="29" t="s">
        <v>6</v>
      </c>
      <c r="C73" s="87"/>
      <c r="D73" s="24"/>
      <c r="E73" s="25"/>
      <c r="F73" s="26"/>
      <c r="G73" s="25"/>
      <c r="H73" s="26"/>
      <c r="I73" s="26"/>
      <c r="J73" s="25"/>
      <c r="K73" s="27"/>
      <c r="L73" s="28">
        <f>L72*C73</f>
        <v>0</v>
      </c>
    </row>
    <row r="74" spans="1:12" x14ac:dyDescent="0.3">
      <c r="A74" s="60"/>
      <c r="B74" s="30" t="s">
        <v>5</v>
      </c>
      <c r="C74" s="88"/>
      <c r="D74" s="24"/>
      <c r="E74" s="25"/>
      <c r="F74" s="26"/>
      <c r="G74" s="25"/>
      <c r="H74" s="26"/>
      <c r="I74" s="26"/>
      <c r="J74" s="25"/>
      <c r="K74" s="27"/>
      <c r="L74" s="28">
        <f>L73+L72</f>
        <v>0</v>
      </c>
    </row>
    <row r="75" spans="1:12" x14ac:dyDescent="0.3">
      <c r="A75" s="13"/>
      <c r="B75" s="29" t="s">
        <v>56</v>
      </c>
      <c r="C75" s="87"/>
      <c r="D75" s="24"/>
      <c r="E75" s="9"/>
      <c r="F75" s="21"/>
      <c r="G75" s="9"/>
      <c r="H75" s="21"/>
      <c r="I75" s="21"/>
      <c r="J75" s="9"/>
      <c r="K75" s="10"/>
      <c r="L75" s="10">
        <f>L74*C75</f>
        <v>0</v>
      </c>
    </row>
    <row r="76" spans="1:12" x14ac:dyDescent="0.3">
      <c r="A76" s="13"/>
      <c r="B76" s="30" t="s">
        <v>5</v>
      </c>
      <c r="C76" s="88"/>
      <c r="D76" s="31"/>
      <c r="E76" s="9"/>
      <c r="F76" s="21"/>
      <c r="G76" s="9"/>
      <c r="H76" s="21"/>
      <c r="I76" s="21"/>
      <c r="J76" s="9"/>
      <c r="K76" s="10"/>
      <c r="L76" s="10">
        <f>L75+L74</f>
        <v>0</v>
      </c>
    </row>
    <row r="77" spans="1:12" x14ac:dyDescent="0.3">
      <c r="A77" s="13"/>
      <c r="B77" s="29" t="s">
        <v>7</v>
      </c>
      <c r="C77" s="86"/>
      <c r="D77" s="12"/>
      <c r="E77" s="9"/>
      <c r="F77" s="21"/>
      <c r="G77" s="9"/>
      <c r="H77" s="21"/>
      <c r="I77" s="21"/>
      <c r="J77" s="9"/>
      <c r="K77" s="10"/>
      <c r="L77" s="10">
        <f>L76*C77</f>
        <v>0</v>
      </c>
    </row>
    <row r="78" spans="1:12" x14ac:dyDescent="0.3">
      <c r="A78" s="13"/>
      <c r="B78" s="30" t="s">
        <v>52</v>
      </c>
      <c r="C78" s="80"/>
      <c r="D78" s="12"/>
      <c r="E78" s="9"/>
      <c r="F78" s="21"/>
      <c r="G78" s="9"/>
      <c r="H78" s="9"/>
      <c r="I78" s="9"/>
      <c r="J78" s="9"/>
      <c r="K78" s="10"/>
      <c r="L78" s="10">
        <f>L77+L76</f>
        <v>0</v>
      </c>
    </row>
    <row r="79" spans="1:12" x14ac:dyDescent="0.3">
      <c r="A79" s="13"/>
      <c r="B79" s="11" t="s">
        <v>53</v>
      </c>
      <c r="C79" s="86">
        <v>0.18</v>
      </c>
      <c r="D79" s="12"/>
      <c r="E79" s="12"/>
      <c r="F79" s="12"/>
      <c r="G79" s="12"/>
      <c r="H79" s="12"/>
      <c r="I79" s="12"/>
      <c r="J79" s="12"/>
      <c r="K79" s="12"/>
      <c r="L79" s="79">
        <f>L78*C79</f>
        <v>0</v>
      </c>
    </row>
    <row r="80" spans="1:12" x14ac:dyDescent="0.3">
      <c r="A80" s="13"/>
      <c r="B80" s="59" t="s">
        <v>10</v>
      </c>
      <c r="C80" s="5"/>
      <c r="D80" s="12"/>
      <c r="E80" s="12"/>
      <c r="F80" s="12"/>
      <c r="G80" s="12"/>
      <c r="H80" s="12"/>
      <c r="I80" s="12"/>
      <c r="J80" s="12"/>
      <c r="K80" s="12"/>
      <c r="L80" s="31">
        <f>SUM(L78:L79)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8466-EF6C-49FD-A2B5-2A424BF0D743}">
  <sheetPr>
    <tabColor theme="9" tint="-0.249977111117893"/>
  </sheetPr>
  <dimension ref="A1:L73"/>
  <sheetViews>
    <sheetView topLeftCell="A46" workbookViewId="0">
      <selection activeCell="C170" sqref="C170:C176"/>
    </sheetView>
  </sheetViews>
  <sheetFormatPr defaultRowHeight="14.4" x14ac:dyDescent="0.3"/>
  <cols>
    <col min="1" max="1" width="3.77734375" customWidth="1"/>
    <col min="2" max="2" width="77.21875" customWidth="1"/>
    <col min="7" max="7" width="10.21875" customWidth="1"/>
    <col min="9" max="9" width="10.21875" customWidth="1"/>
    <col min="11" max="11" width="11.33203125" customWidth="1"/>
    <col min="12" max="12" width="12.5546875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L73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x14ac:dyDescent="0.3">
      <c r="A7" s="66"/>
      <c r="B7" s="78" t="s">
        <v>48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x14ac:dyDescent="0.3">
      <c r="A8" s="66"/>
      <c r="B8" s="77" t="s">
        <v>103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69">
        <v>1</v>
      </c>
      <c r="B9" s="91" t="s">
        <v>92</v>
      </c>
      <c r="C9" s="92" t="s">
        <v>90</v>
      </c>
      <c r="D9" s="93"/>
      <c r="E9" s="94">
        <f>23+15</f>
        <v>38</v>
      </c>
      <c r="F9" s="95"/>
      <c r="G9" s="10">
        <f t="shared" ref="G9:G62" si="0">F9*E9</f>
        <v>0</v>
      </c>
      <c r="H9" s="38"/>
      <c r="I9" s="10">
        <f t="shared" ref="I9:I62" si="1">H9*E9</f>
        <v>0</v>
      </c>
      <c r="J9" s="38"/>
      <c r="K9" s="10">
        <f t="shared" ref="K9:K62" si="2">J9*E9</f>
        <v>0</v>
      </c>
      <c r="L9" s="10">
        <f t="shared" ref="L9:L62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38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68" t="s">
        <v>54</v>
      </c>
      <c r="C11" s="74" t="s">
        <v>43</v>
      </c>
      <c r="D11" s="21">
        <v>1.02</v>
      </c>
      <c r="E11" s="21">
        <f>D11*E9</f>
        <v>38.76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x14ac:dyDescent="0.3">
      <c r="A12" s="75"/>
      <c r="B12" s="42" t="s">
        <v>44</v>
      </c>
      <c r="C12" s="74" t="s">
        <v>43</v>
      </c>
      <c r="D12" s="21">
        <v>1.01</v>
      </c>
      <c r="E12" s="21">
        <f>D12*E9</f>
        <v>38.380000000000003</v>
      </c>
      <c r="F12" s="21"/>
      <c r="G12" s="10">
        <f t="shared" si="0"/>
        <v>0</v>
      </c>
      <c r="H12" s="21"/>
      <c r="I12" s="10">
        <f t="shared" si="1"/>
        <v>0</v>
      </c>
      <c r="J12" s="21"/>
      <c r="K12" s="10">
        <f t="shared" si="2"/>
        <v>0</v>
      </c>
      <c r="L12" s="10">
        <f t="shared" si="3"/>
        <v>0</v>
      </c>
    </row>
    <row r="13" spans="1:12" x14ac:dyDescent="0.3">
      <c r="A13" s="75"/>
      <c r="B13" s="20" t="s">
        <v>12</v>
      </c>
      <c r="C13" s="74" t="s">
        <v>0</v>
      </c>
      <c r="D13" s="58">
        <v>0.05</v>
      </c>
      <c r="E13" s="21">
        <f>D13*E9</f>
        <v>1.9000000000000001</v>
      </c>
      <c r="F13" s="21"/>
      <c r="G13" s="10">
        <f t="shared" si="0"/>
        <v>0</v>
      </c>
      <c r="H13" s="21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ht="27.6" x14ac:dyDescent="0.3">
      <c r="A14" s="69">
        <v>2</v>
      </c>
      <c r="B14" s="91" t="s">
        <v>136</v>
      </c>
      <c r="C14" s="81" t="s">
        <v>22</v>
      </c>
      <c r="D14" s="71"/>
      <c r="E14" s="72">
        <v>13</v>
      </c>
      <c r="F14" s="73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69"/>
      <c r="B15" s="43" t="s">
        <v>13</v>
      </c>
      <c r="C15" s="74" t="s">
        <v>15</v>
      </c>
      <c r="D15" s="21">
        <v>1</v>
      </c>
      <c r="E15" s="21">
        <f>E14*D15</f>
        <v>13</v>
      </c>
      <c r="F15" s="38"/>
      <c r="G15" s="10">
        <f t="shared" si="0"/>
        <v>0</v>
      </c>
      <c r="H15" s="38"/>
      <c r="I15" s="10">
        <f t="shared" si="1"/>
        <v>0</v>
      </c>
      <c r="J15" s="21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5" t="s">
        <v>49</v>
      </c>
      <c r="C16" s="83" t="s">
        <v>22</v>
      </c>
      <c r="D16" s="40">
        <v>1.01</v>
      </c>
      <c r="E16" s="38">
        <f>D16*E14</f>
        <v>13.13</v>
      </c>
      <c r="F16" s="38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75"/>
      <c r="B17" s="43" t="s">
        <v>50</v>
      </c>
      <c r="C17" s="83" t="s">
        <v>16</v>
      </c>
      <c r="D17" s="39"/>
      <c r="E17" s="38">
        <v>3</v>
      </c>
      <c r="F17" s="38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75"/>
      <c r="B18" s="45" t="s">
        <v>12</v>
      </c>
      <c r="C18" s="83" t="s">
        <v>0</v>
      </c>
      <c r="D18" s="40">
        <v>0.04</v>
      </c>
      <c r="E18" s="38">
        <f>D18*E14</f>
        <v>0.52</v>
      </c>
      <c r="F18" s="34"/>
      <c r="G18" s="10">
        <f t="shared" si="0"/>
        <v>0</v>
      </c>
      <c r="H18" s="38"/>
      <c r="I18" s="10">
        <f t="shared" si="1"/>
        <v>0</v>
      </c>
      <c r="J18" s="38"/>
      <c r="K18" s="10">
        <f t="shared" si="2"/>
        <v>0</v>
      </c>
      <c r="L18" s="10">
        <f t="shared" si="3"/>
        <v>0</v>
      </c>
    </row>
    <row r="19" spans="1:12" x14ac:dyDescent="0.3">
      <c r="A19" s="69">
        <v>3</v>
      </c>
      <c r="B19" s="70" t="s">
        <v>93</v>
      </c>
      <c r="C19" s="81" t="s">
        <v>22</v>
      </c>
      <c r="D19" s="71"/>
      <c r="E19" s="72">
        <v>23</v>
      </c>
      <c r="F19" s="73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69"/>
      <c r="B20" s="43" t="s">
        <v>13</v>
      </c>
      <c r="C20" s="74" t="s">
        <v>15</v>
      </c>
      <c r="D20" s="21">
        <v>1</v>
      </c>
      <c r="E20" s="21">
        <f>E19*D20</f>
        <v>23</v>
      </c>
      <c r="F20" s="38"/>
      <c r="G20" s="10">
        <f t="shared" si="0"/>
        <v>0</v>
      </c>
      <c r="H20" s="38"/>
      <c r="I20" s="10">
        <f t="shared" si="1"/>
        <v>0</v>
      </c>
      <c r="J20" s="21"/>
      <c r="K20" s="10">
        <f t="shared" si="2"/>
        <v>0</v>
      </c>
      <c r="L20" s="10">
        <f t="shared" si="3"/>
        <v>0</v>
      </c>
    </row>
    <row r="21" spans="1:12" x14ac:dyDescent="0.3">
      <c r="A21" s="75"/>
      <c r="B21" s="45" t="s">
        <v>46</v>
      </c>
      <c r="C21" s="83" t="s">
        <v>22</v>
      </c>
      <c r="D21" s="40">
        <v>1.01</v>
      </c>
      <c r="E21" s="38">
        <f>D21*E19</f>
        <v>23.23</v>
      </c>
      <c r="F21" s="38"/>
      <c r="G21" s="10">
        <f t="shared" si="0"/>
        <v>0</v>
      </c>
      <c r="H21" s="38"/>
      <c r="I21" s="10">
        <f t="shared" si="1"/>
        <v>0</v>
      </c>
      <c r="J21" s="38"/>
      <c r="K21" s="10">
        <f t="shared" si="2"/>
        <v>0</v>
      </c>
      <c r="L21" s="10">
        <f t="shared" si="3"/>
        <v>0</v>
      </c>
    </row>
    <row r="22" spans="1:12" x14ac:dyDescent="0.3">
      <c r="A22" s="75"/>
      <c r="B22" s="43" t="s">
        <v>84</v>
      </c>
      <c r="C22" s="83" t="s">
        <v>16</v>
      </c>
      <c r="D22" s="39"/>
      <c r="E22" s="38">
        <v>5</v>
      </c>
      <c r="F22" s="38"/>
      <c r="G22" s="10">
        <f t="shared" si="0"/>
        <v>0</v>
      </c>
      <c r="H22" s="38"/>
      <c r="I22" s="10">
        <f t="shared" si="1"/>
        <v>0</v>
      </c>
      <c r="J22" s="38"/>
      <c r="K22" s="10">
        <f t="shared" si="2"/>
        <v>0</v>
      </c>
      <c r="L22" s="10">
        <f t="shared" si="3"/>
        <v>0</v>
      </c>
    </row>
    <row r="23" spans="1:12" x14ac:dyDescent="0.3">
      <c r="A23" s="75"/>
      <c r="B23" s="45" t="s">
        <v>45</v>
      </c>
      <c r="C23" s="83" t="s">
        <v>2</v>
      </c>
      <c r="D23" s="39">
        <v>0.02</v>
      </c>
      <c r="E23" s="38">
        <f>D23*E19</f>
        <v>0.46</v>
      </c>
      <c r="F23" s="38"/>
      <c r="G23" s="1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75"/>
      <c r="B24" s="45" t="s">
        <v>12</v>
      </c>
      <c r="C24" s="83" t="s">
        <v>0</v>
      </c>
      <c r="D24" s="40">
        <v>0.04</v>
      </c>
      <c r="E24" s="38">
        <f>D24*E19</f>
        <v>0.92</v>
      </c>
      <c r="F24" s="34"/>
      <c r="G24" s="10">
        <f t="shared" si="0"/>
        <v>0</v>
      </c>
      <c r="H24" s="38"/>
      <c r="I24" s="10">
        <f t="shared" si="1"/>
        <v>0</v>
      </c>
      <c r="J24" s="38"/>
      <c r="K24" s="10">
        <f t="shared" si="2"/>
        <v>0</v>
      </c>
      <c r="L24" s="10">
        <f t="shared" si="3"/>
        <v>0</v>
      </c>
    </row>
    <row r="25" spans="1:12" x14ac:dyDescent="0.3">
      <c r="A25" s="13">
        <v>4</v>
      </c>
      <c r="B25" s="15" t="s">
        <v>95</v>
      </c>
      <c r="C25" s="81" t="s">
        <v>41</v>
      </c>
      <c r="D25" s="16"/>
      <c r="E25" s="8">
        <v>5</v>
      </c>
      <c r="F25" s="9"/>
      <c r="G25" s="10">
        <f t="shared" si="0"/>
        <v>0</v>
      </c>
      <c r="H25" s="9"/>
      <c r="I25" s="10">
        <f t="shared" si="1"/>
        <v>0</v>
      </c>
      <c r="J25" s="9"/>
      <c r="K25" s="10">
        <f t="shared" si="2"/>
        <v>0</v>
      </c>
      <c r="L25" s="10">
        <f t="shared" si="3"/>
        <v>0</v>
      </c>
    </row>
    <row r="26" spans="1:12" x14ac:dyDescent="0.3">
      <c r="A26" s="13"/>
      <c r="B26" s="33" t="s">
        <v>13</v>
      </c>
      <c r="C26" s="74" t="s">
        <v>42</v>
      </c>
      <c r="D26" s="21">
        <v>1</v>
      </c>
      <c r="E26" s="21">
        <f>E25*D26</f>
        <v>5</v>
      </c>
      <c r="F26" s="34"/>
      <c r="G26" s="10">
        <f t="shared" si="0"/>
        <v>0</v>
      </c>
      <c r="H26" s="41"/>
      <c r="I26" s="10">
        <f t="shared" si="1"/>
        <v>0</v>
      </c>
      <c r="J26" s="34"/>
      <c r="K26" s="10">
        <f t="shared" si="2"/>
        <v>0</v>
      </c>
      <c r="L26" s="10">
        <f t="shared" si="3"/>
        <v>0</v>
      </c>
    </row>
    <row r="27" spans="1:12" x14ac:dyDescent="0.3">
      <c r="A27" s="13"/>
      <c r="B27" s="18" t="s">
        <v>96</v>
      </c>
      <c r="C27" s="74" t="s">
        <v>41</v>
      </c>
      <c r="D27" s="12"/>
      <c r="E27" s="9">
        <v>5</v>
      </c>
      <c r="F27" s="9"/>
      <c r="G27" s="10">
        <f t="shared" si="0"/>
        <v>0</v>
      </c>
      <c r="H27" s="9"/>
      <c r="I27" s="10">
        <f t="shared" si="1"/>
        <v>0</v>
      </c>
      <c r="J27" s="9"/>
      <c r="K27" s="10">
        <f t="shared" si="2"/>
        <v>0</v>
      </c>
      <c r="L27" s="10">
        <f t="shared" si="3"/>
        <v>0</v>
      </c>
    </row>
    <row r="28" spans="1:12" x14ac:dyDescent="0.3">
      <c r="A28" s="13"/>
      <c r="B28" s="11" t="s">
        <v>3</v>
      </c>
      <c r="C28" s="80" t="s">
        <v>0</v>
      </c>
      <c r="D28" s="12">
        <v>0.4</v>
      </c>
      <c r="E28" s="9">
        <f>E25*D28</f>
        <v>2</v>
      </c>
      <c r="F28" s="9"/>
      <c r="G28" s="10">
        <f t="shared" si="0"/>
        <v>0</v>
      </c>
      <c r="H28" s="9"/>
      <c r="I28" s="10">
        <f t="shared" si="1"/>
        <v>0</v>
      </c>
      <c r="J28" s="9"/>
      <c r="K28" s="10">
        <f t="shared" si="2"/>
        <v>0</v>
      </c>
      <c r="L28" s="10">
        <f t="shared" si="3"/>
        <v>0</v>
      </c>
    </row>
    <row r="29" spans="1:12" x14ac:dyDescent="0.3">
      <c r="A29" s="13">
        <v>5</v>
      </c>
      <c r="B29" s="15" t="s">
        <v>81</v>
      </c>
      <c r="C29" s="81" t="s">
        <v>15</v>
      </c>
      <c r="D29" s="16"/>
      <c r="E29" s="8">
        <v>4</v>
      </c>
      <c r="F29" s="9"/>
      <c r="G29" s="10">
        <f t="shared" si="0"/>
        <v>0</v>
      </c>
      <c r="H29" s="9"/>
      <c r="I29" s="10">
        <f t="shared" si="1"/>
        <v>0</v>
      </c>
      <c r="J29" s="9"/>
      <c r="K29" s="10">
        <f t="shared" si="2"/>
        <v>0</v>
      </c>
      <c r="L29" s="10">
        <f t="shared" si="3"/>
        <v>0</v>
      </c>
    </row>
    <row r="30" spans="1:12" x14ac:dyDescent="0.3">
      <c r="A30" s="13"/>
      <c r="B30" s="33" t="s">
        <v>13</v>
      </c>
      <c r="C30" s="74" t="s">
        <v>42</v>
      </c>
      <c r="D30" s="21">
        <v>1</v>
      </c>
      <c r="E30" s="21">
        <f>E29*D30</f>
        <v>4</v>
      </c>
      <c r="F30" s="34"/>
      <c r="G30" s="10">
        <f t="shared" si="0"/>
        <v>0</v>
      </c>
      <c r="H30" s="41"/>
      <c r="I30" s="10">
        <f t="shared" si="1"/>
        <v>0</v>
      </c>
      <c r="J30" s="34"/>
      <c r="K30" s="10">
        <f t="shared" si="2"/>
        <v>0</v>
      </c>
      <c r="L30" s="10">
        <f t="shared" si="3"/>
        <v>0</v>
      </c>
    </row>
    <row r="31" spans="1:12" x14ac:dyDescent="0.3">
      <c r="A31" s="13"/>
      <c r="B31" s="18" t="s">
        <v>83</v>
      </c>
      <c r="C31" s="74" t="s">
        <v>2</v>
      </c>
      <c r="D31" s="12"/>
      <c r="E31" s="9">
        <f>E29*0.35</f>
        <v>1.4</v>
      </c>
      <c r="F31" s="9"/>
      <c r="G31" s="10">
        <f t="shared" si="0"/>
        <v>0</v>
      </c>
      <c r="H31" s="9"/>
      <c r="I31" s="10">
        <f t="shared" si="1"/>
        <v>0</v>
      </c>
      <c r="J31" s="9"/>
      <c r="K31" s="10">
        <f t="shared" si="2"/>
        <v>0</v>
      </c>
      <c r="L31" s="10">
        <f t="shared" si="3"/>
        <v>0</v>
      </c>
    </row>
    <row r="32" spans="1:12" x14ac:dyDescent="0.3">
      <c r="A32" s="13"/>
      <c r="B32" s="11" t="s">
        <v>82</v>
      </c>
      <c r="C32" s="80" t="s">
        <v>1</v>
      </c>
      <c r="D32" s="12"/>
      <c r="E32" s="9">
        <f>E31*0.3</f>
        <v>0.42</v>
      </c>
      <c r="F32" s="9"/>
      <c r="G32" s="10">
        <f t="shared" si="0"/>
        <v>0</v>
      </c>
      <c r="H32" s="9"/>
      <c r="I32" s="10">
        <f t="shared" si="1"/>
        <v>0</v>
      </c>
      <c r="J32" s="9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11" t="s">
        <v>3</v>
      </c>
      <c r="C33" s="80" t="s">
        <v>0</v>
      </c>
      <c r="D33" s="12">
        <v>0.2</v>
      </c>
      <c r="E33" s="9">
        <f>E29*D33</f>
        <v>0.8</v>
      </c>
      <c r="F33" s="9"/>
      <c r="G33" s="10">
        <f t="shared" si="0"/>
        <v>0</v>
      </c>
      <c r="H33" s="9"/>
      <c r="I33" s="10">
        <f t="shared" si="1"/>
        <v>0</v>
      </c>
      <c r="J33" s="9"/>
      <c r="K33" s="10">
        <f t="shared" si="2"/>
        <v>0</v>
      </c>
      <c r="L33" s="10">
        <f t="shared" si="3"/>
        <v>0</v>
      </c>
    </row>
    <row r="34" spans="1:12" x14ac:dyDescent="0.3">
      <c r="A34" s="13">
        <v>6</v>
      </c>
      <c r="B34" s="6" t="s">
        <v>98</v>
      </c>
      <c r="C34" s="81" t="s">
        <v>15</v>
      </c>
      <c r="D34" s="8"/>
      <c r="E34" s="8">
        <v>70</v>
      </c>
      <c r="F34" s="9"/>
      <c r="G34" s="10">
        <f t="shared" si="0"/>
        <v>0</v>
      </c>
      <c r="H34" s="9"/>
      <c r="I34" s="10">
        <f t="shared" si="1"/>
        <v>0</v>
      </c>
      <c r="J34" s="9"/>
      <c r="K34" s="10">
        <f t="shared" si="2"/>
        <v>0</v>
      </c>
      <c r="L34" s="10">
        <f t="shared" si="3"/>
        <v>0</v>
      </c>
    </row>
    <row r="35" spans="1:12" x14ac:dyDescent="0.3">
      <c r="A35" s="13"/>
      <c r="B35" s="33" t="s">
        <v>13</v>
      </c>
      <c r="C35" s="74" t="s">
        <v>42</v>
      </c>
      <c r="D35" s="21">
        <v>1</v>
      </c>
      <c r="E35" s="21">
        <f>E34*D35</f>
        <v>70</v>
      </c>
      <c r="F35" s="34"/>
      <c r="G35" s="10">
        <f t="shared" si="0"/>
        <v>0</v>
      </c>
      <c r="H35" s="21"/>
      <c r="I35" s="10">
        <f t="shared" si="1"/>
        <v>0</v>
      </c>
      <c r="J35" s="21"/>
      <c r="K35" s="10">
        <f t="shared" si="2"/>
        <v>0</v>
      </c>
      <c r="L35" s="10">
        <f t="shared" si="3"/>
        <v>0</v>
      </c>
    </row>
    <row r="36" spans="1:12" x14ac:dyDescent="0.3">
      <c r="A36" s="13"/>
      <c r="B36" s="35" t="s">
        <v>14</v>
      </c>
      <c r="C36" s="82" t="s">
        <v>0</v>
      </c>
      <c r="D36" s="36">
        <v>8.0000000000000002E-3</v>
      </c>
      <c r="E36" s="34">
        <f>D36*E34</f>
        <v>0.56000000000000005</v>
      </c>
      <c r="F36" s="34"/>
      <c r="G36" s="10">
        <f t="shared" si="0"/>
        <v>0</v>
      </c>
      <c r="H36" s="34"/>
      <c r="I36" s="10">
        <f t="shared" si="1"/>
        <v>0</v>
      </c>
      <c r="J36" s="34"/>
      <c r="K36" s="10">
        <f t="shared" si="2"/>
        <v>0</v>
      </c>
      <c r="L36" s="10">
        <f t="shared" si="3"/>
        <v>0</v>
      </c>
    </row>
    <row r="37" spans="1:12" x14ac:dyDescent="0.3">
      <c r="A37" s="13"/>
      <c r="B37" s="51" t="s">
        <v>18</v>
      </c>
      <c r="C37" s="74" t="s">
        <v>2</v>
      </c>
      <c r="D37" s="44">
        <v>0.45</v>
      </c>
      <c r="E37" s="41">
        <f>E34*D37</f>
        <v>31.5</v>
      </c>
      <c r="F37" s="41"/>
      <c r="G37" s="10">
        <f t="shared" si="0"/>
        <v>0</v>
      </c>
      <c r="H37" s="41"/>
      <c r="I37" s="10">
        <f t="shared" si="1"/>
        <v>0</v>
      </c>
      <c r="J37" s="41"/>
      <c r="K37" s="10">
        <f t="shared" si="2"/>
        <v>0</v>
      </c>
      <c r="L37" s="10">
        <f t="shared" si="3"/>
        <v>0</v>
      </c>
    </row>
    <row r="38" spans="1:12" x14ac:dyDescent="0.3">
      <c r="A38" s="13"/>
      <c r="B38" s="51" t="s">
        <v>19</v>
      </c>
      <c r="C38" s="74" t="s">
        <v>15</v>
      </c>
      <c r="D38" s="44">
        <v>8.9999999999999993E-3</v>
      </c>
      <c r="E38" s="52">
        <f>E34*D38</f>
        <v>0.63</v>
      </c>
      <c r="F38" s="41"/>
      <c r="G38" s="10">
        <f t="shared" si="0"/>
        <v>0</v>
      </c>
      <c r="H38" s="41"/>
      <c r="I38" s="10">
        <f t="shared" si="1"/>
        <v>0</v>
      </c>
      <c r="J38" s="41"/>
      <c r="K38" s="10">
        <f t="shared" si="2"/>
        <v>0</v>
      </c>
      <c r="L38" s="10">
        <f t="shared" si="3"/>
        <v>0</v>
      </c>
    </row>
    <row r="39" spans="1:12" x14ac:dyDescent="0.3">
      <c r="A39" s="13"/>
      <c r="B39" s="53" t="s">
        <v>51</v>
      </c>
      <c r="C39" s="74" t="s">
        <v>2</v>
      </c>
      <c r="D39" s="21">
        <v>0.45</v>
      </c>
      <c r="E39" s="41">
        <f>E34*D39</f>
        <v>31.5</v>
      </c>
      <c r="F39" s="41"/>
      <c r="G39" s="10">
        <f t="shared" si="0"/>
        <v>0</v>
      </c>
      <c r="H39" s="41"/>
      <c r="I39" s="10">
        <f t="shared" si="1"/>
        <v>0</v>
      </c>
      <c r="J39" s="41"/>
      <c r="K39" s="10">
        <f t="shared" si="2"/>
        <v>0</v>
      </c>
      <c r="L39" s="10">
        <f t="shared" si="3"/>
        <v>0</v>
      </c>
    </row>
    <row r="40" spans="1:12" x14ac:dyDescent="0.3">
      <c r="A40" s="13"/>
      <c r="B40" s="53" t="s">
        <v>20</v>
      </c>
      <c r="C40" s="74" t="s">
        <v>2</v>
      </c>
      <c r="D40" s="44">
        <v>0.12</v>
      </c>
      <c r="E40" s="41">
        <f>E34*D40</f>
        <v>8.4</v>
      </c>
      <c r="F40" s="41"/>
      <c r="G40" s="10">
        <f t="shared" si="0"/>
        <v>0</v>
      </c>
      <c r="H40" s="41"/>
      <c r="I40" s="10">
        <f t="shared" si="1"/>
        <v>0</v>
      </c>
      <c r="J40" s="41"/>
      <c r="K40" s="10">
        <f t="shared" si="2"/>
        <v>0</v>
      </c>
      <c r="L40" s="10">
        <f t="shared" si="3"/>
        <v>0</v>
      </c>
    </row>
    <row r="41" spans="1:12" x14ac:dyDescent="0.3">
      <c r="A41" s="13"/>
      <c r="B41" s="54" t="s">
        <v>21</v>
      </c>
      <c r="C41" s="74" t="s">
        <v>22</v>
      </c>
      <c r="D41" s="21">
        <v>0.6</v>
      </c>
      <c r="E41" s="41">
        <f>E34*D41</f>
        <v>42</v>
      </c>
      <c r="F41" s="41"/>
      <c r="G41" s="10">
        <f t="shared" si="0"/>
        <v>0</v>
      </c>
      <c r="H41" s="41"/>
      <c r="I41" s="10">
        <f t="shared" si="1"/>
        <v>0</v>
      </c>
      <c r="J41" s="41"/>
      <c r="K41" s="10">
        <f t="shared" si="2"/>
        <v>0</v>
      </c>
      <c r="L41" s="10">
        <f t="shared" si="3"/>
        <v>0</v>
      </c>
    </row>
    <row r="42" spans="1:12" x14ac:dyDescent="0.3">
      <c r="A42" s="13"/>
      <c r="B42" s="55" t="s">
        <v>23</v>
      </c>
      <c r="C42" s="83" t="s">
        <v>16</v>
      </c>
      <c r="D42" s="46"/>
      <c r="E42" s="34">
        <v>10</v>
      </c>
      <c r="F42" s="34"/>
      <c r="G42" s="10">
        <f t="shared" si="0"/>
        <v>0</v>
      </c>
      <c r="H42" s="56"/>
      <c r="I42" s="10">
        <f t="shared" si="1"/>
        <v>0</v>
      </c>
      <c r="J42" s="56"/>
      <c r="K42" s="10">
        <f t="shared" si="2"/>
        <v>0</v>
      </c>
      <c r="L42" s="10">
        <f t="shared" si="3"/>
        <v>0</v>
      </c>
    </row>
    <row r="43" spans="1:12" x14ac:dyDescent="0.3">
      <c r="A43" s="13"/>
      <c r="B43" s="54" t="s">
        <v>24</v>
      </c>
      <c r="C43" s="74" t="s">
        <v>22</v>
      </c>
      <c r="D43" s="44">
        <v>0.26</v>
      </c>
      <c r="E43" s="41">
        <f>E34*D43</f>
        <v>18.2</v>
      </c>
      <c r="F43" s="41"/>
      <c r="G43" s="10">
        <f t="shared" si="0"/>
        <v>0</v>
      </c>
      <c r="H43" s="41"/>
      <c r="I43" s="10">
        <f t="shared" si="1"/>
        <v>0</v>
      </c>
      <c r="J43" s="41"/>
      <c r="K43" s="10">
        <f t="shared" si="2"/>
        <v>0</v>
      </c>
      <c r="L43" s="10">
        <f t="shared" si="3"/>
        <v>0</v>
      </c>
    </row>
    <row r="44" spans="1:12" x14ac:dyDescent="0.3">
      <c r="A44" s="13"/>
      <c r="B44" s="54" t="s">
        <v>25</v>
      </c>
      <c r="C44" s="74" t="s">
        <v>0</v>
      </c>
      <c r="D44" s="44">
        <v>7.0000000000000001E-3</v>
      </c>
      <c r="E44" s="41">
        <f>E34*D44</f>
        <v>0.49</v>
      </c>
      <c r="F44" s="41"/>
      <c r="G44" s="10">
        <f t="shared" si="0"/>
        <v>0</v>
      </c>
      <c r="H44" s="41"/>
      <c r="I44" s="10">
        <f t="shared" si="1"/>
        <v>0</v>
      </c>
      <c r="J44" s="41"/>
      <c r="K44" s="10">
        <f t="shared" si="2"/>
        <v>0</v>
      </c>
      <c r="L44" s="10">
        <f t="shared" si="3"/>
        <v>0</v>
      </c>
    </row>
    <row r="45" spans="1:12" x14ac:dyDescent="0.3">
      <c r="A45" s="13">
        <v>7</v>
      </c>
      <c r="B45" s="63" t="s">
        <v>104</v>
      </c>
      <c r="C45" s="84" t="s">
        <v>16</v>
      </c>
      <c r="D45" s="16"/>
      <c r="E45" s="16">
        <v>2</v>
      </c>
      <c r="F45" s="12"/>
      <c r="G45" s="10">
        <f t="shared" si="0"/>
        <v>0</v>
      </c>
      <c r="H45" s="12"/>
      <c r="I45" s="10">
        <f t="shared" si="1"/>
        <v>0</v>
      </c>
      <c r="J45" s="12"/>
      <c r="K45" s="10">
        <f t="shared" si="2"/>
        <v>0</v>
      </c>
      <c r="L45" s="10">
        <f t="shared" si="3"/>
        <v>0</v>
      </c>
    </row>
    <row r="46" spans="1:12" x14ac:dyDescent="0.3">
      <c r="A46" s="13"/>
      <c r="B46" s="11" t="s">
        <v>105</v>
      </c>
      <c r="C46" s="80" t="s">
        <v>16</v>
      </c>
      <c r="D46" s="12"/>
      <c r="E46" s="12">
        <v>2</v>
      </c>
      <c r="F46" s="12"/>
      <c r="G46" s="10">
        <f t="shared" si="0"/>
        <v>0</v>
      </c>
      <c r="H46" s="12"/>
      <c r="I46" s="10">
        <f t="shared" si="1"/>
        <v>0</v>
      </c>
      <c r="J46" s="12"/>
      <c r="K46" s="10">
        <f t="shared" si="2"/>
        <v>0</v>
      </c>
      <c r="L46" s="10">
        <f t="shared" si="3"/>
        <v>0</v>
      </c>
    </row>
    <row r="47" spans="1:12" x14ac:dyDescent="0.3">
      <c r="A47" s="13"/>
      <c r="B47" s="11" t="s">
        <v>106</v>
      </c>
      <c r="C47" s="80" t="s">
        <v>41</v>
      </c>
      <c r="D47" s="12"/>
      <c r="E47" s="12">
        <v>10</v>
      </c>
      <c r="F47" s="12"/>
      <c r="G47" s="10">
        <f t="shared" si="0"/>
        <v>0</v>
      </c>
      <c r="H47" s="12"/>
      <c r="I47" s="10">
        <f t="shared" si="1"/>
        <v>0</v>
      </c>
      <c r="J47" s="12"/>
      <c r="K47" s="10">
        <f t="shared" si="2"/>
        <v>0</v>
      </c>
      <c r="L47" s="10">
        <f t="shared" si="3"/>
        <v>0</v>
      </c>
    </row>
    <row r="48" spans="1:12" x14ac:dyDescent="0.3">
      <c r="A48" s="13"/>
      <c r="B48" s="54" t="s">
        <v>25</v>
      </c>
      <c r="C48" s="74" t="s">
        <v>0</v>
      </c>
      <c r="D48" s="44"/>
      <c r="E48" s="41">
        <v>1.5</v>
      </c>
      <c r="F48" s="41"/>
      <c r="G48" s="10">
        <f t="shared" si="0"/>
        <v>0</v>
      </c>
      <c r="H48" s="41"/>
      <c r="I48" s="10">
        <f t="shared" si="1"/>
        <v>0</v>
      </c>
      <c r="J48" s="41"/>
      <c r="K48" s="10">
        <f t="shared" si="2"/>
        <v>0</v>
      </c>
      <c r="L48" s="10">
        <f t="shared" si="3"/>
        <v>0</v>
      </c>
    </row>
    <row r="49" spans="1:12" x14ac:dyDescent="0.3">
      <c r="A49" s="13">
        <v>8</v>
      </c>
      <c r="B49" s="15" t="s">
        <v>63</v>
      </c>
      <c r="C49" s="84" t="s">
        <v>28</v>
      </c>
      <c r="D49" s="8"/>
      <c r="E49" s="8">
        <v>1</v>
      </c>
      <c r="F49" s="9"/>
      <c r="G49" s="10">
        <f t="shared" si="0"/>
        <v>0</v>
      </c>
      <c r="H49" s="9"/>
      <c r="I49" s="10">
        <f t="shared" si="1"/>
        <v>0</v>
      </c>
      <c r="J49" s="9"/>
      <c r="K49" s="10">
        <f t="shared" si="2"/>
        <v>0</v>
      </c>
      <c r="L49" s="10">
        <f t="shared" si="3"/>
        <v>0</v>
      </c>
    </row>
    <row r="50" spans="1:12" x14ac:dyDescent="0.3">
      <c r="A50" s="13"/>
      <c r="B50" s="11" t="s">
        <v>8</v>
      </c>
      <c r="C50" s="80" t="s">
        <v>28</v>
      </c>
      <c r="D50" s="9"/>
      <c r="E50" s="9">
        <v>1</v>
      </c>
      <c r="F50" s="9"/>
      <c r="G50" s="10">
        <f t="shared" si="0"/>
        <v>0</v>
      </c>
      <c r="H50" s="38"/>
      <c r="I50" s="10">
        <f t="shared" si="1"/>
        <v>0</v>
      </c>
      <c r="J50" s="9"/>
      <c r="K50" s="10">
        <f t="shared" si="2"/>
        <v>0</v>
      </c>
      <c r="L50" s="10">
        <f t="shared" si="3"/>
        <v>0</v>
      </c>
    </row>
    <row r="51" spans="1:12" ht="27.6" x14ac:dyDescent="0.3">
      <c r="A51" s="13"/>
      <c r="B51" s="18" t="s">
        <v>64</v>
      </c>
      <c r="C51" s="85" t="s">
        <v>28</v>
      </c>
      <c r="D51" s="9"/>
      <c r="E51" s="9">
        <v>1</v>
      </c>
      <c r="F51" s="9"/>
      <c r="G51" s="10">
        <f t="shared" si="0"/>
        <v>0</v>
      </c>
      <c r="H51" s="9"/>
      <c r="I51" s="10">
        <f t="shared" si="1"/>
        <v>0</v>
      </c>
      <c r="J51" s="9"/>
      <c r="K51" s="10">
        <f t="shared" si="2"/>
        <v>0</v>
      </c>
      <c r="L51" s="10">
        <f t="shared" si="3"/>
        <v>0</v>
      </c>
    </row>
    <row r="52" spans="1:12" x14ac:dyDescent="0.3">
      <c r="A52" s="13"/>
      <c r="B52" s="11" t="s">
        <v>3</v>
      </c>
      <c r="C52" s="80" t="s">
        <v>0</v>
      </c>
      <c r="D52" s="9">
        <v>2</v>
      </c>
      <c r="E52" s="9">
        <f>E49*D52</f>
        <v>2</v>
      </c>
      <c r="F52" s="9"/>
      <c r="G52" s="10">
        <f t="shared" si="0"/>
        <v>0</v>
      </c>
      <c r="H52" s="9"/>
      <c r="I52" s="10">
        <f t="shared" si="1"/>
        <v>0</v>
      </c>
      <c r="J52" s="9"/>
      <c r="K52" s="10">
        <f t="shared" si="2"/>
        <v>0</v>
      </c>
      <c r="L52" s="10">
        <f t="shared" si="3"/>
        <v>0</v>
      </c>
    </row>
    <row r="53" spans="1:12" x14ac:dyDescent="0.3">
      <c r="A53" s="13">
        <v>9</v>
      </c>
      <c r="B53" s="15" t="s">
        <v>65</v>
      </c>
      <c r="C53" s="84" t="s">
        <v>28</v>
      </c>
      <c r="D53" s="8"/>
      <c r="E53" s="8">
        <v>1</v>
      </c>
      <c r="F53" s="9"/>
      <c r="G53" s="10">
        <f t="shared" si="0"/>
        <v>0</v>
      </c>
      <c r="H53" s="9"/>
      <c r="I53" s="10">
        <f t="shared" si="1"/>
        <v>0</v>
      </c>
      <c r="J53" s="9"/>
      <c r="K53" s="10">
        <f t="shared" si="2"/>
        <v>0</v>
      </c>
      <c r="L53" s="10">
        <f t="shared" si="3"/>
        <v>0</v>
      </c>
    </row>
    <row r="54" spans="1:12" x14ac:dyDescent="0.3">
      <c r="A54" s="13"/>
      <c r="B54" s="11" t="s">
        <v>8</v>
      </c>
      <c r="C54" s="80" t="s">
        <v>28</v>
      </c>
      <c r="D54" s="9"/>
      <c r="E54" s="9">
        <v>2</v>
      </c>
      <c r="F54" s="9"/>
      <c r="G54" s="10">
        <f t="shared" si="0"/>
        <v>0</v>
      </c>
      <c r="H54" s="38"/>
      <c r="I54" s="10">
        <f t="shared" si="1"/>
        <v>0</v>
      </c>
      <c r="J54" s="9"/>
      <c r="K54" s="10">
        <f t="shared" si="2"/>
        <v>0</v>
      </c>
      <c r="L54" s="10">
        <f t="shared" si="3"/>
        <v>0</v>
      </c>
    </row>
    <row r="55" spans="1:12" ht="27.6" x14ac:dyDescent="0.3">
      <c r="A55" s="13"/>
      <c r="B55" s="18" t="s">
        <v>66</v>
      </c>
      <c r="C55" s="74" t="s">
        <v>15</v>
      </c>
      <c r="D55" s="9"/>
      <c r="E55" s="9">
        <v>2.5</v>
      </c>
      <c r="F55" s="9"/>
      <c r="G55" s="10">
        <f t="shared" si="0"/>
        <v>0</v>
      </c>
      <c r="H55" s="9"/>
      <c r="I55" s="10">
        <f t="shared" si="1"/>
        <v>0</v>
      </c>
      <c r="J55" s="9"/>
      <c r="K55" s="10">
        <f t="shared" si="2"/>
        <v>0</v>
      </c>
      <c r="L55" s="10">
        <f t="shared" si="3"/>
        <v>0</v>
      </c>
    </row>
    <row r="56" spans="1:12" x14ac:dyDescent="0.3">
      <c r="A56" s="13"/>
      <c r="B56" s="11" t="s">
        <v>3</v>
      </c>
      <c r="C56" s="80" t="s">
        <v>0</v>
      </c>
      <c r="D56" s="9">
        <v>2</v>
      </c>
      <c r="E56" s="9">
        <f>E53*D56</f>
        <v>2</v>
      </c>
      <c r="F56" s="9"/>
      <c r="G56" s="10">
        <f t="shared" si="0"/>
        <v>0</v>
      </c>
      <c r="H56" s="9"/>
      <c r="I56" s="10">
        <f t="shared" si="1"/>
        <v>0</v>
      </c>
      <c r="J56" s="9"/>
      <c r="K56" s="10">
        <f t="shared" si="2"/>
        <v>0</v>
      </c>
      <c r="L56" s="10">
        <f t="shared" si="3"/>
        <v>0</v>
      </c>
    </row>
    <row r="57" spans="1:12" s="101" customFormat="1" ht="27.6" x14ac:dyDescent="0.3">
      <c r="A57" s="96">
        <v>10</v>
      </c>
      <c r="B57" s="97" t="s">
        <v>126</v>
      </c>
      <c r="C57" s="107" t="s">
        <v>28</v>
      </c>
      <c r="D57" s="8"/>
      <c r="E57" s="8">
        <v>1</v>
      </c>
      <c r="F57" s="9"/>
      <c r="G57" s="10">
        <f t="shared" si="0"/>
        <v>0</v>
      </c>
      <c r="H57" s="9"/>
      <c r="I57" s="10">
        <f t="shared" si="1"/>
        <v>0</v>
      </c>
      <c r="J57" s="9"/>
      <c r="K57" s="10">
        <f t="shared" si="2"/>
        <v>0</v>
      </c>
      <c r="L57" s="10">
        <f t="shared" si="3"/>
        <v>0</v>
      </c>
    </row>
    <row r="58" spans="1:12" s="101" customFormat="1" x14ac:dyDescent="0.3">
      <c r="A58" s="96">
        <v>11</v>
      </c>
      <c r="B58" s="15" t="s">
        <v>122</v>
      </c>
      <c r="C58" s="108" t="s">
        <v>15</v>
      </c>
      <c r="D58" s="109"/>
      <c r="E58" s="109">
        <v>0.5</v>
      </c>
      <c r="F58" s="9"/>
      <c r="G58" s="10">
        <f t="shared" si="0"/>
        <v>0</v>
      </c>
      <c r="H58" s="9"/>
      <c r="I58" s="10">
        <f t="shared" si="1"/>
        <v>0</v>
      </c>
      <c r="J58" s="9"/>
      <c r="K58" s="10">
        <f t="shared" si="2"/>
        <v>0</v>
      </c>
      <c r="L58" s="10">
        <f t="shared" si="3"/>
        <v>0</v>
      </c>
    </row>
    <row r="59" spans="1:12" x14ac:dyDescent="0.3">
      <c r="A59" s="96">
        <v>12</v>
      </c>
      <c r="B59" s="17" t="s">
        <v>118</v>
      </c>
      <c r="C59" s="81" t="s">
        <v>0</v>
      </c>
      <c r="D59" s="16"/>
      <c r="E59" s="8">
        <v>1</v>
      </c>
      <c r="F59" s="9"/>
      <c r="G59" s="10">
        <f t="shared" si="0"/>
        <v>0</v>
      </c>
      <c r="H59" s="9"/>
      <c r="I59" s="10">
        <f t="shared" si="1"/>
        <v>0</v>
      </c>
      <c r="J59" s="9"/>
      <c r="K59" s="10">
        <f t="shared" si="2"/>
        <v>0</v>
      </c>
      <c r="L59" s="10">
        <f t="shared" si="3"/>
        <v>0</v>
      </c>
    </row>
    <row r="60" spans="1:12" ht="27.6" x14ac:dyDescent="0.3">
      <c r="A60" s="96">
        <v>13</v>
      </c>
      <c r="B60" s="17" t="s">
        <v>121</v>
      </c>
      <c r="C60" s="89" t="s">
        <v>0</v>
      </c>
      <c r="D60" s="7"/>
      <c r="E60" s="90">
        <v>1</v>
      </c>
      <c r="F60" s="41"/>
      <c r="G60" s="10">
        <f t="shared" si="0"/>
        <v>0</v>
      </c>
      <c r="H60" s="41"/>
      <c r="I60" s="10">
        <f t="shared" si="1"/>
        <v>0</v>
      </c>
      <c r="J60" s="41"/>
      <c r="K60" s="10">
        <f t="shared" si="2"/>
        <v>0</v>
      </c>
      <c r="L60" s="10">
        <f t="shared" si="3"/>
        <v>0</v>
      </c>
    </row>
    <row r="61" spans="1:12" x14ac:dyDescent="0.3">
      <c r="A61" s="96">
        <v>14</v>
      </c>
      <c r="B61" s="17" t="s">
        <v>127</v>
      </c>
      <c r="C61" s="89" t="s">
        <v>16</v>
      </c>
      <c r="D61" s="7"/>
      <c r="E61" s="90">
        <v>1</v>
      </c>
      <c r="F61" s="41"/>
      <c r="G61" s="10">
        <f t="shared" si="0"/>
        <v>0</v>
      </c>
      <c r="H61" s="41"/>
      <c r="I61" s="10">
        <f t="shared" si="1"/>
        <v>0</v>
      </c>
      <c r="J61" s="41"/>
      <c r="K61" s="10">
        <f t="shared" si="2"/>
        <v>0</v>
      </c>
      <c r="L61" s="10">
        <f t="shared" si="3"/>
        <v>0</v>
      </c>
    </row>
    <row r="62" spans="1:12" ht="27.6" x14ac:dyDescent="0.3">
      <c r="A62" s="96">
        <v>15</v>
      </c>
      <c r="B62" s="32" t="s">
        <v>55</v>
      </c>
      <c r="C62" s="74" t="s">
        <v>15</v>
      </c>
      <c r="D62" s="9"/>
      <c r="E62" s="9">
        <v>38</v>
      </c>
      <c r="F62" s="9"/>
      <c r="G62" s="10">
        <f t="shared" si="0"/>
        <v>0</v>
      </c>
      <c r="H62" s="9"/>
      <c r="I62" s="10">
        <f t="shared" si="1"/>
        <v>0</v>
      </c>
      <c r="J62" s="9"/>
      <c r="K62" s="10">
        <f t="shared" si="2"/>
        <v>0</v>
      </c>
      <c r="L62" s="10">
        <f t="shared" si="3"/>
        <v>0</v>
      </c>
    </row>
    <row r="63" spans="1:12" x14ac:dyDescent="0.3">
      <c r="A63" s="13"/>
      <c r="B63" s="22" t="s">
        <v>5</v>
      </c>
      <c r="C63" s="80"/>
      <c r="D63" s="12"/>
      <c r="E63" s="9"/>
      <c r="F63" s="21"/>
      <c r="G63" s="23">
        <f>SUM(G9:G62)</f>
        <v>0</v>
      </c>
      <c r="H63" s="14"/>
      <c r="I63" s="23">
        <f>SUM(I9:I62)</f>
        <v>0</v>
      </c>
      <c r="J63" s="14"/>
      <c r="K63" s="23">
        <f>SUM(K9:K62)</f>
        <v>0</v>
      </c>
      <c r="L63" s="23">
        <f>G63+I63+K63</f>
        <v>0</v>
      </c>
    </row>
    <row r="64" spans="1:12" x14ac:dyDescent="0.3">
      <c r="A64" s="13"/>
      <c r="B64" s="11" t="s">
        <v>4</v>
      </c>
      <c r="C64" s="86"/>
      <c r="D64" s="12"/>
      <c r="E64" s="9"/>
      <c r="F64" s="21"/>
      <c r="G64" s="9"/>
      <c r="H64" s="9"/>
      <c r="I64" s="9"/>
      <c r="J64" s="9"/>
      <c r="K64" s="10"/>
      <c r="L64" s="10">
        <f>G63*C64</f>
        <v>0</v>
      </c>
    </row>
    <row r="65" spans="1:12" x14ac:dyDescent="0.3">
      <c r="A65" s="60"/>
      <c r="B65" s="5" t="s">
        <v>5</v>
      </c>
      <c r="C65" s="80"/>
      <c r="D65" s="24"/>
      <c r="E65" s="25"/>
      <c r="F65" s="26"/>
      <c r="G65" s="25"/>
      <c r="H65" s="26"/>
      <c r="I65" s="26"/>
      <c r="J65" s="25"/>
      <c r="K65" s="27"/>
      <c r="L65" s="28">
        <f>L64+L63</f>
        <v>0</v>
      </c>
    </row>
    <row r="66" spans="1:12" x14ac:dyDescent="0.3">
      <c r="A66" s="60"/>
      <c r="B66" s="29" t="s">
        <v>6</v>
      </c>
      <c r="C66" s="87"/>
      <c r="D66" s="24"/>
      <c r="E66" s="25"/>
      <c r="F66" s="26"/>
      <c r="G66" s="25"/>
      <c r="H66" s="26"/>
      <c r="I66" s="26"/>
      <c r="J66" s="25"/>
      <c r="K66" s="27"/>
      <c r="L66" s="28">
        <f>L65*C66</f>
        <v>0</v>
      </c>
    </row>
    <row r="67" spans="1:12" x14ac:dyDescent="0.3">
      <c r="A67" s="60"/>
      <c r="B67" s="30" t="s">
        <v>5</v>
      </c>
      <c r="C67" s="88"/>
      <c r="D67" s="24"/>
      <c r="E67" s="25"/>
      <c r="F67" s="26"/>
      <c r="G67" s="25"/>
      <c r="H67" s="26"/>
      <c r="I67" s="26"/>
      <c r="J67" s="25"/>
      <c r="K67" s="27"/>
      <c r="L67" s="28">
        <f>L66+L65</f>
        <v>0</v>
      </c>
    </row>
    <row r="68" spans="1:12" x14ac:dyDescent="0.3">
      <c r="A68" s="13"/>
      <c r="B68" s="29" t="s">
        <v>56</v>
      </c>
      <c r="C68" s="87"/>
      <c r="D68" s="24"/>
      <c r="E68" s="9"/>
      <c r="F68" s="21"/>
      <c r="G68" s="9"/>
      <c r="H68" s="21"/>
      <c r="I68" s="21"/>
      <c r="J68" s="9"/>
      <c r="K68" s="10"/>
      <c r="L68" s="10">
        <f>L67*C68</f>
        <v>0</v>
      </c>
    </row>
    <row r="69" spans="1:12" x14ac:dyDescent="0.3">
      <c r="A69" s="13"/>
      <c r="B69" s="30" t="s">
        <v>5</v>
      </c>
      <c r="C69" s="88"/>
      <c r="D69" s="31"/>
      <c r="E69" s="9"/>
      <c r="F69" s="21"/>
      <c r="G69" s="9"/>
      <c r="H69" s="21"/>
      <c r="I69" s="21"/>
      <c r="J69" s="9"/>
      <c r="K69" s="10"/>
      <c r="L69" s="10">
        <f>L68+L67</f>
        <v>0</v>
      </c>
    </row>
    <row r="70" spans="1:12" x14ac:dyDescent="0.3">
      <c r="A70" s="13"/>
      <c r="B70" s="29" t="s">
        <v>7</v>
      </c>
      <c r="C70" s="86"/>
      <c r="D70" s="12"/>
      <c r="E70" s="9"/>
      <c r="F70" s="21"/>
      <c r="G70" s="9"/>
      <c r="H70" s="21"/>
      <c r="I70" s="21"/>
      <c r="J70" s="9"/>
      <c r="K70" s="10"/>
      <c r="L70" s="10">
        <f>L69*C70</f>
        <v>0</v>
      </c>
    </row>
    <row r="71" spans="1:12" x14ac:dyDescent="0.3">
      <c r="A71" s="13"/>
      <c r="B71" s="30" t="s">
        <v>52</v>
      </c>
      <c r="C71" s="80"/>
      <c r="D71" s="12"/>
      <c r="E71" s="9"/>
      <c r="F71" s="21"/>
      <c r="G71" s="9"/>
      <c r="H71" s="9"/>
      <c r="I71" s="9"/>
      <c r="J71" s="9"/>
      <c r="K71" s="10"/>
      <c r="L71" s="10">
        <f>L70+L69</f>
        <v>0</v>
      </c>
    </row>
    <row r="72" spans="1:12" x14ac:dyDescent="0.3">
      <c r="A72" s="13"/>
      <c r="B72" s="11" t="s">
        <v>53</v>
      </c>
      <c r="C72" s="86">
        <v>0.18</v>
      </c>
      <c r="D72" s="12"/>
      <c r="E72" s="12"/>
      <c r="F72" s="12"/>
      <c r="G72" s="12"/>
      <c r="H72" s="12"/>
      <c r="I72" s="12"/>
      <c r="J72" s="12"/>
      <c r="K72" s="12"/>
      <c r="L72" s="79">
        <f>L71*C72</f>
        <v>0</v>
      </c>
    </row>
    <row r="73" spans="1:12" x14ac:dyDescent="0.3">
      <c r="A73" s="13"/>
      <c r="B73" s="59" t="s">
        <v>10</v>
      </c>
      <c r="C73" s="5"/>
      <c r="D73" s="12"/>
      <c r="E73" s="12"/>
      <c r="F73" s="12"/>
      <c r="G73" s="12"/>
      <c r="H73" s="12"/>
      <c r="I73" s="12"/>
      <c r="J73" s="12"/>
      <c r="K73" s="12"/>
      <c r="L73" s="31">
        <f>SUM(L71:L72)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1200-0A38-47F9-9439-4DD3BB737019}">
  <sheetPr>
    <tabColor rgb="FF00B0F0"/>
  </sheetPr>
  <dimension ref="A1:L35"/>
  <sheetViews>
    <sheetView topLeftCell="A7" workbookViewId="0">
      <selection activeCell="C170" sqref="C170:C176"/>
    </sheetView>
  </sheetViews>
  <sheetFormatPr defaultRowHeight="14.4" x14ac:dyDescent="0.3"/>
  <cols>
    <col min="1" max="1" width="3.88671875" customWidth="1"/>
    <col min="2" max="2" width="72.44140625" customWidth="1"/>
    <col min="7" max="7" width="11.21875" customWidth="1"/>
    <col min="9" max="9" width="11.5546875" customWidth="1"/>
    <col min="11" max="11" width="11.109375" customWidth="1"/>
    <col min="12" max="12" width="11.77734375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L35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ht="17.399999999999999" customHeight="1" x14ac:dyDescent="0.3">
      <c r="A7" s="66"/>
      <c r="B7" s="78" t="s">
        <v>88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ht="17.399999999999999" customHeight="1" x14ac:dyDescent="0.3">
      <c r="A8" s="66"/>
      <c r="B8" s="77" t="s">
        <v>107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13">
        <v>1</v>
      </c>
      <c r="B9" s="6" t="s">
        <v>98</v>
      </c>
      <c r="C9" s="81" t="s">
        <v>15</v>
      </c>
      <c r="D9" s="8"/>
      <c r="E9" s="8">
        <v>20</v>
      </c>
      <c r="F9" s="9"/>
      <c r="G9" s="10">
        <f t="shared" ref="G9:G24" si="0">F9*E9</f>
        <v>0</v>
      </c>
      <c r="H9" s="9"/>
      <c r="I9" s="10">
        <f t="shared" ref="I9:I24" si="1">H9*E9</f>
        <v>0</v>
      </c>
      <c r="J9" s="9"/>
      <c r="K9" s="10">
        <f t="shared" ref="K9:K24" si="2">J9*E9</f>
        <v>0</v>
      </c>
      <c r="L9" s="10">
        <f t="shared" ref="L9:L24" si="3">G9+I9+K9</f>
        <v>0</v>
      </c>
    </row>
    <row r="10" spans="1:12" x14ac:dyDescent="0.3">
      <c r="A10" s="13"/>
      <c r="B10" s="33" t="s">
        <v>13</v>
      </c>
      <c r="C10" s="74" t="s">
        <v>42</v>
      </c>
      <c r="D10" s="21">
        <v>1</v>
      </c>
      <c r="E10" s="21">
        <f>E9*D10</f>
        <v>20</v>
      </c>
      <c r="F10" s="34"/>
      <c r="G10" s="10">
        <f t="shared" si="0"/>
        <v>0</v>
      </c>
      <c r="H10" s="21"/>
      <c r="I10" s="10">
        <f t="shared" si="1"/>
        <v>0</v>
      </c>
      <c r="J10" s="21"/>
      <c r="K10" s="10">
        <f t="shared" si="2"/>
        <v>0</v>
      </c>
      <c r="L10" s="10">
        <f t="shared" si="3"/>
        <v>0</v>
      </c>
    </row>
    <row r="11" spans="1:12" x14ac:dyDescent="0.3">
      <c r="A11" s="13"/>
      <c r="B11" s="35" t="s">
        <v>14</v>
      </c>
      <c r="C11" s="82" t="s">
        <v>0</v>
      </c>
      <c r="D11" s="36">
        <v>8.0000000000000002E-3</v>
      </c>
      <c r="E11" s="34">
        <f>D11*E9</f>
        <v>0.16</v>
      </c>
      <c r="F11" s="34"/>
      <c r="G11" s="10">
        <f t="shared" si="0"/>
        <v>0</v>
      </c>
      <c r="H11" s="34"/>
      <c r="I11" s="10">
        <f t="shared" si="1"/>
        <v>0</v>
      </c>
      <c r="J11" s="34"/>
      <c r="K11" s="10">
        <f t="shared" si="2"/>
        <v>0</v>
      </c>
      <c r="L11" s="10">
        <f t="shared" si="3"/>
        <v>0</v>
      </c>
    </row>
    <row r="12" spans="1:12" x14ac:dyDescent="0.3">
      <c r="A12" s="13"/>
      <c r="B12" s="51" t="s">
        <v>18</v>
      </c>
      <c r="C12" s="74" t="s">
        <v>2</v>
      </c>
      <c r="D12" s="44">
        <v>0.45</v>
      </c>
      <c r="E12" s="41">
        <f>E9*D12</f>
        <v>9</v>
      </c>
      <c r="F12" s="41"/>
      <c r="G12" s="10">
        <f t="shared" si="0"/>
        <v>0</v>
      </c>
      <c r="H12" s="41"/>
      <c r="I12" s="10">
        <f t="shared" si="1"/>
        <v>0</v>
      </c>
      <c r="J12" s="41"/>
      <c r="K12" s="10">
        <f t="shared" si="2"/>
        <v>0</v>
      </c>
      <c r="L12" s="10">
        <f t="shared" si="3"/>
        <v>0</v>
      </c>
    </row>
    <row r="13" spans="1:12" x14ac:dyDescent="0.3">
      <c r="A13" s="13"/>
      <c r="B13" s="51" t="s">
        <v>19</v>
      </c>
      <c r="C13" s="74" t="s">
        <v>15</v>
      </c>
      <c r="D13" s="44">
        <v>8.9999999999999993E-3</v>
      </c>
      <c r="E13" s="52">
        <f>E9*D13</f>
        <v>0.18</v>
      </c>
      <c r="F13" s="41"/>
      <c r="G13" s="10">
        <f t="shared" si="0"/>
        <v>0</v>
      </c>
      <c r="H13" s="41"/>
      <c r="I13" s="10">
        <f t="shared" si="1"/>
        <v>0</v>
      </c>
      <c r="J13" s="41"/>
      <c r="K13" s="10">
        <f t="shared" si="2"/>
        <v>0</v>
      </c>
      <c r="L13" s="10">
        <f t="shared" si="3"/>
        <v>0</v>
      </c>
    </row>
    <row r="14" spans="1:12" x14ac:dyDescent="0.3">
      <c r="A14" s="13"/>
      <c r="B14" s="53" t="s">
        <v>51</v>
      </c>
      <c r="C14" s="74" t="s">
        <v>2</v>
      </c>
      <c r="D14" s="21">
        <v>0.45</v>
      </c>
      <c r="E14" s="41">
        <f>E9*D14</f>
        <v>9</v>
      </c>
      <c r="F14" s="41"/>
      <c r="G14" s="10">
        <f t="shared" si="0"/>
        <v>0</v>
      </c>
      <c r="H14" s="41"/>
      <c r="I14" s="10">
        <f t="shared" si="1"/>
        <v>0</v>
      </c>
      <c r="J14" s="41"/>
      <c r="K14" s="10">
        <f t="shared" si="2"/>
        <v>0</v>
      </c>
      <c r="L14" s="10">
        <f t="shared" si="3"/>
        <v>0</v>
      </c>
    </row>
    <row r="15" spans="1:12" x14ac:dyDescent="0.3">
      <c r="A15" s="13"/>
      <c r="B15" s="53" t="s">
        <v>20</v>
      </c>
      <c r="C15" s="74" t="s">
        <v>2</v>
      </c>
      <c r="D15" s="44">
        <v>0.12</v>
      </c>
      <c r="E15" s="41">
        <f>E9*D15</f>
        <v>2.4</v>
      </c>
      <c r="F15" s="41"/>
      <c r="G15" s="10">
        <f t="shared" si="0"/>
        <v>0</v>
      </c>
      <c r="H15" s="41"/>
      <c r="I15" s="10">
        <f t="shared" si="1"/>
        <v>0</v>
      </c>
      <c r="J15" s="41"/>
      <c r="K15" s="10">
        <f t="shared" si="2"/>
        <v>0</v>
      </c>
      <c r="L15" s="10">
        <f t="shared" si="3"/>
        <v>0</v>
      </c>
    </row>
    <row r="16" spans="1:12" x14ac:dyDescent="0.3">
      <c r="A16" s="13"/>
      <c r="B16" s="54" t="s">
        <v>21</v>
      </c>
      <c r="C16" s="74" t="s">
        <v>22</v>
      </c>
      <c r="D16" s="21">
        <v>0.6</v>
      </c>
      <c r="E16" s="41">
        <f>E9*D16</f>
        <v>12</v>
      </c>
      <c r="F16" s="41"/>
      <c r="G16" s="10">
        <f t="shared" si="0"/>
        <v>0</v>
      </c>
      <c r="H16" s="41"/>
      <c r="I16" s="10">
        <f t="shared" si="1"/>
        <v>0</v>
      </c>
      <c r="J16" s="41"/>
      <c r="K16" s="10">
        <f t="shared" si="2"/>
        <v>0</v>
      </c>
      <c r="L16" s="10">
        <f t="shared" si="3"/>
        <v>0</v>
      </c>
    </row>
    <row r="17" spans="1:12" x14ac:dyDescent="0.3">
      <c r="A17" s="13"/>
      <c r="B17" s="55" t="s">
        <v>23</v>
      </c>
      <c r="C17" s="83" t="s">
        <v>16</v>
      </c>
      <c r="D17" s="46"/>
      <c r="E17" s="34">
        <v>10</v>
      </c>
      <c r="F17" s="34"/>
      <c r="G17" s="10">
        <f t="shared" si="0"/>
        <v>0</v>
      </c>
      <c r="H17" s="56"/>
      <c r="I17" s="10">
        <f t="shared" si="1"/>
        <v>0</v>
      </c>
      <c r="J17" s="56"/>
      <c r="K17" s="10">
        <f t="shared" si="2"/>
        <v>0</v>
      </c>
      <c r="L17" s="10">
        <f t="shared" si="3"/>
        <v>0</v>
      </c>
    </row>
    <row r="18" spans="1:12" x14ac:dyDescent="0.3">
      <c r="A18" s="13"/>
      <c r="B18" s="54" t="s">
        <v>25</v>
      </c>
      <c r="C18" s="74" t="s">
        <v>0</v>
      </c>
      <c r="D18" s="44">
        <v>7.0000000000000001E-3</v>
      </c>
      <c r="E18" s="41">
        <f>E9*D18</f>
        <v>0.14000000000000001</v>
      </c>
      <c r="F18" s="41"/>
      <c r="G18" s="10">
        <f t="shared" si="0"/>
        <v>0</v>
      </c>
      <c r="H18" s="41"/>
      <c r="I18" s="10">
        <f t="shared" si="1"/>
        <v>0</v>
      </c>
      <c r="J18" s="41"/>
      <c r="K18" s="10">
        <f t="shared" si="2"/>
        <v>0</v>
      </c>
      <c r="L18" s="10">
        <f t="shared" si="3"/>
        <v>0</v>
      </c>
    </row>
    <row r="19" spans="1:12" x14ac:dyDescent="0.3">
      <c r="A19" s="13">
        <v>2</v>
      </c>
      <c r="B19" s="15" t="s">
        <v>123</v>
      </c>
      <c r="C19" s="84" t="s">
        <v>28</v>
      </c>
      <c r="D19" s="8"/>
      <c r="E19" s="8">
        <v>1</v>
      </c>
      <c r="F19" s="9"/>
      <c r="G19" s="10">
        <f t="shared" si="0"/>
        <v>0</v>
      </c>
      <c r="H19" s="9"/>
      <c r="I19" s="10">
        <f t="shared" si="1"/>
        <v>0</v>
      </c>
      <c r="J19" s="9"/>
      <c r="K19" s="10">
        <f t="shared" si="2"/>
        <v>0</v>
      </c>
      <c r="L19" s="10">
        <f t="shared" si="3"/>
        <v>0</v>
      </c>
    </row>
    <row r="20" spans="1:12" x14ac:dyDescent="0.3">
      <c r="A20" s="13"/>
      <c r="B20" s="11" t="s">
        <v>8</v>
      </c>
      <c r="C20" s="80" t="s">
        <v>28</v>
      </c>
      <c r="D20" s="9"/>
      <c r="E20" s="9">
        <v>1</v>
      </c>
      <c r="F20" s="9"/>
      <c r="G20" s="10">
        <f t="shared" si="0"/>
        <v>0</v>
      </c>
      <c r="H20" s="38"/>
      <c r="I20" s="10">
        <f t="shared" si="1"/>
        <v>0</v>
      </c>
      <c r="J20" s="9"/>
      <c r="K20" s="10">
        <f t="shared" si="2"/>
        <v>0</v>
      </c>
      <c r="L20" s="10">
        <f t="shared" si="3"/>
        <v>0</v>
      </c>
    </row>
    <row r="21" spans="1:12" ht="27.6" x14ac:dyDescent="0.3">
      <c r="A21" s="13"/>
      <c r="B21" s="18" t="s">
        <v>124</v>
      </c>
      <c r="C21" s="74" t="s">
        <v>15</v>
      </c>
      <c r="D21" s="9"/>
      <c r="E21" s="9">
        <v>1.8</v>
      </c>
      <c r="F21" s="9"/>
      <c r="G21" s="10">
        <f t="shared" si="0"/>
        <v>0</v>
      </c>
      <c r="H21" s="9"/>
      <c r="I21" s="10">
        <f t="shared" si="1"/>
        <v>0</v>
      </c>
      <c r="J21" s="9"/>
      <c r="K21" s="10">
        <f t="shared" si="2"/>
        <v>0</v>
      </c>
      <c r="L21" s="10">
        <f t="shared" si="3"/>
        <v>0</v>
      </c>
    </row>
    <row r="22" spans="1:12" x14ac:dyDescent="0.3">
      <c r="A22" s="13"/>
      <c r="B22" s="11" t="s">
        <v>3</v>
      </c>
      <c r="C22" s="80" t="s">
        <v>0</v>
      </c>
      <c r="D22" s="9">
        <v>1</v>
      </c>
      <c r="E22" s="9">
        <f>E19*D22</f>
        <v>1</v>
      </c>
      <c r="F22" s="9"/>
      <c r="G22" s="10">
        <f t="shared" si="0"/>
        <v>0</v>
      </c>
      <c r="H22" s="9"/>
      <c r="I22" s="10">
        <f t="shared" si="1"/>
        <v>0</v>
      </c>
      <c r="J22" s="9"/>
      <c r="K22" s="10">
        <f t="shared" si="2"/>
        <v>0</v>
      </c>
      <c r="L22" s="10">
        <f t="shared" si="3"/>
        <v>0</v>
      </c>
    </row>
    <row r="23" spans="1:12" ht="27.6" x14ac:dyDescent="0.3">
      <c r="A23" s="13">
        <v>3</v>
      </c>
      <c r="B23" s="17" t="s">
        <v>118</v>
      </c>
      <c r="C23" s="81" t="s">
        <v>0</v>
      </c>
      <c r="D23" s="16"/>
      <c r="E23" s="8">
        <v>1</v>
      </c>
      <c r="F23" s="9"/>
      <c r="G23" s="10">
        <f t="shared" si="0"/>
        <v>0</v>
      </c>
      <c r="H23" s="9"/>
      <c r="I23" s="10">
        <f t="shared" si="1"/>
        <v>0</v>
      </c>
      <c r="J23" s="9"/>
      <c r="K23" s="10">
        <f t="shared" si="2"/>
        <v>0</v>
      </c>
      <c r="L23" s="10">
        <f t="shared" si="3"/>
        <v>0</v>
      </c>
    </row>
    <row r="24" spans="1:12" ht="27.6" x14ac:dyDescent="0.3">
      <c r="A24" s="93">
        <v>4</v>
      </c>
      <c r="B24" s="17" t="s">
        <v>121</v>
      </c>
      <c r="C24" s="89" t="s">
        <v>0</v>
      </c>
      <c r="D24" s="7"/>
      <c r="E24" s="90">
        <v>1</v>
      </c>
      <c r="F24" s="41"/>
      <c r="G24" s="10">
        <f t="shared" si="0"/>
        <v>0</v>
      </c>
      <c r="H24" s="41"/>
      <c r="I24" s="10">
        <f t="shared" si="1"/>
        <v>0</v>
      </c>
      <c r="J24" s="41"/>
      <c r="K24" s="10">
        <f t="shared" si="2"/>
        <v>0</v>
      </c>
      <c r="L24" s="10">
        <f t="shared" si="3"/>
        <v>0</v>
      </c>
    </row>
    <row r="25" spans="1:12" x14ac:dyDescent="0.3">
      <c r="A25" s="13"/>
      <c r="B25" s="22" t="s">
        <v>5</v>
      </c>
      <c r="C25" s="80"/>
      <c r="D25" s="12"/>
      <c r="E25" s="9"/>
      <c r="F25" s="21"/>
      <c r="G25" s="23">
        <f>SUM(G9:G24)</f>
        <v>0</v>
      </c>
      <c r="H25" s="14"/>
      <c r="I25" s="23">
        <f>SUM(I9:I24)</f>
        <v>0</v>
      </c>
      <c r="J25" s="14"/>
      <c r="K25" s="23">
        <f>SUM(K9:K24)</f>
        <v>0</v>
      </c>
      <c r="L25" s="23">
        <f>G25+I25+K25</f>
        <v>0</v>
      </c>
    </row>
    <row r="26" spans="1:12" x14ac:dyDescent="0.3">
      <c r="A26" s="13"/>
      <c r="B26" s="11" t="s">
        <v>4</v>
      </c>
      <c r="C26" s="86"/>
      <c r="D26" s="12"/>
      <c r="E26" s="9"/>
      <c r="F26" s="21"/>
      <c r="G26" s="9"/>
      <c r="H26" s="9"/>
      <c r="I26" s="9"/>
      <c r="J26" s="9"/>
      <c r="K26" s="10"/>
      <c r="L26" s="10">
        <f>G25*C26</f>
        <v>0</v>
      </c>
    </row>
    <row r="27" spans="1:12" x14ac:dyDescent="0.3">
      <c r="A27" s="60"/>
      <c r="B27" s="5" t="s">
        <v>5</v>
      </c>
      <c r="C27" s="80"/>
      <c r="D27" s="24"/>
      <c r="E27" s="25"/>
      <c r="F27" s="26"/>
      <c r="G27" s="25"/>
      <c r="H27" s="26"/>
      <c r="I27" s="26"/>
      <c r="J27" s="25"/>
      <c r="K27" s="27"/>
      <c r="L27" s="28">
        <f>L26+L25</f>
        <v>0</v>
      </c>
    </row>
    <row r="28" spans="1:12" x14ac:dyDescent="0.3">
      <c r="A28" s="60"/>
      <c r="B28" s="29" t="s">
        <v>6</v>
      </c>
      <c r="C28" s="87"/>
      <c r="D28" s="24"/>
      <c r="E28" s="25"/>
      <c r="F28" s="26"/>
      <c r="G28" s="25"/>
      <c r="H28" s="26"/>
      <c r="I28" s="26"/>
      <c r="J28" s="25"/>
      <c r="K28" s="27"/>
      <c r="L28" s="28">
        <f>L27*C28</f>
        <v>0</v>
      </c>
    </row>
    <row r="29" spans="1:12" x14ac:dyDescent="0.3">
      <c r="A29" s="60"/>
      <c r="B29" s="30" t="s">
        <v>5</v>
      </c>
      <c r="C29" s="88"/>
      <c r="D29" s="24"/>
      <c r="E29" s="25"/>
      <c r="F29" s="26"/>
      <c r="G29" s="25"/>
      <c r="H29" s="26"/>
      <c r="I29" s="26"/>
      <c r="J29" s="25"/>
      <c r="K29" s="27"/>
      <c r="L29" s="28">
        <f>L28+L27</f>
        <v>0</v>
      </c>
    </row>
    <row r="30" spans="1:12" x14ac:dyDescent="0.3">
      <c r="A30" s="13"/>
      <c r="B30" s="29" t="s">
        <v>56</v>
      </c>
      <c r="C30" s="87"/>
      <c r="D30" s="24"/>
      <c r="E30" s="9"/>
      <c r="F30" s="21"/>
      <c r="G30" s="9"/>
      <c r="H30" s="21"/>
      <c r="I30" s="21"/>
      <c r="J30" s="9"/>
      <c r="K30" s="10"/>
      <c r="L30" s="10">
        <f>L29*C30</f>
        <v>0</v>
      </c>
    </row>
    <row r="31" spans="1:12" x14ac:dyDescent="0.3">
      <c r="A31" s="13"/>
      <c r="B31" s="30" t="s">
        <v>5</v>
      </c>
      <c r="C31" s="88"/>
      <c r="D31" s="31"/>
      <c r="E31" s="9"/>
      <c r="F31" s="21"/>
      <c r="G31" s="9"/>
      <c r="H31" s="21"/>
      <c r="I31" s="21"/>
      <c r="J31" s="9"/>
      <c r="K31" s="10"/>
      <c r="L31" s="10">
        <f>L30+L29</f>
        <v>0</v>
      </c>
    </row>
    <row r="32" spans="1:12" x14ac:dyDescent="0.3">
      <c r="A32" s="13"/>
      <c r="B32" s="29" t="s">
        <v>7</v>
      </c>
      <c r="C32" s="86"/>
      <c r="D32" s="12"/>
      <c r="E32" s="9"/>
      <c r="F32" s="21"/>
      <c r="G32" s="9"/>
      <c r="H32" s="21"/>
      <c r="I32" s="21"/>
      <c r="J32" s="9"/>
      <c r="K32" s="10"/>
      <c r="L32" s="10">
        <f>L31*C32</f>
        <v>0</v>
      </c>
    </row>
    <row r="33" spans="1:12" x14ac:dyDescent="0.3">
      <c r="A33" s="13"/>
      <c r="B33" s="30" t="s">
        <v>52</v>
      </c>
      <c r="C33" s="80"/>
      <c r="D33" s="12"/>
      <c r="E33" s="9"/>
      <c r="F33" s="21"/>
      <c r="G33" s="9"/>
      <c r="H33" s="9"/>
      <c r="I33" s="9"/>
      <c r="J33" s="9"/>
      <c r="K33" s="10"/>
      <c r="L33" s="10">
        <f>L32+L31</f>
        <v>0</v>
      </c>
    </row>
    <row r="34" spans="1:12" x14ac:dyDescent="0.3">
      <c r="A34" s="13"/>
      <c r="B34" s="11" t="s">
        <v>53</v>
      </c>
      <c r="C34" s="86">
        <v>0.18</v>
      </c>
      <c r="D34" s="12"/>
      <c r="E34" s="12"/>
      <c r="F34" s="12"/>
      <c r="G34" s="12"/>
      <c r="H34" s="12"/>
      <c r="I34" s="12"/>
      <c r="J34" s="12"/>
      <c r="K34" s="12"/>
      <c r="L34" s="79">
        <f>L33*C34</f>
        <v>0</v>
      </c>
    </row>
    <row r="35" spans="1:12" x14ac:dyDescent="0.3">
      <c r="A35" s="13"/>
      <c r="B35" s="59" t="s">
        <v>10</v>
      </c>
      <c r="C35" s="5"/>
      <c r="D35" s="12"/>
      <c r="E35" s="12"/>
      <c r="F35" s="12"/>
      <c r="G35" s="12"/>
      <c r="H35" s="12"/>
      <c r="I35" s="12"/>
      <c r="J35" s="12"/>
      <c r="K35" s="12"/>
      <c r="L35" s="31">
        <f>SUM(L33:L34)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22850-31BF-409D-B39B-AC8A61CD0FCC}">
  <sheetPr>
    <tabColor rgb="FF00B0F0"/>
  </sheetPr>
  <dimension ref="A1:L61"/>
  <sheetViews>
    <sheetView topLeftCell="A27" workbookViewId="0">
      <selection activeCell="C170" sqref="C170:C176"/>
    </sheetView>
  </sheetViews>
  <sheetFormatPr defaultRowHeight="14.4" x14ac:dyDescent="0.3"/>
  <cols>
    <col min="1" max="1" width="4" customWidth="1"/>
    <col min="2" max="2" width="65.33203125" customWidth="1"/>
    <col min="7" max="7" width="11.44140625" customWidth="1"/>
    <col min="9" max="9" width="11.33203125" customWidth="1"/>
    <col min="11" max="11" width="10.88671875" customWidth="1"/>
    <col min="12" max="12" width="11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L61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x14ac:dyDescent="0.3">
      <c r="A7" s="66"/>
      <c r="B7" s="78" t="s">
        <v>88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x14ac:dyDescent="0.3">
      <c r="A8" s="66"/>
      <c r="B8" s="77" t="s">
        <v>108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93">
        <v>1</v>
      </c>
      <c r="B9" s="91" t="s">
        <v>92</v>
      </c>
      <c r="C9" s="92" t="s">
        <v>90</v>
      </c>
      <c r="D9" s="93"/>
      <c r="E9" s="94">
        <v>12</v>
      </c>
      <c r="F9" s="95"/>
      <c r="G9" s="100">
        <f t="shared" ref="G9:G50" si="0">F9*E9</f>
        <v>0</v>
      </c>
      <c r="H9" s="38"/>
      <c r="I9" s="10">
        <f t="shared" ref="I9:I50" si="1">H9*E9</f>
        <v>0</v>
      </c>
      <c r="J9" s="38"/>
      <c r="K9" s="10">
        <f t="shared" ref="K9:K50" si="2">J9*E9</f>
        <v>0</v>
      </c>
      <c r="L9" s="10">
        <f t="shared" ref="L9:L50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12</v>
      </c>
      <c r="F10" s="34"/>
      <c r="G10" s="10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68" t="s">
        <v>54</v>
      </c>
      <c r="C11" s="74" t="s">
        <v>43</v>
      </c>
      <c r="D11" s="21">
        <v>1.02</v>
      </c>
      <c r="E11" s="21">
        <f>D11*E9</f>
        <v>12.24</v>
      </c>
      <c r="F11" s="21"/>
      <c r="G11" s="10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x14ac:dyDescent="0.3">
      <c r="A12" s="75"/>
      <c r="B12" s="42" t="s">
        <v>44</v>
      </c>
      <c r="C12" s="74" t="s">
        <v>43</v>
      </c>
      <c r="D12" s="21">
        <v>1.01</v>
      </c>
      <c r="E12" s="21">
        <f>D12*E9</f>
        <v>12.120000000000001</v>
      </c>
      <c r="F12" s="21"/>
      <c r="G12" s="100">
        <f t="shared" si="0"/>
        <v>0</v>
      </c>
      <c r="H12" s="21"/>
      <c r="I12" s="10">
        <f t="shared" si="1"/>
        <v>0</v>
      </c>
      <c r="J12" s="21"/>
      <c r="K12" s="10">
        <f t="shared" si="2"/>
        <v>0</v>
      </c>
      <c r="L12" s="10">
        <f t="shared" si="3"/>
        <v>0</v>
      </c>
    </row>
    <row r="13" spans="1:12" x14ac:dyDescent="0.3">
      <c r="A13" s="75"/>
      <c r="B13" s="20" t="s">
        <v>12</v>
      </c>
      <c r="C13" s="74" t="s">
        <v>0</v>
      </c>
      <c r="D13" s="58">
        <v>0.05</v>
      </c>
      <c r="E13" s="21">
        <f>D13*E9</f>
        <v>0.60000000000000009</v>
      </c>
      <c r="F13" s="21"/>
      <c r="G13" s="100">
        <f t="shared" si="0"/>
        <v>0</v>
      </c>
      <c r="H13" s="21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ht="27.6" x14ac:dyDescent="0.3">
      <c r="A14" s="69">
        <v>2</v>
      </c>
      <c r="B14" s="91" t="s">
        <v>136</v>
      </c>
      <c r="C14" s="81" t="s">
        <v>22</v>
      </c>
      <c r="D14" s="71"/>
      <c r="E14" s="72">
        <v>5</v>
      </c>
      <c r="F14" s="73"/>
      <c r="G14" s="10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69"/>
      <c r="B15" s="43" t="s">
        <v>13</v>
      </c>
      <c r="C15" s="74" t="s">
        <v>15</v>
      </c>
      <c r="D15" s="21">
        <v>1</v>
      </c>
      <c r="E15" s="21">
        <f>E14*D15</f>
        <v>5</v>
      </c>
      <c r="F15" s="38"/>
      <c r="G15" s="100">
        <f t="shared" si="0"/>
        <v>0</v>
      </c>
      <c r="H15" s="38"/>
      <c r="I15" s="10">
        <f t="shared" si="1"/>
        <v>0</v>
      </c>
      <c r="J15" s="21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5" t="s">
        <v>49</v>
      </c>
      <c r="C16" s="83" t="s">
        <v>22</v>
      </c>
      <c r="D16" s="40">
        <v>1.01</v>
      </c>
      <c r="E16" s="38">
        <f>D16*E14</f>
        <v>5.05</v>
      </c>
      <c r="F16" s="38"/>
      <c r="G16" s="10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75"/>
      <c r="B17" s="43" t="s">
        <v>50</v>
      </c>
      <c r="C17" s="83" t="s">
        <v>16</v>
      </c>
      <c r="D17" s="39"/>
      <c r="E17" s="38">
        <v>3</v>
      </c>
      <c r="F17" s="38"/>
      <c r="G17" s="10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75"/>
      <c r="B18" s="45" t="s">
        <v>12</v>
      </c>
      <c r="C18" s="83" t="s">
        <v>0</v>
      </c>
      <c r="D18" s="40">
        <v>0.04</v>
      </c>
      <c r="E18" s="38">
        <f>D18*E14</f>
        <v>0.2</v>
      </c>
      <c r="F18" s="34"/>
      <c r="G18" s="100">
        <f t="shared" si="0"/>
        <v>0</v>
      </c>
      <c r="H18" s="38"/>
      <c r="I18" s="10">
        <f t="shared" si="1"/>
        <v>0</v>
      </c>
      <c r="J18" s="38"/>
      <c r="K18" s="10">
        <f t="shared" si="2"/>
        <v>0</v>
      </c>
      <c r="L18" s="10">
        <f t="shared" si="3"/>
        <v>0</v>
      </c>
    </row>
    <row r="19" spans="1:12" x14ac:dyDescent="0.3">
      <c r="A19" s="69">
        <v>3</v>
      </c>
      <c r="B19" s="70" t="s">
        <v>93</v>
      </c>
      <c r="C19" s="81" t="s">
        <v>22</v>
      </c>
      <c r="D19" s="71"/>
      <c r="E19" s="72">
        <v>22</v>
      </c>
      <c r="F19" s="73"/>
      <c r="G19" s="10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69"/>
      <c r="B20" s="43" t="s">
        <v>13</v>
      </c>
      <c r="C20" s="74" t="s">
        <v>15</v>
      </c>
      <c r="D20" s="21">
        <v>1</v>
      </c>
      <c r="E20" s="21">
        <f>E19*D20</f>
        <v>22</v>
      </c>
      <c r="F20" s="38"/>
      <c r="G20" s="100">
        <f t="shared" si="0"/>
        <v>0</v>
      </c>
      <c r="H20" s="38"/>
      <c r="I20" s="10">
        <f t="shared" si="1"/>
        <v>0</v>
      </c>
      <c r="J20" s="21"/>
      <c r="K20" s="10">
        <f t="shared" si="2"/>
        <v>0</v>
      </c>
      <c r="L20" s="10">
        <f t="shared" si="3"/>
        <v>0</v>
      </c>
    </row>
    <row r="21" spans="1:12" x14ac:dyDescent="0.3">
      <c r="A21" s="75"/>
      <c r="B21" s="45" t="s">
        <v>46</v>
      </c>
      <c r="C21" s="83" t="s">
        <v>22</v>
      </c>
      <c r="D21" s="40">
        <v>1.01</v>
      </c>
      <c r="E21" s="38">
        <f>D21*E19</f>
        <v>22.22</v>
      </c>
      <c r="F21" s="38"/>
      <c r="G21" s="100">
        <f t="shared" si="0"/>
        <v>0</v>
      </c>
      <c r="H21" s="38"/>
      <c r="I21" s="10">
        <f t="shared" si="1"/>
        <v>0</v>
      </c>
      <c r="J21" s="38"/>
      <c r="K21" s="10">
        <f t="shared" si="2"/>
        <v>0</v>
      </c>
      <c r="L21" s="10">
        <f t="shared" si="3"/>
        <v>0</v>
      </c>
    </row>
    <row r="22" spans="1:12" x14ac:dyDescent="0.3">
      <c r="A22" s="75"/>
      <c r="B22" s="43" t="s">
        <v>84</v>
      </c>
      <c r="C22" s="83" t="s">
        <v>16</v>
      </c>
      <c r="D22" s="39"/>
      <c r="E22" s="38">
        <v>5</v>
      </c>
      <c r="F22" s="38"/>
      <c r="G22" s="100">
        <f t="shared" si="0"/>
        <v>0</v>
      </c>
      <c r="H22" s="38"/>
      <c r="I22" s="10">
        <f t="shared" si="1"/>
        <v>0</v>
      </c>
      <c r="J22" s="38"/>
      <c r="K22" s="10">
        <f t="shared" si="2"/>
        <v>0</v>
      </c>
      <c r="L22" s="10">
        <f t="shared" si="3"/>
        <v>0</v>
      </c>
    </row>
    <row r="23" spans="1:12" x14ac:dyDescent="0.3">
      <c r="A23" s="75"/>
      <c r="B23" s="45" t="s">
        <v>45</v>
      </c>
      <c r="C23" s="83" t="s">
        <v>2</v>
      </c>
      <c r="D23" s="39">
        <v>0.02</v>
      </c>
      <c r="E23" s="38">
        <f>D23*E19</f>
        <v>0.44</v>
      </c>
      <c r="F23" s="38"/>
      <c r="G23" s="10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75"/>
      <c r="B24" s="45" t="s">
        <v>12</v>
      </c>
      <c r="C24" s="83" t="s">
        <v>0</v>
      </c>
      <c r="D24" s="40">
        <v>0.04</v>
      </c>
      <c r="E24" s="38">
        <f>D24*E19</f>
        <v>0.88</v>
      </c>
      <c r="F24" s="34"/>
      <c r="G24" s="100">
        <f t="shared" si="0"/>
        <v>0</v>
      </c>
      <c r="H24" s="38"/>
      <c r="I24" s="10">
        <f t="shared" si="1"/>
        <v>0</v>
      </c>
      <c r="J24" s="38"/>
      <c r="K24" s="10">
        <f t="shared" si="2"/>
        <v>0</v>
      </c>
      <c r="L24" s="10">
        <f t="shared" si="3"/>
        <v>0</v>
      </c>
    </row>
    <row r="25" spans="1:12" x14ac:dyDescent="0.3">
      <c r="A25" s="13">
        <v>4</v>
      </c>
      <c r="B25" s="15" t="s">
        <v>111</v>
      </c>
      <c r="C25" s="81" t="s">
        <v>41</v>
      </c>
      <c r="D25" s="16"/>
      <c r="E25" s="8">
        <v>7</v>
      </c>
      <c r="F25" s="9"/>
      <c r="G25" s="100">
        <f t="shared" si="0"/>
        <v>0</v>
      </c>
      <c r="H25" s="9"/>
      <c r="I25" s="10">
        <f t="shared" si="1"/>
        <v>0</v>
      </c>
      <c r="J25" s="9"/>
      <c r="K25" s="10">
        <f t="shared" si="2"/>
        <v>0</v>
      </c>
      <c r="L25" s="10">
        <f t="shared" si="3"/>
        <v>0</v>
      </c>
    </row>
    <row r="26" spans="1:12" ht="27.6" x14ac:dyDescent="0.3">
      <c r="A26" s="13">
        <v>5</v>
      </c>
      <c r="B26" s="6" t="s">
        <v>98</v>
      </c>
      <c r="C26" s="81" t="s">
        <v>15</v>
      </c>
      <c r="D26" s="8"/>
      <c r="E26" s="8">
        <v>60</v>
      </c>
      <c r="F26" s="9"/>
      <c r="G26" s="100">
        <f t="shared" si="0"/>
        <v>0</v>
      </c>
      <c r="H26" s="9"/>
      <c r="I26" s="10">
        <f t="shared" si="1"/>
        <v>0</v>
      </c>
      <c r="J26" s="9"/>
      <c r="K26" s="10">
        <f t="shared" si="2"/>
        <v>0</v>
      </c>
      <c r="L26" s="10">
        <f t="shared" si="3"/>
        <v>0</v>
      </c>
    </row>
    <row r="27" spans="1:12" x14ac:dyDescent="0.3">
      <c r="A27" s="13"/>
      <c r="B27" s="33" t="s">
        <v>13</v>
      </c>
      <c r="C27" s="74" t="s">
        <v>42</v>
      </c>
      <c r="D27" s="21">
        <v>1</v>
      </c>
      <c r="E27" s="21">
        <f>E26*D27</f>
        <v>60</v>
      </c>
      <c r="F27" s="34"/>
      <c r="G27" s="100">
        <f t="shared" si="0"/>
        <v>0</v>
      </c>
      <c r="H27" s="21"/>
      <c r="I27" s="10">
        <f t="shared" si="1"/>
        <v>0</v>
      </c>
      <c r="J27" s="21"/>
      <c r="K27" s="10">
        <f t="shared" si="2"/>
        <v>0</v>
      </c>
      <c r="L27" s="10">
        <f t="shared" si="3"/>
        <v>0</v>
      </c>
    </row>
    <row r="28" spans="1:12" x14ac:dyDescent="0.3">
      <c r="A28" s="13"/>
      <c r="B28" s="35" t="s">
        <v>14</v>
      </c>
      <c r="C28" s="82" t="s">
        <v>0</v>
      </c>
      <c r="D28" s="36">
        <v>8.0000000000000002E-3</v>
      </c>
      <c r="E28" s="34">
        <f>D28*E26</f>
        <v>0.48</v>
      </c>
      <c r="F28" s="34"/>
      <c r="G28" s="100">
        <f t="shared" si="0"/>
        <v>0</v>
      </c>
      <c r="H28" s="34"/>
      <c r="I28" s="10">
        <f t="shared" si="1"/>
        <v>0</v>
      </c>
      <c r="J28" s="34"/>
      <c r="K28" s="10">
        <f t="shared" si="2"/>
        <v>0</v>
      </c>
      <c r="L28" s="10">
        <f t="shared" si="3"/>
        <v>0</v>
      </c>
    </row>
    <row r="29" spans="1:12" x14ac:dyDescent="0.3">
      <c r="A29" s="13"/>
      <c r="B29" s="51" t="s">
        <v>18</v>
      </c>
      <c r="C29" s="74" t="s">
        <v>2</v>
      </c>
      <c r="D29" s="44">
        <v>0.45</v>
      </c>
      <c r="E29" s="41">
        <f>E26*D29</f>
        <v>27</v>
      </c>
      <c r="F29" s="41"/>
      <c r="G29" s="100">
        <f t="shared" si="0"/>
        <v>0</v>
      </c>
      <c r="H29" s="41"/>
      <c r="I29" s="10">
        <f t="shared" si="1"/>
        <v>0</v>
      </c>
      <c r="J29" s="41"/>
      <c r="K29" s="10">
        <f t="shared" si="2"/>
        <v>0</v>
      </c>
      <c r="L29" s="10">
        <f t="shared" si="3"/>
        <v>0</v>
      </c>
    </row>
    <row r="30" spans="1:12" x14ac:dyDescent="0.3">
      <c r="A30" s="13"/>
      <c r="B30" s="51" t="s">
        <v>19</v>
      </c>
      <c r="C30" s="74" t="s">
        <v>15</v>
      </c>
      <c r="D30" s="44">
        <v>8.9999999999999993E-3</v>
      </c>
      <c r="E30" s="52">
        <f>E26*D30</f>
        <v>0.53999999999999992</v>
      </c>
      <c r="F30" s="41"/>
      <c r="G30" s="100">
        <f t="shared" si="0"/>
        <v>0</v>
      </c>
      <c r="H30" s="41"/>
      <c r="I30" s="10">
        <f t="shared" si="1"/>
        <v>0</v>
      </c>
      <c r="J30" s="41"/>
      <c r="K30" s="10">
        <f t="shared" si="2"/>
        <v>0</v>
      </c>
      <c r="L30" s="10">
        <f t="shared" si="3"/>
        <v>0</v>
      </c>
    </row>
    <row r="31" spans="1:12" x14ac:dyDescent="0.3">
      <c r="A31" s="13"/>
      <c r="B31" s="53" t="s">
        <v>51</v>
      </c>
      <c r="C31" s="74" t="s">
        <v>2</v>
      </c>
      <c r="D31" s="21">
        <v>0.45</v>
      </c>
      <c r="E31" s="41">
        <f>E26*D31</f>
        <v>27</v>
      </c>
      <c r="F31" s="41"/>
      <c r="G31" s="100">
        <f t="shared" si="0"/>
        <v>0</v>
      </c>
      <c r="H31" s="41"/>
      <c r="I31" s="10">
        <f t="shared" si="1"/>
        <v>0</v>
      </c>
      <c r="J31" s="41"/>
      <c r="K31" s="10">
        <f t="shared" si="2"/>
        <v>0</v>
      </c>
      <c r="L31" s="10">
        <f t="shared" si="3"/>
        <v>0</v>
      </c>
    </row>
    <row r="32" spans="1:12" x14ac:dyDescent="0.3">
      <c r="A32" s="13"/>
      <c r="B32" s="53" t="s">
        <v>20</v>
      </c>
      <c r="C32" s="74" t="s">
        <v>2</v>
      </c>
      <c r="D32" s="44">
        <v>0.12</v>
      </c>
      <c r="E32" s="41">
        <f>E26*D32</f>
        <v>7.1999999999999993</v>
      </c>
      <c r="F32" s="41"/>
      <c r="G32" s="100">
        <f t="shared" si="0"/>
        <v>0</v>
      </c>
      <c r="H32" s="41"/>
      <c r="I32" s="10">
        <f t="shared" si="1"/>
        <v>0</v>
      </c>
      <c r="J32" s="41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54" t="s">
        <v>21</v>
      </c>
      <c r="C33" s="74" t="s">
        <v>22</v>
      </c>
      <c r="D33" s="21">
        <v>0.6</v>
      </c>
      <c r="E33" s="41">
        <f>E26*D33</f>
        <v>36</v>
      </c>
      <c r="F33" s="41"/>
      <c r="G33" s="100">
        <f t="shared" si="0"/>
        <v>0</v>
      </c>
      <c r="H33" s="41"/>
      <c r="I33" s="10">
        <f t="shared" si="1"/>
        <v>0</v>
      </c>
      <c r="J33" s="41"/>
      <c r="K33" s="10">
        <f t="shared" si="2"/>
        <v>0</v>
      </c>
      <c r="L33" s="10">
        <f t="shared" si="3"/>
        <v>0</v>
      </c>
    </row>
    <row r="34" spans="1:12" x14ac:dyDescent="0.3">
      <c r="A34" s="13"/>
      <c r="B34" s="55" t="s">
        <v>23</v>
      </c>
      <c r="C34" s="83" t="s">
        <v>16</v>
      </c>
      <c r="D34" s="46"/>
      <c r="E34" s="34">
        <v>10</v>
      </c>
      <c r="F34" s="34"/>
      <c r="G34" s="100">
        <f t="shared" si="0"/>
        <v>0</v>
      </c>
      <c r="H34" s="56"/>
      <c r="I34" s="10">
        <f t="shared" si="1"/>
        <v>0</v>
      </c>
      <c r="J34" s="56"/>
      <c r="K34" s="10">
        <f t="shared" si="2"/>
        <v>0</v>
      </c>
      <c r="L34" s="10">
        <f t="shared" si="3"/>
        <v>0</v>
      </c>
    </row>
    <row r="35" spans="1:12" x14ac:dyDescent="0.3">
      <c r="A35" s="13"/>
      <c r="B35" s="54" t="s">
        <v>24</v>
      </c>
      <c r="C35" s="74" t="s">
        <v>22</v>
      </c>
      <c r="D35" s="44">
        <v>0.26</v>
      </c>
      <c r="E35" s="41">
        <f>E26*D35</f>
        <v>15.600000000000001</v>
      </c>
      <c r="F35" s="41"/>
      <c r="G35" s="100">
        <f t="shared" si="0"/>
        <v>0</v>
      </c>
      <c r="H35" s="41"/>
      <c r="I35" s="10">
        <f t="shared" si="1"/>
        <v>0</v>
      </c>
      <c r="J35" s="41"/>
      <c r="K35" s="10">
        <f t="shared" si="2"/>
        <v>0</v>
      </c>
      <c r="L35" s="10">
        <f t="shared" si="3"/>
        <v>0</v>
      </c>
    </row>
    <row r="36" spans="1:12" x14ac:dyDescent="0.3">
      <c r="A36" s="13"/>
      <c r="B36" s="54" t="s">
        <v>25</v>
      </c>
      <c r="C36" s="74" t="s">
        <v>0</v>
      </c>
      <c r="D36" s="44">
        <v>7.0000000000000001E-3</v>
      </c>
      <c r="E36" s="41">
        <f>E26*D36</f>
        <v>0.42</v>
      </c>
      <c r="F36" s="41"/>
      <c r="G36" s="100">
        <f t="shared" si="0"/>
        <v>0</v>
      </c>
      <c r="H36" s="41"/>
      <c r="I36" s="10">
        <f t="shared" si="1"/>
        <v>0</v>
      </c>
      <c r="J36" s="41"/>
      <c r="K36" s="10">
        <f t="shared" si="2"/>
        <v>0</v>
      </c>
      <c r="L36" s="10">
        <f t="shared" si="3"/>
        <v>0</v>
      </c>
    </row>
    <row r="37" spans="1:12" x14ac:dyDescent="0.3">
      <c r="A37" s="13">
        <v>6</v>
      </c>
      <c r="B37" s="15" t="s">
        <v>112</v>
      </c>
      <c r="C37" s="89" t="s">
        <v>16</v>
      </c>
      <c r="D37" s="7"/>
      <c r="E37" s="90">
        <v>1</v>
      </c>
      <c r="F37" s="41"/>
      <c r="G37" s="100">
        <f t="shared" si="0"/>
        <v>0</v>
      </c>
      <c r="H37" s="41"/>
      <c r="I37" s="10">
        <f t="shared" si="1"/>
        <v>0</v>
      </c>
      <c r="J37" s="41"/>
      <c r="K37" s="10">
        <f t="shared" si="2"/>
        <v>0</v>
      </c>
      <c r="L37" s="10">
        <f t="shared" si="3"/>
        <v>0</v>
      </c>
    </row>
    <row r="38" spans="1:12" x14ac:dyDescent="0.3">
      <c r="A38" s="13">
        <v>7</v>
      </c>
      <c r="B38" s="15" t="s">
        <v>123</v>
      </c>
      <c r="C38" s="84" t="s">
        <v>28</v>
      </c>
      <c r="D38" s="8"/>
      <c r="E38" s="8">
        <v>1</v>
      </c>
      <c r="F38" s="9"/>
      <c r="G38" s="100">
        <f t="shared" si="0"/>
        <v>0</v>
      </c>
      <c r="H38" s="9"/>
      <c r="I38" s="10">
        <f t="shared" si="1"/>
        <v>0</v>
      </c>
      <c r="J38" s="9"/>
      <c r="K38" s="10">
        <f t="shared" si="2"/>
        <v>0</v>
      </c>
      <c r="L38" s="10">
        <f t="shared" si="3"/>
        <v>0</v>
      </c>
    </row>
    <row r="39" spans="1:12" x14ac:dyDescent="0.3">
      <c r="A39" s="13"/>
      <c r="B39" s="11" t="s">
        <v>8</v>
      </c>
      <c r="C39" s="80" t="s">
        <v>28</v>
      </c>
      <c r="D39" s="9"/>
      <c r="E39" s="9">
        <v>1</v>
      </c>
      <c r="F39" s="9"/>
      <c r="G39" s="100">
        <f t="shared" si="0"/>
        <v>0</v>
      </c>
      <c r="H39" s="38"/>
      <c r="I39" s="10">
        <f t="shared" si="1"/>
        <v>0</v>
      </c>
      <c r="J39" s="9"/>
      <c r="K39" s="10">
        <f t="shared" si="2"/>
        <v>0</v>
      </c>
      <c r="L39" s="10">
        <f t="shared" si="3"/>
        <v>0</v>
      </c>
    </row>
    <row r="40" spans="1:12" ht="27.6" x14ac:dyDescent="0.3">
      <c r="A40" s="13"/>
      <c r="B40" s="18" t="s">
        <v>124</v>
      </c>
      <c r="C40" s="74" t="s">
        <v>15</v>
      </c>
      <c r="D40" s="9"/>
      <c r="E40" s="9">
        <v>1.7</v>
      </c>
      <c r="F40" s="9"/>
      <c r="G40" s="100">
        <f t="shared" si="0"/>
        <v>0</v>
      </c>
      <c r="H40" s="9"/>
      <c r="I40" s="10">
        <f t="shared" si="1"/>
        <v>0</v>
      </c>
      <c r="J40" s="9"/>
      <c r="K40" s="10">
        <f t="shared" si="2"/>
        <v>0</v>
      </c>
      <c r="L40" s="10">
        <f t="shared" si="3"/>
        <v>0</v>
      </c>
    </row>
    <row r="41" spans="1:12" x14ac:dyDescent="0.3">
      <c r="A41" s="13"/>
      <c r="B41" s="11" t="s">
        <v>3</v>
      </c>
      <c r="C41" s="80" t="s">
        <v>0</v>
      </c>
      <c r="D41" s="9">
        <v>1</v>
      </c>
      <c r="E41" s="9">
        <f>E38*D41</f>
        <v>1</v>
      </c>
      <c r="F41" s="9"/>
      <c r="G41" s="100">
        <f t="shared" si="0"/>
        <v>0</v>
      </c>
      <c r="H41" s="9"/>
      <c r="I41" s="10">
        <f t="shared" si="1"/>
        <v>0</v>
      </c>
      <c r="J41" s="9"/>
      <c r="K41" s="10">
        <f t="shared" si="2"/>
        <v>0</v>
      </c>
      <c r="L41" s="10">
        <f t="shared" si="3"/>
        <v>0</v>
      </c>
    </row>
    <row r="42" spans="1:12" x14ac:dyDescent="0.3">
      <c r="A42" s="96">
        <v>8</v>
      </c>
      <c r="B42" s="156" t="s">
        <v>154</v>
      </c>
      <c r="C42" s="98" t="s">
        <v>28</v>
      </c>
      <c r="D42" s="99"/>
      <c r="E42" s="99">
        <v>2</v>
      </c>
      <c r="F42" s="21"/>
      <c r="G42" s="100">
        <f t="shared" si="0"/>
        <v>0</v>
      </c>
      <c r="H42" s="21"/>
      <c r="I42" s="10">
        <f t="shared" si="1"/>
        <v>0</v>
      </c>
      <c r="J42" s="21"/>
      <c r="K42" s="10">
        <f t="shared" si="2"/>
        <v>0</v>
      </c>
      <c r="L42" s="10">
        <f t="shared" si="3"/>
        <v>0</v>
      </c>
    </row>
    <row r="43" spans="1:12" x14ac:dyDescent="0.3">
      <c r="A43" s="96"/>
      <c r="B43" s="20" t="s">
        <v>8</v>
      </c>
      <c r="C43" s="102" t="s">
        <v>28</v>
      </c>
      <c r="D43" s="21"/>
      <c r="E43" s="21">
        <v>2</v>
      </c>
      <c r="F43" s="21"/>
      <c r="G43" s="100">
        <f t="shared" si="0"/>
        <v>0</v>
      </c>
      <c r="H43" s="38"/>
      <c r="I43" s="10">
        <f t="shared" si="1"/>
        <v>0</v>
      </c>
      <c r="J43" s="21"/>
      <c r="K43" s="10">
        <f t="shared" si="2"/>
        <v>0</v>
      </c>
      <c r="L43" s="10">
        <f t="shared" si="3"/>
        <v>0</v>
      </c>
    </row>
    <row r="44" spans="1:12" x14ac:dyDescent="0.3">
      <c r="A44" s="96"/>
      <c r="B44" s="48" t="s">
        <v>67</v>
      </c>
      <c r="C44" s="74" t="s">
        <v>28</v>
      </c>
      <c r="D44" s="21"/>
      <c r="E44" s="21">
        <v>1</v>
      </c>
      <c r="F44" s="21"/>
      <c r="G44" s="100">
        <f t="shared" si="0"/>
        <v>0</v>
      </c>
      <c r="H44" s="21"/>
      <c r="I44" s="10">
        <f t="shared" si="1"/>
        <v>0</v>
      </c>
      <c r="J44" s="21"/>
      <c r="K44" s="10">
        <f t="shared" si="2"/>
        <v>0</v>
      </c>
      <c r="L44" s="10">
        <f t="shared" si="3"/>
        <v>0</v>
      </c>
    </row>
    <row r="45" spans="1:12" x14ac:dyDescent="0.3">
      <c r="A45" s="96"/>
      <c r="B45" s="20" t="s">
        <v>125</v>
      </c>
      <c r="C45" s="74" t="s">
        <v>28</v>
      </c>
      <c r="D45" s="21"/>
      <c r="E45" s="21">
        <v>1</v>
      </c>
      <c r="F45" s="21"/>
      <c r="G45" s="100">
        <f t="shared" si="0"/>
        <v>0</v>
      </c>
      <c r="H45" s="21"/>
      <c r="I45" s="10">
        <f t="shared" si="1"/>
        <v>0</v>
      </c>
      <c r="J45" s="21"/>
      <c r="K45" s="10">
        <f t="shared" si="2"/>
        <v>0</v>
      </c>
      <c r="L45" s="10">
        <f t="shared" si="3"/>
        <v>0</v>
      </c>
    </row>
    <row r="46" spans="1:12" ht="27.6" x14ac:dyDescent="0.3">
      <c r="A46" s="96">
        <v>9</v>
      </c>
      <c r="B46" s="97" t="s">
        <v>126</v>
      </c>
      <c r="C46" s="107" t="s">
        <v>28</v>
      </c>
      <c r="D46" s="8"/>
      <c r="E46" s="8">
        <v>1</v>
      </c>
      <c r="F46" s="9"/>
      <c r="G46" s="100">
        <f t="shared" si="0"/>
        <v>0</v>
      </c>
      <c r="H46" s="9"/>
      <c r="I46" s="10">
        <f t="shared" si="1"/>
        <v>0</v>
      </c>
      <c r="J46" s="9"/>
      <c r="K46" s="10">
        <f t="shared" si="2"/>
        <v>0</v>
      </c>
      <c r="L46" s="10">
        <f t="shared" si="3"/>
        <v>0</v>
      </c>
    </row>
    <row r="47" spans="1:12" ht="27.6" x14ac:dyDescent="0.3">
      <c r="A47" s="13">
        <v>10</v>
      </c>
      <c r="B47" s="17" t="s">
        <v>118</v>
      </c>
      <c r="C47" s="81" t="s">
        <v>0</v>
      </c>
      <c r="D47" s="16"/>
      <c r="E47" s="8">
        <v>1</v>
      </c>
      <c r="F47" s="9"/>
      <c r="G47" s="100">
        <f t="shared" si="0"/>
        <v>0</v>
      </c>
      <c r="H47" s="9"/>
      <c r="I47" s="10">
        <f t="shared" si="1"/>
        <v>0</v>
      </c>
      <c r="J47" s="9"/>
      <c r="K47" s="10">
        <f t="shared" si="2"/>
        <v>0</v>
      </c>
      <c r="L47" s="10">
        <f t="shared" si="3"/>
        <v>0</v>
      </c>
    </row>
    <row r="48" spans="1:12" ht="27.6" x14ac:dyDescent="0.3">
      <c r="A48" s="93">
        <v>11</v>
      </c>
      <c r="B48" s="17" t="s">
        <v>121</v>
      </c>
      <c r="C48" s="89" t="s">
        <v>0</v>
      </c>
      <c r="D48" s="7"/>
      <c r="E48" s="90">
        <v>1</v>
      </c>
      <c r="F48" s="41"/>
      <c r="G48" s="100">
        <f t="shared" si="0"/>
        <v>0</v>
      </c>
      <c r="H48" s="41"/>
      <c r="I48" s="10">
        <f t="shared" si="1"/>
        <v>0</v>
      </c>
      <c r="J48" s="41"/>
      <c r="K48" s="10">
        <f t="shared" si="2"/>
        <v>0</v>
      </c>
      <c r="L48" s="10">
        <f t="shared" si="3"/>
        <v>0</v>
      </c>
    </row>
    <row r="49" spans="1:12" x14ac:dyDescent="0.3">
      <c r="A49" s="96">
        <v>12</v>
      </c>
      <c r="B49" s="17" t="s">
        <v>127</v>
      </c>
      <c r="C49" s="89" t="s">
        <v>16</v>
      </c>
      <c r="D49" s="7"/>
      <c r="E49" s="90">
        <v>1</v>
      </c>
      <c r="F49" s="41"/>
      <c r="G49" s="100">
        <f t="shared" si="0"/>
        <v>0</v>
      </c>
      <c r="H49" s="41"/>
      <c r="I49" s="10">
        <f t="shared" si="1"/>
        <v>0</v>
      </c>
      <c r="J49" s="41"/>
      <c r="K49" s="10">
        <f t="shared" si="2"/>
        <v>0</v>
      </c>
      <c r="L49" s="10">
        <f t="shared" si="3"/>
        <v>0</v>
      </c>
    </row>
    <row r="50" spans="1:12" ht="27.6" x14ac:dyDescent="0.3">
      <c r="A50" s="13">
        <v>13</v>
      </c>
      <c r="B50" s="32" t="s">
        <v>55</v>
      </c>
      <c r="C50" s="74" t="s">
        <v>15</v>
      </c>
      <c r="D50" s="9"/>
      <c r="E50" s="9">
        <v>8</v>
      </c>
      <c r="F50" s="9"/>
      <c r="G50" s="100">
        <f t="shared" si="0"/>
        <v>0</v>
      </c>
      <c r="H50" s="9"/>
      <c r="I50" s="10">
        <f t="shared" si="1"/>
        <v>0</v>
      </c>
      <c r="J50" s="9"/>
      <c r="K50" s="10">
        <f t="shared" si="2"/>
        <v>0</v>
      </c>
      <c r="L50" s="10">
        <f t="shared" si="3"/>
        <v>0</v>
      </c>
    </row>
    <row r="51" spans="1:12" x14ac:dyDescent="0.3">
      <c r="A51" s="13"/>
      <c r="B51" s="22" t="s">
        <v>5</v>
      </c>
      <c r="C51" s="80"/>
      <c r="D51" s="12"/>
      <c r="E51" s="9"/>
      <c r="F51" s="21"/>
      <c r="G51" s="23">
        <f>SUM(G9:G50)</f>
        <v>0</v>
      </c>
      <c r="H51" s="14"/>
      <c r="I51" s="23">
        <f>SUM(I9:I50)</f>
        <v>0</v>
      </c>
      <c r="J51" s="14"/>
      <c r="K51" s="23">
        <f>SUM(K9:K50)</f>
        <v>0</v>
      </c>
      <c r="L51" s="23">
        <f>G51+I51+K51</f>
        <v>0</v>
      </c>
    </row>
    <row r="52" spans="1:12" x14ac:dyDescent="0.3">
      <c r="A52" s="13"/>
      <c r="B52" s="11" t="s">
        <v>4</v>
      </c>
      <c r="C52" s="86"/>
      <c r="D52" s="12"/>
      <c r="E52" s="9"/>
      <c r="F52" s="21"/>
      <c r="G52" s="9"/>
      <c r="H52" s="9"/>
      <c r="I52" s="9"/>
      <c r="J52" s="9"/>
      <c r="K52" s="10"/>
      <c r="L52" s="10">
        <f>G51*C52</f>
        <v>0</v>
      </c>
    </row>
    <row r="53" spans="1:12" x14ac:dyDescent="0.3">
      <c r="A53" s="60"/>
      <c r="B53" s="5" t="s">
        <v>5</v>
      </c>
      <c r="C53" s="80"/>
      <c r="D53" s="24"/>
      <c r="E53" s="25"/>
      <c r="F53" s="26"/>
      <c r="G53" s="25"/>
      <c r="H53" s="26"/>
      <c r="I53" s="26"/>
      <c r="J53" s="25"/>
      <c r="K53" s="27"/>
      <c r="L53" s="28">
        <f>L52+L51</f>
        <v>0</v>
      </c>
    </row>
    <row r="54" spans="1:12" x14ac:dyDescent="0.3">
      <c r="A54" s="60"/>
      <c r="B54" s="29" t="s">
        <v>6</v>
      </c>
      <c r="C54" s="87"/>
      <c r="D54" s="24"/>
      <c r="E54" s="25"/>
      <c r="F54" s="26"/>
      <c r="G54" s="25"/>
      <c r="H54" s="26"/>
      <c r="I54" s="26"/>
      <c r="J54" s="25"/>
      <c r="K54" s="27"/>
      <c r="L54" s="28">
        <f>L53*C54</f>
        <v>0</v>
      </c>
    </row>
    <row r="55" spans="1:12" x14ac:dyDescent="0.3">
      <c r="A55" s="60"/>
      <c r="B55" s="30" t="s">
        <v>5</v>
      </c>
      <c r="C55" s="88"/>
      <c r="D55" s="24"/>
      <c r="E55" s="25"/>
      <c r="F55" s="26"/>
      <c r="G55" s="25"/>
      <c r="H55" s="26"/>
      <c r="I55" s="26"/>
      <c r="J55" s="25"/>
      <c r="K55" s="27"/>
      <c r="L55" s="28">
        <f>L54+L53</f>
        <v>0</v>
      </c>
    </row>
    <row r="56" spans="1:12" x14ac:dyDescent="0.3">
      <c r="A56" s="13"/>
      <c r="B56" s="29" t="s">
        <v>56</v>
      </c>
      <c r="C56" s="87"/>
      <c r="D56" s="24"/>
      <c r="E56" s="9"/>
      <c r="F56" s="21"/>
      <c r="G56" s="9"/>
      <c r="H56" s="21"/>
      <c r="I56" s="21"/>
      <c r="J56" s="9"/>
      <c r="K56" s="10"/>
      <c r="L56" s="10">
        <f>L55*C56</f>
        <v>0</v>
      </c>
    </row>
    <row r="57" spans="1:12" x14ac:dyDescent="0.3">
      <c r="A57" s="13"/>
      <c r="B57" s="30" t="s">
        <v>5</v>
      </c>
      <c r="C57" s="88"/>
      <c r="D57" s="31"/>
      <c r="E57" s="9"/>
      <c r="F57" s="21"/>
      <c r="G57" s="9"/>
      <c r="H57" s="21"/>
      <c r="I57" s="21"/>
      <c r="J57" s="9"/>
      <c r="K57" s="10"/>
      <c r="L57" s="10">
        <f>L56+L55</f>
        <v>0</v>
      </c>
    </row>
    <row r="58" spans="1:12" x14ac:dyDescent="0.3">
      <c r="A58" s="13"/>
      <c r="B58" s="29" t="s">
        <v>7</v>
      </c>
      <c r="C58" s="86"/>
      <c r="D58" s="12"/>
      <c r="E58" s="9"/>
      <c r="F58" s="21"/>
      <c r="G58" s="9"/>
      <c r="H58" s="21"/>
      <c r="I58" s="21"/>
      <c r="J58" s="9"/>
      <c r="K58" s="10"/>
      <c r="L58" s="10">
        <f>L57*C58</f>
        <v>0</v>
      </c>
    </row>
    <row r="59" spans="1:12" x14ac:dyDescent="0.3">
      <c r="A59" s="13"/>
      <c r="B59" s="30" t="s">
        <v>52</v>
      </c>
      <c r="C59" s="80"/>
      <c r="D59" s="12"/>
      <c r="E59" s="9"/>
      <c r="F59" s="21"/>
      <c r="G59" s="9"/>
      <c r="H59" s="9"/>
      <c r="I59" s="9"/>
      <c r="J59" s="9"/>
      <c r="K59" s="10"/>
      <c r="L59" s="10">
        <f>L58+L57</f>
        <v>0</v>
      </c>
    </row>
    <row r="60" spans="1:12" x14ac:dyDescent="0.3">
      <c r="A60" s="13"/>
      <c r="B60" s="11" t="s">
        <v>53</v>
      </c>
      <c r="C60" s="86">
        <v>0.18</v>
      </c>
      <c r="D60" s="12"/>
      <c r="E60" s="12"/>
      <c r="F60" s="12"/>
      <c r="G60" s="12"/>
      <c r="H60" s="12"/>
      <c r="I60" s="12"/>
      <c r="J60" s="12"/>
      <c r="K60" s="12"/>
      <c r="L60" s="79">
        <f>L59*C60</f>
        <v>0</v>
      </c>
    </row>
    <row r="61" spans="1:12" x14ac:dyDescent="0.3">
      <c r="A61" s="13"/>
      <c r="B61" s="59" t="s">
        <v>10</v>
      </c>
      <c r="C61" s="5"/>
      <c r="D61" s="12"/>
      <c r="E61" s="12"/>
      <c r="F61" s="12"/>
      <c r="G61" s="12"/>
      <c r="H61" s="12"/>
      <c r="I61" s="12"/>
      <c r="J61" s="12"/>
      <c r="K61" s="12"/>
      <c r="L61" s="31">
        <f>SUM(L59:L60)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1A1AC-BF34-4D8E-B731-564312429CDE}">
  <sheetPr>
    <tabColor rgb="FF00B0F0"/>
  </sheetPr>
  <dimension ref="A1:L69"/>
  <sheetViews>
    <sheetView topLeftCell="A35" workbookViewId="0">
      <selection activeCell="C170" sqref="C170:C176"/>
    </sheetView>
  </sheetViews>
  <sheetFormatPr defaultRowHeight="14.4" x14ac:dyDescent="0.3"/>
  <cols>
    <col min="1" max="1" width="3.88671875" customWidth="1"/>
    <col min="2" max="2" width="67.109375" customWidth="1"/>
    <col min="7" max="7" width="10.5546875" customWidth="1"/>
    <col min="9" max="9" width="10.109375" customWidth="1"/>
    <col min="11" max="11" width="10.88671875" customWidth="1"/>
    <col min="12" max="12" width="11.21875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L69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ht="18.600000000000001" customHeight="1" x14ac:dyDescent="0.3">
      <c r="A7" s="66"/>
      <c r="B7" s="78" t="s">
        <v>88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ht="18.600000000000001" customHeight="1" x14ac:dyDescent="0.3">
      <c r="A8" s="66"/>
      <c r="B8" s="77" t="s">
        <v>109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69">
        <v>1</v>
      </c>
      <c r="B9" s="91" t="s">
        <v>92</v>
      </c>
      <c r="C9" s="92" t="s">
        <v>90</v>
      </c>
      <c r="D9" s="93"/>
      <c r="E9" s="94">
        <v>7</v>
      </c>
      <c r="F9" s="95"/>
      <c r="G9" s="10">
        <f t="shared" ref="G9:G58" si="0">F9*E9</f>
        <v>0</v>
      </c>
      <c r="H9" s="38"/>
      <c r="I9" s="10">
        <f t="shared" ref="I9:I58" si="1">H9*E9</f>
        <v>0</v>
      </c>
      <c r="J9" s="38"/>
      <c r="K9" s="10">
        <f t="shared" ref="K9:K58" si="2">J9*E9</f>
        <v>0</v>
      </c>
      <c r="L9" s="10">
        <f t="shared" ref="L9:L58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7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68" t="s">
        <v>54</v>
      </c>
      <c r="C11" s="74" t="s">
        <v>43</v>
      </c>
      <c r="D11" s="21">
        <v>1.02</v>
      </c>
      <c r="E11" s="21">
        <f>D11*E9</f>
        <v>7.1400000000000006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x14ac:dyDescent="0.3">
      <c r="A12" s="75"/>
      <c r="B12" s="42" t="s">
        <v>44</v>
      </c>
      <c r="C12" s="74" t="s">
        <v>43</v>
      </c>
      <c r="D12" s="21">
        <v>1.01</v>
      </c>
      <c r="E12" s="21">
        <f>D12*E9</f>
        <v>7.07</v>
      </c>
      <c r="F12" s="21"/>
      <c r="G12" s="10">
        <f t="shared" si="0"/>
        <v>0</v>
      </c>
      <c r="H12" s="21"/>
      <c r="I12" s="10">
        <f t="shared" si="1"/>
        <v>0</v>
      </c>
      <c r="J12" s="21"/>
      <c r="K12" s="10">
        <f t="shared" si="2"/>
        <v>0</v>
      </c>
      <c r="L12" s="10">
        <f t="shared" si="3"/>
        <v>0</v>
      </c>
    </row>
    <row r="13" spans="1:12" x14ac:dyDescent="0.3">
      <c r="A13" s="75"/>
      <c r="B13" s="20" t="s">
        <v>12</v>
      </c>
      <c r="C13" s="74" t="s">
        <v>0</v>
      </c>
      <c r="D13" s="58">
        <v>0.05</v>
      </c>
      <c r="E13" s="21">
        <f>D13*E9</f>
        <v>0.35000000000000003</v>
      </c>
      <c r="F13" s="21"/>
      <c r="G13" s="10">
        <f t="shared" si="0"/>
        <v>0</v>
      </c>
      <c r="H13" s="21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ht="27.6" x14ac:dyDescent="0.3">
      <c r="A14" s="69">
        <v>2</v>
      </c>
      <c r="B14" s="91" t="s">
        <v>136</v>
      </c>
      <c r="C14" s="81" t="s">
        <v>22</v>
      </c>
      <c r="D14" s="71"/>
      <c r="E14" s="72">
        <v>8</v>
      </c>
      <c r="F14" s="73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69"/>
      <c r="B15" s="43" t="s">
        <v>13</v>
      </c>
      <c r="C15" s="74" t="s">
        <v>15</v>
      </c>
      <c r="D15" s="21">
        <v>1</v>
      </c>
      <c r="E15" s="21">
        <f>E14*D15</f>
        <v>8</v>
      </c>
      <c r="F15" s="38"/>
      <c r="G15" s="10">
        <f t="shared" si="0"/>
        <v>0</v>
      </c>
      <c r="H15" s="38"/>
      <c r="I15" s="10">
        <f t="shared" si="1"/>
        <v>0</v>
      </c>
      <c r="J15" s="21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5" t="s">
        <v>49</v>
      </c>
      <c r="C16" s="83" t="s">
        <v>22</v>
      </c>
      <c r="D16" s="40">
        <v>1.01</v>
      </c>
      <c r="E16" s="38">
        <f>D16*E14</f>
        <v>8.08</v>
      </c>
      <c r="F16" s="38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75"/>
      <c r="B17" s="43" t="s">
        <v>50</v>
      </c>
      <c r="C17" s="83" t="s">
        <v>16</v>
      </c>
      <c r="D17" s="39"/>
      <c r="E17" s="38">
        <v>3</v>
      </c>
      <c r="F17" s="38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75"/>
      <c r="B18" s="45" t="s">
        <v>12</v>
      </c>
      <c r="C18" s="83" t="s">
        <v>0</v>
      </c>
      <c r="D18" s="40">
        <v>0.04</v>
      </c>
      <c r="E18" s="38">
        <f>D18*E14</f>
        <v>0.32</v>
      </c>
      <c r="F18" s="34"/>
      <c r="G18" s="10">
        <f t="shared" si="0"/>
        <v>0</v>
      </c>
      <c r="H18" s="38"/>
      <c r="I18" s="10">
        <f t="shared" si="1"/>
        <v>0</v>
      </c>
      <c r="J18" s="38"/>
      <c r="K18" s="10">
        <f t="shared" si="2"/>
        <v>0</v>
      </c>
      <c r="L18" s="10">
        <f t="shared" si="3"/>
        <v>0</v>
      </c>
    </row>
    <row r="19" spans="1:12" x14ac:dyDescent="0.3">
      <c r="A19" s="69">
        <v>3</v>
      </c>
      <c r="B19" s="70" t="s">
        <v>93</v>
      </c>
      <c r="C19" s="81" t="s">
        <v>22</v>
      </c>
      <c r="D19" s="71"/>
      <c r="E19" s="72">
        <v>5</v>
      </c>
      <c r="F19" s="73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69"/>
      <c r="B20" s="43" t="s">
        <v>13</v>
      </c>
      <c r="C20" s="74" t="s">
        <v>15</v>
      </c>
      <c r="D20" s="21">
        <v>1</v>
      </c>
      <c r="E20" s="21">
        <f>E19*D20</f>
        <v>5</v>
      </c>
      <c r="F20" s="38"/>
      <c r="G20" s="10">
        <f t="shared" si="0"/>
        <v>0</v>
      </c>
      <c r="H20" s="38"/>
      <c r="I20" s="10">
        <f t="shared" si="1"/>
        <v>0</v>
      </c>
      <c r="J20" s="21"/>
      <c r="K20" s="10">
        <f t="shared" si="2"/>
        <v>0</v>
      </c>
      <c r="L20" s="10">
        <f t="shared" si="3"/>
        <v>0</v>
      </c>
    </row>
    <row r="21" spans="1:12" x14ac:dyDescent="0.3">
      <c r="A21" s="75"/>
      <c r="B21" s="45" t="s">
        <v>46</v>
      </c>
      <c r="C21" s="83" t="s">
        <v>22</v>
      </c>
      <c r="D21" s="40">
        <v>1.01</v>
      </c>
      <c r="E21" s="38">
        <f>D21*E19</f>
        <v>5.05</v>
      </c>
      <c r="F21" s="38"/>
      <c r="G21" s="10">
        <f t="shared" si="0"/>
        <v>0</v>
      </c>
      <c r="H21" s="38"/>
      <c r="I21" s="10">
        <f t="shared" si="1"/>
        <v>0</v>
      </c>
      <c r="J21" s="38"/>
      <c r="K21" s="10">
        <f t="shared" si="2"/>
        <v>0</v>
      </c>
      <c r="L21" s="10">
        <f t="shared" si="3"/>
        <v>0</v>
      </c>
    </row>
    <row r="22" spans="1:12" x14ac:dyDescent="0.3">
      <c r="A22" s="75"/>
      <c r="B22" s="43" t="s">
        <v>84</v>
      </c>
      <c r="C22" s="83" t="s">
        <v>16</v>
      </c>
      <c r="D22" s="39"/>
      <c r="E22" s="38">
        <v>5</v>
      </c>
      <c r="F22" s="38"/>
      <c r="G22" s="10">
        <f t="shared" si="0"/>
        <v>0</v>
      </c>
      <c r="H22" s="38"/>
      <c r="I22" s="10">
        <f t="shared" si="1"/>
        <v>0</v>
      </c>
      <c r="J22" s="38"/>
      <c r="K22" s="10">
        <f t="shared" si="2"/>
        <v>0</v>
      </c>
      <c r="L22" s="10">
        <f t="shared" si="3"/>
        <v>0</v>
      </c>
    </row>
    <row r="23" spans="1:12" x14ac:dyDescent="0.3">
      <c r="A23" s="75"/>
      <c r="B23" s="45" t="s">
        <v>45</v>
      </c>
      <c r="C23" s="83" t="s">
        <v>2</v>
      </c>
      <c r="D23" s="39">
        <v>0.02</v>
      </c>
      <c r="E23" s="38">
        <f>D23*E19</f>
        <v>0.1</v>
      </c>
      <c r="F23" s="38"/>
      <c r="G23" s="1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75"/>
      <c r="B24" s="45" t="s">
        <v>12</v>
      </c>
      <c r="C24" s="83" t="s">
        <v>0</v>
      </c>
      <c r="D24" s="40">
        <v>0.04</v>
      </c>
      <c r="E24" s="38">
        <f>D24*E19</f>
        <v>0.2</v>
      </c>
      <c r="F24" s="34"/>
      <c r="G24" s="10">
        <f t="shared" si="0"/>
        <v>0</v>
      </c>
      <c r="H24" s="38"/>
      <c r="I24" s="10">
        <f t="shared" si="1"/>
        <v>0</v>
      </c>
      <c r="J24" s="38"/>
      <c r="K24" s="10">
        <f t="shared" si="2"/>
        <v>0</v>
      </c>
      <c r="L24" s="10">
        <f t="shared" si="3"/>
        <v>0</v>
      </c>
    </row>
    <row r="25" spans="1:12" x14ac:dyDescent="0.3">
      <c r="A25" s="13">
        <v>4</v>
      </c>
      <c r="B25" s="15" t="s">
        <v>95</v>
      </c>
      <c r="C25" s="81" t="s">
        <v>41</v>
      </c>
      <c r="D25" s="16"/>
      <c r="E25" s="8">
        <v>2</v>
      </c>
      <c r="F25" s="9"/>
      <c r="G25" s="10">
        <f t="shared" si="0"/>
        <v>0</v>
      </c>
      <c r="H25" s="9"/>
      <c r="I25" s="10">
        <f t="shared" si="1"/>
        <v>0</v>
      </c>
      <c r="J25" s="9"/>
      <c r="K25" s="10">
        <f t="shared" si="2"/>
        <v>0</v>
      </c>
      <c r="L25" s="10">
        <f t="shared" si="3"/>
        <v>0</v>
      </c>
    </row>
    <row r="26" spans="1:12" x14ac:dyDescent="0.3">
      <c r="A26" s="13"/>
      <c r="B26" s="33" t="s">
        <v>13</v>
      </c>
      <c r="C26" s="74" t="s">
        <v>42</v>
      </c>
      <c r="D26" s="21">
        <v>1</v>
      </c>
      <c r="E26" s="21">
        <f>E25*D26</f>
        <v>2</v>
      </c>
      <c r="F26" s="34"/>
      <c r="G26" s="10">
        <f t="shared" si="0"/>
        <v>0</v>
      </c>
      <c r="H26" s="41"/>
      <c r="I26" s="10">
        <f t="shared" si="1"/>
        <v>0</v>
      </c>
      <c r="J26" s="34"/>
      <c r="K26" s="10">
        <f t="shared" si="2"/>
        <v>0</v>
      </c>
      <c r="L26" s="10">
        <f t="shared" si="3"/>
        <v>0</v>
      </c>
    </row>
    <row r="27" spans="1:12" x14ac:dyDescent="0.3">
      <c r="A27" s="13"/>
      <c r="B27" s="18" t="s">
        <v>96</v>
      </c>
      <c r="C27" s="74" t="s">
        <v>41</v>
      </c>
      <c r="D27" s="12"/>
      <c r="E27" s="9">
        <f>E25</f>
        <v>2</v>
      </c>
      <c r="F27" s="9"/>
      <c r="G27" s="10">
        <f t="shared" si="0"/>
        <v>0</v>
      </c>
      <c r="H27" s="9"/>
      <c r="I27" s="10">
        <f t="shared" si="1"/>
        <v>0</v>
      </c>
      <c r="J27" s="9"/>
      <c r="K27" s="10">
        <f t="shared" si="2"/>
        <v>0</v>
      </c>
      <c r="L27" s="10">
        <f t="shared" si="3"/>
        <v>0</v>
      </c>
    </row>
    <row r="28" spans="1:12" x14ac:dyDescent="0.3">
      <c r="A28" s="13"/>
      <c r="B28" s="11" t="s">
        <v>3</v>
      </c>
      <c r="C28" s="80" t="s">
        <v>0</v>
      </c>
      <c r="D28" s="12">
        <v>0.4</v>
      </c>
      <c r="E28" s="9">
        <f>E25*D28</f>
        <v>0.8</v>
      </c>
      <c r="F28" s="9"/>
      <c r="G28" s="10">
        <f t="shared" si="0"/>
        <v>0</v>
      </c>
      <c r="H28" s="9"/>
      <c r="I28" s="10">
        <f t="shared" si="1"/>
        <v>0</v>
      </c>
      <c r="J28" s="9"/>
      <c r="K28" s="10">
        <f t="shared" si="2"/>
        <v>0</v>
      </c>
      <c r="L28" s="10">
        <f t="shared" si="3"/>
        <v>0</v>
      </c>
    </row>
    <row r="29" spans="1:12" x14ac:dyDescent="0.3">
      <c r="A29" s="13">
        <v>5</v>
      </c>
      <c r="B29" s="15" t="s">
        <v>81</v>
      </c>
      <c r="C29" s="81" t="s">
        <v>15</v>
      </c>
      <c r="D29" s="16"/>
      <c r="E29" s="8">
        <v>4</v>
      </c>
      <c r="F29" s="9"/>
      <c r="G29" s="10">
        <f t="shared" si="0"/>
        <v>0</v>
      </c>
      <c r="H29" s="9"/>
      <c r="I29" s="10">
        <f t="shared" si="1"/>
        <v>0</v>
      </c>
      <c r="J29" s="9"/>
      <c r="K29" s="10">
        <f t="shared" si="2"/>
        <v>0</v>
      </c>
      <c r="L29" s="10">
        <f t="shared" si="3"/>
        <v>0</v>
      </c>
    </row>
    <row r="30" spans="1:12" x14ac:dyDescent="0.3">
      <c r="A30" s="13"/>
      <c r="B30" s="33" t="s">
        <v>13</v>
      </c>
      <c r="C30" s="74" t="s">
        <v>42</v>
      </c>
      <c r="D30" s="21">
        <v>1</v>
      </c>
      <c r="E30" s="21">
        <f>E29*D30</f>
        <v>4</v>
      </c>
      <c r="F30" s="34"/>
      <c r="G30" s="10">
        <f t="shared" si="0"/>
        <v>0</v>
      </c>
      <c r="H30" s="41"/>
      <c r="I30" s="10">
        <f t="shared" si="1"/>
        <v>0</v>
      </c>
      <c r="J30" s="34"/>
      <c r="K30" s="10">
        <f t="shared" si="2"/>
        <v>0</v>
      </c>
      <c r="L30" s="10">
        <f t="shared" si="3"/>
        <v>0</v>
      </c>
    </row>
    <row r="31" spans="1:12" x14ac:dyDescent="0.3">
      <c r="A31" s="13"/>
      <c r="B31" s="18" t="s">
        <v>83</v>
      </c>
      <c r="C31" s="74" t="s">
        <v>2</v>
      </c>
      <c r="D31" s="12"/>
      <c r="E31" s="9">
        <f>E29*0.35</f>
        <v>1.4</v>
      </c>
      <c r="F31" s="9"/>
      <c r="G31" s="10">
        <f t="shared" si="0"/>
        <v>0</v>
      </c>
      <c r="H31" s="9"/>
      <c r="I31" s="10">
        <f t="shared" si="1"/>
        <v>0</v>
      </c>
      <c r="J31" s="9"/>
      <c r="K31" s="10">
        <f t="shared" si="2"/>
        <v>0</v>
      </c>
      <c r="L31" s="10">
        <f t="shared" si="3"/>
        <v>0</v>
      </c>
    </row>
    <row r="32" spans="1:12" x14ac:dyDescent="0.3">
      <c r="A32" s="13"/>
      <c r="B32" s="11" t="s">
        <v>82</v>
      </c>
      <c r="C32" s="80" t="s">
        <v>1</v>
      </c>
      <c r="D32" s="12"/>
      <c r="E32" s="9">
        <f>E31*0.3</f>
        <v>0.42</v>
      </c>
      <c r="F32" s="9"/>
      <c r="G32" s="10">
        <f t="shared" si="0"/>
        <v>0</v>
      </c>
      <c r="H32" s="9"/>
      <c r="I32" s="10">
        <f t="shared" si="1"/>
        <v>0</v>
      </c>
      <c r="J32" s="9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11" t="s">
        <v>3</v>
      </c>
      <c r="C33" s="80" t="s">
        <v>0</v>
      </c>
      <c r="D33" s="12">
        <v>0.2</v>
      </c>
      <c r="E33" s="9">
        <f>E29*D33</f>
        <v>0.8</v>
      </c>
      <c r="F33" s="9"/>
      <c r="G33" s="10">
        <f t="shared" si="0"/>
        <v>0</v>
      </c>
      <c r="H33" s="9"/>
      <c r="I33" s="10">
        <f t="shared" si="1"/>
        <v>0</v>
      </c>
      <c r="J33" s="9"/>
      <c r="K33" s="10">
        <f t="shared" si="2"/>
        <v>0</v>
      </c>
      <c r="L33" s="10">
        <f t="shared" si="3"/>
        <v>0</v>
      </c>
    </row>
    <row r="34" spans="1:12" ht="27.6" x14ac:dyDescent="0.3">
      <c r="A34" s="13">
        <v>6</v>
      </c>
      <c r="B34" s="6" t="s">
        <v>98</v>
      </c>
      <c r="C34" s="81" t="s">
        <v>15</v>
      </c>
      <c r="D34" s="8"/>
      <c r="E34" s="8">
        <v>25</v>
      </c>
      <c r="F34" s="9"/>
      <c r="G34" s="10">
        <f t="shared" si="0"/>
        <v>0</v>
      </c>
      <c r="H34" s="9"/>
      <c r="I34" s="10">
        <f t="shared" si="1"/>
        <v>0</v>
      </c>
      <c r="J34" s="9"/>
      <c r="K34" s="10">
        <f t="shared" si="2"/>
        <v>0</v>
      </c>
      <c r="L34" s="10">
        <f t="shared" si="3"/>
        <v>0</v>
      </c>
    </row>
    <row r="35" spans="1:12" x14ac:dyDescent="0.3">
      <c r="A35" s="13"/>
      <c r="B35" s="33" t="s">
        <v>13</v>
      </c>
      <c r="C35" s="74" t="s">
        <v>42</v>
      </c>
      <c r="D35" s="21">
        <v>1</v>
      </c>
      <c r="E35" s="21">
        <f>E34*D35</f>
        <v>25</v>
      </c>
      <c r="F35" s="34"/>
      <c r="G35" s="10">
        <f t="shared" si="0"/>
        <v>0</v>
      </c>
      <c r="H35" s="21"/>
      <c r="I35" s="10">
        <f t="shared" si="1"/>
        <v>0</v>
      </c>
      <c r="J35" s="21"/>
      <c r="K35" s="10">
        <f t="shared" si="2"/>
        <v>0</v>
      </c>
      <c r="L35" s="10">
        <f t="shared" si="3"/>
        <v>0</v>
      </c>
    </row>
    <row r="36" spans="1:12" x14ac:dyDescent="0.3">
      <c r="A36" s="13"/>
      <c r="B36" s="35" t="s">
        <v>14</v>
      </c>
      <c r="C36" s="82" t="s">
        <v>0</v>
      </c>
      <c r="D36" s="36">
        <v>8.0000000000000002E-3</v>
      </c>
      <c r="E36" s="34">
        <f>D36*E34</f>
        <v>0.2</v>
      </c>
      <c r="F36" s="34"/>
      <c r="G36" s="10">
        <f t="shared" si="0"/>
        <v>0</v>
      </c>
      <c r="H36" s="34"/>
      <c r="I36" s="10">
        <f t="shared" si="1"/>
        <v>0</v>
      </c>
      <c r="J36" s="34"/>
      <c r="K36" s="10">
        <f t="shared" si="2"/>
        <v>0</v>
      </c>
      <c r="L36" s="10">
        <f t="shared" si="3"/>
        <v>0</v>
      </c>
    </row>
    <row r="37" spans="1:12" x14ac:dyDescent="0.3">
      <c r="A37" s="13"/>
      <c r="B37" s="51" t="s">
        <v>18</v>
      </c>
      <c r="C37" s="74" t="s">
        <v>2</v>
      </c>
      <c r="D37" s="44">
        <v>0.45</v>
      </c>
      <c r="E37" s="41">
        <f>E34*D37</f>
        <v>11.25</v>
      </c>
      <c r="F37" s="41"/>
      <c r="G37" s="10">
        <f t="shared" si="0"/>
        <v>0</v>
      </c>
      <c r="H37" s="41"/>
      <c r="I37" s="10">
        <f t="shared" si="1"/>
        <v>0</v>
      </c>
      <c r="J37" s="41"/>
      <c r="K37" s="10">
        <f t="shared" si="2"/>
        <v>0</v>
      </c>
      <c r="L37" s="10">
        <f t="shared" si="3"/>
        <v>0</v>
      </c>
    </row>
    <row r="38" spans="1:12" x14ac:dyDescent="0.3">
      <c r="A38" s="13"/>
      <c r="B38" s="51" t="s">
        <v>19</v>
      </c>
      <c r="C38" s="74" t="s">
        <v>15</v>
      </c>
      <c r="D38" s="44">
        <v>8.9999999999999993E-3</v>
      </c>
      <c r="E38" s="52">
        <f>E34*D38</f>
        <v>0.22499999999999998</v>
      </c>
      <c r="F38" s="41"/>
      <c r="G38" s="10">
        <f t="shared" si="0"/>
        <v>0</v>
      </c>
      <c r="H38" s="41"/>
      <c r="I38" s="10">
        <f t="shared" si="1"/>
        <v>0</v>
      </c>
      <c r="J38" s="41"/>
      <c r="K38" s="10">
        <f t="shared" si="2"/>
        <v>0</v>
      </c>
      <c r="L38" s="10">
        <f t="shared" si="3"/>
        <v>0</v>
      </c>
    </row>
    <row r="39" spans="1:12" x14ac:dyDescent="0.3">
      <c r="A39" s="13"/>
      <c r="B39" s="53" t="s">
        <v>51</v>
      </c>
      <c r="C39" s="74" t="s">
        <v>2</v>
      </c>
      <c r="D39" s="21">
        <v>0.45</v>
      </c>
      <c r="E39" s="41">
        <f>E34*D39</f>
        <v>11.25</v>
      </c>
      <c r="F39" s="41"/>
      <c r="G39" s="10">
        <f t="shared" si="0"/>
        <v>0</v>
      </c>
      <c r="H39" s="41"/>
      <c r="I39" s="10">
        <f t="shared" si="1"/>
        <v>0</v>
      </c>
      <c r="J39" s="41"/>
      <c r="K39" s="10">
        <f t="shared" si="2"/>
        <v>0</v>
      </c>
      <c r="L39" s="10">
        <f t="shared" si="3"/>
        <v>0</v>
      </c>
    </row>
    <row r="40" spans="1:12" x14ac:dyDescent="0.3">
      <c r="A40" s="13"/>
      <c r="B40" s="53" t="s">
        <v>20</v>
      </c>
      <c r="C40" s="74" t="s">
        <v>2</v>
      </c>
      <c r="D40" s="44">
        <v>0.12</v>
      </c>
      <c r="E40" s="41">
        <f>E34*D40</f>
        <v>3</v>
      </c>
      <c r="F40" s="41"/>
      <c r="G40" s="10">
        <f t="shared" si="0"/>
        <v>0</v>
      </c>
      <c r="H40" s="41"/>
      <c r="I40" s="10">
        <f t="shared" si="1"/>
        <v>0</v>
      </c>
      <c r="J40" s="41"/>
      <c r="K40" s="10">
        <f t="shared" si="2"/>
        <v>0</v>
      </c>
      <c r="L40" s="10">
        <f t="shared" si="3"/>
        <v>0</v>
      </c>
    </row>
    <row r="41" spans="1:12" x14ac:dyDescent="0.3">
      <c r="A41" s="13"/>
      <c r="B41" s="54" t="s">
        <v>21</v>
      </c>
      <c r="C41" s="74" t="s">
        <v>22</v>
      </c>
      <c r="D41" s="21">
        <v>0.6</v>
      </c>
      <c r="E41" s="41">
        <f>E34*D41</f>
        <v>15</v>
      </c>
      <c r="F41" s="41"/>
      <c r="G41" s="10">
        <f t="shared" si="0"/>
        <v>0</v>
      </c>
      <c r="H41" s="41"/>
      <c r="I41" s="10">
        <f t="shared" si="1"/>
        <v>0</v>
      </c>
      <c r="J41" s="41"/>
      <c r="K41" s="10">
        <f t="shared" si="2"/>
        <v>0</v>
      </c>
      <c r="L41" s="10">
        <f t="shared" si="3"/>
        <v>0</v>
      </c>
    </row>
    <row r="42" spans="1:12" x14ac:dyDescent="0.3">
      <c r="A42" s="13"/>
      <c r="B42" s="55" t="s">
        <v>23</v>
      </c>
      <c r="C42" s="83" t="s">
        <v>16</v>
      </c>
      <c r="D42" s="46"/>
      <c r="E42" s="34">
        <v>10</v>
      </c>
      <c r="F42" s="34"/>
      <c r="G42" s="10">
        <f t="shared" si="0"/>
        <v>0</v>
      </c>
      <c r="H42" s="56"/>
      <c r="I42" s="10">
        <f t="shared" si="1"/>
        <v>0</v>
      </c>
      <c r="J42" s="56"/>
      <c r="K42" s="10">
        <f t="shared" si="2"/>
        <v>0</v>
      </c>
      <c r="L42" s="10">
        <f t="shared" si="3"/>
        <v>0</v>
      </c>
    </row>
    <row r="43" spans="1:12" x14ac:dyDescent="0.3">
      <c r="A43" s="13"/>
      <c r="B43" s="54" t="s">
        <v>24</v>
      </c>
      <c r="C43" s="74" t="s">
        <v>22</v>
      </c>
      <c r="D43" s="44">
        <v>0.26</v>
      </c>
      <c r="E43" s="41">
        <f>E34*D43</f>
        <v>6.5</v>
      </c>
      <c r="F43" s="41"/>
      <c r="G43" s="10">
        <f t="shared" si="0"/>
        <v>0</v>
      </c>
      <c r="H43" s="41"/>
      <c r="I43" s="10">
        <f t="shared" si="1"/>
        <v>0</v>
      </c>
      <c r="J43" s="41"/>
      <c r="K43" s="10">
        <f t="shared" si="2"/>
        <v>0</v>
      </c>
      <c r="L43" s="10">
        <f t="shared" si="3"/>
        <v>0</v>
      </c>
    </row>
    <row r="44" spans="1:12" x14ac:dyDescent="0.3">
      <c r="A44" s="13"/>
      <c r="B44" s="54" t="s">
        <v>25</v>
      </c>
      <c r="C44" s="74" t="s">
        <v>0</v>
      </c>
      <c r="D44" s="44">
        <v>7.0000000000000001E-3</v>
      </c>
      <c r="E44" s="41">
        <f>E34*D44</f>
        <v>0.17500000000000002</v>
      </c>
      <c r="F44" s="41"/>
      <c r="G44" s="10">
        <f t="shared" si="0"/>
        <v>0</v>
      </c>
      <c r="H44" s="41"/>
      <c r="I44" s="10">
        <f t="shared" si="1"/>
        <v>0</v>
      </c>
      <c r="J44" s="41"/>
      <c r="K44" s="10">
        <f t="shared" si="2"/>
        <v>0</v>
      </c>
      <c r="L44" s="10">
        <f t="shared" si="3"/>
        <v>0</v>
      </c>
    </row>
    <row r="45" spans="1:12" s="101" customFormat="1" x14ac:dyDescent="0.3">
      <c r="A45" s="96">
        <v>11</v>
      </c>
      <c r="B45" s="156" t="s">
        <v>155</v>
      </c>
      <c r="C45" s="98" t="s">
        <v>28</v>
      </c>
      <c r="D45" s="99"/>
      <c r="E45" s="99">
        <v>2</v>
      </c>
      <c r="F45" s="21"/>
      <c r="G45" s="10">
        <f t="shared" si="0"/>
        <v>0</v>
      </c>
      <c r="H45" s="21"/>
      <c r="I45" s="10">
        <f t="shared" si="1"/>
        <v>0</v>
      </c>
      <c r="J45" s="21"/>
      <c r="K45" s="10">
        <f t="shared" si="2"/>
        <v>0</v>
      </c>
      <c r="L45" s="10">
        <f t="shared" si="3"/>
        <v>0</v>
      </c>
    </row>
    <row r="46" spans="1:12" s="101" customFormat="1" x14ac:dyDescent="0.3">
      <c r="A46" s="96"/>
      <c r="B46" s="20" t="s">
        <v>8</v>
      </c>
      <c r="C46" s="102" t="s">
        <v>28</v>
      </c>
      <c r="D46" s="21"/>
      <c r="E46" s="21">
        <v>2</v>
      </c>
      <c r="F46" s="21"/>
      <c r="G46" s="10">
        <f t="shared" si="0"/>
        <v>0</v>
      </c>
      <c r="H46" s="38"/>
      <c r="I46" s="10">
        <f t="shared" si="1"/>
        <v>0</v>
      </c>
      <c r="J46" s="21"/>
      <c r="K46" s="10">
        <f t="shared" si="2"/>
        <v>0</v>
      </c>
      <c r="L46" s="10">
        <f t="shared" si="3"/>
        <v>0</v>
      </c>
    </row>
    <row r="47" spans="1:12" s="101" customFormat="1" x14ac:dyDescent="0.3">
      <c r="A47" s="96"/>
      <c r="B47" s="48" t="s">
        <v>67</v>
      </c>
      <c r="C47" s="74" t="s">
        <v>28</v>
      </c>
      <c r="D47" s="21"/>
      <c r="E47" s="21">
        <v>1</v>
      </c>
      <c r="F47" s="21"/>
      <c r="G47" s="10">
        <f t="shared" si="0"/>
        <v>0</v>
      </c>
      <c r="H47" s="21"/>
      <c r="I47" s="10">
        <f t="shared" si="1"/>
        <v>0</v>
      </c>
      <c r="J47" s="21"/>
      <c r="K47" s="10">
        <f t="shared" si="2"/>
        <v>0</v>
      </c>
      <c r="L47" s="10">
        <f t="shared" si="3"/>
        <v>0</v>
      </c>
    </row>
    <row r="48" spans="1:12" s="101" customFormat="1" x14ac:dyDescent="0.3">
      <c r="A48" s="96"/>
      <c r="B48" s="20" t="s">
        <v>125</v>
      </c>
      <c r="C48" s="74" t="s">
        <v>28</v>
      </c>
      <c r="D48" s="21"/>
      <c r="E48" s="21">
        <v>1</v>
      </c>
      <c r="F48" s="21"/>
      <c r="G48" s="10">
        <f t="shared" si="0"/>
        <v>0</v>
      </c>
      <c r="H48" s="21"/>
      <c r="I48" s="10">
        <f t="shared" si="1"/>
        <v>0</v>
      </c>
      <c r="J48" s="21"/>
      <c r="K48" s="10">
        <f t="shared" si="2"/>
        <v>0</v>
      </c>
      <c r="L48" s="10">
        <f t="shared" si="3"/>
        <v>0</v>
      </c>
    </row>
    <row r="49" spans="1:12" s="101" customFormat="1" x14ac:dyDescent="0.3">
      <c r="A49" s="96"/>
      <c r="B49" s="20" t="s">
        <v>3</v>
      </c>
      <c r="C49" s="102" t="s">
        <v>0</v>
      </c>
      <c r="D49" s="21">
        <v>2</v>
      </c>
      <c r="E49" s="21">
        <f>E47*D49</f>
        <v>2</v>
      </c>
      <c r="F49" s="21"/>
      <c r="G49" s="10">
        <f t="shared" si="0"/>
        <v>0</v>
      </c>
      <c r="H49" s="21"/>
      <c r="I49" s="10">
        <f t="shared" si="1"/>
        <v>0</v>
      </c>
      <c r="J49" s="21"/>
      <c r="K49" s="10">
        <f t="shared" si="2"/>
        <v>0</v>
      </c>
      <c r="L49" s="10">
        <f t="shared" si="3"/>
        <v>0</v>
      </c>
    </row>
    <row r="50" spans="1:12" x14ac:dyDescent="0.3">
      <c r="A50" s="13">
        <v>12</v>
      </c>
      <c r="B50" s="15" t="s">
        <v>123</v>
      </c>
      <c r="C50" s="84" t="s">
        <v>28</v>
      </c>
      <c r="D50" s="8"/>
      <c r="E50" s="8">
        <v>1</v>
      </c>
      <c r="F50" s="9"/>
      <c r="G50" s="10">
        <f t="shared" si="0"/>
        <v>0</v>
      </c>
      <c r="H50" s="9"/>
      <c r="I50" s="10">
        <f t="shared" si="1"/>
        <v>0</v>
      </c>
      <c r="J50" s="9"/>
      <c r="K50" s="10">
        <f t="shared" si="2"/>
        <v>0</v>
      </c>
      <c r="L50" s="10">
        <f t="shared" si="3"/>
        <v>0</v>
      </c>
    </row>
    <row r="51" spans="1:12" x14ac:dyDescent="0.3">
      <c r="A51" s="13"/>
      <c r="B51" s="11" t="s">
        <v>8</v>
      </c>
      <c r="C51" s="80" t="s">
        <v>28</v>
      </c>
      <c r="D51" s="9"/>
      <c r="E51" s="9">
        <v>1</v>
      </c>
      <c r="F51" s="9"/>
      <c r="G51" s="10">
        <f t="shared" si="0"/>
        <v>0</v>
      </c>
      <c r="H51" s="38"/>
      <c r="I51" s="10">
        <f t="shared" si="1"/>
        <v>0</v>
      </c>
      <c r="J51" s="9"/>
      <c r="K51" s="10">
        <f t="shared" si="2"/>
        <v>0</v>
      </c>
      <c r="L51" s="10">
        <f t="shared" si="3"/>
        <v>0</v>
      </c>
    </row>
    <row r="52" spans="1:12" ht="27.6" x14ac:dyDescent="0.3">
      <c r="A52" s="13"/>
      <c r="B52" s="18" t="s">
        <v>66</v>
      </c>
      <c r="C52" s="74" t="s">
        <v>15</v>
      </c>
      <c r="D52" s="9"/>
      <c r="E52" s="9">
        <v>1.5</v>
      </c>
      <c r="F52" s="9"/>
      <c r="G52" s="10">
        <f t="shared" si="0"/>
        <v>0</v>
      </c>
      <c r="H52" s="9"/>
      <c r="I52" s="10">
        <f t="shared" si="1"/>
        <v>0</v>
      </c>
      <c r="J52" s="9"/>
      <c r="K52" s="10">
        <f t="shared" si="2"/>
        <v>0</v>
      </c>
      <c r="L52" s="10">
        <f t="shared" si="3"/>
        <v>0</v>
      </c>
    </row>
    <row r="53" spans="1:12" x14ac:dyDescent="0.3">
      <c r="A53" s="13"/>
      <c r="B53" s="11" t="s">
        <v>3</v>
      </c>
      <c r="C53" s="80" t="s">
        <v>0</v>
      </c>
      <c r="D53" s="9"/>
      <c r="E53" s="9">
        <v>1</v>
      </c>
      <c r="F53" s="9"/>
      <c r="G53" s="10">
        <f t="shared" si="0"/>
        <v>0</v>
      </c>
      <c r="H53" s="9"/>
      <c r="I53" s="10">
        <f t="shared" si="1"/>
        <v>0</v>
      </c>
      <c r="J53" s="9"/>
      <c r="K53" s="10">
        <f t="shared" si="2"/>
        <v>0</v>
      </c>
      <c r="L53" s="10">
        <f t="shared" si="3"/>
        <v>0</v>
      </c>
    </row>
    <row r="54" spans="1:12" x14ac:dyDescent="0.3">
      <c r="A54" s="96">
        <v>13</v>
      </c>
      <c r="B54" s="17" t="s">
        <v>127</v>
      </c>
      <c r="C54" s="89" t="s">
        <v>16</v>
      </c>
      <c r="D54" s="7"/>
      <c r="E54" s="90">
        <v>1</v>
      </c>
      <c r="F54" s="41"/>
      <c r="G54" s="10">
        <f t="shared" si="0"/>
        <v>0</v>
      </c>
      <c r="H54" s="41"/>
      <c r="I54" s="10">
        <f t="shared" si="1"/>
        <v>0</v>
      </c>
      <c r="J54" s="41"/>
      <c r="K54" s="10">
        <f t="shared" si="2"/>
        <v>0</v>
      </c>
      <c r="L54" s="10">
        <f t="shared" si="3"/>
        <v>0</v>
      </c>
    </row>
    <row r="55" spans="1:12" ht="27.6" x14ac:dyDescent="0.3">
      <c r="A55" s="96">
        <v>14</v>
      </c>
      <c r="B55" s="97" t="s">
        <v>126</v>
      </c>
      <c r="C55" s="107" t="s">
        <v>28</v>
      </c>
      <c r="D55" s="8"/>
      <c r="E55" s="8">
        <v>1</v>
      </c>
      <c r="F55" s="9"/>
      <c r="G55" s="10">
        <f t="shared" si="0"/>
        <v>0</v>
      </c>
      <c r="H55" s="9"/>
      <c r="I55" s="10">
        <f t="shared" si="1"/>
        <v>0</v>
      </c>
      <c r="J55" s="9"/>
      <c r="K55" s="10">
        <f t="shared" si="2"/>
        <v>0</v>
      </c>
      <c r="L55" s="10">
        <f t="shared" si="3"/>
        <v>0</v>
      </c>
    </row>
    <row r="56" spans="1:12" ht="27.6" x14ac:dyDescent="0.3">
      <c r="A56" s="96">
        <v>15</v>
      </c>
      <c r="B56" s="17" t="s">
        <v>118</v>
      </c>
      <c r="C56" s="81" t="s">
        <v>0</v>
      </c>
      <c r="D56" s="16"/>
      <c r="E56" s="8">
        <v>1</v>
      </c>
      <c r="F56" s="9"/>
      <c r="G56" s="10">
        <f t="shared" si="0"/>
        <v>0</v>
      </c>
      <c r="H56" s="9"/>
      <c r="I56" s="10">
        <f t="shared" si="1"/>
        <v>0</v>
      </c>
      <c r="J56" s="9"/>
      <c r="K56" s="10">
        <f t="shared" si="2"/>
        <v>0</v>
      </c>
      <c r="L56" s="10">
        <f t="shared" si="3"/>
        <v>0</v>
      </c>
    </row>
    <row r="57" spans="1:12" ht="27.6" x14ac:dyDescent="0.3">
      <c r="A57" s="96">
        <v>16</v>
      </c>
      <c r="B57" s="17" t="s">
        <v>121</v>
      </c>
      <c r="C57" s="89" t="s">
        <v>0</v>
      </c>
      <c r="D57" s="7"/>
      <c r="E57" s="90">
        <v>1</v>
      </c>
      <c r="F57" s="41"/>
      <c r="G57" s="10">
        <f t="shared" si="0"/>
        <v>0</v>
      </c>
      <c r="H57" s="41"/>
      <c r="I57" s="10">
        <f t="shared" si="1"/>
        <v>0</v>
      </c>
      <c r="J57" s="41"/>
      <c r="K57" s="10">
        <f t="shared" si="2"/>
        <v>0</v>
      </c>
      <c r="L57" s="10">
        <f t="shared" si="3"/>
        <v>0</v>
      </c>
    </row>
    <row r="58" spans="1:12" ht="27.6" x14ac:dyDescent="0.3">
      <c r="A58" s="96">
        <v>17</v>
      </c>
      <c r="B58" s="32" t="s">
        <v>55</v>
      </c>
      <c r="C58" s="74" t="s">
        <v>15</v>
      </c>
      <c r="D58" s="9"/>
      <c r="E58" s="9">
        <v>12</v>
      </c>
      <c r="F58" s="9"/>
      <c r="G58" s="10">
        <f t="shared" si="0"/>
        <v>0</v>
      </c>
      <c r="H58" s="9"/>
      <c r="I58" s="10">
        <f t="shared" si="1"/>
        <v>0</v>
      </c>
      <c r="J58" s="9"/>
      <c r="K58" s="10">
        <f t="shared" si="2"/>
        <v>0</v>
      </c>
      <c r="L58" s="10">
        <f t="shared" si="3"/>
        <v>0</v>
      </c>
    </row>
    <row r="59" spans="1:12" x14ac:dyDescent="0.3">
      <c r="A59" s="13"/>
      <c r="B59" s="22" t="s">
        <v>5</v>
      </c>
      <c r="C59" s="80"/>
      <c r="D59" s="12"/>
      <c r="E59" s="9"/>
      <c r="F59" s="21"/>
      <c r="G59" s="23">
        <f>SUM(G9:G58)</f>
        <v>0</v>
      </c>
      <c r="H59" s="14"/>
      <c r="I59" s="23">
        <f>SUM(I9:I58)</f>
        <v>0</v>
      </c>
      <c r="J59" s="14"/>
      <c r="K59" s="23">
        <f>SUM(K9:K58)</f>
        <v>0</v>
      </c>
      <c r="L59" s="23">
        <f>G59+I59+K59</f>
        <v>0</v>
      </c>
    </row>
    <row r="60" spans="1:12" x14ac:dyDescent="0.3">
      <c r="A60" s="13"/>
      <c r="B60" s="11" t="s">
        <v>4</v>
      </c>
      <c r="C60" s="86"/>
      <c r="D60" s="12"/>
      <c r="E60" s="9"/>
      <c r="F60" s="21"/>
      <c r="G60" s="9"/>
      <c r="H60" s="9"/>
      <c r="I60" s="9"/>
      <c r="J60" s="9"/>
      <c r="K60" s="10"/>
      <c r="L60" s="10">
        <f>G59*C60</f>
        <v>0</v>
      </c>
    </row>
    <row r="61" spans="1:12" x14ac:dyDescent="0.3">
      <c r="A61" s="60"/>
      <c r="B61" s="5" t="s">
        <v>5</v>
      </c>
      <c r="C61" s="80"/>
      <c r="D61" s="24"/>
      <c r="E61" s="25"/>
      <c r="F61" s="26"/>
      <c r="G61" s="25"/>
      <c r="H61" s="26"/>
      <c r="I61" s="26"/>
      <c r="J61" s="25"/>
      <c r="K61" s="27"/>
      <c r="L61" s="28">
        <f>L60+L59</f>
        <v>0</v>
      </c>
    </row>
    <row r="62" spans="1:12" x14ac:dyDescent="0.3">
      <c r="A62" s="60"/>
      <c r="B62" s="29" t="s">
        <v>6</v>
      </c>
      <c r="C62" s="87"/>
      <c r="D62" s="24"/>
      <c r="E62" s="25"/>
      <c r="F62" s="26"/>
      <c r="G62" s="25"/>
      <c r="H62" s="26"/>
      <c r="I62" s="26"/>
      <c r="J62" s="25"/>
      <c r="K62" s="27"/>
      <c r="L62" s="28">
        <f>L61*C62</f>
        <v>0</v>
      </c>
    </row>
    <row r="63" spans="1:12" x14ac:dyDescent="0.3">
      <c r="A63" s="60"/>
      <c r="B63" s="30" t="s">
        <v>5</v>
      </c>
      <c r="C63" s="88"/>
      <c r="D63" s="24"/>
      <c r="E63" s="25"/>
      <c r="F63" s="26"/>
      <c r="G63" s="25"/>
      <c r="H63" s="26"/>
      <c r="I63" s="26"/>
      <c r="J63" s="25"/>
      <c r="K63" s="27"/>
      <c r="L63" s="28">
        <f>L62+L61</f>
        <v>0</v>
      </c>
    </row>
    <row r="64" spans="1:12" x14ac:dyDescent="0.3">
      <c r="A64" s="13"/>
      <c r="B64" s="29" t="s">
        <v>56</v>
      </c>
      <c r="C64" s="87"/>
      <c r="D64" s="24"/>
      <c r="E64" s="9"/>
      <c r="F64" s="21"/>
      <c r="G64" s="9"/>
      <c r="H64" s="21"/>
      <c r="I64" s="21"/>
      <c r="J64" s="9"/>
      <c r="K64" s="10"/>
      <c r="L64" s="10">
        <f>L63*C64</f>
        <v>0</v>
      </c>
    </row>
    <row r="65" spans="1:12" x14ac:dyDescent="0.3">
      <c r="A65" s="13"/>
      <c r="B65" s="30" t="s">
        <v>5</v>
      </c>
      <c r="C65" s="88"/>
      <c r="D65" s="31"/>
      <c r="E65" s="9"/>
      <c r="F65" s="21"/>
      <c r="G65" s="9"/>
      <c r="H65" s="21"/>
      <c r="I65" s="21"/>
      <c r="J65" s="9"/>
      <c r="K65" s="10"/>
      <c r="L65" s="10">
        <f>L64+L63</f>
        <v>0</v>
      </c>
    </row>
    <row r="66" spans="1:12" x14ac:dyDescent="0.3">
      <c r="A66" s="13"/>
      <c r="B66" s="29" t="s">
        <v>7</v>
      </c>
      <c r="C66" s="86"/>
      <c r="D66" s="12"/>
      <c r="E66" s="9"/>
      <c r="F66" s="21"/>
      <c r="G66" s="9"/>
      <c r="H66" s="21"/>
      <c r="I66" s="21"/>
      <c r="J66" s="9"/>
      <c r="K66" s="10"/>
      <c r="L66" s="10">
        <f>L65*C66</f>
        <v>0</v>
      </c>
    </row>
    <row r="67" spans="1:12" x14ac:dyDescent="0.3">
      <c r="A67" s="13"/>
      <c r="B67" s="30" t="s">
        <v>52</v>
      </c>
      <c r="C67" s="80"/>
      <c r="D67" s="12"/>
      <c r="E67" s="9"/>
      <c r="F67" s="21"/>
      <c r="G67" s="9"/>
      <c r="H67" s="9"/>
      <c r="I67" s="9"/>
      <c r="J67" s="9"/>
      <c r="K67" s="10"/>
      <c r="L67" s="10">
        <f>L66+L65</f>
        <v>0</v>
      </c>
    </row>
    <row r="68" spans="1:12" x14ac:dyDescent="0.3">
      <c r="A68" s="13"/>
      <c r="B68" s="11" t="s">
        <v>53</v>
      </c>
      <c r="C68" s="86">
        <v>0.18</v>
      </c>
      <c r="D68" s="12"/>
      <c r="E68" s="12"/>
      <c r="F68" s="12"/>
      <c r="G68" s="12"/>
      <c r="H68" s="12"/>
      <c r="I68" s="12"/>
      <c r="J68" s="12"/>
      <c r="K68" s="12"/>
      <c r="L68" s="79">
        <f>L67*C68</f>
        <v>0</v>
      </c>
    </row>
    <row r="69" spans="1:12" x14ac:dyDescent="0.3">
      <c r="A69" s="13"/>
      <c r="B69" s="59" t="s">
        <v>10</v>
      </c>
      <c r="C69" s="5"/>
      <c r="D69" s="12"/>
      <c r="E69" s="12"/>
      <c r="F69" s="12"/>
      <c r="G69" s="12"/>
      <c r="H69" s="12"/>
      <c r="I69" s="12"/>
      <c r="J69" s="12"/>
      <c r="K69" s="12"/>
      <c r="L69" s="31">
        <f>SUM(L67:L68)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E3386-1858-4B18-AAEF-57DAFEA58C7F}">
  <sheetPr>
    <tabColor rgb="FF00B0F0"/>
  </sheetPr>
  <dimension ref="A1:L76"/>
  <sheetViews>
    <sheetView topLeftCell="A43" workbookViewId="0">
      <selection activeCell="C170" sqref="C170:C176"/>
    </sheetView>
  </sheetViews>
  <sheetFormatPr defaultRowHeight="14.4" x14ac:dyDescent="0.3"/>
  <cols>
    <col min="1" max="1" width="4.77734375" customWidth="1"/>
    <col min="2" max="2" width="62.6640625" customWidth="1"/>
    <col min="7" max="7" width="11.109375" customWidth="1"/>
    <col min="9" max="9" width="10.33203125" customWidth="1"/>
    <col min="11" max="11" width="10.77734375" customWidth="1"/>
    <col min="12" max="12" width="12.77734375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L76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ht="18" customHeight="1" x14ac:dyDescent="0.3">
      <c r="A7" s="66"/>
      <c r="B7" s="78" t="s">
        <v>110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ht="18" customHeight="1" x14ac:dyDescent="0.3">
      <c r="A8" s="66"/>
      <c r="B8" s="77" t="s">
        <v>91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69">
        <v>1</v>
      </c>
      <c r="B9" s="91" t="s">
        <v>92</v>
      </c>
      <c r="C9" s="92" t="s">
        <v>90</v>
      </c>
      <c r="D9" s="93"/>
      <c r="E9" s="94">
        <f>11+9+1.6+12+3.4</f>
        <v>37</v>
      </c>
      <c r="F9" s="95"/>
      <c r="G9" s="10">
        <f t="shared" ref="G9:G65" si="0">F9*E9</f>
        <v>0</v>
      </c>
      <c r="H9" s="38"/>
      <c r="I9" s="10">
        <f t="shared" ref="I9:I65" si="1">H9*E9</f>
        <v>0</v>
      </c>
      <c r="J9" s="38"/>
      <c r="K9" s="10">
        <f t="shared" ref="K9:K65" si="2">J9*E9</f>
        <v>0</v>
      </c>
      <c r="L9" s="10">
        <f t="shared" ref="L9:L65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37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68" t="s">
        <v>54</v>
      </c>
      <c r="C11" s="74" t="s">
        <v>43</v>
      </c>
      <c r="D11" s="21">
        <v>1.02</v>
      </c>
      <c r="E11" s="21">
        <f>D11*E9</f>
        <v>37.74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x14ac:dyDescent="0.3">
      <c r="A12" s="75"/>
      <c r="B12" s="42" t="s">
        <v>44</v>
      </c>
      <c r="C12" s="74" t="s">
        <v>43</v>
      </c>
      <c r="D12" s="21">
        <v>1.01</v>
      </c>
      <c r="E12" s="21">
        <f>D12*E9</f>
        <v>37.369999999999997</v>
      </c>
      <c r="F12" s="21"/>
      <c r="G12" s="10">
        <f t="shared" si="0"/>
        <v>0</v>
      </c>
      <c r="H12" s="21"/>
      <c r="I12" s="10">
        <f t="shared" si="1"/>
        <v>0</v>
      </c>
      <c r="J12" s="21"/>
      <c r="K12" s="10">
        <f t="shared" si="2"/>
        <v>0</v>
      </c>
      <c r="L12" s="10">
        <f t="shared" si="3"/>
        <v>0</v>
      </c>
    </row>
    <row r="13" spans="1:12" x14ac:dyDescent="0.3">
      <c r="A13" s="75"/>
      <c r="B13" s="20" t="s">
        <v>12</v>
      </c>
      <c r="C13" s="74" t="s">
        <v>0</v>
      </c>
      <c r="D13" s="58">
        <v>0.05</v>
      </c>
      <c r="E13" s="21">
        <f>D13*E9</f>
        <v>1.85</v>
      </c>
      <c r="F13" s="21"/>
      <c r="G13" s="10">
        <f t="shared" si="0"/>
        <v>0</v>
      </c>
      <c r="H13" s="21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ht="27.6" x14ac:dyDescent="0.3">
      <c r="A14" s="69">
        <v>2</v>
      </c>
      <c r="B14" s="91" t="s">
        <v>136</v>
      </c>
      <c r="C14" s="81" t="s">
        <v>22</v>
      </c>
      <c r="D14" s="71"/>
      <c r="E14" s="72">
        <v>12</v>
      </c>
      <c r="F14" s="73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69"/>
      <c r="B15" s="43" t="s">
        <v>13</v>
      </c>
      <c r="C15" s="74" t="s">
        <v>15</v>
      </c>
      <c r="D15" s="21">
        <v>1</v>
      </c>
      <c r="E15" s="21">
        <f>E14*D15</f>
        <v>12</v>
      </c>
      <c r="F15" s="38"/>
      <c r="G15" s="10">
        <f t="shared" si="0"/>
        <v>0</v>
      </c>
      <c r="H15" s="38"/>
      <c r="I15" s="10">
        <f t="shared" si="1"/>
        <v>0</v>
      </c>
      <c r="J15" s="21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5" t="s">
        <v>49</v>
      </c>
      <c r="C16" s="83" t="s">
        <v>22</v>
      </c>
      <c r="D16" s="40">
        <v>1.01</v>
      </c>
      <c r="E16" s="38">
        <f>D16*E14</f>
        <v>12.120000000000001</v>
      </c>
      <c r="F16" s="38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75"/>
      <c r="B17" s="43" t="s">
        <v>50</v>
      </c>
      <c r="C17" s="83" t="s">
        <v>16</v>
      </c>
      <c r="D17" s="39"/>
      <c r="E17" s="38">
        <v>3</v>
      </c>
      <c r="F17" s="38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75"/>
      <c r="B18" s="45" t="s">
        <v>12</v>
      </c>
      <c r="C18" s="83" t="s">
        <v>0</v>
      </c>
      <c r="D18" s="40">
        <v>0.04</v>
      </c>
      <c r="E18" s="38">
        <f>D18*E14</f>
        <v>0.48</v>
      </c>
      <c r="F18" s="34"/>
      <c r="G18" s="10">
        <f t="shared" si="0"/>
        <v>0</v>
      </c>
      <c r="H18" s="38"/>
      <c r="I18" s="10">
        <f t="shared" si="1"/>
        <v>0</v>
      </c>
      <c r="J18" s="38"/>
      <c r="K18" s="10">
        <f t="shared" si="2"/>
        <v>0</v>
      </c>
      <c r="L18" s="10">
        <f t="shared" si="3"/>
        <v>0</v>
      </c>
    </row>
    <row r="19" spans="1:12" x14ac:dyDescent="0.3">
      <c r="A19" s="69">
        <v>3</v>
      </c>
      <c r="B19" s="70" t="s">
        <v>93</v>
      </c>
      <c r="C19" s="81" t="s">
        <v>22</v>
      </c>
      <c r="D19" s="71"/>
      <c r="E19" s="72">
        <f>12+11+2+7+4</f>
        <v>36</v>
      </c>
      <c r="F19" s="73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69"/>
      <c r="B20" s="43" t="s">
        <v>13</v>
      </c>
      <c r="C20" s="74" t="s">
        <v>15</v>
      </c>
      <c r="D20" s="21">
        <v>1</v>
      </c>
      <c r="E20" s="21">
        <f>E19*D20</f>
        <v>36</v>
      </c>
      <c r="F20" s="38"/>
      <c r="G20" s="10">
        <f t="shared" si="0"/>
        <v>0</v>
      </c>
      <c r="H20" s="38"/>
      <c r="I20" s="10">
        <f t="shared" si="1"/>
        <v>0</v>
      </c>
      <c r="J20" s="21"/>
      <c r="K20" s="10">
        <f t="shared" si="2"/>
        <v>0</v>
      </c>
      <c r="L20" s="10">
        <f t="shared" si="3"/>
        <v>0</v>
      </c>
    </row>
    <row r="21" spans="1:12" x14ac:dyDescent="0.3">
      <c r="A21" s="75"/>
      <c r="B21" s="45" t="s">
        <v>46</v>
      </c>
      <c r="C21" s="83" t="s">
        <v>22</v>
      </c>
      <c r="D21" s="40">
        <v>1.01</v>
      </c>
      <c r="E21" s="38">
        <f>D21*E19</f>
        <v>36.36</v>
      </c>
      <c r="F21" s="38"/>
      <c r="G21" s="10">
        <f t="shared" si="0"/>
        <v>0</v>
      </c>
      <c r="H21" s="38"/>
      <c r="I21" s="10">
        <f t="shared" si="1"/>
        <v>0</v>
      </c>
      <c r="J21" s="38"/>
      <c r="K21" s="10">
        <f t="shared" si="2"/>
        <v>0</v>
      </c>
      <c r="L21" s="10">
        <f t="shared" si="3"/>
        <v>0</v>
      </c>
    </row>
    <row r="22" spans="1:12" x14ac:dyDescent="0.3">
      <c r="A22" s="75"/>
      <c r="B22" s="43" t="s">
        <v>84</v>
      </c>
      <c r="C22" s="83" t="s">
        <v>16</v>
      </c>
      <c r="D22" s="39"/>
      <c r="E22" s="38">
        <v>5</v>
      </c>
      <c r="F22" s="38"/>
      <c r="G22" s="10">
        <f t="shared" si="0"/>
        <v>0</v>
      </c>
      <c r="H22" s="38"/>
      <c r="I22" s="10">
        <f t="shared" si="1"/>
        <v>0</v>
      </c>
      <c r="J22" s="38"/>
      <c r="K22" s="10">
        <f t="shared" si="2"/>
        <v>0</v>
      </c>
      <c r="L22" s="10">
        <f t="shared" si="3"/>
        <v>0</v>
      </c>
    </row>
    <row r="23" spans="1:12" x14ac:dyDescent="0.3">
      <c r="A23" s="75"/>
      <c r="B23" s="45" t="s">
        <v>45</v>
      </c>
      <c r="C23" s="83" t="s">
        <v>2</v>
      </c>
      <c r="D23" s="39">
        <v>0.02</v>
      </c>
      <c r="E23" s="38">
        <f>D23*E19</f>
        <v>0.72</v>
      </c>
      <c r="F23" s="38"/>
      <c r="G23" s="1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75"/>
      <c r="B24" s="45" t="s">
        <v>12</v>
      </c>
      <c r="C24" s="83" t="s">
        <v>0</v>
      </c>
      <c r="D24" s="40">
        <v>0.04</v>
      </c>
      <c r="E24" s="38">
        <f>D24*E19</f>
        <v>1.44</v>
      </c>
      <c r="F24" s="34"/>
      <c r="G24" s="10">
        <f t="shared" si="0"/>
        <v>0</v>
      </c>
      <c r="H24" s="38"/>
      <c r="I24" s="10">
        <f t="shared" si="1"/>
        <v>0</v>
      </c>
      <c r="J24" s="38"/>
      <c r="K24" s="10">
        <f t="shared" si="2"/>
        <v>0</v>
      </c>
      <c r="L24" s="10">
        <f t="shared" si="3"/>
        <v>0</v>
      </c>
    </row>
    <row r="25" spans="1:12" x14ac:dyDescent="0.3">
      <c r="A25" s="13">
        <v>4</v>
      </c>
      <c r="B25" s="6" t="s">
        <v>94</v>
      </c>
      <c r="C25" s="81" t="s">
        <v>15</v>
      </c>
      <c r="D25" s="8"/>
      <c r="E25" s="8">
        <v>0.5</v>
      </c>
      <c r="F25" s="9"/>
      <c r="G25" s="10">
        <f t="shared" si="0"/>
        <v>0</v>
      </c>
      <c r="H25" s="9"/>
      <c r="I25" s="10">
        <f t="shared" si="1"/>
        <v>0</v>
      </c>
      <c r="J25" s="9"/>
      <c r="K25" s="10">
        <f t="shared" si="2"/>
        <v>0</v>
      </c>
      <c r="L25" s="10">
        <f t="shared" si="3"/>
        <v>0</v>
      </c>
    </row>
    <row r="26" spans="1:12" x14ac:dyDescent="0.3">
      <c r="A26" s="13"/>
      <c r="B26" s="43" t="s">
        <v>13</v>
      </c>
      <c r="C26" s="74" t="s">
        <v>15</v>
      </c>
      <c r="D26" s="21">
        <v>1</v>
      </c>
      <c r="E26" s="21">
        <f>E25*D26</f>
        <v>0.5</v>
      </c>
      <c r="F26" s="38"/>
      <c r="G26" s="10">
        <f t="shared" si="0"/>
        <v>0</v>
      </c>
      <c r="H26" s="38"/>
      <c r="I26" s="10">
        <f t="shared" si="1"/>
        <v>0</v>
      </c>
      <c r="J26" s="21"/>
      <c r="K26" s="10">
        <f t="shared" si="2"/>
        <v>0</v>
      </c>
      <c r="L26" s="10">
        <f t="shared" si="3"/>
        <v>0</v>
      </c>
    </row>
    <row r="27" spans="1:12" x14ac:dyDescent="0.3">
      <c r="A27" s="13"/>
      <c r="B27" s="45" t="s">
        <v>47</v>
      </c>
      <c r="C27" s="83" t="s">
        <v>15</v>
      </c>
      <c r="D27" s="46">
        <v>1.05</v>
      </c>
      <c r="E27" s="38">
        <f>D27*E25</f>
        <v>0.52500000000000002</v>
      </c>
      <c r="F27" s="38"/>
      <c r="G27" s="10">
        <f t="shared" si="0"/>
        <v>0</v>
      </c>
      <c r="H27" s="38"/>
      <c r="I27" s="10">
        <f t="shared" si="1"/>
        <v>0</v>
      </c>
      <c r="J27" s="38"/>
      <c r="K27" s="10">
        <f t="shared" si="2"/>
        <v>0</v>
      </c>
      <c r="L27" s="10">
        <f t="shared" si="3"/>
        <v>0</v>
      </c>
    </row>
    <row r="28" spans="1:12" x14ac:dyDescent="0.3">
      <c r="A28" s="13"/>
      <c r="B28" s="45" t="s">
        <v>26</v>
      </c>
      <c r="C28" s="83" t="s">
        <v>2</v>
      </c>
      <c r="D28" s="47">
        <v>6</v>
      </c>
      <c r="E28" s="38">
        <f>D28*E25</f>
        <v>3</v>
      </c>
      <c r="F28" s="38"/>
      <c r="G28" s="10">
        <f t="shared" si="0"/>
        <v>0</v>
      </c>
      <c r="H28" s="38"/>
      <c r="I28" s="10">
        <f t="shared" si="1"/>
        <v>0</v>
      </c>
      <c r="J28" s="38"/>
      <c r="K28" s="10">
        <f t="shared" si="2"/>
        <v>0</v>
      </c>
      <c r="L28" s="10">
        <f t="shared" si="3"/>
        <v>0</v>
      </c>
    </row>
    <row r="29" spans="1:12" x14ac:dyDescent="0.3">
      <c r="A29" s="13"/>
      <c r="B29" s="42" t="s">
        <v>27</v>
      </c>
      <c r="C29" s="74" t="s">
        <v>28</v>
      </c>
      <c r="D29" s="44">
        <v>0.2</v>
      </c>
      <c r="E29" s="21">
        <f>D29*E25</f>
        <v>0.1</v>
      </c>
      <c r="F29" s="21"/>
      <c r="G29" s="10">
        <f t="shared" si="0"/>
        <v>0</v>
      </c>
      <c r="H29" s="21"/>
      <c r="I29" s="10">
        <f t="shared" si="1"/>
        <v>0</v>
      </c>
      <c r="J29" s="21"/>
      <c r="K29" s="10">
        <f t="shared" si="2"/>
        <v>0</v>
      </c>
      <c r="L29" s="10">
        <f t="shared" si="3"/>
        <v>0</v>
      </c>
    </row>
    <row r="30" spans="1:12" x14ac:dyDescent="0.3">
      <c r="A30" s="13"/>
      <c r="B30" s="57" t="s">
        <v>29</v>
      </c>
      <c r="C30" s="83" t="s">
        <v>2</v>
      </c>
      <c r="D30" s="46">
        <v>0.04</v>
      </c>
      <c r="E30" s="38">
        <f>D30*E25</f>
        <v>0.02</v>
      </c>
      <c r="F30" s="38"/>
      <c r="G30" s="10">
        <f t="shared" si="0"/>
        <v>0</v>
      </c>
      <c r="H30" s="38"/>
      <c r="I30" s="10">
        <f t="shared" si="1"/>
        <v>0</v>
      </c>
      <c r="J30" s="38"/>
      <c r="K30" s="10">
        <f t="shared" si="2"/>
        <v>0</v>
      </c>
      <c r="L30" s="10">
        <f t="shared" si="3"/>
        <v>0</v>
      </c>
    </row>
    <row r="31" spans="1:12" x14ac:dyDescent="0.3">
      <c r="A31" s="13"/>
      <c r="B31" s="45" t="s">
        <v>12</v>
      </c>
      <c r="C31" s="83" t="s">
        <v>0</v>
      </c>
      <c r="D31" s="46">
        <v>4.6600000000000003E-2</v>
      </c>
      <c r="E31" s="38">
        <f>D31*E25</f>
        <v>2.3300000000000001E-2</v>
      </c>
      <c r="F31" s="38"/>
      <c r="G31" s="10">
        <f t="shared" si="0"/>
        <v>0</v>
      </c>
      <c r="H31" s="38"/>
      <c r="I31" s="10">
        <f t="shared" si="1"/>
        <v>0</v>
      </c>
      <c r="J31" s="38"/>
      <c r="K31" s="10">
        <f t="shared" si="2"/>
        <v>0</v>
      </c>
      <c r="L31" s="10">
        <f t="shared" si="3"/>
        <v>0</v>
      </c>
    </row>
    <row r="32" spans="1:12" x14ac:dyDescent="0.3">
      <c r="A32" s="13">
        <v>5</v>
      </c>
      <c r="B32" s="15" t="s">
        <v>95</v>
      </c>
      <c r="C32" s="81" t="s">
        <v>41</v>
      </c>
      <c r="D32" s="16"/>
      <c r="E32" s="8">
        <v>5</v>
      </c>
      <c r="F32" s="9"/>
      <c r="G32" s="10">
        <f t="shared" si="0"/>
        <v>0</v>
      </c>
      <c r="H32" s="9"/>
      <c r="I32" s="10">
        <f t="shared" si="1"/>
        <v>0</v>
      </c>
      <c r="J32" s="9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33" t="s">
        <v>13</v>
      </c>
      <c r="C33" s="74" t="s">
        <v>42</v>
      </c>
      <c r="D33" s="21">
        <v>1</v>
      </c>
      <c r="E33" s="21">
        <f>E32*D33</f>
        <v>5</v>
      </c>
      <c r="F33" s="34"/>
      <c r="G33" s="10">
        <f t="shared" si="0"/>
        <v>0</v>
      </c>
      <c r="H33" s="41"/>
      <c r="I33" s="10">
        <f t="shared" si="1"/>
        <v>0</v>
      </c>
      <c r="J33" s="34"/>
      <c r="K33" s="10">
        <f t="shared" si="2"/>
        <v>0</v>
      </c>
      <c r="L33" s="10">
        <f t="shared" si="3"/>
        <v>0</v>
      </c>
    </row>
    <row r="34" spans="1:12" x14ac:dyDescent="0.3">
      <c r="A34" s="13"/>
      <c r="B34" s="18" t="s">
        <v>96</v>
      </c>
      <c r="C34" s="74" t="s">
        <v>41</v>
      </c>
      <c r="D34" s="12"/>
      <c r="E34" s="9">
        <v>5</v>
      </c>
      <c r="F34" s="9"/>
      <c r="G34" s="10">
        <f t="shared" si="0"/>
        <v>0</v>
      </c>
      <c r="H34" s="9"/>
      <c r="I34" s="10">
        <f t="shared" si="1"/>
        <v>0</v>
      </c>
      <c r="J34" s="9"/>
      <c r="K34" s="10">
        <f t="shared" si="2"/>
        <v>0</v>
      </c>
      <c r="L34" s="10">
        <f t="shared" si="3"/>
        <v>0</v>
      </c>
    </row>
    <row r="35" spans="1:12" x14ac:dyDescent="0.3">
      <c r="A35" s="13"/>
      <c r="B35" s="11" t="s">
        <v>3</v>
      </c>
      <c r="C35" s="80" t="s">
        <v>0</v>
      </c>
      <c r="D35" s="12">
        <v>0.4</v>
      </c>
      <c r="E35" s="9">
        <f>E32*D35</f>
        <v>2</v>
      </c>
      <c r="F35" s="9"/>
      <c r="G35" s="10">
        <f t="shared" si="0"/>
        <v>0</v>
      </c>
      <c r="H35" s="9"/>
      <c r="I35" s="10">
        <f t="shared" si="1"/>
        <v>0</v>
      </c>
      <c r="J35" s="9"/>
      <c r="K35" s="10">
        <f t="shared" si="2"/>
        <v>0</v>
      </c>
      <c r="L35" s="10">
        <f t="shared" si="3"/>
        <v>0</v>
      </c>
    </row>
    <row r="36" spans="1:12" x14ac:dyDescent="0.3">
      <c r="A36" s="13">
        <v>6</v>
      </c>
      <c r="B36" s="15" t="s">
        <v>81</v>
      </c>
      <c r="C36" s="81" t="s">
        <v>15</v>
      </c>
      <c r="D36" s="16"/>
      <c r="E36" s="8">
        <v>4</v>
      </c>
      <c r="F36" s="9"/>
      <c r="G36" s="10">
        <f t="shared" si="0"/>
        <v>0</v>
      </c>
      <c r="H36" s="9"/>
      <c r="I36" s="10">
        <f t="shared" si="1"/>
        <v>0</v>
      </c>
      <c r="J36" s="9"/>
      <c r="K36" s="10">
        <f t="shared" si="2"/>
        <v>0</v>
      </c>
      <c r="L36" s="10">
        <f t="shared" si="3"/>
        <v>0</v>
      </c>
    </row>
    <row r="37" spans="1:12" x14ac:dyDescent="0.3">
      <c r="A37" s="13"/>
      <c r="B37" s="33" t="s">
        <v>13</v>
      </c>
      <c r="C37" s="74" t="s">
        <v>42</v>
      </c>
      <c r="D37" s="21">
        <v>1</v>
      </c>
      <c r="E37" s="21">
        <f>E36*D37</f>
        <v>4</v>
      </c>
      <c r="F37" s="34"/>
      <c r="G37" s="10">
        <f t="shared" si="0"/>
        <v>0</v>
      </c>
      <c r="H37" s="41"/>
      <c r="I37" s="10">
        <f t="shared" si="1"/>
        <v>0</v>
      </c>
      <c r="J37" s="34"/>
      <c r="K37" s="10">
        <f t="shared" si="2"/>
        <v>0</v>
      </c>
      <c r="L37" s="10">
        <f t="shared" si="3"/>
        <v>0</v>
      </c>
    </row>
    <row r="38" spans="1:12" x14ac:dyDescent="0.3">
      <c r="A38" s="13"/>
      <c r="B38" s="18" t="s">
        <v>83</v>
      </c>
      <c r="C38" s="74" t="s">
        <v>2</v>
      </c>
      <c r="D38" s="12"/>
      <c r="E38" s="9">
        <f>E36*0.35</f>
        <v>1.4</v>
      </c>
      <c r="F38" s="9"/>
      <c r="G38" s="10">
        <f t="shared" si="0"/>
        <v>0</v>
      </c>
      <c r="H38" s="9"/>
      <c r="I38" s="10">
        <f t="shared" si="1"/>
        <v>0</v>
      </c>
      <c r="J38" s="9"/>
      <c r="K38" s="10">
        <f t="shared" si="2"/>
        <v>0</v>
      </c>
      <c r="L38" s="10">
        <f t="shared" si="3"/>
        <v>0</v>
      </c>
    </row>
    <row r="39" spans="1:12" x14ac:dyDescent="0.3">
      <c r="A39" s="13"/>
      <c r="B39" s="11" t="s">
        <v>82</v>
      </c>
      <c r="C39" s="80" t="s">
        <v>1</v>
      </c>
      <c r="D39" s="12"/>
      <c r="E39" s="9">
        <f>E38*0.3</f>
        <v>0.42</v>
      </c>
      <c r="F39" s="9"/>
      <c r="G39" s="10">
        <f t="shared" si="0"/>
        <v>0</v>
      </c>
      <c r="H39" s="9"/>
      <c r="I39" s="10">
        <f t="shared" si="1"/>
        <v>0</v>
      </c>
      <c r="J39" s="9"/>
      <c r="K39" s="10">
        <f t="shared" si="2"/>
        <v>0</v>
      </c>
      <c r="L39" s="10">
        <f t="shared" si="3"/>
        <v>0</v>
      </c>
    </row>
    <row r="40" spans="1:12" x14ac:dyDescent="0.3">
      <c r="A40" s="13"/>
      <c r="B40" s="11" t="s">
        <v>3</v>
      </c>
      <c r="C40" s="80" t="s">
        <v>0</v>
      </c>
      <c r="D40" s="12">
        <v>0.2</v>
      </c>
      <c r="E40" s="9">
        <f>E36*D40</f>
        <v>0.8</v>
      </c>
      <c r="F40" s="9"/>
      <c r="G40" s="10">
        <f t="shared" si="0"/>
        <v>0</v>
      </c>
      <c r="H40" s="9"/>
      <c r="I40" s="10">
        <f t="shared" si="1"/>
        <v>0</v>
      </c>
      <c r="J40" s="9"/>
      <c r="K40" s="10">
        <f t="shared" si="2"/>
        <v>0</v>
      </c>
      <c r="L40" s="10">
        <f t="shared" si="3"/>
        <v>0</v>
      </c>
    </row>
    <row r="41" spans="1:12" ht="27.6" x14ac:dyDescent="0.3">
      <c r="A41" s="13">
        <v>7</v>
      </c>
      <c r="B41" s="6" t="s">
        <v>98</v>
      </c>
      <c r="C41" s="81" t="s">
        <v>15</v>
      </c>
      <c r="D41" s="8"/>
      <c r="E41" s="8">
        <v>98</v>
      </c>
      <c r="F41" s="9"/>
      <c r="G41" s="10">
        <f t="shared" si="0"/>
        <v>0</v>
      </c>
      <c r="H41" s="9"/>
      <c r="I41" s="10">
        <f t="shared" si="1"/>
        <v>0</v>
      </c>
      <c r="J41" s="9"/>
      <c r="K41" s="10">
        <f t="shared" si="2"/>
        <v>0</v>
      </c>
      <c r="L41" s="10">
        <f t="shared" si="3"/>
        <v>0</v>
      </c>
    </row>
    <row r="42" spans="1:12" x14ac:dyDescent="0.3">
      <c r="A42" s="13"/>
      <c r="B42" s="33" t="s">
        <v>13</v>
      </c>
      <c r="C42" s="74" t="s">
        <v>42</v>
      </c>
      <c r="D42" s="21">
        <v>1</v>
      </c>
      <c r="E42" s="21">
        <f>E41*D42</f>
        <v>98</v>
      </c>
      <c r="F42" s="34"/>
      <c r="G42" s="10">
        <f t="shared" si="0"/>
        <v>0</v>
      </c>
      <c r="H42" s="21"/>
      <c r="I42" s="10">
        <f t="shared" si="1"/>
        <v>0</v>
      </c>
      <c r="J42" s="21"/>
      <c r="K42" s="10">
        <f t="shared" si="2"/>
        <v>0</v>
      </c>
      <c r="L42" s="10">
        <f t="shared" si="3"/>
        <v>0</v>
      </c>
    </row>
    <row r="43" spans="1:12" x14ac:dyDescent="0.3">
      <c r="A43" s="13"/>
      <c r="B43" s="35" t="s">
        <v>14</v>
      </c>
      <c r="C43" s="82" t="s">
        <v>0</v>
      </c>
      <c r="D43" s="36">
        <v>8.0000000000000002E-3</v>
      </c>
      <c r="E43" s="34">
        <f>D43*E41</f>
        <v>0.78400000000000003</v>
      </c>
      <c r="F43" s="34"/>
      <c r="G43" s="10">
        <f t="shared" si="0"/>
        <v>0</v>
      </c>
      <c r="H43" s="34"/>
      <c r="I43" s="10">
        <f t="shared" si="1"/>
        <v>0</v>
      </c>
      <c r="J43" s="34"/>
      <c r="K43" s="10">
        <f t="shared" si="2"/>
        <v>0</v>
      </c>
      <c r="L43" s="10">
        <f t="shared" si="3"/>
        <v>0</v>
      </c>
    </row>
    <row r="44" spans="1:12" x14ac:dyDescent="0.3">
      <c r="A44" s="13"/>
      <c r="B44" s="51" t="s">
        <v>18</v>
      </c>
      <c r="C44" s="74" t="s">
        <v>2</v>
      </c>
      <c r="D44" s="44">
        <v>0.45</v>
      </c>
      <c r="E44" s="41">
        <f>E41*D44</f>
        <v>44.1</v>
      </c>
      <c r="F44" s="41"/>
      <c r="G44" s="10">
        <f t="shared" si="0"/>
        <v>0</v>
      </c>
      <c r="H44" s="41"/>
      <c r="I44" s="10">
        <f t="shared" si="1"/>
        <v>0</v>
      </c>
      <c r="J44" s="41"/>
      <c r="K44" s="10">
        <f t="shared" si="2"/>
        <v>0</v>
      </c>
      <c r="L44" s="10">
        <f t="shared" si="3"/>
        <v>0</v>
      </c>
    </row>
    <row r="45" spans="1:12" x14ac:dyDescent="0.3">
      <c r="A45" s="13"/>
      <c r="B45" s="51" t="s">
        <v>19</v>
      </c>
      <c r="C45" s="74" t="s">
        <v>15</v>
      </c>
      <c r="D45" s="44">
        <v>8.9999999999999993E-3</v>
      </c>
      <c r="E45" s="52">
        <f>E41*D45</f>
        <v>0.8819999999999999</v>
      </c>
      <c r="F45" s="41"/>
      <c r="G45" s="10">
        <f t="shared" si="0"/>
        <v>0</v>
      </c>
      <c r="H45" s="41"/>
      <c r="I45" s="10">
        <f t="shared" si="1"/>
        <v>0</v>
      </c>
      <c r="J45" s="41"/>
      <c r="K45" s="10">
        <f t="shared" si="2"/>
        <v>0</v>
      </c>
      <c r="L45" s="10">
        <f t="shared" si="3"/>
        <v>0</v>
      </c>
    </row>
    <row r="46" spans="1:12" x14ac:dyDescent="0.3">
      <c r="A46" s="13"/>
      <c r="B46" s="53" t="s">
        <v>51</v>
      </c>
      <c r="C46" s="74" t="s">
        <v>2</v>
      </c>
      <c r="D46" s="21">
        <v>0.45</v>
      </c>
      <c r="E46" s="41">
        <f>E41*D46</f>
        <v>44.1</v>
      </c>
      <c r="F46" s="41"/>
      <c r="G46" s="10">
        <f t="shared" si="0"/>
        <v>0</v>
      </c>
      <c r="H46" s="41"/>
      <c r="I46" s="10">
        <f t="shared" si="1"/>
        <v>0</v>
      </c>
      <c r="J46" s="41"/>
      <c r="K46" s="10">
        <f t="shared" si="2"/>
        <v>0</v>
      </c>
      <c r="L46" s="10">
        <f t="shared" si="3"/>
        <v>0</v>
      </c>
    </row>
    <row r="47" spans="1:12" x14ac:dyDescent="0.3">
      <c r="A47" s="13"/>
      <c r="B47" s="53" t="s">
        <v>20</v>
      </c>
      <c r="C47" s="74" t="s">
        <v>2</v>
      </c>
      <c r="D47" s="44">
        <v>0.12</v>
      </c>
      <c r="E47" s="41">
        <f>E41*D47</f>
        <v>11.76</v>
      </c>
      <c r="F47" s="41"/>
      <c r="G47" s="10">
        <f t="shared" si="0"/>
        <v>0</v>
      </c>
      <c r="H47" s="41"/>
      <c r="I47" s="10">
        <f t="shared" si="1"/>
        <v>0</v>
      </c>
      <c r="J47" s="41"/>
      <c r="K47" s="10">
        <f t="shared" si="2"/>
        <v>0</v>
      </c>
      <c r="L47" s="10">
        <f t="shared" si="3"/>
        <v>0</v>
      </c>
    </row>
    <row r="48" spans="1:12" x14ac:dyDescent="0.3">
      <c r="A48" s="13"/>
      <c r="B48" s="54" t="s">
        <v>21</v>
      </c>
      <c r="C48" s="74" t="s">
        <v>22</v>
      </c>
      <c r="D48" s="21">
        <v>0.6</v>
      </c>
      <c r="E48" s="41">
        <f>E41*D48</f>
        <v>58.8</v>
      </c>
      <c r="F48" s="41"/>
      <c r="G48" s="10">
        <f t="shared" si="0"/>
        <v>0</v>
      </c>
      <c r="H48" s="41"/>
      <c r="I48" s="10">
        <f t="shared" si="1"/>
        <v>0</v>
      </c>
      <c r="J48" s="41"/>
      <c r="K48" s="10">
        <f t="shared" si="2"/>
        <v>0</v>
      </c>
      <c r="L48" s="10">
        <f t="shared" si="3"/>
        <v>0</v>
      </c>
    </row>
    <row r="49" spans="1:12" x14ac:dyDescent="0.3">
      <c r="A49" s="13"/>
      <c r="B49" s="55" t="s">
        <v>23</v>
      </c>
      <c r="C49" s="83" t="s">
        <v>16</v>
      </c>
      <c r="D49" s="46"/>
      <c r="E49" s="34">
        <v>10</v>
      </c>
      <c r="F49" s="34"/>
      <c r="G49" s="10">
        <f t="shared" si="0"/>
        <v>0</v>
      </c>
      <c r="H49" s="56"/>
      <c r="I49" s="10">
        <f t="shared" si="1"/>
        <v>0</v>
      </c>
      <c r="J49" s="56"/>
      <c r="K49" s="10">
        <f t="shared" si="2"/>
        <v>0</v>
      </c>
      <c r="L49" s="10">
        <f t="shared" si="3"/>
        <v>0</v>
      </c>
    </row>
    <row r="50" spans="1:12" x14ac:dyDescent="0.3">
      <c r="A50" s="13"/>
      <c r="B50" s="54" t="s">
        <v>24</v>
      </c>
      <c r="C50" s="74" t="s">
        <v>22</v>
      </c>
      <c r="D50" s="44">
        <v>0.26</v>
      </c>
      <c r="E50" s="41">
        <f>E41*D50</f>
        <v>25.48</v>
      </c>
      <c r="F50" s="41"/>
      <c r="G50" s="10">
        <f t="shared" si="0"/>
        <v>0</v>
      </c>
      <c r="H50" s="41"/>
      <c r="I50" s="10">
        <f t="shared" si="1"/>
        <v>0</v>
      </c>
      <c r="J50" s="41"/>
      <c r="K50" s="10">
        <f t="shared" si="2"/>
        <v>0</v>
      </c>
      <c r="L50" s="10">
        <f t="shared" si="3"/>
        <v>0</v>
      </c>
    </row>
    <row r="51" spans="1:12" x14ac:dyDescent="0.3">
      <c r="A51" s="13"/>
      <c r="B51" s="54" t="s">
        <v>25</v>
      </c>
      <c r="C51" s="74" t="s">
        <v>0</v>
      </c>
      <c r="D51" s="44">
        <v>7.0000000000000001E-3</v>
      </c>
      <c r="E51" s="41">
        <f>E41*D51</f>
        <v>0.68600000000000005</v>
      </c>
      <c r="F51" s="41"/>
      <c r="G51" s="10">
        <f t="shared" si="0"/>
        <v>0</v>
      </c>
      <c r="H51" s="41"/>
      <c r="I51" s="10">
        <f t="shared" si="1"/>
        <v>0</v>
      </c>
      <c r="J51" s="41"/>
      <c r="K51" s="10">
        <f t="shared" si="2"/>
        <v>0</v>
      </c>
      <c r="L51" s="10">
        <f t="shared" si="3"/>
        <v>0</v>
      </c>
    </row>
    <row r="52" spans="1:12" x14ac:dyDescent="0.3">
      <c r="A52" s="13">
        <v>8</v>
      </c>
      <c r="B52" s="15" t="s">
        <v>99</v>
      </c>
      <c r="C52" s="89" t="s">
        <v>15</v>
      </c>
      <c r="D52" s="7"/>
      <c r="E52" s="90">
        <v>0.5</v>
      </c>
      <c r="F52" s="41"/>
      <c r="G52" s="10">
        <f t="shared" si="0"/>
        <v>0</v>
      </c>
      <c r="H52" s="41"/>
      <c r="I52" s="10">
        <f t="shared" si="1"/>
        <v>0</v>
      </c>
      <c r="J52" s="41"/>
      <c r="K52" s="10">
        <f t="shared" si="2"/>
        <v>0</v>
      </c>
      <c r="L52" s="10">
        <f t="shared" si="3"/>
        <v>0</v>
      </c>
    </row>
    <row r="53" spans="1:12" x14ac:dyDescent="0.3">
      <c r="A53" s="59">
        <v>9</v>
      </c>
      <c r="B53" s="15" t="s">
        <v>101</v>
      </c>
      <c r="C53" s="84" t="s">
        <v>28</v>
      </c>
      <c r="D53" s="8"/>
      <c r="E53" s="8">
        <v>1</v>
      </c>
      <c r="F53" s="9"/>
      <c r="G53" s="10">
        <f t="shared" si="0"/>
        <v>0</v>
      </c>
      <c r="H53" s="9"/>
      <c r="I53" s="10">
        <f t="shared" si="1"/>
        <v>0</v>
      </c>
      <c r="J53" s="9"/>
      <c r="K53" s="10">
        <f t="shared" si="2"/>
        <v>0</v>
      </c>
      <c r="L53" s="10">
        <f t="shared" si="3"/>
        <v>0</v>
      </c>
    </row>
    <row r="54" spans="1:12" x14ac:dyDescent="0.3">
      <c r="A54" s="13">
        <v>10</v>
      </c>
      <c r="B54" s="15" t="s">
        <v>123</v>
      </c>
      <c r="C54" s="84" t="s">
        <v>28</v>
      </c>
      <c r="D54" s="8"/>
      <c r="E54" s="8">
        <v>1</v>
      </c>
      <c r="F54" s="9"/>
      <c r="G54" s="10">
        <f t="shared" si="0"/>
        <v>0</v>
      </c>
      <c r="H54" s="9"/>
      <c r="I54" s="10">
        <f t="shared" si="1"/>
        <v>0</v>
      </c>
      <c r="J54" s="9"/>
      <c r="K54" s="10">
        <f t="shared" si="2"/>
        <v>0</v>
      </c>
      <c r="L54" s="10">
        <f t="shared" si="3"/>
        <v>0</v>
      </c>
    </row>
    <row r="55" spans="1:12" x14ac:dyDescent="0.3">
      <c r="A55" s="13"/>
      <c r="B55" s="11" t="s">
        <v>8</v>
      </c>
      <c r="C55" s="80" t="s">
        <v>28</v>
      </c>
      <c r="D55" s="9"/>
      <c r="E55" s="9">
        <v>1</v>
      </c>
      <c r="F55" s="9"/>
      <c r="G55" s="10">
        <f t="shared" si="0"/>
        <v>0</v>
      </c>
      <c r="H55" s="38"/>
      <c r="I55" s="10">
        <f t="shared" si="1"/>
        <v>0</v>
      </c>
      <c r="J55" s="9"/>
      <c r="K55" s="10">
        <f t="shared" si="2"/>
        <v>0</v>
      </c>
      <c r="L55" s="10">
        <f t="shared" si="3"/>
        <v>0</v>
      </c>
    </row>
    <row r="56" spans="1:12" ht="27.6" x14ac:dyDescent="0.3">
      <c r="A56" s="13"/>
      <c r="B56" s="18" t="s">
        <v>66</v>
      </c>
      <c r="C56" s="74" t="s">
        <v>15</v>
      </c>
      <c r="D56" s="9"/>
      <c r="E56" s="9">
        <v>1.5</v>
      </c>
      <c r="F56" s="9"/>
      <c r="G56" s="10">
        <f t="shared" si="0"/>
        <v>0</v>
      </c>
      <c r="H56" s="9"/>
      <c r="I56" s="10">
        <f t="shared" si="1"/>
        <v>0</v>
      </c>
      <c r="J56" s="9"/>
      <c r="K56" s="10">
        <f t="shared" si="2"/>
        <v>0</v>
      </c>
      <c r="L56" s="10">
        <f t="shared" si="3"/>
        <v>0</v>
      </c>
    </row>
    <row r="57" spans="1:12" x14ac:dyDescent="0.3">
      <c r="A57" s="13"/>
      <c r="B57" s="11" t="s">
        <v>3</v>
      </c>
      <c r="C57" s="80" t="s">
        <v>0</v>
      </c>
      <c r="D57" s="9">
        <v>2</v>
      </c>
      <c r="E57" s="9">
        <f>E54*D57</f>
        <v>2</v>
      </c>
      <c r="F57" s="9"/>
      <c r="G57" s="10">
        <f t="shared" si="0"/>
        <v>0</v>
      </c>
      <c r="H57" s="9"/>
      <c r="I57" s="10">
        <f t="shared" si="1"/>
        <v>0</v>
      </c>
      <c r="J57" s="9"/>
      <c r="K57" s="10">
        <f t="shared" si="2"/>
        <v>0</v>
      </c>
      <c r="L57" s="10">
        <f t="shared" si="3"/>
        <v>0</v>
      </c>
    </row>
    <row r="58" spans="1:12" ht="27.6" x14ac:dyDescent="0.3">
      <c r="A58" s="13">
        <v>11</v>
      </c>
      <c r="B58" s="17" t="s">
        <v>71</v>
      </c>
      <c r="C58" s="107" t="s">
        <v>28</v>
      </c>
      <c r="D58" s="8"/>
      <c r="E58" s="8">
        <v>4</v>
      </c>
      <c r="F58" s="9"/>
      <c r="G58" s="10">
        <f t="shared" si="0"/>
        <v>0</v>
      </c>
      <c r="H58" s="9"/>
      <c r="I58" s="10">
        <f t="shared" si="1"/>
        <v>0</v>
      </c>
      <c r="J58" s="9"/>
      <c r="K58" s="10">
        <f t="shared" si="2"/>
        <v>0</v>
      </c>
      <c r="L58" s="10">
        <f t="shared" si="3"/>
        <v>0</v>
      </c>
    </row>
    <row r="59" spans="1:12" x14ac:dyDescent="0.3">
      <c r="A59" s="13"/>
      <c r="B59" s="18" t="s">
        <v>76</v>
      </c>
      <c r="C59" s="85" t="s">
        <v>28</v>
      </c>
      <c r="D59" s="9"/>
      <c r="E59" s="9">
        <v>8</v>
      </c>
      <c r="F59" s="9"/>
      <c r="G59" s="10">
        <f t="shared" si="0"/>
        <v>0</v>
      </c>
      <c r="H59" s="9"/>
      <c r="I59" s="10">
        <f t="shared" si="1"/>
        <v>0</v>
      </c>
      <c r="J59" s="9"/>
      <c r="K59" s="10">
        <f t="shared" si="2"/>
        <v>0</v>
      </c>
      <c r="L59" s="10">
        <f t="shared" si="3"/>
        <v>0</v>
      </c>
    </row>
    <row r="60" spans="1:12" x14ac:dyDescent="0.3">
      <c r="A60" s="13"/>
      <c r="B60" s="11" t="s">
        <v>3</v>
      </c>
      <c r="C60" s="80" t="s">
        <v>0</v>
      </c>
      <c r="D60" s="9">
        <v>2</v>
      </c>
      <c r="E60" s="9">
        <f>E58*D60</f>
        <v>8</v>
      </c>
      <c r="F60" s="9"/>
      <c r="G60" s="10">
        <f t="shared" si="0"/>
        <v>0</v>
      </c>
      <c r="H60" s="9"/>
      <c r="I60" s="10">
        <f t="shared" si="1"/>
        <v>0</v>
      </c>
      <c r="J60" s="9"/>
      <c r="K60" s="10">
        <f t="shared" si="2"/>
        <v>0</v>
      </c>
      <c r="L60" s="10">
        <f t="shared" si="3"/>
        <v>0</v>
      </c>
    </row>
    <row r="61" spans="1:12" ht="27.6" x14ac:dyDescent="0.3">
      <c r="A61" s="96">
        <v>12</v>
      </c>
      <c r="B61" s="97" t="s">
        <v>126</v>
      </c>
      <c r="C61" s="107" t="s">
        <v>28</v>
      </c>
      <c r="D61" s="8"/>
      <c r="E61" s="8">
        <v>1</v>
      </c>
      <c r="F61" s="9"/>
      <c r="G61" s="10">
        <f t="shared" si="0"/>
        <v>0</v>
      </c>
      <c r="H61" s="9"/>
      <c r="I61" s="10">
        <f t="shared" si="1"/>
        <v>0</v>
      </c>
      <c r="J61" s="9"/>
      <c r="K61" s="10">
        <f t="shared" si="2"/>
        <v>0</v>
      </c>
      <c r="L61" s="10">
        <f t="shared" si="3"/>
        <v>0</v>
      </c>
    </row>
    <row r="62" spans="1:12" ht="27.6" x14ac:dyDescent="0.3">
      <c r="A62" s="96">
        <v>13</v>
      </c>
      <c r="B62" s="17" t="s">
        <v>118</v>
      </c>
      <c r="C62" s="81" t="s">
        <v>0</v>
      </c>
      <c r="D62" s="16"/>
      <c r="E62" s="8">
        <v>1</v>
      </c>
      <c r="F62" s="9"/>
      <c r="G62" s="10">
        <f t="shared" si="0"/>
        <v>0</v>
      </c>
      <c r="H62" s="9"/>
      <c r="I62" s="10">
        <f t="shared" si="1"/>
        <v>0</v>
      </c>
      <c r="J62" s="9"/>
      <c r="K62" s="10">
        <f t="shared" si="2"/>
        <v>0</v>
      </c>
      <c r="L62" s="10">
        <f t="shared" si="3"/>
        <v>0</v>
      </c>
    </row>
    <row r="63" spans="1:12" ht="27.6" x14ac:dyDescent="0.3">
      <c r="A63" s="96">
        <v>14</v>
      </c>
      <c r="B63" s="17" t="s">
        <v>121</v>
      </c>
      <c r="C63" s="89" t="s">
        <v>0</v>
      </c>
      <c r="D63" s="7"/>
      <c r="E63" s="90">
        <v>1</v>
      </c>
      <c r="F63" s="41"/>
      <c r="G63" s="10">
        <f t="shared" si="0"/>
        <v>0</v>
      </c>
      <c r="H63" s="41"/>
      <c r="I63" s="10">
        <f t="shared" si="1"/>
        <v>0</v>
      </c>
      <c r="J63" s="41"/>
      <c r="K63" s="10">
        <f t="shared" si="2"/>
        <v>0</v>
      </c>
      <c r="L63" s="10">
        <f t="shared" si="3"/>
        <v>0</v>
      </c>
    </row>
    <row r="64" spans="1:12" x14ac:dyDescent="0.3">
      <c r="A64" s="96">
        <v>15</v>
      </c>
      <c r="B64" s="17" t="s">
        <v>127</v>
      </c>
      <c r="C64" s="89" t="s">
        <v>16</v>
      </c>
      <c r="D64" s="7"/>
      <c r="E64" s="90">
        <v>1</v>
      </c>
      <c r="F64" s="41"/>
      <c r="G64" s="10">
        <f t="shared" si="0"/>
        <v>0</v>
      </c>
      <c r="H64" s="41"/>
      <c r="I64" s="10">
        <f t="shared" si="1"/>
        <v>0</v>
      </c>
      <c r="J64" s="41"/>
      <c r="K64" s="10">
        <f t="shared" si="2"/>
        <v>0</v>
      </c>
      <c r="L64" s="10">
        <f t="shared" si="3"/>
        <v>0</v>
      </c>
    </row>
    <row r="65" spans="1:12" ht="27.6" x14ac:dyDescent="0.3">
      <c r="A65" s="96">
        <v>16</v>
      </c>
      <c r="B65" s="32" t="s">
        <v>55</v>
      </c>
      <c r="C65" s="74" t="s">
        <v>15</v>
      </c>
      <c r="D65" s="9"/>
      <c r="E65" s="9">
        <v>37</v>
      </c>
      <c r="F65" s="9"/>
      <c r="G65" s="10">
        <f t="shared" si="0"/>
        <v>0</v>
      </c>
      <c r="H65" s="9"/>
      <c r="I65" s="10">
        <f t="shared" si="1"/>
        <v>0</v>
      </c>
      <c r="J65" s="9"/>
      <c r="K65" s="10">
        <f t="shared" si="2"/>
        <v>0</v>
      </c>
      <c r="L65" s="10">
        <f t="shared" si="3"/>
        <v>0</v>
      </c>
    </row>
    <row r="66" spans="1:12" x14ac:dyDescent="0.3">
      <c r="A66" s="13"/>
      <c r="B66" s="22" t="s">
        <v>5</v>
      </c>
      <c r="C66" s="80"/>
      <c r="D66" s="12"/>
      <c r="E66" s="9"/>
      <c r="F66" s="21"/>
      <c r="G66" s="23">
        <f>SUM(G9:G65)</f>
        <v>0</v>
      </c>
      <c r="H66" s="14"/>
      <c r="I66" s="23">
        <f>SUM(I9:I65)</f>
        <v>0</v>
      </c>
      <c r="J66" s="14"/>
      <c r="K66" s="23">
        <f>SUM(K9:K65)</f>
        <v>0</v>
      </c>
      <c r="L66" s="23">
        <f>G66+I66+K66</f>
        <v>0</v>
      </c>
    </row>
    <row r="67" spans="1:12" x14ac:dyDescent="0.3">
      <c r="A67" s="13"/>
      <c r="B67" s="11" t="s">
        <v>4</v>
      </c>
      <c r="C67" s="86"/>
      <c r="D67" s="12"/>
      <c r="E67" s="9"/>
      <c r="F67" s="21"/>
      <c r="G67" s="9"/>
      <c r="H67" s="9"/>
      <c r="I67" s="9"/>
      <c r="J67" s="9"/>
      <c r="K67" s="10"/>
      <c r="L67" s="10">
        <f>G66*C67</f>
        <v>0</v>
      </c>
    </row>
    <row r="68" spans="1:12" x14ac:dyDescent="0.3">
      <c r="A68" s="60"/>
      <c r="B68" s="5" t="s">
        <v>5</v>
      </c>
      <c r="C68" s="80"/>
      <c r="D68" s="24"/>
      <c r="E68" s="25"/>
      <c r="F68" s="26"/>
      <c r="G68" s="25"/>
      <c r="H68" s="26"/>
      <c r="I68" s="26"/>
      <c r="J68" s="25"/>
      <c r="K68" s="27"/>
      <c r="L68" s="28">
        <f>L67+L66</f>
        <v>0</v>
      </c>
    </row>
    <row r="69" spans="1:12" x14ac:dyDescent="0.3">
      <c r="A69" s="60"/>
      <c r="B69" s="29" t="s">
        <v>6</v>
      </c>
      <c r="C69" s="87"/>
      <c r="D69" s="24"/>
      <c r="E69" s="25"/>
      <c r="F69" s="26"/>
      <c r="G69" s="25"/>
      <c r="H69" s="26"/>
      <c r="I69" s="26"/>
      <c r="J69" s="25"/>
      <c r="K69" s="27"/>
      <c r="L69" s="28">
        <f>L68*C69</f>
        <v>0</v>
      </c>
    </row>
    <row r="70" spans="1:12" x14ac:dyDescent="0.3">
      <c r="A70" s="60"/>
      <c r="B70" s="30" t="s">
        <v>5</v>
      </c>
      <c r="C70" s="88"/>
      <c r="D70" s="24"/>
      <c r="E70" s="25"/>
      <c r="F70" s="26"/>
      <c r="G70" s="25"/>
      <c r="H70" s="26"/>
      <c r="I70" s="26"/>
      <c r="J70" s="25"/>
      <c r="K70" s="27"/>
      <c r="L70" s="28">
        <f>L69+L68</f>
        <v>0</v>
      </c>
    </row>
    <row r="71" spans="1:12" x14ac:dyDescent="0.3">
      <c r="A71" s="13"/>
      <c r="B71" s="29" t="s">
        <v>56</v>
      </c>
      <c r="C71" s="87"/>
      <c r="D71" s="24"/>
      <c r="E71" s="9"/>
      <c r="F71" s="21"/>
      <c r="G71" s="9"/>
      <c r="H71" s="21"/>
      <c r="I71" s="21"/>
      <c r="J71" s="9"/>
      <c r="K71" s="10"/>
      <c r="L71" s="10">
        <f>L70*C71</f>
        <v>0</v>
      </c>
    </row>
    <row r="72" spans="1:12" x14ac:dyDescent="0.3">
      <c r="A72" s="13"/>
      <c r="B72" s="30" t="s">
        <v>5</v>
      </c>
      <c r="C72" s="88"/>
      <c r="D72" s="31"/>
      <c r="E72" s="9"/>
      <c r="F72" s="21"/>
      <c r="G72" s="9"/>
      <c r="H72" s="21"/>
      <c r="I72" s="21"/>
      <c r="J72" s="9"/>
      <c r="K72" s="10"/>
      <c r="L72" s="10">
        <f>L71+L70</f>
        <v>0</v>
      </c>
    </row>
    <row r="73" spans="1:12" x14ac:dyDescent="0.3">
      <c r="A73" s="13"/>
      <c r="B73" s="29" t="s">
        <v>7</v>
      </c>
      <c r="C73" s="86"/>
      <c r="D73" s="12"/>
      <c r="E73" s="9"/>
      <c r="F73" s="21"/>
      <c r="G73" s="9"/>
      <c r="H73" s="21"/>
      <c r="I73" s="21"/>
      <c r="J73" s="9"/>
      <c r="K73" s="10"/>
      <c r="L73" s="10">
        <f>L72*C73</f>
        <v>0</v>
      </c>
    </row>
    <row r="74" spans="1:12" x14ac:dyDescent="0.3">
      <c r="A74" s="13"/>
      <c r="B74" s="30" t="s">
        <v>52</v>
      </c>
      <c r="C74" s="80"/>
      <c r="D74" s="12"/>
      <c r="E74" s="9"/>
      <c r="F74" s="21"/>
      <c r="G74" s="9"/>
      <c r="H74" s="9"/>
      <c r="I74" s="9"/>
      <c r="J74" s="9"/>
      <c r="K74" s="10"/>
      <c r="L74" s="10">
        <f>L73+L72</f>
        <v>0</v>
      </c>
    </row>
    <row r="75" spans="1:12" x14ac:dyDescent="0.3">
      <c r="A75" s="13"/>
      <c r="B75" s="11" t="s">
        <v>53</v>
      </c>
      <c r="C75" s="86">
        <v>0.18</v>
      </c>
      <c r="D75" s="12"/>
      <c r="E75" s="12"/>
      <c r="F75" s="12"/>
      <c r="G75" s="12"/>
      <c r="H75" s="12"/>
      <c r="I75" s="12"/>
      <c r="J75" s="12"/>
      <c r="K75" s="12"/>
      <c r="L75" s="79">
        <f>L74*C75</f>
        <v>0</v>
      </c>
    </row>
    <row r="76" spans="1:12" x14ac:dyDescent="0.3">
      <c r="A76" s="13"/>
      <c r="B76" s="59" t="s">
        <v>10</v>
      </c>
      <c r="C76" s="5"/>
      <c r="D76" s="12"/>
      <c r="E76" s="12"/>
      <c r="F76" s="12"/>
      <c r="G76" s="12"/>
      <c r="H76" s="12"/>
      <c r="I76" s="12"/>
      <c r="J76" s="12"/>
      <c r="K76" s="12"/>
      <c r="L76" s="31">
        <f>SUM(L74:L75)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520D-E6E9-412D-9EFA-1CFBBCA4039D}">
  <sheetPr>
    <tabColor rgb="FF00B0F0"/>
  </sheetPr>
  <dimension ref="A1:L82"/>
  <sheetViews>
    <sheetView topLeftCell="A50" workbookViewId="0">
      <selection activeCell="C170" sqref="C170:C176"/>
    </sheetView>
  </sheetViews>
  <sheetFormatPr defaultRowHeight="14.4" x14ac:dyDescent="0.3"/>
  <cols>
    <col min="1" max="1" width="4.21875" customWidth="1"/>
    <col min="2" max="2" width="69.109375" customWidth="1"/>
    <col min="7" max="7" width="12" customWidth="1"/>
    <col min="9" max="9" width="11.33203125" customWidth="1"/>
    <col min="11" max="11" width="10.77734375" customWidth="1"/>
    <col min="12" max="12" width="13.33203125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L82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ht="18" customHeight="1" x14ac:dyDescent="0.3">
      <c r="A7" s="66"/>
      <c r="B7" s="78" t="s">
        <v>110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ht="18" customHeight="1" x14ac:dyDescent="0.3">
      <c r="A8" s="66"/>
      <c r="B8" s="77" t="s">
        <v>103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69">
        <v>1</v>
      </c>
      <c r="B9" s="91" t="s">
        <v>92</v>
      </c>
      <c r="C9" s="92" t="s">
        <v>90</v>
      </c>
      <c r="D9" s="93"/>
      <c r="E9" s="94">
        <v>42</v>
      </c>
      <c r="F9" s="95"/>
      <c r="G9" s="10">
        <f t="shared" ref="G9:G71" si="0">F9*E9</f>
        <v>0</v>
      </c>
      <c r="H9" s="38"/>
      <c r="I9" s="10">
        <f t="shared" ref="I9:I71" si="1">H9*E9</f>
        <v>0</v>
      </c>
      <c r="J9" s="38"/>
      <c r="K9" s="10">
        <f t="shared" ref="K9:K71" si="2">J9*E9</f>
        <v>0</v>
      </c>
      <c r="L9" s="10">
        <f t="shared" ref="L9:L71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42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68" t="s">
        <v>54</v>
      </c>
      <c r="C11" s="74" t="s">
        <v>43</v>
      </c>
      <c r="D11" s="21">
        <v>1.02</v>
      </c>
      <c r="E11" s="21">
        <f>D11*E9</f>
        <v>42.84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x14ac:dyDescent="0.3">
      <c r="A12" s="75"/>
      <c r="B12" s="42" t="s">
        <v>44</v>
      </c>
      <c r="C12" s="74" t="s">
        <v>43</v>
      </c>
      <c r="D12" s="21">
        <v>1.01</v>
      </c>
      <c r="E12" s="21">
        <f>D12*E9</f>
        <v>42.42</v>
      </c>
      <c r="F12" s="21"/>
      <c r="G12" s="10">
        <f t="shared" si="0"/>
        <v>0</v>
      </c>
      <c r="H12" s="21"/>
      <c r="I12" s="10">
        <f t="shared" si="1"/>
        <v>0</v>
      </c>
      <c r="J12" s="21"/>
      <c r="K12" s="10">
        <f t="shared" si="2"/>
        <v>0</v>
      </c>
      <c r="L12" s="10">
        <f t="shared" si="3"/>
        <v>0</v>
      </c>
    </row>
    <row r="13" spans="1:12" x14ac:dyDescent="0.3">
      <c r="A13" s="75"/>
      <c r="B13" s="20" t="s">
        <v>12</v>
      </c>
      <c r="C13" s="74" t="s">
        <v>0</v>
      </c>
      <c r="D13" s="58">
        <v>0.05</v>
      </c>
      <c r="E13" s="21">
        <f>D13*E9</f>
        <v>2.1</v>
      </c>
      <c r="F13" s="21"/>
      <c r="G13" s="10">
        <f t="shared" si="0"/>
        <v>0</v>
      </c>
      <c r="H13" s="21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ht="27.6" x14ac:dyDescent="0.3">
      <c r="A14" s="69">
        <v>2</v>
      </c>
      <c r="B14" s="91" t="s">
        <v>136</v>
      </c>
      <c r="C14" s="81" t="s">
        <v>22</v>
      </c>
      <c r="D14" s="71"/>
      <c r="E14" s="72">
        <v>16</v>
      </c>
      <c r="F14" s="73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69"/>
      <c r="B15" s="43" t="s">
        <v>13</v>
      </c>
      <c r="C15" s="74" t="s">
        <v>15</v>
      </c>
      <c r="D15" s="21">
        <v>1</v>
      </c>
      <c r="E15" s="21">
        <f>E14*D15</f>
        <v>16</v>
      </c>
      <c r="F15" s="38"/>
      <c r="G15" s="10">
        <f t="shared" si="0"/>
        <v>0</v>
      </c>
      <c r="H15" s="38"/>
      <c r="I15" s="10">
        <f t="shared" si="1"/>
        <v>0</v>
      </c>
      <c r="J15" s="21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5" t="s">
        <v>49</v>
      </c>
      <c r="C16" s="83" t="s">
        <v>22</v>
      </c>
      <c r="D16" s="40">
        <v>1.01</v>
      </c>
      <c r="E16" s="38">
        <f>D16*E14</f>
        <v>16.16</v>
      </c>
      <c r="F16" s="38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75"/>
      <c r="B17" s="43" t="s">
        <v>50</v>
      </c>
      <c r="C17" s="83" t="s">
        <v>16</v>
      </c>
      <c r="D17" s="39"/>
      <c r="E17" s="38">
        <v>3</v>
      </c>
      <c r="F17" s="38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75"/>
      <c r="B18" s="45" t="s">
        <v>12</v>
      </c>
      <c r="C18" s="83" t="s">
        <v>0</v>
      </c>
      <c r="D18" s="40">
        <v>0.04</v>
      </c>
      <c r="E18" s="38">
        <f>D18*E14</f>
        <v>0.64</v>
      </c>
      <c r="F18" s="34"/>
      <c r="G18" s="10">
        <f t="shared" si="0"/>
        <v>0</v>
      </c>
      <c r="H18" s="38"/>
      <c r="I18" s="10">
        <f t="shared" si="1"/>
        <v>0</v>
      </c>
      <c r="J18" s="38"/>
      <c r="K18" s="10">
        <f t="shared" si="2"/>
        <v>0</v>
      </c>
      <c r="L18" s="10">
        <f t="shared" si="3"/>
        <v>0</v>
      </c>
    </row>
    <row r="19" spans="1:12" x14ac:dyDescent="0.3">
      <c r="A19" s="69">
        <v>3</v>
      </c>
      <c r="B19" s="70" t="s">
        <v>93</v>
      </c>
      <c r="C19" s="81" t="s">
        <v>22</v>
      </c>
      <c r="D19" s="71"/>
      <c r="E19" s="72">
        <f>13+15+10</f>
        <v>38</v>
      </c>
      <c r="F19" s="73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69"/>
      <c r="B20" s="43" t="s">
        <v>13</v>
      </c>
      <c r="C20" s="74" t="s">
        <v>15</v>
      </c>
      <c r="D20" s="21">
        <v>1</v>
      </c>
      <c r="E20" s="21">
        <f>E19*D20</f>
        <v>38</v>
      </c>
      <c r="F20" s="38"/>
      <c r="G20" s="10">
        <f t="shared" si="0"/>
        <v>0</v>
      </c>
      <c r="H20" s="38"/>
      <c r="I20" s="10">
        <f t="shared" si="1"/>
        <v>0</v>
      </c>
      <c r="J20" s="21"/>
      <c r="K20" s="10">
        <f t="shared" si="2"/>
        <v>0</v>
      </c>
      <c r="L20" s="10">
        <f t="shared" si="3"/>
        <v>0</v>
      </c>
    </row>
    <row r="21" spans="1:12" x14ac:dyDescent="0.3">
      <c r="A21" s="75"/>
      <c r="B21" s="45" t="s">
        <v>46</v>
      </c>
      <c r="C21" s="83" t="s">
        <v>22</v>
      </c>
      <c r="D21" s="40">
        <v>1.01</v>
      </c>
      <c r="E21" s="38">
        <f>D21*E19</f>
        <v>38.380000000000003</v>
      </c>
      <c r="F21" s="38"/>
      <c r="G21" s="10">
        <f t="shared" si="0"/>
        <v>0</v>
      </c>
      <c r="H21" s="38"/>
      <c r="I21" s="10">
        <f t="shared" si="1"/>
        <v>0</v>
      </c>
      <c r="J21" s="38"/>
      <c r="K21" s="10">
        <f t="shared" si="2"/>
        <v>0</v>
      </c>
      <c r="L21" s="10">
        <f t="shared" si="3"/>
        <v>0</v>
      </c>
    </row>
    <row r="22" spans="1:12" x14ac:dyDescent="0.3">
      <c r="A22" s="75"/>
      <c r="B22" s="43" t="s">
        <v>84</v>
      </c>
      <c r="C22" s="83" t="s">
        <v>16</v>
      </c>
      <c r="D22" s="39"/>
      <c r="E22" s="38">
        <v>5</v>
      </c>
      <c r="F22" s="38"/>
      <c r="G22" s="10">
        <f t="shared" si="0"/>
        <v>0</v>
      </c>
      <c r="H22" s="38"/>
      <c r="I22" s="10">
        <f t="shared" si="1"/>
        <v>0</v>
      </c>
      <c r="J22" s="38"/>
      <c r="K22" s="10">
        <f t="shared" si="2"/>
        <v>0</v>
      </c>
      <c r="L22" s="10">
        <f t="shared" si="3"/>
        <v>0</v>
      </c>
    </row>
    <row r="23" spans="1:12" x14ac:dyDescent="0.3">
      <c r="A23" s="75"/>
      <c r="B23" s="45" t="s">
        <v>45</v>
      </c>
      <c r="C23" s="83" t="s">
        <v>2</v>
      </c>
      <c r="D23" s="39">
        <v>0.02</v>
      </c>
      <c r="E23" s="38">
        <f>D23*E19</f>
        <v>0.76</v>
      </c>
      <c r="F23" s="38"/>
      <c r="G23" s="1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75"/>
      <c r="B24" s="45" t="s">
        <v>12</v>
      </c>
      <c r="C24" s="83" t="s">
        <v>0</v>
      </c>
      <c r="D24" s="40">
        <v>0.04</v>
      </c>
      <c r="E24" s="38">
        <f>D24*E19</f>
        <v>1.52</v>
      </c>
      <c r="F24" s="34"/>
      <c r="G24" s="10">
        <f t="shared" si="0"/>
        <v>0</v>
      </c>
      <c r="H24" s="38"/>
      <c r="I24" s="10">
        <f t="shared" si="1"/>
        <v>0</v>
      </c>
      <c r="J24" s="38"/>
      <c r="K24" s="10">
        <f t="shared" si="2"/>
        <v>0</v>
      </c>
      <c r="L24" s="10">
        <f t="shared" si="3"/>
        <v>0</v>
      </c>
    </row>
    <row r="25" spans="1:12" x14ac:dyDescent="0.3">
      <c r="A25" s="13">
        <v>4</v>
      </c>
      <c r="B25" s="15" t="s">
        <v>128</v>
      </c>
      <c r="C25" s="81" t="s">
        <v>28</v>
      </c>
      <c r="D25" s="16"/>
      <c r="E25" s="8">
        <v>1</v>
      </c>
      <c r="F25" s="9"/>
      <c r="G25" s="10">
        <f t="shared" si="0"/>
        <v>0</v>
      </c>
      <c r="H25" s="9"/>
      <c r="I25" s="10">
        <f t="shared" si="1"/>
        <v>0</v>
      </c>
      <c r="J25" s="9"/>
      <c r="K25" s="10">
        <f t="shared" si="2"/>
        <v>0</v>
      </c>
      <c r="L25" s="10">
        <f t="shared" si="3"/>
        <v>0</v>
      </c>
    </row>
    <row r="26" spans="1:12" x14ac:dyDescent="0.3">
      <c r="A26" s="13">
        <v>5</v>
      </c>
      <c r="B26" s="6" t="s">
        <v>176</v>
      </c>
      <c r="C26" s="81" t="s">
        <v>41</v>
      </c>
      <c r="D26" s="16"/>
      <c r="E26" s="8">
        <v>15</v>
      </c>
      <c r="F26" s="9"/>
      <c r="G26" s="10">
        <f t="shared" si="0"/>
        <v>0</v>
      </c>
      <c r="H26" s="9"/>
      <c r="I26" s="10">
        <f t="shared" si="1"/>
        <v>0</v>
      </c>
      <c r="J26" s="9"/>
      <c r="K26" s="10">
        <f t="shared" si="2"/>
        <v>0</v>
      </c>
      <c r="L26" s="10">
        <f t="shared" si="3"/>
        <v>0</v>
      </c>
    </row>
    <row r="27" spans="1:12" x14ac:dyDescent="0.3">
      <c r="A27" s="13"/>
      <c r="B27" s="33" t="s">
        <v>13</v>
      </c>
      <c r="C27" s="74" t="s">
        <v>42</v>
      </c>
      <c r="D27" s="21">
        <v>1</v>
      </c>
      <c r="E27" s="21">
        <f>E26*D27</f>
        <v>15</v>
      </c>
      <c r="F27" s="34"/>
      <c r="G27" s="10">
        <f t="shared" si="0"/>
        <v>0</v>
      </c>
      <c r="H27" s="41"/>
      <c r="I27" s="10">
        <f t="shared" si="1"/>
        <v>0</v>
      </c>
      <c r="J27" s="34"/>
      <c r="K27" s="10">
        <f t="shared" si="2"/>
        <v>0</v>
      </c>
      <c r="L27" s="10">
        <f t="shared" si="3"/>
        <v>0</v>
      </c>
    </row>
    <row r="28" spans="1:12" x14ac:dyDescent="0.3">
      <c r="A28" s="13"/>
      <c r="B28" s="18" t="s">
        <v>137</v>
      </c>
      <c r="C28" s="74" t="s">
        <v>16</v>
      </c>
      <c r="D28" s="12"/>
      <c r="E28" s="9">
        <v>4</v>
      </c>
      <c r="F28" s="9"/>
      <c r="G28" s="10">
        <f t="shared" si="0"/>
        <v>0</v>
      </c>
      <c r="H28" s="9"/>
      <c r="I28" s="10">
        <f t="shared" si="1"/>
        <v>0</v>
      </c>
      <c r="J28" s="9"/>
      <c r="K28" s="10">
        <f t="shared" si="2"/>
        <v>0</v>
      </c>
      <c r="L28" s="10">
        <f t="shared" si="3"/>
        <v>0</v>
      </c>
    </row>
    <row r="29" spans="1:12" x14ac:dyDescent="0.3">
      <c r="A29" s="13"/>
      <c r="B29" s="11" t="s">
        <v>3</v>
      </c>
      <c r="C29" s="80" t="s">
        <v>0</v>
      </c>
      <c r="D29" s="12">
        <v>0.2</v>
      </c>
      <c r="E29" s="9">
        <f>E26*D29</f>
        <v>3</v>
      </c>
      <c r="F29" s="9"/>
      <c r="G29" s="10">
        <f t="shared" si="0"/>
        <v>0</v>
      </c>
      <c r="H29" s="9"/>
      <c r="I29" s="10">
        <f t="shared" si="1"/>
        <v>0</v>
      </c>
      <c r="J29" s="9"/>
      <c r="K29" s="10">
        <f t="shared" si="2"/>
        <v>0</v>
      </c>
      <c r="L29" s="10">
        <f t="shared" si="3"/>
        <v>0</v>
      </c>
    </row>
    <row r="30" spans="1:12" x14ac:dyDescent="0.3">
      <c r="A30" s="13">
        <v>6</v>
      </c>
      <c r="B30" s="15" t="s">
        <v>81</v>
      </c>
      <c r="C30" s="81" t="s">
        <v>15</v>
      </c>
      <c r="D30" s="16"/>
      <c r="E30" s="8">
        <v>4</v>
      </c>
      <c r="F30" s="9"/>
      <c r="G30" s="10">
        <f t="shared" si="0"/>
        <v>0</v>
      </c>
      <c r="H30" s="9"/>
      <c r="I30" s="10">
        <f t="shared" si="1"/>
        <v>0</v>
      </c>
      <c r="J30" s="9"/>
      <c r="K30" s="10">
        <f t="shared" si="2"/>
        <v>0</v>
      </c>
      <c r="L30" s="10">
        <f t="shared" si="3"/>
        <v>0</v>
      </c>
    </row>
    <row r="31" spans="1:12" x14ac:dyDescent="0.3">
      <c r="A31" s="13"/>
      <c r="B31" s="33" t="s">
        <v>13</v>
      </c>
      <c r="C31" s="74" t="s">
        <v>42</v>
      </c>
      <c r="D31" s="21">
        <v>1</v>
      </c>
      <c r="E31" s="21">
        <f>E30*D31</f>
        <v>4</v>
      </c>
      <c r="F31" s="34"/>
      <c r="G31" s="10">
        <f t="shared" si="0"/>
        <v>0</v>
      </c>
      <c r="H31" s="41"/>
      <c r="I31" s="10">
        <f t="shared" si="1"/>
        <v>0</v>
      </c>
      <c r="J31" s="34"/>
      <c r="K31" s="10">
        <f t="shared" si="2"/>
        <v>0</v>
      </c>
      <c r="L31" s="10">
        <f t="shared" si="3"/>
        <v>0</v>
      </c>
    </row>
    <row r="32" spans="1:12" x14ac:dyDescent="0.3">
      <c r="A32" s="13"/>
      <c r="B32" s="18" t="s">
        <v>83</v>
      </c>
      <c r="C32" s="74" t="s">
        <v>2</v>
      </c>
      <c r="D32" s="12"/>
      <c r="E32" s="9">
        <f>E30*0.35</f>
        <v>1.4</v>
      </c>
      <c r="F32" s="9"/>
      <c r="G32" s="10">
        <f t="shared" si="0"/>
        <v>0</v>
      </c>
      <c r="H32" s="9"/>
      <c r="I32" s="10">
        <f t="shared" si="1"/>
        <v>0</v>
      </c>
      <c r="J32" s="9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11" t="s">
        <v>82</v>
      </c>
      <c r="C33" s="80" t="s">
        <v>1</v>
      </c>
      <c r="D33" s="12"/>
      <c r="E33" s="9">
        <f>E32*0.3</f>
        <v>0.42</v>
      </c>
      <c r="F33" s="9"/>
      <c r="G33" s="10">
        <f t="shared" si="0"/>
        <v>0</v>
      </c>
      <c r="H33" s="9"/>
      <c r="I33" s="10">
        <f t="shared" si="1"/>
        <v>0</v>
      </c>
      <c r="J33" s="9"/>
      <c r="K33" s="10">
        <f t="shared" si="2"/>
        <v>0</v>
      </c>
      <c r="L33" s="10">
        <f t="shared" si="3"/>
        <v>0</v>
      </c>
    </row>
    <row r="34" spans="1:12" x14ac:dyDescent="0.3">
      <c r="A34" s="13"/>
      <c r="B34" s="11" t="s">
        <v>3</v>
      </c>
      <c r="C34" s="80" t="s">
        <v>0</v>
      </c>
      <c r="D34" s="12">
        <v>0.2</v>
      </c>
      <c r="E34" s="9">
        <f>E30*D34</f>
        <v>0.8</v>
      </c>
      <c r="F34" s="9"/>
      <c r="G34" s="10">
        <f t="shared" si="0"/>
        <v>0</v>
      </c>
      <c r="H34" s="9"/>
      <c r="I34" s="10">
        <f t="shared" si="1"/>
        <v>0</v>
      </c>
      <c r="J34" s="9"/>
      <c r="K34" s="10">
        <f t="shared" si="2"/>
        <v>0</v>
      </c>
      <c r="L34" s="10">
        <f t="shared" si="3"/>
        <v>0</v>
      </c>
    </row>
    <row r="35" spans="1:12" ht="27.6" x14ac:dyDescent="0.3">
      <c r="A35" s="13">
        <v>7</v>
      </c>
      <c r="B35" s="6" t="s">
        <v>98</v>
      </c>
      <c r="C35" s="81" t="s">
        <v>15</v>
      </c>
      <c r="D35" s="8"/>
      <c r="E35" s="8">
        <v>110</v>
      </c>
      <c r="F35" s="9"/>
      <c r="G35" s="10">
        <f t="shared" si="0"/>
        <v>0</v>
      </c>
      <c r="H35" s="9"/>
      <c r="I35" s="10">
        <f t="shared" si="1"/>
        <v>0</v>
      </c>
      <c r="J35" s="9"/>
      <c r="K35" s="10">
        <f t="shared" si="2"/>
        <v>0</v>
      </c>
      <c r="L35" s="10">
        <f t="shared" si="3"/>
        <v>0</v>
      </c>
    </row>
    <row r="36" spans="1:12" x14ac:dyDescent="0.3">
      <c r="A36" s="13"/>
      <c r="B36" s="33" t="s">
        <v>13</v>
      </c>
      <c r="C36" s="74" t="s">
        <v>42</v>
      </c>
      <c r="D36" s="21">
        <v>1</v>
      </c>
      <c r="E36" s="21">
        <f>E35*D36</f>
        <v>110</v>
      </c>
      <c r="F36" s="34"/>
      <c r="G36" s="10">
        <f t="shared" si="0"/>
        <v>0</v>
      </c>
      <c r="H36" s="21"/>
      <c r="I36" s="10">
        <f t="shared" si="1"/>
        <v>0</v>
      </c>
      <c r="J36" s="21"/>
      <c r="K36" s="10">
        <f t="shared" si="2"/>
        <v>0</v>
      </c>
      <c r="L36" s="10">
        <f t="shared" si="3"/>
        <v>0</v>
      </c>
    </row>
    <row r="37" spans="1:12" x14ac:dyDescent="0.3">
      <c r="A37" s="13"/>
      <c r="B37" s="35" t="s">
        <v>14</v>
      </c>
      <c r="C37" s="82" t="s">
        <v>0</v>
      </c>
      <c r="D37" s="36">
        <v>8.0000000000000002E-3</v>
      </c>
      <c r="E37" s="34">
        <f>D37*E35</f>
        <v>0.88</v>
      </c>
      <c r="F37" s="34"/>
      <c r="G37" s="10">
        <f t="shared" si="0"/>
        <v>0</v>
      </c>
      <c r="H37" s="34"/>
      <c r="I37" s="10">
        <f t="shared" si="1"/>
        <v>0</v>
      </c>
      <c r="J37" s="34"/>
      <c r="K37" s="10">
        <f t="shared" si="2"/>
        <v>0</v>
      </c>
      <c r="L37" s="10">
        <f t="shared" si="3"/>
        <v>0</v>
      </c>
    </row>
    <row r="38" spans="1:12" x14ac:dyDescent="0.3">
      <c r="A38" s="13"/>
      <c r="B38" s="51" t="s">
        <v>18</v>
      </c>
      <c r="C38" s="74" t="s">
        <v>2</v>
      </c>
      <c r="D38" s="44">
        <v>0.45</v>
      </c>
      <c r="E38" s="41">
        <f>E35*D38</f>
        <v>49.5</v>
      </c>
      <c r="F38" s="41"/>
      <c r="G38" s="10">
        <f t="shared" si="0"/>
        <v>0</v>
      </c>
      <c r="H38" s="41"/>
      <c r="I38" s="10">
        <f t="shared" si="1"/>
        <v>0</v>
      </c>
      <c r="J38" s="41"/>
      <c r="K38" s="10">
        <f t="shared" si="2"/>
        <v>0</v>
      </c>
      <c r="L38" s="10">
        <f t="shared" si="3"/>
        <v>0</v>
      </c>
    </row>
    <row r="39" spans="1:12" x14ac:dyDescent="0.3">
      <c r="A39" s="13"/>
      <c r="B39" s="51" t="s">
        <v>19</v>
      </c>
      <c r="C39" s="74" t="s">
        <v>15</v>
      </c>
      <c r="D39" s="44">
        <v>8.9999999999999993E-3</v>
      </c>
      <c r="E39" s="52">
        <f>E35*D39</f>
        <v>0.98999999999999988</v>
      </c>
      <c r="F39" s="41"/>
      <c r="G39" s="10">
        <f t="shared" si="0"/>
        <v>0</v>
      </c>
      <c r="H39" s="41"/>
      <c r="I39" s="10">
        <f t="shared" si="1"/>
        <v>0</v>
      </c>
      <c r="J39" s="41"/>
      <c r="K39" s="10">
        <f t="shared" si="2"/>
        <v>0</v>
      </c>
      <c r="L39" s="10">
        <f t="shared" si="3"/>
        <v>0</v>
      </c>
    </row>
    <row r="40" spans="1:12" x14ac:dyDescent="0.3">
      <c r="A40" s="13"/>
      <c r="B40" s="53" t="s">
        <v>51</v>
      </c>
      <c r="C40" s="74" t="s">
        <v>2</v>
      </c>
      <c r="D40" s="21">
        <v>0.45</v>
      </c>
      <c r="E40" s="41">
        <f>E35*D40</f>
        <v>49.5</v>
      </c>
      <c r="F40" s="41"/>
      <c r="G40" s="10">
        <f t="shared" si="0"/>
        <v>0</v>
      </c>
      <c r="H40" s="41"/>
      <c r="I40" s="10">
        <f t="shared" si="1"/>
        <v>0</v>
      </c>
      <c r="J40" s="41"/>
      <c r="K40" s="10">
        <f t="shared" si="2"/>
        <v>0</v>
      </c>
      <c r="L40" s="10">
        <f t="shared" si="3"/>
        <v>0</v>
      </c>
    </row>
    <row r="41" spans="1:12" x14ac:dyDescent="0.3">
      <c r="A41" s="13"/>
      <c r="B41" s="53" t="s">
        <v>20</v>
      </c>
      <c r="C41" s="74" t="s">
        <v>2</v>
      </c>
      <c r="D41" s="44">
        <v>0.12</v>
      </c>
      <c r="E41" s="41">
        <f>E35*D41</f>
        <v>13.2</v>
      </c>
      <c r="F41" s="41"/>
      <c r="G41" s="10">
        <f t="shared" si="0"/>
        <v>0</v>
      </c>
      <c r="H41" s="41"/>
      <c r="I41" s="10">
        <f t="shared" si="1"/>
        <v>0</v>
      </c>
      <c r="J41" s="41"/>
      <c r="K41" s="10">
        <f t="shared" si="2"/>
        <v>0</v>
      </c>
      <c r="L41" s="10">
        <f t="shared" si="3"/>
        <v>0</v>
      </c>
    </row>
    <row r="42" spans="1:12" x14ac:dyDescent="0.3">
      <c r="A42" s="13"/>
      <c r="B42" s="54" t="s">
        <v>21</v>
      </c>
      <c r="C42" s="74" t="s">
        <v>22</v>
      </c>
      <c r="D42" s="21">
        <v>0.6</v>
      </c>
      <c r="E42" s="41">
        <f>E35*D42</f>
        <v>66</v>
      </c>
      <c r="F42" s="41"/>
      <c r="G42" s="10">
        <f t="shared" si="0"/>
        <v>0</v>
      </c>
      <c r="H42" s="41"/>
      <c r="I42" s="10">
        <f t="shared" si="1"/>
        <v>0</v>
      </c>
      <c r="J42" s="41"/>
      <c r="K42" s="10">
        <f t="shared" si="2"/>
        <v>0</v>
      </c>
      <c r="L42" s="10">
        <f t="shared" si="3"/>
        <v>0</v>
      </c>
    </row>
    <row r="43" spans="1:12" x14ac:dyDescent="0.3">
      <c r="A43" s="13"/>
      <c r="B43" s="55" t="s">
        <v>23</v>
      </c>
      <c r="C43" s="83" t="s">
        <v>16</v>
      </c>
      <c r="D43" s="46"/>
      <c r="E43" s="34">
        <v>10</v>
      </c>
      <c r="F43" s="34"/>
      <c r="G43" s="10">
        <f t="shared" si="0"/>
        <v>0</v>
      </c>
      <c r="H43" s="56"/>
      <c r="I43" s="10">
        <f t="shared" si="1"/>
        <v>0</v>
      </c>
      <c r="J43" s="56"/>
      <c r="K43" s="10">
        <f t="shared" si="2"/>
        <v>0</v>
      </c>
      <c r="L43" s="10">
        <f t="shared" si="3"/>
        <v>0</v>
      </c>
    </row>
    <row r="44" spans="1:12" x14ac:dyDescent="0.3">
      <c r="A44" s="13"/>
      <c r="B44" s="54" t="s">
        <v>24</v>
      </c>
      <c r="C44" s="74" t="s">
        <v>22</v>
      </c>
      <c r="D44" s="44">
        <v>0.26</v>
      </c>
      <c r="E44" s="41">
        <f>E35*D44</f>
        <v>28.6</v>
      </c>
      <c r="F44" s="41"/>
      <c r="G44" s="10">
        <f t="shared" si="0"/>
        <v>0</v>
      </c>
      <c r="H44" s="41"/>
      <c r="I44" s="10">
        <f t="shared" si="1"/>
        <v>0</v>
      </c>
      <c r="J44" s="41"/>
      <c r="K44" s="10">
        <f t="shared" si="2"/>
        <v>0</v>
      </c>
      <c r="L44" s="10">
        <f t="shared" si="3"/>
        <v>0</v>
      </c>
    </row>
    <row r="45" spans="1:12" x14ac:dyDescent="0.3">
      <c r="A45" s="13"/>
      <c r="B45" s="54" t="s">
        <v>25</v>
      </c>
      <c r="C45" s="74" t="s">
        <v>0</v>
      </c>
      <c r="D45" s="44">
        <v>7.0000000000000001E-3</v>
      </c>
      <c r="E45" s="41">
        <f>E35*D45</f>
        <v>0.77</v>
      </c>
      <c r="F45" s="41"/>
      <c r="G45" s="10">
        <f t="shared" si="0"/>
        <v>0</v>
      </c>
      <c r="H45" s="41"/>
      <c r="I45" s="10">
        <f t="shared" si="1"/>
        <v>0</v>
      </c>
      <c r="J45" s="41"/>
      <c r="K45" s="10">
        <f t="shared" si="2"/>
        <v>0</v>
      </c>
      <c r="L45" s="10">
        <f t="shared" si="3"/>
        <v>0</v>
      </c>
    </row>
    <row r="46" spans="1:12" x14ac:dyDescent="0.3">
      <c r="A46" s="154">
        <v>8</v>
      </c>
      <c r="B46" s="132" t="s">
        <v>60</v>
      </c>
      <c r="C46" s="133" t="s">
        <v>28</v>
      </c>
      <c r="D46" s="125"/>
      <c r="E46" s="90">
        <v>3</v>
      </c>
      <c r="F46" s="128"/>
      <c r="G46" s="10">
        <f t="shared" si="0"/>
        <v>0</v>
      </c>
      <c r="H46" s="128"/>
      <c r="I46" s="10">
        <f t="shared" si="1"/>
        <v>0</v>
      </c>
      <c r="J46" s="128"/>
      <c r="K46" s="10">
        <f t="shared" si="2"/>
        <v>0</v>
      </c>
      <c r="L46" s="10">
        <f t="shared" si="3"/>
        <v>0</v>
      </c>
    </row>
    <row r="47" spans="1:12" x14ac:dyDescent="0.3">
      <c r="A47" s="154"/>
      <c r="B47" s="134" t="s">
        <v>13</v>
      </c>
      <c r="C47" s="135" t="s">
        <v>28</v>
      </c>
      <c r="D47" s="128">
        <v>1</v>
      </c>
      <c r="E47" s="128">
        <f>E46*D47</f>
        <v>3</v>
      </c>
      <c r="F47" s="136"/>
      <c r="G47" s="10">
        <f t="shared" si="0"/>
        <v>0</v>
      </c>
      <c r="H47" s="128"/>
      <c r="I47" s="10">
        <f t="shared" si="1"/>
        <v>0</v>
      </c>
      <c r="J47" s="136"/>
      <c r="K47" s="10">
        <f t="shared" si="2"/>
        <v>0</v>
      </c>
      <c r="L47" s="10">
        <f t="shared" si="3"/>
        <v>0</v>
      </c>
    </row>
    <row r="48" spans="1:12" x14ac:dyDescent="0.3">
      <c r="A48" s="154"/>
      <c r="B48" s="137" t="s">
        <v>14</v>
      </c>
      <c r="C48" s="138" t="s">
        <v>0</v>
      </c>
      <c r="D48" s="139">
        <v>1.2</v>
      </c>
      <c r="E48" s="136">
        <f>E46*D48</f>
        <v>3.5999999999999996</v>
      </c>
      <c r="F48" s="136"/>
      <c r="G48" s="10">
        <f t="shared" si="0"/>
        <v>0</v>
      </c>
      <c r="H48" s="136"/>
      <c r="I48" s="10">
        <f t="shared" si="1"/>
        <v>0</v>
      </c>
      <c r="J48" s="136"/>
      <c r="K48" s="10">
        <f t="shared" si="2"/>
        <v>0</v>
      </c>
      <c r="L48" s="10">
        <f t="shared" si="3"/>
        <v>0</v>
      </c>
    </row>
    <row r="49" spans="1:12" ht="27.6" x14ac:dyDescent="0.3">
      <c r="A49" s="154"/>
      <c r="B49" s="49" t="s">
        <v>58</v>
      </c>
      <c r="C49" s="135" t="s">
        <v>28</v>
      </c>
      <c r="D49" s="164"/>
      <c r="E49" s="128">
        <v>1</v>
      </c>
      <c r="F49" s="128"/>
      <c r="G49" s="10">
        <f t="shared" si="0"/>
        <v>0</v>
      </c>
      <c r="H49" s="128"/>
      <c r="I49" s="10">
        <f t="shared" si="1"/>
        <v>0</v>
      </c>
      <c r="J49" s="128"/>
      <c r="K49" s="10">
        <f t="shared" si="2"/>
        <v>0</v>
      </c>
      <c r="L49" s="10">
        <f t="shared" si="3"/>
        <v>0</v>
      </c>
    </row>
    <row r="50" spans="1:12" ht="27.6" x14ac:dyDescent="0.3">
      <c r="A50" s="154"/>
      <c r="B50" s="49" t="s">
        <v>59</v>
      </c>
      <c r="C50" s="135" t="s">
        <v>28</v>
      </c>
      <c r="D50" s="164"/>
      <c r="E50" s="128">
        <v>2</v>
      </c>
      <c r="F50" s="128"/>
      <c r="G50" s="10">
        <f t="shared" si="0"/>
        <v>0</v>
      </c>
      <c r="H50" s="128"/>
      <c r="I50" s="10">
        <f t="shared" si="1"/>
        <v>0</v>
      </c>
      <c r="J50" s="128"/>
      <c r="K50" s="10">
        <f t="shared" si="2"/>
        <v>0</v>
      </c>
      <c r="L50" s="10">
        <f t="shared" si="3"/>
        <v>0</v>
      </c>
    </row>
    <row r="51" spans="1:12" x14ac:dyDescent="0.3">
      <c r="A51" s="154"/>
      <c r="B51" s="113" t="s">
        <v>3</v>
      </c>
      <c r="C51" s="165" t="s">
        <v>0</v>
      </c>
      <c r="D51" s="164">
        <v>2</v>
      </c>
      <c r="E51" s="128">
        <f>E46*D51</f>
        <v>6</v>
      </c>
      <c r="F51" s="128"/>
      <c r="G51" s="10">
        <f t="shared" si="0"/>
        <v>0</v>
      </c>
      <c r="H51" s="128"/>
      <c r="I51" s="10">
        <f t="shared" si="1"/>
        <v>0</v>
      </c>
      <c r="J51" s="128"/>
      <c r="K51" s="10">
        <f t="shared" si="2"/>
        <v>0</v>
      </c>
      <c r="L51" s="10">
        <f t="shared" si="3"/>
        <v>0</v>
      </c>
    </row>
    <row r="52" spans="1:12" x14ac:dyDescent="0.3">
      <c r="A52" s="96">
        <v>9</v>
      </c>
      <c r="B52" s="104" t="s">
        <v>68</v>
      </c>
      <c r="C52" s="98" t="s">
        <v>28</v>
      </c>
      <c r="D52" s="99"/>
      <c r="E52" s="99">
        <v>1</v>
      </c>
      <c r="F52" s="21"/>
      <c r="G52" s="10">
        <f t="shared" si="0"/>
        <v>0</v>
      </c>
      <c r="H52" s="21"/>
      <c r="I52" s="10">
        <f t="shared" si="1"/>
        <v>0</v>
      </c>
      <c r="J52" s="21"/>
      <c r="K52" s="10">
        <f t="shared" si="2"/>
        <v>0</v>
      </c>
      <c r="L52" s="10">
        <f t="shared" si="3"/>
        <v>0</v>
      </c>
    </row>
    <row r="53" spans="1:12" x14ac:dyDescent="0.3">
      <c r="A53" s="96"/>
      <c r="B53" s="20" t="s">
        <v>8</v>
      </c>
      <c r="C53" s="102" t="s">
        <v>28</v>
      </c>
      <c r="D53" s="21"/>
      <c r="E53" s="21">
        <v>1</v>
      </c>
      <c r="F53" s="21"/>
      <c r="G53" s="10">
        <f t="shared" si="0"/>
        <v>0</v>
      </c>
      <c r="H53" s="38"/>
      <c r="I53" s="10">
        <f t="shared" si="1"/>
        <v>0</v>
      </c>
      <c r="J53" s="21"/>
      <c r="K53" s="10">
        <f t="shared" si="2"/>
        <v>0</v>
      </c>
      <c r="L53" s="10">
        <f t="shared" si="3"/>
        <v>0</v>
      </c>
    </row>
    <row r="54" spans="1:12" ht="27.6" x14ac:dyDescent="0.3">
      <c r="A54" s="96"/>
      <c r="B54" s="48" t="s">
        <v>70</v>
      </c>
      <c r="C54" s="74" t="s">
        <v>28</v>
      </c>
      <c r="D54" s="21"/>
      <c r="E54" s="21">
        <v>1</v>
      </c>
      <c r="F54" s="21"/>
      <c r="G54" s="10">
        <f t="shared" si="0"/>
        <v>0</v>
      </c>
      <c r="H54" s="21"/>
      <c r="I54" s="10">
        <f t="shared" si="1"/>
        <v>0</v>
      </c>
      <c r="J54" s="21"/>
      <c r="K54" s="10">
        <f t="shared" si="2"/>
        <v>0</v>
      </c>
      <c r="L54" s="10">
        <f t="shared" si="3"/>
        <v>0</v>
      </c>
    </row>
    <row r="55" spans="1:12" x14ac:dyDescent="0.3">
      <c r="A55" s="96"/>
      <c r="B55" s="48" t="s">
        <v>69</v>
      </c>
      <c r="C55" s="74" t="s">
        <v>9</v>
      </c>
      <c r="D55" s="21"/>
      <c r="E55" s="21">
        <v>1</v>
      </c>
      <c r="F55" s="21"/>
      <c r="G55" s="10">
        <f t="shared" si="0"/>
        <v>0</v>
      </c>
      <c r="H55" s="21"/>
      <c r="I55" s="10">
        <f t="shared" si="1"/>
        <v>0</v>
      </c>
      <c r="J55" s="21"/>
      <c r="K55" s="10">
        <f t="shared" si="2"/>
        <v>0</v>
      </c>
      <c r="L55" s="10">
        <f t="shared" si="3"/>
        <v>0</v>
      </c>
    </row>
    <row r="56" spans="1:12" x14ac:dyDescent="0.3">
      <c r="A56" s="96"/>
      <c r="B56" s="20" t="s">
        <v>3</v>
      </c>
      <c r="C56" s="102" t="s">
        <v>0</v>
      </c>
      <c r="D56" s="21">
        <v>5</v>
      </c>
      <c r="E56" s="21">
        <f>E52*D56</f>
        <v>5</v>
      </c>
      <c r="F56" s="21"/>
      <c r="G56" s="10">
        <f t="shared" si="0"/>
        <v>0</v>
      </c>
      <c r="H56" s="21"/>
      <c r="I56" s="10">
        <f t="shared" si="1"/>
        <v>0</v>
      </c>
      <c r="J56" s="21"/>
      <c r="K56" s="10">
        <f t="shared" si="2"/>
        <v>0</v>
      </c>
      <c r="L56" s="10">
        <f t="shared" si="3"/>
        <v>0</v>
      </c>
    </row>
    <row r="57" spans="1:12" x14ac:dyDescent="0.3">
      <c r="A57" s="13">
        <v>10</v>
      </c>
      <c r="B57" s="6" t="s">
        <v>168</v>
      </c>
      <c r="C57" s="84" t="s">
        <v>28</v>
      </c>
      <c r="D57" s="8"/>
      <c r="E57" s="8">
        <v>1</v>
      </c>
      <c r="F57" s="9"/>
      <c r="G57" s="10">
        <f t="shared" si="0"/>
        <v>0</v>
      </c>
      <c r="H57" s="9"/>
      <c r="I57" s="10">
        <f t="shared" si="1"/>
        <v>0</v>
      </c>
      <c r="J57" s="9"/>
      <c r="K57" s="10">
        <f t="shared" si="2"/>
        <v>0</v>
      </c>
      <c r="L57" s="10">
        <f t="shared" si="3"/>
        <v>0</v>
      </c>
    </row>
    <row r="58" spans="1:12" x14ac:dyDescent="0.3">
      <c r="A58" s="13"/>
      <c r="B58" s="68" t="s">
        <v>169</v>
      </c>
      <c r="C58" s="98"/>
      <c r="D58" s="99"/>
      <c r="E58" s="99">
        <v>1</v>
      </c>
      <c r="F58" s="21"/>
      <c r="G58" s="10">
        <f t="shared" si="0"/>
        <v>0</v>
      </c>
      <c r="H58" s="9"/>
      <c r="I58" s="10">
        <f t="shared" si="1"/>
        <v>0</v>
      </c>
      <c r="J58" s="9"/>
      <c r="K58" s="10">
        <f t="shared" si="2"/>
        <v>0</v>
      </c>
      <c r="L58" s="10">
        <f t="shared" si="3"/>
        <v>0</v>
      </c>
    </row>
    <row r="59" spans="1:12" x14ac:dyDescent="0.3">
      <c r="A59" s="13"/>
      <c r="B59" s="18" t="s">
        <v>76</v>
      </c>
      <c r="C59" s="85" t="s">
        <v>28</v>
      </c>
      <c r="D59" s="9"/>
      <c r="E59" s="9">
        <v>2</v>
      </c>
      <c r="F59" s="9"/>
      <c r="G59" s="10">
        <f t="shared" si="0"/>
        <v>0</v>
      </c>
      <c r="H59" s="9"/>
      <c r="I59" s="10">
        <f t="shared" si="1"/>
        <v>0</v>
      </c>
      <c r="J59" s="9"/>
      <c r="K59" s="10">
        <f t="shared" si="2"/>
        <v>0</v>
      </c>
      <c r="L59" s="10">
        <f t="shared" si="3"/>
        <v>0</v>
      </c>
    </row>
    <row r="60" spans="1:12" x14ac:dyDescent="0.3">
      <c r="A60" s="13"/>
      <c r="B60" s="11" t="s">
        <v>3</v>
      </c>
      <c r="C60" s="80" t="s">
        <v>0</v>
      </c>
      <c r="D60" s="9">
        <v>2</v>
      </c>
      <c r="E60" s="9">
        <f>E57*D60</f>
        <v>2</v>
      </c>
      <c r="F60" s="9"/>
      <c r="G60" s="10">
        <f t="shared" si="0"/>
        <v>0</v>
      </c>
      <c r="H60" s="9"/>
      <c r="I60" s="10">
        <f t="shared" si="1"/>
        <v>0</v>
      </c>
      <c r="J60" s="9"/>
      <c r="K60" s="10">
        <f t="shared" si="2"/>
        <v>0</v>
      </c>
      <c r="L60" s="10">
        <f t="shared" si="3"/>
        <v>0</v>
      </c>
    </row>
    <row r="61" spans="1:12" x14ac:dyDescent="0.3">
      <c r="A61" s="115">
        <v>11</v>
      </c>
      <c r="B61" s="15" t="s">
        <v>129</v>
      </c>
      <c r="C61" s="81" t="s">
        <v>15</v>
      </c>
      <c r="D61" s="8"/>
      <c r="E61" s="8">
        <v>1.4</v>
      </c>
      <c r="F61" s="9"/>
      <c r="G61" s="10">
        <f t="shared" si="0"/>
        <v>0</v>
      </c>
      <c r="H61" s="9"/>
      <c r="I61" s="10">
        <f t="shared" si="1"/>
        <v>0</v>
      </c>
      <c r="J61" s="9"/>
      <c r="K61" s="10">
        <f t="shared" si="2"/>
        <v>0</v>
      </c>
      <c r="L61" s="10">
        <f t="shared" si="3"/>
        <v>0</v>
      </c>
    </row>
    <row r="62" spans="1:12" x14ac:dyDescent="0.3">
      <c r="A62" s="13">
        <v>12</v>
      </c>
      <c r="B62" s="15" t="s">
        <v>73</v>
      </c>
      <c r="C62" s="84" t="s">
        <v>28</v>
      </c>
      <c r="D62" s="8"/>
      <c r="E62" s="8">
        <v>1</v>
      </c>
      <c r="F62" s="9"/>
      <c r="G62" s="10">
        <f t="shared" si="0"/>
        <v>0</v>
      </c>
      <c r="H62" s="9"/>
      <c r="I62" s="10">
        <f t="shared" si="1"/>
        <v>0</v>
      </c>
      <c r="J62" s="9"/>
      <c r="K62" s="10">
        <f t="shared" si="2"/>
        <v>0</v>
      </c>
      <c r="L62" s="10">
        <f t="shared" si="3"/>
        <v>0</v>
      </c>
    </row>
    <row r="63" spans="1:12" x14ac:dyDescent="0.3">
      <c r="A63" s="13"/>
      <c r="B63" s="11" t="s">
        <v>8</v>
      </c>
      <c r="C63" s="103" t="s">
        <v>28</v>
      </c>
      <c r="D63" s="9"/>
      <c r="E63" s="9">
        <v>1</v>
      </c>
      <c r="F63" s="9"/>
      <c r="G63" s="10">
        <f t="shared" si="0"/>
        <v>0</v>
      </c>
      <c r="H63" s="38"/>
      <c r="I63" s="10">
        <f t="shared" si="1"/>
        <v>0</v>
      </c>
      <c r="J63" s="9"/>
      <c r="K63" s="10">
        <f t="shared" si="2"/>
        <v>0</v>
      </c>
      <c r="L63" s="10">
        <f t="shared" si="3"/>
        <v>0</v>
      </c>
    </row>
    <row r="64" spans="1:12" x14ac:dyDescent="0.3">
      <c r="A64" s="13"/>
      <c r="B64" s="18" t="s">
        <v>77</v>
      </c>
      <c r="C64" s="74" t="s">
        <v>42</v>
      </c>
      <c r="D64" s="9"/>
      <c r="E64" s="9">
        <v>1.5</v>
      </c>
      <c r="F64" s="9"/>
      <c r="G64" s="10">
        <f t="shared" si="0"/>
        <v>0</v>
      </c>
      <c r="H64" s="9"/>
      <c r="I64" s="10">
        <f t="shared" si="1"/>
        <v>0</v>
      </c>
      <c r="J64" s="9"/>
      <c r="K64" s="10">
        <f t="shared" si="2"/>
        <v>0</v>
      </c>
      <c r="L64" s="10">
        <f t="shared" si="3"/>
        <v>0</v>
      </c>
    </row>
    <row r="65" spans="1:12" x14ac:dyDescent="0.3">
      <c r="A65" s="13"/>
      <c r="B65" s="18" t="s">
        <v>78</v>
      </c>
      <c r="C65" s="74" t="s">
        <v>42</v>
      </c>
      <c r="D65" s="9"/>
      <c r="E65" s="9">
        <v>1</v>
      </c>
      <c r="F65" s="9"/>
      <c r="G65" s="10">
        <f t="shared" si="0"/>
        <v>0</v>
      </c>
      <c r="H65" s="9"/>
      <c r="I65" s="10">
        <f t="shared" si="1"/>
        <v>0</v>
      </c>
      <c r="J65" s="9"/>
      <c r="K65" s="10">
        <f t="shared" si="2"/>
        <v>0</v>
      </c>
      <c r="L65" s="10">
        <f t="shared" si="3"/>
        <v>0</v>
      </c>
    </row>
    <row r="66" spans="1:12" x14ac:dyDescent="0.3">
      <c r="A66" s="13"/>
      <c r="B66" s="11" t="s">
        <v>3</v>
      </c>
      <c r="C66" s="80" t="s">
        <v>0</v>
      </c>
      <c r="D66" s="9">
        <v>2</v>
      </c>
      <c r="E66" s="9">
        <f>E62*D66</f>
        <v>2</v>
      </c>
      <c r="F66" s="9"/>
      <c r="G66" s="10">
        <f t="shared" si="0"/>
        <v>0</v>
      </c>
      <c r="H66" s="9"/>
      <c r="I66" s="10">
        <f t="shared" si="1"/>
        <v>0</v>
      </c>
      <c r="J66" s="9"/>
      <c r="K66" s="10">
        <f t="shared" si="2"/>
        <v>0</v>
      </c>
      <c r="L66" s="10">
        <f t="shared" si="3"/>
        <v>0</v>
      </c>
    </row>
    <row r="67" spans="1:12" ht="27.6" x14ac:dyDescent="0.3">
      <c r="A67" s="96">
        <v>13</v>
      </c>
      <c r="B67" s="17" t="s">
        <v>126</v>
      </c>
      <c r="C67" s="107" t="s">
        <v>28</v>
      </c>
      <c r="D67" s="8"/>
      <c r="E67" s="8">
        <v>1</v>
      </c>
      <c r="F67" s="9"/>
      <c r="G67" s="10">
        <f t="shared" si="0"/>
        <v>0</v>
      </c>
      <c r="H67" s="9"/>
      <c r="I67" s="10">
        <f t="shared" si="1"/>
        <v>0</v>
      </c>
      <c r="J67" s="9"/>
      <c r="K67" s="10">
        <f t="shared" si="2"/>
        <v>0</v>
      </c>
      <c r="L67" s="10">
        <f t="shared" si="3"/>
        <v>0</v>
      </c>
    </row>
    <row r="68" spans="1:12" x14ac:dyDescent="0.3">
      <c r="A68" s="96">
        <v>14</v>
      </c>
      <c r="B68" s="17" t="s">
        <v>127</v>
      </c>
      <c r="C68" s="89" t="s">
        <v>16</v>
      </c>
      <c r="D68" s="7"/>
      <c r="E68" s="90">
        <v>1</v>
      </c>
      <c r="F68" s="41"/>
      <c r="G68" s="10">
        <f t="shared" si="0"/>
        <v>0</v>
      </c>
      <c r="H68" s="41"/>
      <c r="I68" s="10">
        <f t="shared" si="1"/>
        <v>0</v>
      </c>
      <c r="J68" s="41"/>
      <c r="K68" s="10">
        <f t="shared" si="2"/>
        <v>0</v>
      </c>
      <c r="L68" s="10">
        <f t="shared" si="3"/>
        <v>0</v>
      </c>
    </row>
    <row r="69" spans="1:12" ht="27.6" x14ac:dyDescent="0.3">
      <c r="A69" s="96">
        <v>15</v>
      </c>
      <c r="B69" s="17" t="s">
        <v>118</v>
      </c>
      <c r="C69" s="81" t="s">
        <v>0</v>
      </c>
      <c r="D69" s="16"/>
      <c r="E69" s="8">
        <v>1</v>
      </c>
      <c r="F69" s="9"/>
      <c r="G69" s="10">
        <f t="shared" si="0"/>
        <v>0</v>
      </c>
      <c r="H69" s="9"/>
      <c r="I69" s="10">
        <f t="shared" si="1"/>
        <v>0</v>
      </c>
      <c r="J69" s="9"/>
      <c r="K69" s="10">
        <f t="shared" si="2"/>
        <v>0</v>
      </c>
      <c r="L69" s="10">
        <f t="shared" si="3"/>
        <v>0</v>
      </c>
    </row>
    <row r="70" spans="1:12" ht="27.6" x14ac:dyDescent="0.3">
      <c r="A70" s="96">
        <v>16</v>
      </c>
      <c r="B70" s="17" t="s">
        <v>121</v>
      </c>
      <c r="C70" s="89" t="s">
        <v>0</v>
      </c>
      <c r="D70" s="7"/>
      <c r="E70" s="90">
        <v>1</v>
      </c>
      <c r="F70" s="41"/>
      <c r="G70" s="10">
        <f t="shared" si="0"/>
        <v>0</v>
      </c>
      <c r="H70" s="41"/>
      <c r="I70" s="10">
        <f t="shared" si="1"/>
        <v>0</v>
      </c>
      <c r="J70" s="41"/>
      <c r="K70" s="10">
        <f t="shared" si="2"/>
        <v>0</v>
      </c>
      <c r="L70" s="10">
        <f t="shared" si="3"/>
        <v>0</v>
      </c>
    </row>
    <row r="71" spans="1:12" ht="27.6" x14ac:dyDescent="0.3">
      <c r="A71" s="96">
        <v>17</v>
      </c>
      <c r="B71" s="32" t="s">
        <v>55</v>
      </c>
      <c r="C71" s="74" t="s">
        <v>15</v>
      </c>
      <c r="D71" s="9"/>
      <c r="E71" s="9">
        <v>42</v>
      </c>
      <c r="F71" s="9"/>
      <c r="G71" s="10">
        <f t="shared" si="0"/>
        <v>0</v>
      </c>
      <c r="H71" s="9"/>
      <c r="I71" s="10">
        <f t="shared" si="1"/>
        <v>0</v>
      </c>
      <c r="J71" s="9"/>
      <c r="K71" s="10">
        <f t="shared" si="2"/>
        <v>0</v>
      </c>
      <c r="L71" s="10">
        <f t="shared" si="3"/>
        <v>0</v>
      </c>
    </row>
    <row r="72" spans="1:12" x14ac:dyDescent="0.3">
      <c r="A72" s="13"/>
      <c r="B72" s="22" t="s">
        <v>5</v>
      </c>
      <c r="C72" s="80"/>
      <c r="D72" s="12"/>
      <c r="E72" s="9"/>
      <c r="F72" s="21"/>
      <c r="G72" s="23">
        <f>SUM(G9:G71)</f>
        <v>0</v>
      </c>
      <c r="H72" s="14"/>
      <c r="I72" s="23">
        <f>SUM(I9:I71)</f>
        <v>0</v>
      </c>
      <c r="J72" s="14"/>
      <c r="K72" s="23">
        <f>SUM(K9:K71)</f>
        <v>0</v>
      </c>
      <c r="L72" s="23">
        <f>G72+I72+K72</f>
        <v>0</v>
      </c>
    </row>
    <row r="73" spans="1:12" x14ac:dyDescent="0.3">
      <c r="A73" s="13"/>
      <c r="B73" s="11" t="s">
        <v>4</v>
      </c>
      <c r="C73" s="86"/>
      <c r="D73" s="12"/>
      <c r="E73" s="9"/>
      <c r="F73" s="21"/>
      <c r="G73" s="9"/>
      <c r="H73" s="9"/>
      <c r="I73" s="9"/>
      <c r="J73" s="9"/>
      <c r="K73" s="10"/>
      <c r="L73" s="10">
        <f>G72*C73</f>
        <v>0</v>
      </c>
    </row>
    <row r="74" spans="1:12" x14ac:dyDescent="0.3">
      <c r="A74" s="60"/>
      <c r="B74" s="5" t="s">
        <v>5</v>
      </c>
      <c r="C74" s="80"/>
      <c r="D74" s="24"/>
      <c r="E74" s="25"/>
      <c r="F74" s="26"/>
      <c r="G74" s="25"/>
      <c r="H74" s="26"/>
      <c r="I74" s="26"/>
      <c r="J74" s="25"/>
      <c r="K74" s="27"/>
      <c r="L74" s="28">
        <f>L73+L72</f>
        <v>0</v>
      </c>
    </row>
    <row r="75" spans="1:12" x14ac:dyDescent="0.3">
      <c r="A75" s="60"/>
      <c r="B75" s="29" t="s">
        <v>6</v>
      </c>
      <c r="C75" s="87"/>
      <c r="D75" s="24"/>
      <c r="E75" s="25"/>
      <c r="F75" s="26"/>
      <c r="G75" s="25"/>
      <c r="H75" s="26"/>
      <c r="I75" s="26"/>
      <c r="J75" s="25"/>
      <c r="K75" s="27"/>
      <c r="L75" s="28">
        <f>L74*C75</f>
        <v>0</v>
      </c>
    </row>
    <row r="76" spans="1:12" x14ac:dyDescent="0.3">
      <c r="A76" s="60"/>
      <c r="B76" s="30" t="s">
        <v>5</v>
      </c>
      <c r="C76" s="88"/>
      <c r="D76" s="24"/>
      <c r="E76" s="25"/>
      <c r="F76" s="26"/>
      <c r="G76" s="25"/>
      <c r="H76" s="26"/>
      <c r="I76" s="26"/>
      <c r="J76" s="25"/>
      <c r="K76" s="27"/>
      <c r="L76" s="28">
        <f>L75+L74</f>
        <v>0</v>
      </c>
    </row>
    <row r="77" spans="1:12" x14ac:dyDescent="0.3">
      <c r="A77" s="13"/>
      <c r="B77" s="29" t="s">
        <v>56</v>
      </c>
      <c r="C77" s="87"/>
      <c r="D77" s="24"/>
      <c r="E77" s="9"/>
      <c r="F77" s="21"/>
      <c r="G77" s="9"/>
      <c r="H77" s="21"/>
      <c r="I77" s="21"/>
      <c r="J77" s="9"/>
      <c r="K77" s="10"/>
      <c r="L77" s="10">
        <f>L76*C77</f>
        <v>0</v>
      </c>
    </row>
    <row r="78" spans="1:12" x14ac:dyDescent="0.3">
      <c r="A78" s="13"/>
      <c r="B78" s="30" t="s">
        <v>5</v>
      </c>
      <c r="C78" s="88"/>
      <c r="D78" s="31"/>
      <c r="E78" s="9"/>
      <c r="F78" s="21"/>
      <c r="G78" s="9"/>
      <c r="H78" s="21"/>
      <c r="I78" s="21"/>
      <c r="J78" s="9"/>
      <c r="K78" s="10"/>
      <c r="L78" s="10">
        <f>L77+L76</f>
        <v>0</v>
      </c>
    </row>
    <row r="79" spans="1:12" x14ac:dyDescent="0.3">
      <c r="A79" s="13"/>
      <c r="B79" s="29" t="s">
        <v>7</v>
      </c>
      <c r="C79" s="86"/>
      <c r="D79" s="12"/>
      <c r="E79" s="9"/>
      <c r="F79" s="21"/>
      <c r="G79" s="9"/>
      <c r="H79" s="21"/>
      <c r="I79" s="21"/>
      <c r="J79" s="9"/>
      <c r="K79" s="10"/>
      <c r="L79" s="10">
        <f>L78*C79</f>
        <v>0</v>
      </c>
    </row>
    <row r="80" spans="1:12" x14ac:dyDescent="0.3">
      <c r="A80" s="13"/>
      <c r="B80" s="30" t="s">
        <v>52</v>
      </c>
      <c r="C80" s="80"/>
      <c r="D80" s="12"/>
      <c r="E80" s="9"/>
      <c r="F80" s="21"/>
      <c r="G80" s="9"/>
      <c r="H80" s="9"/>
      <c r="I80" s="9"/>
      <c r="J80" s="9"/>
      <c r="K80" s="10"/>
      <c r="L80" s="10">
        <f>L79+L78</f>
        <v>0</v>
      </c>
    </row>
    <row r="81" spans="1:12" x14ac:dyDescent="0.3">
      <c r="A81" s="13"/>
      <c r="B81" s="11" t="s">
        <v>53</v>
      </c>
      <c r="C81" s="86">
        <v>0.18</v>
      </c>
      <c r="D81" s="12"/>
      <c r="E81" s="12"/>
      <c r="F81" s="12"/>
      <c r="G81" s="12"/>
      <c r="H81" s="12"/>
      <c r="I81" s="12"/>
      <c r="J81" s="12"/>
      <c r="K81" s="12"/>
      <c r="L81" s="79">
        <f>L80*C81</f>
        <v>0</v>
      </c>
    </row>
    <row r="82" spans="1:12" x14ac:dyDescent="0.3">
      <c r="A82" s="13"/>
      <c r="B82" s="59" t="s">
        <v>10</v>
      </c>
      <c r="C82" s="5"/>
      <c r="D82" s="12"/>
      <c r="E82" s="12"/>
      <c r="F82" s="12"/>
      <c r="G82" s="12"/>
      <c r="H82" s="12"/>
      <c r="I82" s="12"/>
      <c r="J82" s="12"/>
      <c r="K82" s="12"/>
      <c r="L82" s="31">
        <f>SUM(L80:L81)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BC2B3-358F-4098-85BD-AC6B6B5329E7}">
  <sheetPr>
    <tabColor theme="9" tint="0.39997558519241921"/>
  </sheetPr>
  <dimension ref="A1:L94"/>
  <sheetViews>
    <sheetView topLeftCell="A60" workbookViewId="0">
      <selection activeCell="C170" sqref="C170:C176"/>
    </sheetView>
  </sheetViews>
  <sheetFormatPr defaultRowHeight="14.4" x14ac:dyDescent="0.3"/>
  <cols>
    <col min="1" max="1" width="3.33203125" customWidth="1"/>
    <col min="2" max="2" width="65.44140625" customWidth="1"/>
    <col min="7" max="7" width="11.21875" customWidth="1"/>
    <col min="9" max="9" width="11.109375" customWidth="1"/>
    <col min="11" max="11" width="11.44140625" customWidth="1"/>
    <col min="12" max="12" width="14" customWidth="1"/>
  </cols>
  <sheetData>
    <row r="1" spans="1:12" x14ac:dyDescent="0.3">
      <c r="A1" s="4"/>
      <c r="B1" s="4" t="s">
        <v>39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70" t="s">
        <v>102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x14ac:dyDescent="0.3">
      <c r="A3" s="64"/>
      <c r="B3" s="64" t="s">
        <v>40</v>
      </c>
      <c r="C3" s="64"/>
      <c r="D3" s="64"/>
      <c r="E3" s="64"/>
      <c r="F3" s="64"/>
      <c r="G3" s="3"/>
      <c r="H3" s="171" t="s">
        <v>11</v>
      </c>
      <c r="I3" s="171"/>
      <c r="J3" s="171"/>
      <c r="K3" s="179">
        <f>L94</f>
        <v>0</v>
      </c>
      <c r="L3" s="179"/>
    </row>
    <row r="4" spans="1:12" x14ac:dyDescent="0.3">
      <c r="A4" s="168" t="s">
        <v>30</v>
      </c>
      <c r="B4" s="168" t="s">
        <v>31</v>
      </c>
      <c r="C4" s="168" t="s">
        <v>32</v>
      </c>
      <c r="D4" s="172" t="s">
        <v>33</v>
      </c>
      <c r="E4" s="172" t="s">
        <v>34</v>
      </c>
      <c r="F4" s="174" t="s">
        <v>35</v>
      </c>
      <c r="G4" s="175"/>
      <c r="H4" s="176" t="s">
        <v>36</v>
      </c>
      <c r="I4" s="175"/>
      <c r="J4" s="177" t="s">
        <v>37</v>
      </c>
      <c r="K4" s="178"/>
      <c r="L4" s="168" t="s">
        <v>5</v>
      </c>
    </row>
    <row r="5" spans="1:12" x14ac:dyDescent="0.3">
      <c r="A5" s="169"/>
      <c r="B5" s="169"/>
      <c r="C5" s="169"/>
      <c r="D5" s="173"/>
      <c r="E5" s="173"/>
      <c r="F5" s="65" t="s">
        <v>38</v>
      </c>
      <c r="G5" s="65" t="s">
        <v>5</v>
      </c>
      <c r="H5" s="65" t="s">
        <v>38</v>
      </c>
      <c r="I5" s="65" t="s">
        <v>5</v>
      </c>
      <c r="J5" s="65" t="s">
        <v>38</v>
      </c>
      <c r="K5" s="65" t="s">
        <v>5</v>
      </c>
      <c r="L5" s="169"/>
    </row>
    <row r="6" spans="1:12" x14ac:dyDescent="0.3">
      <c r="A6" s="66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</row>
    <row r="7" spans="1:12" ht="18.600000000000001" customHeight="1" x14ac:dyDescent="0.3">
      <c r="A7" s="66"/>
      <c r="B7" s="78" t="s">
        <v>130</v>
      </c>
      <c r="C7" s="76"/>
      <c r="D7" s="67"/>
      <c r="E7" s="67"/>
      <c r="F7" s="67"/>
      <c r="G7" s="67"/>
      <c r="H7" s="67"/>
      <c r="I7" s="67"/>
      <c r="J7" s="67"/>
      <c r="K7" s="67"/>
      <c r="L7" s="67"/>
    </row>
    <row r="8" spans="1:12" ht="18.600000000000001" customHeight="1" x14ac:dyDescent="0.3">
      <c r="A8" s="66"/>
      <c r="B8" s="77" t="s">
        <v>79</v>
      </c>
      <c r="C8" s="76"/>
      <c r="D8" s="67"/>
      <c r="E8" s="67"/>
      <c r="F8" s="67"/>
      <c r="G8" s="67"/>
      <c r="H8" s="67"/>
      <c r="I8" s="67"/>
      <c r="J8" s="67"/>
      <c r="K8" s="67"/>
      <c r="L8" s="67"/>
    </row>
    <row r="9" spans="1:12" ht="27.6" x14ac:dyDescent="0.3">
      <c r="A9" s="69">
        <v>1</v>
      </c>
      <c r="B9" s="91" t="s">
        <v>131</v>
      </c>
      <c r="C9" s="92" t="s">
        <v>90</v>
      </c>
      <c r="D9" s="93"/>
      <c r="E9" s="94">
        <v>23</v>
      </c>
      <c r="F9" s="95"/>
      <c r="G9" s="10">
        <f t="shared" ref="G9:G72" si="0">F9*E9</f>
        <v>0</v>
      </c>
      <c r="H9" s="38"/>
      <c r="I9" s="10">
        <f t="shared" ref="I9:I72" si="1">H9*E9</f>
        <v>0</v>
      </c>
      <c r="J9" s="38"/>
      <c r="K9" s="10">
        <f t="shared" ref="K9:K72" si="2">J9*E9</f>
        <v>0</v>
      </c>
      <c r="L9" s="10">
        <f t="shared" ref="L9:L72" si="3">G9+I9+K9</f>
        <v>0</v>
      </c>
    </row>
    <row r="10" spans="1:12" x14ac:dyDescent="0.3">
      <c r="A10" s="69"/>
      <c r="B10" s="33" t="s">
        <v>13</v>
      </c>
      <c r="C10" s="74" t="s">
        <v>42</v>
      </c>
      <c r="D10" s="21">
        <v>1</v>
      </c>
      <c r="E10" s="21">
        <f>D10*E9</f>
        <v>23</v>
      </c>
      <c r="F10" s="34"/>
      <c r="G10" s="10">
        <f t="shared" si="0"/>
        <v>0</v>
      </c>
      <c r="H10" s="34"/>
      <c r="I10" s="10">
        <f t="shared" si="1"/>
        <v>0</v>
      </c>
      <c r="J10" s="41"/>
      <c r="K10" s="10">
        <f t="shared" si="2"/>
        <v>0</v>
      </c>
      <c r="L10" s="10">
        <f t="shared" si="3"/>
        <v>0</v>
      </c>
    </row>
    <row r="11" spans="1:12" x14ac:dyDescent="0.3">
      <c r="A11" s="75"/>
      <c r="B11" s="20" t="s">
        <v>12</v>
      </c>
      <c r="C11" s="74" t="s">
        <v>0</v>
      </c>
      <c r="D11" s="58">
        <v>0.1</v>
      </c>
      <c r="E11" s="21">
        <f>D11*E9</f>
        <v>2.3000000000000003</v>
      </c>
      <c r="F11" s="21"/>
      <c r="G11" s="10">
        <f t="shared" si="0"/>
        <v>0</v>
      </c>
      <c r="H11" s="21"/>
      <c r="I11" s="10">
        <f t="shared" si="1"/>
        <v>0</v>
      </c>
      <c r="J11" s="21"/>
      <c r="K11" s="10">
        <f t="shared" si="2"/>
        <v>0</v>
      </c>
      <c r="L11" s="10">
        <f t="shared" si="3"/>
        <v>0</v>
      </c>
    </row>
    <row r="12" spans="1:12" ht="27.6" x14ac:dyDescent="0.3">
      <c r="A12" s="69">
        <v>2</v>
      </c>
      <c r="B12" s="91" t="s">
        <v>136</v>
      </c>
      <c r="C12" s="81" t="s">
        <v>22</v>
      </c>
      <c r="D12" s="71"/>
      <c r="E12" s="72">
        <v>14</v>
      </c>
      <c r="F12" s="73"/>
      <c r="G12" s="10">
        <f t="shared" si="0"/>
        <v>0</v>
      </c>
      <c r="H12" s="38"/>
      <c r="I12" s="10">
        <f t="shared" si="1"/>
        <v>0</v>
      </c>
      <c r="J12" s="38"/>
      <c r="K12" s="10">
        <f t="shared" si="2"/>
        <v>0</v>
      </c>
      <c r="L12" s="10">
        <f t="shared" si="3"/>
        <v>0</v>
      </c>
    </row>
    <row r="13" spans="1:12" x14ac:dyDescent="0.3">
      <c r="A13" s="69"/>
      <c r="B13" s="43" t="s">
        <v>13</v>
      </c>
      <c r="C13" s="74" t="s">
        <v>15</v>
      </c>
      <c r="D13" s="21">
        <v>1</v>
      </c>
      <c r="E13" s="21">
        <f>E12*D13</f>
        <v>14</v>
      </c>
      <c r="F13" s="38"/>
      <c r="G13" s="10">
        <f t="shared" si="0"/>
        <v>0</v>
      </c>
      <c r="H13" s="38"/>
      <c r="I13" s="10">
        <f t="shared" si="1"/>
        <v>0</v>
      </c>
      <c r="J13" s="21"/>
      <c r="K13" s="10">
        <f t="shared" si="2"/>
        <v>0</v>
      </c>
      <c r="L13" s="10">
        <f t="shared" si="3"/>
        <v>0</v>
      </c>
    </row>
    <row r="14" spans="1:12" x14ac:dyDescent="0.3">
      <c r="A14" s="75"/>
      <c r="B14" s="45" t="s">
        <v>49</v>
      </c>
      <c r="C14" s="83" t="s">
        <v>22</v>
      </c>
      <c r="D14" s="40">
        <v>1.01</v>
      </c>
      <c r="E14" s="38">
        <f>D14*E12</f>
        <v>14.14</v>
      </c>
      <c r="F14" s="38"/>
      <c r="G14" s="10">
        <f t="shared" si="0"/>
        <v>0</v>
      </c>
      <c r="H14" s="38"/>
      <c r="I14" s="10">
        <f t="shared" si="1"/>
        <v>0</v>
      </c>
      <c r="J14" s="38"/>
      <c r="K14" s="10">
        <f t="shared" si="2"/>
        <v>0</v>
      </c>
      <c r="L14" s="10">
        <f t="shared" si="3"/>
        <v>0</v>
      </c>
    </row>
    <row r="15" spans="1:12" x14ac:dyDescent="0.3">
      <c r="A15" s="75"/>
      <c r="B15" s="43" t="s">
        <v>50</v>
      </c>
      <c r="C15" s="83" t="s">
        <v>16</v>
      </c>
      <c r="D15" s="39"/>
      <c r="E15" s="38">
        <v>3</v>
      </c>
      <c r="F15" s="38"/>
      <c r="G15" s="10">
        <f t="shared" si="0"/>
        <v>0</v>
      </c>
      <c r="H15" s="38"/>
      <c r="I15" s="10">
        <f t="shared" si="1"/>
        <v>0</v>
      </c>
      <c r="J15" s="38"/>
      <c r="K15" s="10">
        <f t="shared" si="2"/>
        <v>0</v>
      </c>
      <c r="L15" s="10">
        <f t="shared" si="3"/>
        <v>0</v>
      </c>
    </row>
    <row r="16" spans="1:12" x14ac:dyDescent="0.3">
      <c r="A16" s="75"/>
      <c r="B16" s="45" t="s">
        <v>12</v>
      </c>
      <c r="C16" s="83" t="s">
        <v>0</v>
      </c>
      <c r="D16" s="40">
        <v>0.04</v>
      </c>
      <c r="E16" s="38">
        <f>D16*E12</f>
        <v>0.56000000000000005</v>
      </c>
      <c r="F16" s="34"/>
      <c r="G16" s="10">
        <f t="shared" si="0"/>
        <v>0</v>
      </c>
      <c r="H16" s="38"/>
      <c r="I16" s="10">
        <f t="shared" si="1"/>
        <v>0</v>
      </c>
      <c r="J16" s="38"/>
      <c r="K16" s="10">
        <f t="shared" si="2"/>
        <v>0</v>
      </c>
      <c r="L16" s="10">
        <f t="shared" si="3"/>
        <v>0</v>
      </c>
    </row>
    <row r="17" spans="1:12" x14ac:dyDescent="0.3">
      <c r="A17" s="69">
        <v>3</v>
      </c>
      <c r="B17" s="70" t="s">
        <v>132</v>
      </c>
      <c r="C17" s="81" t="s">
        <v>22</v>
      </c>
      <c r="D17" s="71"/>
      <c r="E17" s="72">
        <v>15</v>
      </c>
      <c r="F17" s="73"/>
      <c r="G17" s="10">
        <f t="shared" si="0"/>
        <v>0</v>
      </c>
      <c r="H17" s="38"/>
      <c r="I17" s="10">
        <f t="shared" si="1"/>
        <v>0</v>
      </c>
      <c r="J17" s="38"/>
      <c r="K17" s="10">
        <f t="shared" si="2"/>
        <v>0</v>
      </c>
      <c r="L17" s="10">
        <f t="shared" si="3"/>
        <v>0</v>
      </c>
    </row>
    <row r="18" spans="1:12" x14ac:dyDescent="0.3">
      <c r="A18" s="69"/>
      <c r="B18" s="43" t="s">
        <v>13</v>
      </c>
      <c r="C18" s="74" t="s">
        <v>15</v>
      </c>
      <c r="D18" s="21">
        <v>1</v>
      </c>
      <c r="E18" s="21">
        <f>E17*D18</f>
        <v>15</v>
      </c>
      <c r="F18" s="38"/>
      <c r="G18" s="10">
        <f t="shared" si="0"/>
        <v>0</v>
      </c>
      <c r="H18" s="38"/>
      <c r="I18" s="10">
        <f t="shared" si="1"/>
        <v>0</v>
      </c>
      <c r="J18" s="21"/>
      <c r="K18" s="10">
        <f t="shared" si="2"/>
        <v>0</v>
      </c>
      <c r="L18" s="10">
        <f t="shared" si="3"/>
        <v>0</v>
      </c>
    </row>
    <row r="19" spans="1:12" x14ac:dyDescent="0.3">
      <c r="A19" s="75"/>
      <c r="B19" s="43" t="s">
        <v>133</v>
      </c>
      <c r="C19" s="83" t="s">
        <v>16</v>
      </c>
      <c r="D19" s="39"/>
      <c r="E19" s="38">
        <v>2</v>
      </c>
      <c r="F19" s="38"/>
      <c r="G19" s="10">
        <f t="shared" si="0"/>
        <v>0</v>
      </c>
      <c r="H19" s="38"/>
      <c r="I19" s="10">
        <f t="shared" si="1"/>
        <v>0</v>
      </c>
      <c r="J19" s="38"/>
      <c r="K19" s="10">
        <f t="shared" si="2"/>
        <v>0</v>
      </c>
      <c r="L19" s="10">
        <f t="shared" si="3"/>
        <v>0</v>
      </c>
    </row>
    <row r="20" spans="1:12" x14ac:dyDescent="0.3">
      <c r="A20" s="75"/>
      <c r="B20" s="45" t="s">
        <v>12</v>
      </c>
      <c r="C20" s="83" t="s">
        <v>0</v>
      </c>
      <c r="D20" s="40">
        <v>0.04</v>
      </c>
      <c r="E20" s="38">
        <f>D20*E17</f>
        <v>0.6</v>
      </c>
      <c r="F20" s="34"/>
      <c r="G20" s="10">
        <f t="shared" si="0"/>
        <v>0</v>
      </c>
      <c r="H20" s="38"/>
      <c r="I20" s="10">
        <f t="shared" si="1"/>
        <v>0</v>
      </c>
      <c r="J20" s="38"/>
      <c r="K20" s="10">
        <f t="shared" si="2"/>
        <v>0</v>
      </c>
      <c r="L20" s="10">
        <f t="shared" si="3"/>
        <v>0</v>
      </c>
    </row>
    <row r="21" spans="1:12" ht="27.6" x14ac:dyDescent="0.3">
      <c r="A21" s="13">
        <v>4</v>
      </c>
      <c r="B21" s="17" t="s">
        <v>134</v>
      </c>
      <c r="C21" s="81" t="s">
        <v>41</v>
      </c>
      <c r="D21" s="16"/>
      <c r="E21" s="8">
        <v>5</v>
      </c>
      <c r="F21" s="9"/>
      <c r="G21" s="10">
        <f t="shared" si="0"/>
        <v>0</v>
      </c>
      <c r="H21" s="9"/>
      <c r="I21" s="10">
        <f t="shared" si="1"/>
        <v>0</v>
      </c>
      <c r="J21" s="9"/>
      <c r="K21" s="10">
        <f t="shared" si="2"/>
        <v>0</v>
      </c>
      <c r="L21" s="10">
        <f t="shared" si="3"/>
        <v>0</v>
      </c>
    </row>
    <row r="22" spans="1:12" x14ac:dyDescent="0.3">
      <c r="A22" s="13"/>
      <c r="B22" s="33" t="s">
        <v>13</v>
      </c>
      <c r="C22" s="74" t="s">
        <v>42</v>
      </c>
      <c r="D22" s="21">
        <v>1</v>
      </c>
      <c r="E22" s="21">
        <f>E21*D22</f>
        <v>5</v>
      </c>
      <c r="F22" s="34"/>
      <c r="G22" s="10">
        <f t="shared" si="0"/>
        <v>0</v>
      </c>
      <c r="H22" s="41"/>
      <c r="I22" s="10">
        <f t="shared" si="1"/>
        <v>0</v>
      </c>
      <c r="J22" s="34"/>
      <c r="K22" s="10">
        <f t="shared" si="2"/>
        <v>0</v>
      </c>
      <c r="L22" s="10">
        <f t="shared" si="3"/>
        <v>0</v>
      </c>
    </row>
    <row r="23" spans="1:12" x14ac:dyDescent="0.3">
      <c r="A23" s="13"/>
      <c r="B23" s="43" t="s">
        <v>137</v>
      </c>
      <c r="C23" s="83" t="s">
        <v>16</v>
      </c>
      <c r="D23" s="39"/>
      <c r="E23" s="38">
        <v>2</v>
      </c>
      <c r="F23" s="38"/>
      <c r="G23" s="10">
        <f t="shared" si="0"/>
        <v>0</v>
      </c>
      <c r="H23" s="38"/>
      <c r="I23" s="10">
        <f t="shared" si="1"/>
        <v>0</v>
      </c>
      <c r="J23" s="38"/>
      <c r="K23" s="10">
        <f t="shared" si="2"/>
        <v>0</v>
      </c>
      <c r="L23" s="10">
        <f t="shared" si="3"/>
        <v>0</v>
      </c>
    </row>
    <row r="24" spans="1:12" x14ac:dyDescent="0.3">
      <c r="A24" s="13"/>
      <c r="B24" s="11" t="s">
        <v>3</v>
      </c>
      <c r="C24" s="80" t="s">
        <v>0</v>
      </c>
      <c r="D24" s="12">
        <v>0.4</v>
      </c>
      <c r="E24" s="9">
        <f>E21*D24</f>
        <v>2</v>
      </c>
      <c r="F24" s="9"/>
      <c r="G24" s="10">
        <f t="shared" si="0"/>
        <v>0</v>
      </c>
      <c r="H24" s="9"/>
      <c r="I24" s="10">
        <f t="shared" si="1"/>
        <v>0</v>
      </c>
      <c r="J24" s="9"/>
      <c r="K24" s="10">
        <f t="shared" si="2"/>
        <v>0</v>
      </c>
      <c r="L24" s="10">
        <f t="shared" si="3"/>
        <v>0</v>
      </c>
    </row>
    <row r="25" spans="1:12" x14ac:dyDescent="0.3">
      <c r="A25" s="13">
        <v>5</v>
      </c>
      <c r="B25" s="15" t="s">
        <v>97</v>
      </c>
      <c r="C25" s="81" t="s">
        <v>28</v>
      </c>
      <c r="D25" s="16"/>
      <c r="E25" s="8">
        <v>1</v>
      </c>
      <c r="F25" s="9"/>
      <c r="G25" s="10">
        <f t="shared" si="0"/>
        <v>0</v>
      </c>
      <c r="H25" s="9"/>
      <c r="I25" s="10">
        <f t="shared" si="1"/>
        <v>0</v>
      </c>
      <c r="J25" s="9"/>
      <c r="K25" s="10">
        <f t="shared" si="2"/>
        <v>0</v>
      </c>
      <c r="L25" s="10">
        <f t="shared" si="3"/>
        <v>0</v>
      </c>
    </row>
    <row r="26" spans="1:12" x14ac:dyDescent="0.3">
      <c r="A26" s="13">
        <v>6</v>
      </c>
      <c r="B26" s="15" t="s">
        <v>81</v>
      </c>
      <c r="C26" s="81" t="s">
        <v>15</v>
      </c>
      <c r="D26" s="16"/>
      <c r="E26" s="8">
        <v>4</v>
      </c>
      <c r="F26" s="9"/>
      <c r="G26" s="10">
        <f t="shared" si="0"/>
        <v>0</v>
      </c>
      <c r="H26" s="9"/>
      <c r="I26" s="10">
        <f t="shared" si="1"/>
        <v>0</v>
      </c>
      <c r="J26" s="9"/>
      <c r="K26" s="10">
        <f t="shared" si="2"/>
        <v>0</v>
      </c>
      <c r="L26" s="10">
        <f t="shared" si="3"/>
        <v>0</v>
      </c>
    </row>
    <row r="27" spans="1:12" x14ac:dyDescent="0.3">
      <c r="A27" s="13"/>
      <c r="B27" s="33" t="s">
        <v>13</v>
      </c>
      <c r="C27" s="74" t="s">
        <v>42</v>
      </c>
      <c r="D27" s="21">
        <v>1</v>
      </c>
      <c r="E27" s="21">
        <f>E26*D27</f>
        <v>4</v>
      </c>
      <c r="F27" s="34"/>
      <c r="G27" s="10">
        <f t="shared" si="0"/>
        <v>0</v>
      </c>
      <c r="H27" s="41"/>
      <c r="I27" s="10">
        <f t="shared" si="1"/>
        <v>0</v>
      </c>
      <c r="J27" s="34"/>
      <c r="K27" s="10">
        <f t="shared" si="2"/>
        <v>0</v>
      </c>
      <c r="L27" s="10">
        <f t="shared" si="3"/>
        <v>0</v>
      </c>
    </row>
    <row r="28" spans="1:12" x14ac:dyDescent="0.3">
      <c r="A28" s="13"/>
      <c r="B28" s="18" t="s">
        <v>83</v>
      </c>
      <c r="C28" s="74" t="s">
        <v>2</v>
      </c>
      <c r="D28" s="12"/>
      <c r="E28" s="9">
        <f>E26*0.35</f>
        <v>1.4</v>
      </c>
      <c r="F28" s="9"/>
      <c r="G28" s="10">
        <f t="shared" si="0"/>
        <v>0</v>
      </c>
      <c r="H28" s="9"/>
      <c r="I28" s="10">
        <f t="shared" si="1"/>
        <v>0</v>
      </c>
      <c r="J28" s="9"/>
      <c r="K28" s="10">
        <f t="shared" si="2"/>
        <v>0</v>
      </c>
      <c r="L28" s="10">
        <f t="shared" si="3"/>
        <v>0</v>
      </c>
    </row>
    <row r="29" spans="1:12" x14ac:dyDescent="0.3">
      <c r="A29" s="13"/>
      <c r="B29" s="11" t="s">
        <v>82</v>
      </c>
      <c r="C29" s="80" t="s">
        <v>1</v>
      </c>
      <c r="D29" s="12"/>
      <c r="E29" s="9">
        <f>E28*0.3</f>
        <v>0.42</v>
      </c>
      <c r="F29" s="9"/>
      <c r="G29" s="10">
        <f t="shared" si="0"/>
        <v>0</v>
      </c>
      <c r="H29" s="9"/>
      <c r="I29" s="10">
        <f t="shared" si="1"/>
        <v>0</v>
      </c>
      <c r="J29" s="9"/>
      <c r="K29" s="10">
        <f t="shared" si="2"/>
        <v>0</v>
      </c>
      <c r="L29" s="10">
        <f t="shared" si="3"/>
        <v>0</v>
      </c>
    </row>
    <row r="30" spans="1:12" x14ac:dyDescent="0.3">
      <c r="A30" s="13"/>
      <c r="B30" s="11" t="s">
        <v>3</v>
      </c>
      <c r="C30" s="80" t="s">
        <v>0</v>
      </c>
      <c r="D30" s="12">
        <v>0.2</v>
      </c>
      <c r="E30" s="9">
        <f>E26*D30</f>
        <v>0.8</v>
      </c>
      <c r="F30" s="9"/>
      <c r="G30" s="10">
        <f t="shared" si="0"/>
        <v>0</v>
      </c>
      <c r="H30" s="9"/>
      <c r="I30" s="10">
        <f t="shared" si="1"/>
        <v>0</v>
      </c>
      <c r="J30" s="9"/>
      <c r="K30" s="10">
        <f t="shared" si="2"/>
        <v>0</v>
      </c>
      <c r="L30" s="10">
        <f t="shared" si="3"/>
        <v>0</v>
      </c>
    </row>
    <row r="31" spans="1:12" ht="27.6" x14ac:dyDescent="0.3">
      <c r="A31" s="13">
        <v>7</v>
      </c>
      <c r="B31" s="6" t="s">
        <v>98</v>
      </c>
      <c r="C31" s="81" t="s">
        <v>15</v>
      </c>
      <c r="D31" s="8"/>
      <c r="E31" s="8">
        <v>15</v>
      </c>
      <c r="F31" s="9"/>
      <c r="G31" s="10">
        <f t="shared" si="0"/>
        <v>0</v>
      </c>
      <c r="H31" s="9"/>
      <c r="I31" s="10">
        <f t="shared" si="1"/>
        <v>0</v>
      </c>
      <c r="J31" s="9"/>
      <c r="K31" s="10">
        <f t="shared" si="2"/>
        <v>0</v>
      </c>
      <c r="L31" s="10">
        <f t="shared" si="3"/>
        <v>0</v>
      </c>
    </row>
    <row r="32" spans="1:12" x14ac:dyDescent="0.3">
      <c r="A32" s="13"/>
      <c r="B32" s="33" t="s">
        <v>13</v>
      </c>
      <c r="C32" s="74" t="s">
        <v>42</v>
      </c>
      <c r="D32" s="21">
        <v>1</v>
      </c>
      <c r="E32" s="21">
        <f>E31*D32</f>
        <v>15</v>
      </c>
      <c r="F32" s="34"/>
      <c r="G32" s="10">
        <f t="shared" si="0"/>
        <v>0</v>
      </c>
      <c r="H32" s="21"/>
      <c r="I32" s="10">
        <f t="shared" si="1"/>
        <v>0</v>
      </c>
      <c r="J32" s="21"/>
      <c r="K32" s="10">
        <f t="shared" si="2"/>
        <v>0</v>
      </c>
      <c r="L32" s="10">
        <f t="shared" si="3"/>
        <v>0</v>
      </c>
    </row>
    <row r="33" spans="1:12" x14ac:dyDescent="0.3">
      <c r="A33" s="13"/>
      <c r="B33" s="35" t="s">
        <v>14</v>
      </c>
      <c r="C33" s="82" t="s">
        <v>0</v>
      </c>
      <c r="D33" s="36">
        <v>8.0000000000000002E-3</v>
      </c>
      <c r="E33" s="34">
        <f>D33*E31</f>
        <v>0.12</v>
      </c>
      <c r="F33" s="34"/>
      <c r="G33" s="10">
        <f t="shared" si="0"/>
        <v>0</v>
      </c>
      <c r="H33" s="34"/>
      <c r="I33" s="10">
        <f t="shared" si="1"/>
        <v>0</v>
      </c>
      <c r="J33" s="34"/>
      <c r="K33" s="10">
        <f t="shared" si="2"/>
        <v>0</v>
      </c>
      <c r="L33" s="10">
        <f t="shared" si="3"/>
        <v>0</v>
      </c>
    </row>
    <row r="34" spans="1:12" x14ac:dyDescent="0.3">
      <c r="A34" s="13"/>
      <c r="B34" s="51" t="s">
        <v>18</v>
      </c>
      <c r="C34" s="74" t="s">
        <v>2</v>
      </c>
      <c r="D34" s="44">
        <v>0.45</v>
      </c>
      <c r="E34" s="41">
        <f>E31*D34</f>
        <v>6.75</v>
      </c>
      <c r="F34" s="41"/>
      <c r="G34" s="10">
        <f t="shared" si="0"/>
        <v>0</v>
      </c>
      <c r="H34" s="41"/>
      <c r="I34" s="10">
        <f t="shared" si="1"/>
        <v>0</v>
      </c>
      <c r="J34" s="41"/>
      <c r="K34" s="10">
        <f t="shared" si="2"/>
        <v>0</v>
      </c>
      <c r="L34" s="10">
        <f t="shared" si="3"/>
        <v>0</v>
      </c>
    </row>
    <row r="35" spans="1:12" x14ac:dyDescent="0.3">
      <c r="A35" s="13"/>
      <c r="B35" s="51" t="s">
        <v>19</v>
      </c>
      <c r="C35" s="74" t="s">
        <v>15</v>
      </c>
      <c r="D35" s="44">
        <v>8.9999999999999993E-3</v>
      </c>
      <c r="E35" s="52">
        <f>E31*D35</f>
        <v>0.13499999999999998</v>
      </c>
      <c r="F35" s="41"/>
      <c r="G35" s="10">
        <f t="shared" si="0"/>
        <v>0</v>
      </c>
      <c r="H35" s="41"/>
      <c r="I35" s="10">
        <f t="shared" si="1"/>
        <v>0</v>
      </c>
      <c r="J35" s="41"/>
      <c r="K35" s="10">
        <f t="shared" si="2"/>
        <v>0</v>
      </c>
      <c r="L35" s="10">
        <f t="shared" si="3"/>
        <v>0</v>
      </c>
    </row>
    <row r="36" spans="1:12" x14ac:dyDescent="0.3">
      <c r="A36" s="13"/>
      <c r="B36" s="53" t="s">
        <v>51</v>
      </c>
      <c r="C36" s="74" t="s">
        <v>2</v>
      </c>
      <c r="D36" s="21">
        <v>0.45</v>
      </c>
      <c r="E36" s="41">
        <f>E31*D36</f>
        <v>6.75</v>
      </c>
      <c r="F36" s="41"/>
      <c r="G36" s="10">
        <f t="shared" si="0"/>
        <v>0</v>
      </c>
      <c r="H36" s="41"/>
      <c r="I36" s="10">
        <f t="shared" si="1"/>
        <v>0</v>
      </c>
      <c r="J36" s="41"/>
      <c r="K36" s="10">
        <f t="shared" si="2"/>
        <v>0</v>
      </c>
      <c r="L36" s="10">
        <f t="shared" si="3"/>
        <v>0</v>
      </c>
    </row>
    <row r="37" spans="1:12" x14ac:dyDescent="0.3">
      <c r="A37" s="13"/>
      <c r="B37" s="53" t="s">
        <v>20</v>
      </c>
      <c r="C37" s="74" t="s">
        <v>2</v>
      </c>
      <c r="D37" s="44">
        <v>0.12</v>
      </c>
      <c r="E37" s="41">
        <f>E31*D37</f>
        <v>1.7999999999999998</v>
      </c>
      <c r="F37" s="41"/>
      <c r="G37" s="10">
        <f t="shared" si="0"/>
        <v>0</v>
      </c>
      <c r="H37" s="41"/>
      <c r="I37" s="10">
        <f t="shared" si="1"/>
        <v>0</v>
      </c>
      <c r="J37" s="41"/>
      <c r="K37" s="10">
        <f t="shared" si="2"/>
        <v>0</v>
      </c>
      <c r="L37" s="10">
        <f t="shared" si="3"/>
        <v>0</v>
      </c>
    </row>
    <row r="38" spans="1:12" x14ac:dyDescent="0.3">
      <c r="A38" s="13"/>
      <c r="B38" s="54" t="s">
        <v>21</v>
      </c>
      <c r="C38" s="74" t="s">
        <v>22</v>
      </c>
      <c r="D38" s="21">
        <v>0.6</v>
      </c>
      <c r="E38" s="41">
        <f>E31*D38</f>
        <v>9</v>
      </c>
      <c r="F38" s="41"/>
      <c r="G38" s="10">
        <f t="shared" si="0"/>
        <v>0</v>
      </c>
      <c r="H38" s="41"/>
      <c r="I38" s="10">
        <f t="shared" si="1"/>
        <v>0</v>
      </c>
      <c r="J38" s="41"/>
      <c r="K38" s="10">
        <f t="shared" si="2"/>
        <v>0</v>
      </c>
      <c r="L38" s="10">
        <f t="shared" si="3"/>
        <v>0</v>
      </c>
    </row>
    <row r="39" spans="1:12" x14ac:dyDescent="0.3">
      <c r="A39" s="13"/>
      <c r="B39" s="55" t="s">
        <v>23</v>
      </c>
      <c r="C39" s="83" t="s">
        <v>16</v>
      </c>
      <c r="D39" s="46"/>
      <c r="E39" s="34">
        <v>10</v>
      </c>
      <c r="F39" s="34"/>
      <c r="G39" s="10">
        <f t="shared" si="0"/>
        <v>0</v>
      </c>
      <c r="H39" s="56"/>
      <c r="I39" s="10">
        <f t="shared" si="1"/>
        <v>0</v>
      </c>
      <c r="J39" s="56"/>
      <c r="K39" s="10">
        <f t="shared" si="2"/>
        <v>0</v>
      </c>
      <c r="L39" s="10">
        <f t="shared" si="3"/>
        <v>0</v>
      </c>
    </row>
    <row r="40" spans="1:12" x14ac:dyDescent="0.3">
      <c r="A40" s="13"/>
      <c r="B40" s="54" t="s">
        <v>24</v>
      </c>
      <c r="C40" s="74" t="s">
        <v>22</v>
      </c>
      <c r="D40" s="44">
        <v>0.26</v>
      </c>
      <c r="E40" s="41">
        <f>E31*D40</f>
        <v>3.9000000000000004</v>
      </c>
      <c r="F40" s="41"/>
      <c r="G40" s="10">
        <f t="shared" si="0"/>
        <v>0</v>
      </c>
      <c r="H40" s="41"/>
      <c r="I40" s="10">
        <f t="shared" si="1"/>
        <v>0</v>
      </c>
      <c r="J40" s="41"/>
      <c r="K40" s="10">
        <f t="shared" si="2"/>
        <v>0</v>
      </c>
      <c r="L40" s="10">
        <f t="shared" si="3"/>
        <v>0</v>
      </c>
    </row>
    <row r="41" spans="1:12" x14ac:dyDescent="0.3">
      <c r="A41" s="13"/>
      <c r="B41" s="54" t="s">
        <v>25</v>
      </c>
      <c r="C41" s="74" t="s">
        <v>0</v>
      </c>
      <c r="D41" s="44">
        <v>7.0000000000000001E-3</v>
      </c>
      <c r="E41" s="41">
        <f>E31*D41</f>
        <v>0.105</v>
      </c>
      <c r="F41" s="41"/>
      <c r="G41" s="10">
        <f t="shared" si="0"/>
        <v>0</v>
      </c>
      <c r="H41" s="41"/>
      <c r="I41" s="10">
        <f t="shared" si="1"/>
        <v>0</v>
      </c>
      <c r="J41" s="41"/>
      <c r="K41" s="10">
        <f t="shared" si="2"/>
        <v>0</v>
      </c>
      <c r="L41" s="10">
        <f t="shared" si="3"/>
        <v>0</v>
      </c>
    </row>
    <row r="42" spans="1:12" x14ac:dyDescent="0.3">
      <c r="A42" s="13">
        <v>8</v>
      </c>
      <c r="B42" s="15" t="s">
        <v>123</v>
      </c>
      <c r="C42" s="84" t="s">
        <v>28</v>
      </c>
      <c r="D42" s="8"/>
      <c r="E42" s="8">
        <v>1</v>
      </c>
      <c r="F42" s="9"/>
      <c r="G42" s="10">
        <f t="shared" si="0"/>
        <v>0</v>
      </c>
      <c r="H42" s="9"/>
      <c r="I42" s="10">
        <f t="shared" si="1"/>
        <v>0</v>
      </c>
      <c r="J42" s="9"/>
      <c r="K42" s="10">
        <f t="shared" si="2"/>
        <v>0</v>
      </c>
      <c r="L42" s="10">
        <f t="shared" si="3"/>
        <v>0</v>
      </c>
    </row>
    <row r="43" spans="1:12" x14ac:dyDescent="0.3">
      <c r="A43" s="13"/>
      <c r="B43" s="11" t="s">
        <v>8</v>
      </c>
      <c r="C43" s="80" t="s">
        <v>28</v>
      </c>
      <c r="D43" s="9"/>
      <c r="E43" s="9">
        <v>1</v>
      </c>
      <c r="F43" s="9"/>
      <c r="G43" s="10">
        <f t="shared" si="0"/>
        <v>0</v>
      </c>
      <c r="H43" s="38"/>
      <c r="I43" s="10">
        <f t="shared" si="1"/>
        <v>0</v>
      </c>
      <c r="J43" s="9"/>
      <c r="K43" s="10">
        <f t="shared" si="2"/>
        <v>0</v>
      </c>
      <c r="L43" s="10">
        <f t="shared" si="3"/>
        <v>0</v>
      </c>
    </row>
    <row r="44" spans="1:12" ht="27.6" x14ac:dyDescent="0.3">
      <c r="A44" s="13"/>
      <c r="B44" s="18" t="s">
        <v>66</v>
      </c>
      <c r="C44" s="74" t="s">
        <v>15</v>
      </c>
      <c r="D44" s="9"/>
      <c r="E44" s="9">
        <v>1.8</v>
      </c>
      <c r="F44" s="9"/>
      <c r="G44" s="10">
        <f t="shared" si="0"/>
        <v>0</v>
      </c>
      <c r="H44" s="9"/>
      <c r="I44" s="10">
        <f t="shared" si="1"/>
        <v>0</v>
      </c>
      <c r="J44" s="9"/>
      <c r="K44" s="10">
        <f t="shared" si="2"/>
        <v>0</v>
      </c>
      <c r="L44" s="10">
        <f t="shared" si="3"/>
        <v>0</v>
      </c>
    </row>
    <row r="45" spans="1:12" x14ac:dyDescent="0.3">
      <c r="A45" s="13"/>
      <c r="B45" s="11" t="s">
        <v>3</v>
      </c>
      <c r="C45" s="80" t="s">
        <v>0</v>
      </c>
      <c r="D45" s="9">
        <v>2</v>
      </c>
      <c r="E45" s="9">
        <f>E42*D45</f>
        <v>2</v>
      </c>
      <c r="F45" s="9"/>
      <c r="G45" s="10">
        <f t="shared" si="0"/>
        <v>0</v>
      </c>
      <c r="H45" s="9"/>
      <c r="I45" s="10">
        <f t="shared" si="1"/>
        <v>0</v>
      </c>
      <c r="J45" s="9"/>
      <c r="K45" s="10">
        <f t="shared" si="2"/>
        <v>0</v>
      </c>
      <c r="L45" s="10">
        <f t="shared" si="3"/>
        <v>0</v>
      </c>
    </row>
    <row r="46" spans="1:12" x14ac:dyDescent="0.3">
      <c r="A46" s="13">
        <v>9</v>
      </c>
      <c r="B46" s="17" t="s">
        <v>156</v>
      </c>
      <c r="C46" s="84" t="s">
        <v>28</v>
      </c>
      <c r="D46" s="8"/>
      <c r="E46" s="8">
        <v>2</v>
      </c>
      <c r="F46" s="9"/>
      <c r="G46" s="10">
        <f t="shared" si="0"/>
        <v>0</v>
      </c>
      <c r="H46" s="9"/>
      <c r="I46" s="10">
        <f t="shared" si="1"/>
        <v>0</v>
      </c>
      <c r="J46" s="9"/>
      <c r="K46" s="10">
        <f t="shared" si="2"/>
        <v>0</v>
      </c>
      <c r="L46" s="10">
        <f t="shared" si="3"/>
        <v>0</v>
      </c>
    </row>
    <row r="47" spans="1:12" x14ac:dyDescent="0.3">
      <c r="A47" s="13"/>
      <c r="B47" s="11" t="s">
        <v>8</v>
      </c>
      <c r="C47" s="80" t="s">
        <v>28</v>
      </c>
      <c r="D47" s="9"/>
      <c r="E47" s="9">
        <v>2</v>
      </c>
      <c r="F47" s="9"/>
      <c r="G47" s="10">
        <f t="shared" si="0"/>
        <v>0</v>
      </c>
      <c r="H47" s="38"/>
      <c r="I47" s="10">
        <f t="shared" si="1"/>
        <v>0</v>
      </c>
      <c r="J47" s="9"/>
      <c r="K47" s="10">
        <f t="shared" si="2"/>
        <v>0</v>
      </c>
      <c r="L47" s="10">
        <f t="shared" si="3"/>
        <v>0</v>
      </c>
    </row>
    <row r="48" spans="1:12" x14ac:dyDescent="0.3">
      <c r="A48" s="13"/>
      <c r="B48" s="18" t="s">
        <v>67</v>
      </c>
      <c r="C48" s="85" t="s">
        <v>28</v>
      </c>
      <c r="D48" s="9"/>
      <c r="E48" s="9">
        <v>1</v>
      </c>
      <c r="F48" s="9"/>
      <c r="G48" s="10">
        <f t="shared" si="0"/>
        <v>0</v>
      </c>
      <c r="H48" s="9"/>
      <c r="I48" s="10">
        <f t="shared" si="1"/>
        <v>0</v>
      </c>
      <c r="J48" s="9"/>
      <c r="K48" s="10">
        <f t="shared" si="2"/>
        <v>0</v>
      </c>
      <c r="L48" s="10">
        <f t="shared" si="3"/>
        <v>0</v>
      </c>
    </row>
    <row r="49" spans="1:12" x14ac:dyDescent="0.3">
      <c r="A49" s="13"/>
      <c r="B49" s="11" t="s">
        <v>125</v>
      </c>
      <c r="C49" s="85" t="s">
        <v>28</v>
      </c>
      <c r="D49" s="9"/>
      <c r="E49" s="9">
        <v>2</v>
      </c>
      <c r="F49" s="9"/>
      <c r="G49" s="10">
        <f t="shared" si="0"/>
        <v>0</v>
      </c>
      <c r="H49" s="9"/>
      <c r="I49" s="10">
        <f t="shared" si="1"/>
        <v>0</v>
      </c>
      <c r="J49" s="9"/>
      <c r="K49" s="10">
        <f t="shared" si="2"/>
        <v>0</v>
      </c>
      <c r="L49" s="10">
        <f t="shared" si="3"/>
        <v>0</v>
      </c>
    </row>
    <row r="50" spans="1:12" x14ac:dyDescent="0.3">
      <c r="A50" s="13"/>
      <c r="B50" s="11" t="s">
        <v>3</v>
      </c>
      <c r="C50" s="80" t="s">
        <v>0</v>
      </c>
      <c r="D50" s="9">
        <v>2</v>
      </c>
      <c r="E50" s="9">
        <f>E48*D50</f>
        <v>2</v>
      </c>
      <c r="F50" s="9"/>
      <c r="G50" s="10">
        <f t="shared" si="0"/>
        <v>0</v>
      </c>
      <c r="H50" s="9"/>
      <c r="I50" s="10">
        <f t="shared" si="1"/>
        <v>0</v>
      </c>
      <c r="J50" s="9"/>
      <c r="K50" s="10">
        <f t="shared" si="2"/>
        <v>0</v>
      </c>
      <c r="L50" s="10">
        <f t="shared" si="3"/>
        <v>0</v>
      </c>
    </row>
    <row r="51" spans="1:12" x14ac:dyDescent="0.3">
      <c r="A51" s="13">
        <v>10</v>
      </c>
      <c r="B51" s="15" t="s">
        <v>144</v>
      </c>
      <c r="C51" s="166"/>
      <c r="D51" s="8"/>
      <c r="E51" s="8">
        <v>2</v>
      </c>
      <c r="F51" s="9"/>
      <c r="G51" s="10">
        <f t="shared" si="0"/>
        <v>0</v>
      </c>
      <c r="H51" s="9"/>
      <c r="I51" s="10">
        <f t="shared" si="1"/>
        <v>0</v>
      </c>
      <c r="J51" s="9"/>
      <c r="K51" s="10">
        <f t="shared" si="2"/>
        <v>0</v>
      </c>
      <c r="L51" s="10">
        <f t="shared" si="3"/>
        <v>0</v>
      </c>
    </row>
    <row r="52" spans="1:12" x14ac:dyDescent="0.3">
      <c r="A52" s="13">
        <v>11</v>
      </c>
      <c r="B52" s="104" t="s">
        <v>60</v>
      </c>
      <c r="C52" s="81" t="s">
        <v>28</v>
      </c>
      <c r="D52" s="16"/>
      <c r="E52" s="8">
        <v>2</v>
      </c>
      <c r="F52" s="9"/>
      <c r="G52" s="10">
        <f t="shared" si="0"/>
        <v>0</v>
      </c>
      <c r="H52" s="9"/>
      <c r="I52" s="10">
        <f t="shared" si="1"/>
        <v>0</v>
      </c>
      <c r="J52" s="9"/>
      <c r="K52" s="10">
        <f t="shared" si="2"/>
        <v>0</v>
      </c>
      <c r="L52" s="10">
        <f t="shared" si="3"/>
        <v>0</v>
      </c>
    </row>
    <row r="53" spans="1:12" x14ac:dyDescent="0.3">
      <c r="A53" s="13"/>
      <c r="B53" s="33" t="s">
        <v>13</v>
      </c>
      <c r="C53" s="74" t="s">
        <v>28</v>
      </c>
      <c r="D53" s="21">
        <v>1</v>
      </c>
      <c r="E53" s="21">
        <f>E52*D53</f>
        <v>2</v>
      </c>
      <c r="F53" s="34"/>
      <c r="G53" s="10">
        <f t="shared" si="0"/>
        <v>0</v>
      </c>
      <c r="H53" s="41"/>
      <c r="I53" s="10">
        <f t="shared" si="1"/>
        <v>0</v>
      </c>
      <c r="J53" s="34"/>
      <c r="K53" s="10">
        <f t="shared" si="2"/>
        <v>0</v>
      </c>
      <c r="L53" s="10">
        <f t="shared" si="3"/>
        <v>0</v>
      </c>
    </row>
    <row r="54" spans="1:12" x14ac:dyDescent="0.3">
      <c r="A54" s="13"/>
      <c r="B54" s="35" t="s">
        <v>14</v>
      </c>
      <c r="C54" s="82" t="s">
        <v>0</v>
      </c>
      <c r="D54" s="36">
        <v>1.2</v>
      </c>
      <c r="E54" s="34">
        <f>E52*D54</f>
        <v>2.4</v>
      </c>
      <c r="F54" s="34"/>
      <c r="G54" s="10">
        <f t="shared" si="0"/>
        <v>0</v>
      </c>
      <c r="H54" s="34"/>
      <c r="I54" s="10">
        <f t="shared" si="1"/>
        <v>0</v>
      </c>
      <c r="J54" s="34"/>
      <c r="K54" s="10">
        <f t="shared" si="2"/>
        <v>0</v>
      </c>
      <c r="L54" s="10">
        <f t="shared" si="3"/>
        <v>0</v>
      </c>
    </row>
    <row r="55" spans="1:12" ht="27.6" x14ac:dyDescent="0.3">
      <c r="A55" s="13"/>
      <c r="B55" s="48" t="s">
        <v>58</v>
      </c>
      <c r="C55" s="74" t="s">
        <v>28</v>
      </c>
      <c r="D55" s="12"/>
      <c r="E55" s="9">
        <v>1</v>
      </c>
      <c r="F55" s="9"/>
      <c r="G55" s="10">
        <f t="shared" si="0"/>
        <v>0</v>
      </c>
      <c r="H55" s="9"/>
      <c r="I55" s="10">
        <f t="shared" si="1"/>
        <v>0</v>
      </c>
      <c r="J55" s="9"/>
      <c r="K55" s="10">
        <f t="shared" si="2"/>
        <v>0</v>
      </c>
      <c r="L55" s="10">
        <f t="shared" si="3"/>
        <v>0</v>
      </c>
    </row>
    <row r="56" spans="1:12" ht="27.6" x14ac:dyDescent="0.3">
      <c r="A56" s="13"/>
      <c r="B56" s="48" t="s">
        <v>59</v>
      </c>
      <c r="C56" s="74" t="s">
        <v>28</v>
      </c>
      <c r="D56" s="12"/>
      <c r="E56" s="9">
        <v>1</v>
      </c>
      <c r="F56" s="9"/>
      <c r="G56" s="10">
        <f t="shared" si="0"/>
        <v>0</v>
      </c>
      <c r="H56" s="9"/>
      <c r="I56" s="10">
        <f t="shared" si="1"/>
        <v>0</v>
      </c>
      <c r="J56" s="9"/>
      <c r="K56" s="10">
        <f t="shared" si="2"/>
        <v>0</v>
      </c>
      <c r="L56" s="10">
        <f t="shared" si="3"/>
        <v>0</v>
      </c>
    </row>
    <row r="57" spans="1:12" x14ac:dyDescent="0.3">
      <c r="A57" s="13"/>
      <c r="B57" s="20" t="s">
        <v>3</v>
      </c>
      <c r="C57" s="80" t="s">
        <v>0</v>
      </c>
      <c r="D57" s="12">
        <v>2</v>
      </c>
      <c r="E57" s="9">
        <f>E52*D57</f>
        <v>4</v>
      </c>
      <c r="F57" s="9"/>
      <c r="G57" s="10">
        <f t="shared" si="0"/>
        <v>0</v>
      </c>
      <c r="H57" s="9"/>
      <c r="I57" s="10">
        <f t="shared" si="1"/>
        <v>0</v>
      </c>
      <c r="J57" s="9"/>
      <c r="K57" s="10">
        <f t="shared" si="2"/>
        <v>0</v>
      </c>
      <c r="L57" s="10">
        <f t="shared" si="3"/>
        <v>0</v>
      </c>
    </row>
    <row r="58" spans="1:12" x14ac:dyDescent="0.3">
      <c r="A58" s="13">
        <v>12</v>
      </c>
      <c r="B58" s="104" t="s">
        <v>68</v>
      </c>
      <c r="C58" s="84" t="s">
        <v>28</v>
      </c>
      <c r="D58" s="8"/>
      <c r="E58" s="8">
        <v>1</v>
      </c>
      <c r="F58" s="9"/>
      <c r="G58" s="10">
        <f t="shared" si="0"/>
        <v>0</v>
      </c>
      <c r="H58" s="9"/>
      <c r="I58" s="10">
        <f t="shared" si="1"/>
        <v>0</v>
      </c>
      <c r="J58" s="9"/>
      <c r="K58" s="10">
        <f t="shared" si="2"/>
        <v>0</v>
      </c>
      <c r="L58" s="10">
        <f t="shared" si="3"/>
        <v>0</v>
      </c>
    </row>
    <row r="59" spans="1:12" x14ac:dyDescent="0.3">
      <c r="A59" s="13"/>
      <c r="B59" s="11" t="s">
        <v>8</v>
      </c>
      <c r="C59" s="80" t="s">
        <v>28</v>
      </c>
      <c r="D59" s="9"/>
      <c r="E59" s="9">
        <v>1</v>
      </c>
      <c r="F59" s="9"/>
      <c r="G59" s="10">
        <f t="shared" si="0"/>
        <v>0</v>
      </c>
      <c r="H59" s="38"/>
      <c r="I59" s="10">
        <f t="shared" si="1"/>
        <v>0</v>
      </c>
      <c r="J59" s="9"/>
      <c r="K59" s="10">
        <f t="shared" si="2"/>
        <v>0</v>
      </c>
      <c r="L59" s="10">
        <f t="shared" si="3"/>
        <v>0</v>
      </c>
    </row>
    <row r="60" spans="1:12" ht="27.6" x14ac:dyDescent="0.3">
      <c r="A60" s="13"/>
      <c r="B60" s="18" t="s">
        <v>70</v>
      </c>
      <c r="C60" s="85" t="s">
        <v>28</v>
      </c>
      <c r="D60" s="9"/>
      <c r="E60" s="9">
        <v>1</v>
      </c>
      <c r="F60" s="9"/>
      <c r="G60" s="10">
        <f t="shared" si="0"/>
        <v>0</v>
      </c>
      <c r="H60" s="9"/>
      <c r="I60" s="10">
        <f t="shared" si="1"/>
        <v>0</v>
      </c>
      <c r="J60" s="9"/>
      <c r="K60" s="10">
        <f t="shared" si="2"/>
        <v>0</v>
      </c>
      <c r="L60" s="10">
        <f t="shared" si="3"/>
        <v>0</v>
      </c>
    </row>
    <row r="61" spans="1:12" x14ac:dyDescent="0.3">
      <c r="A61" s="13"/>
      <c r="B61" s="18" t="s">
        <v>69</v>
      </c>
      <c r="C61" s="85" t="s">
        <v>9</v>
      </c>
      <c r="D61" s="9"/>
      <c r="E61" s="9">
        <v>1</v>
      </c>
      <c r="F61" s="9"/>
      <c r="G61" s="10">
        <f t="shared" si="0"/>
        <v>0</v>
      </c>
      <c r="H61" s="9"/>
      <c r="I61" s="10">
        <f t="shared" si="1"/>
        <v>0</v>
      </c>
      <c r="J61" s="9"/>
      <c r="K61" s="10">
        <f t="shared" si="2"/>
        <v>0</v>
      </c>
      <c r="L61" s="10">
        <f t="shared" si="3"/>
        <v>0</v>
      </c>
    </row>
    <row r="62" spans="1:12" x14ac:dyDescent="0.3">
      <c r="A62" s="13"/>
      <c r="B62" s="11" t="s">
        <v>3</v>
      </c>
      <c r="C62" s="80" t="s">
        <v>0</v>
      </c>
      <c r="D62" s="9">
        <v>5</v>
      </c>
      <c r="E62" s="9">
        <f>E58*D62</f>
        <v>5</v>
      </c>
      <c r="F62" s="9"/>
      <c r="G62" s="10">
        <f t="shared" si="0"/>
        <v>0</v>
      </c>
      <c r="H62" s="9"/>
      <c r="I62" s="10">
        <f t="shared" si="1"/>
        <v>0</v>
      </c>
      <c r="J62" s="9"/>
      <c r="K62" s="10">
        <f t="shared" si="2"/>
        <v>0</v>
      </c>
      <c r="L62" s="10">
        <f t="shared" si="3"/>
        <v>0</v>
      </c>
    </row>
    <row r="63" spans="1:12" ht="27.6" x14ac:dyDescent="0.3">
      <c r="A63" s="122">
        <v>13</v>
      </c>
      <c r="B63" s="149" t="s">
        <v>71</v>
      </c>
      <c r="C63" s="84" t="s">
        <v>28</v>
      </c>
      <c r="D63" s="8"/>
      <c r="E63" s="8">
        <v>5</v>
      </c>
      <c r="F63" s="9"/>
      <c r="G63" s="10">
        <f t="shared" si="0"/>
        <v>0</v>
      </c>
      <c r="H63" s="9"/>
      <c r="I63" s="10">
        <f t="shared" si="1"/>
        <v>0</v>
      </c>
      <c r="J63" s="9"/>
      <c r="K63" s="10">
        <f t="shared" si="2"/>
        <v>0</v>
      </c>
      <c r="L63" s="10">
        <f t="shared" si="3"/>
        <v>0</v>
      </c>
    </row>
    <row r="64" spans="1:12" x14ac:dyDescent="0.3">
      <c r="A64" s="122"/>
      <c r="B64" s="29" t="s">
        <v>8</v>
      </c>
      <c r="C64" s="80" t="s">
        <v>28</v>
      </c>
      <c r="D64" s="9"/>
      <c r="E64" s="9">
        <v>5</v>
      </c>
      <c r="F64" s="9"/>
      <c r="G64" s="10">
        <f t="shared" si="0"/>
        <v>0</v>
      </c>
      <c r="H64" s="38"/>
      <c r="I64" s="10">
        <f t="shared" si="1"/>
        <v>0</v>
      </c>
      <c r="J64" s="9"/>
      <c r="K64" s="10">
        <f t="shared" si="2"/>
        <v>0</v>
      </c>
      <c r="L64" s="10">
        <f t="shared" si="3"/>
        <v>0</v>
      </c>
    </row>
    <row r="65" spans="1:12" x14ac:dyDescent="0.3">
      <c r="A65" s="122"/>
      <c r="B65" s="129" t="s">
        <v>85</v>
      </c>
      <c r="C65" s="85" t="s">
        <v>28</v>
      </c>
      <c r="D65" s="9"/>
      <c r="E65" s="9">
        <v>1</v>
      </c>
      <c r="F65" s="9"/>
      <c r="G65" s="10">
        <f t="shared" si="0"/>
        <v>0</v>
      </c>
      <c r="H65" s="9"/>
      <c r="I65" s="10">
        <f t="shared" si="1"/>
        <v>0</v>
      </c>
      <c r="J65" s="9"/>
      <c r="K65" s="10">
        <f t="shared" si="2"/>
        <v>0</v>
      </c>
      <c r="L65" s="10">
        <f t="shared" si="3"/>
        <v>0</v>
      </c>
    </row>
    <row r="66" spans="1:12" x14ac:dyDescent="0.3">
      <c r="A66" s="122"/>
      <c r="B66" s="129" t="s">
        <v>89</v>
      </c>
      <c r="C66" s="85" t="s">
        <v>28</v>
      </c>
      <c r="D66" s="9"/>
      <c r="E66" s="9">
        <v>1</v>
      </c>
      <c r="F66" s="9"/>
      <c r="G66" s="10">
        <f t="shared" si="0"/>
        <v>0</v>
      </c>
      <c r="H66" s="9"/>
      <c r="I66" s="10">
        <f t="shared" si="1"/>
        <v>0</v>
      </c>
      <c r="J66" s="9"/>
      <c r="K66" s="10">
        <f t="shared" si="2"/>
        <v>0</v>
      </c>
      <c r="L66" s="10">
        <f t="shared" si="3"/>
        <v>0</v>
      </c>
    </row>
    <row r="67" spans="1:12" x14ac:dyDescent="0.3">
      <c r="A67" s="122"/>
      <c r="B67" s="129" t="s">
        <v>87</v>
      </c>
      <c r="C67" s="85" t="s">
        <v>28</v>
      </c>
      <c r="D67" s="9"/>
      <c r="E67" s="9">
        <v>1</v>
      </c>
      <c r="F67" s="9"/>
      <c r="G67" s="10">
        <f t="shared" si="0"/>
        <v>0</v>
      </c>
      <c r="H67" s="9"/>
      <c r="I67" s="10">
        <f t="shared" si="1"/>
        <v>0</v>
      </c>
      <c r="J67" s="9"/>
      <c r="K67" s="10">
        <f t="shared" si="2"/>
        <v>0</v>
      </c>
      <c r="L67" s="10">
        <f t="shared" si="3"/>
        <v>0</v>
      </c>
    </row>
    <row r="68" spans="1:12" x14ac:dyDescent="0.3">
      <c r="A68" s="122"/>
      <c r="B68" s="129" t="s">
        <v>86</v>
      </c>
      <c r="C68" s="85" t="s">
        <v>28</v>
      </c>
      <c r="D68" s="9"/>
      <c r="E68" s="9">
        <v>1</v>
      </c>
      <c r="F68" s="9"/>
      <c r="G68" s="10">
        <f t="shared" si="0"/>
        <v>0</v>
      </c>
      <c r="H68" s="9"/>
      <c r="I68" s="10">
        <f t="shared" si="1"/>
        <v>0</v>
      </c>
      <c r="J68" s="9"/>
      <c r="K68" s="10">
        <f t="shared" si="2"/>
        <v>0</v>
      </c>
      <c r="L68" s="10">
        <f t="shared" si="3"/>
        <v>0</v>
      </c>
    </row>
    <row r="69" spans="1:12" x14ac:dyDescent="0.3">
      <c r="A69" s="122"/>
      <c r="B69" s="129" t="s">
        <v>75</v>
      </c>
      <c r="C69" s="85" t="s">
        <v>28</v>
      </c>
      <c r="D69" s="9"/>
      <c r="E69" s="9">
        <v>1</v>
      </c>
      <c r="F69" s="9"/>
      <c r="G69" s="10">
        <f t="shared" si="0"/>
        <v>0</v>
      </c>
      <c r="H69" s="9"/>
      <c r="I69" s="10">
        <f t="shared" si="1"/>
        <v>0</v>
      </c>
      <c r="J69" s="9"/>
      <c r="K69" s="10">
        <f t="shared" si="2"/>
        <v>0</v>
      </c>
      <c r="L69" s="10">
        <f t="shared" si="3"/>
        <v>0</v>
      </c>
    </row>
    <row r="70" spans="1:12" x14ac:dyDescent="0.3">
      <c r="A70" s="122"/>
      <c r="B70" s="129" t="s">
        <v>76</v>
      </c>
      <c r="C70" s="85" t="s">
        <v>28</v>
      </c>
      <c r="D70" s="9"/>
      <c r="E70" s="9">
        <v>10</v>
      </c>
      <c r="F70" s="9"/>
      <c r="G70" s="10">
        <f t="shared" si="0"/>
        <v>0</v>
      </c>
      <c r="H70" s="9"/>
      <c r="I70" s="10">
        <f t="shared" si="1"/>
        <v>0</v>
      </c>
      <c r="J70" s="9"/>
      <c r="K70" s="10">
        <f t="shared" si="2"/>
        <v>0</v>
      </c>
      <c r="L70" s="10">
        <f t="shared" si="3"/>
        <v>0</v>
      </c>
    </row>
    <row r="71" spans="1:12" x14ac:dyDescent="0.3">
      <c r="A71" s="13">
        <v>14</v>
      </c>
      <c r="B71" s="15" t="s">
        <v>73</v>
      </c>
      <c r="C71" s="84" t="s">
        <v>28</v>
      </c>
      <c r="D71" s="8"/>
      <c r="E71" s="8">
        <v>1</v>
      </c>
      <c r="F71" s="9"/>
      <c r="G71" s="10">
        <f t="shared" si="0"/>
        <v>0</v>
      </c>
      <c r="H71" s="9"/>
      <c r="I71" s="10">
        <f t="shared" si="1"/>
        <v>0</v>
      </c>
      <c r="J71" s="9"/>
      <c r="K71" s="10">
        <f t="shared" si="2"/>
        <v>0</v>
      </c>
      <c r="L71" s="10">
        <f t="shared" si="3"/>
        <v>0</v>
      </c>
    </row>
    <row r="72" spans="1:12" x14ac:dyDescent="0.3">
      <c r="A72" s="13"/>
      <c r="B72" s="11" t="s">
        <v>8</v>
      </c>
      <c r="C72" s="103" t="s">
        <v>28</v>
      </c>
      <c r="D72" s="9"/>
      <c r="E72" s="9">
        <v>1</v>
      </c>
      <c r="F72" s="9"/>
      <c r="G72" s="10">
        <f t="shared" si="0"/>
        <v>0</v>
      </c>
      <c r="H72" s="38"/>
      <c r="I72" s="10">
        <f t="shared" si="1"/>
        <v>0</v>
      </c>
      <c r="J72" s="9"/>
      <c r="K72" s="10">
        <f t="shared" si="2"/>
        <v>0</v>
      </c>
      <c r="L72" s="10">
        <f t="shared" si="3"/>
        <v>0</v>
      </c>
    </row>
    <row r="73" spans="1:12" x14ac:dyDescent="0.3">
      <c r="A73" s="13"/>
      <c r="B73" s="18" t="s">
        <v>77</v>
      </c>
      <c r="C73" s="74" t="s">
        <v>42</v>
      </c>
      <c r="D73" s="9"/>
      <c r="E73" s="9">
        <v>1.3</v>
      </c>
      <c r="F73" s="9"/>
      <c r="G73" s="10">
        <f t="shared" ref="G73:G83" si="4">F73*E73</f>
        <v>0</v>
      </c>
      <c r="H73" s="9"/>
      <c r="I73" s="10">
        <f t="shared" ref="I73:I83" si="5">H73*E73</f>
        <v>0</v>
      </c>
      <c r="J73" s="9"/>
      <c r="K73" s="10">
        <f t="shared" ref="K73:K83" si="6">J73*E73</f>
        <v>0</v>
      </c>
      <c r="L73" s="10">
        <f t="shared" ref="L73:L83" si="7">G73+I73+K73</f>
        <v>0</v>
      </c>
    </row>
    <row r="74" spans="1:12" x14ac:dyDescent="0.3">
      <c r="A74" s="13"/>
      <c r="B74" s="18" t="s">
        <v>78</v>
      </c>
      <c r="C74" s="74" t="s">
        <v>42</v>
      </c>
      <c r="D74" s="9"/>
      <c r="E74" s="9">
        <v>1</v>
      </c>
      <c r="F74" s="9"/>
      <c r="G74" s="10">
        <f t="shared" si="4"/>
        <v>0</v>
      </c>
      <c r="H74" s="9"/>
      <c r="I74" s="10">
        <f t="shared" si="5"/>
        <v>0</v>
      </c>
      <c r="J74" s="9"/>
      <c r="K74" s="10">
        <f t="shared" si="6"/>
        <v>0</v>
      </c>
      <c r="L74" s="10">
        <f t="shared" si="7"/>
        <v>0</v>
      </c>
    </row>
    <row r="75" spans="1:12" x14ac:dyDescent="0.3">
      <c r="A75" s="13"/>
      <c r="B75" s="11" t="s">
        <v>3</v>
      </c>
      <c r="C75" s="80" t="s">
        <v>0</v>
      </c>
      <c r="D75" s="9">
        <v>2</v>
      </c>
      <c r="E75" s="9">
        <f>E71*D75</f>
        <v>2</v>
      </c>
      <c r="F75" s="9"/>
      <c r="G75" s="10">
        <f t="shared" si="4"/>
        <v>0</v>
      </c>
      <c r="H75" s="9"/>
      <c r="I75" s="10">
        <f t="shared" si="5"/>
        <v>0</v>
      </c>
      <c r="J75" s="9"/>
      <c r="K75" s="10">
        <f t="shared" si="6"/>
        <v>0</v>
      </c>
      <c r="L75" s="10">
        <f t="shared" si="7"/>
        <v>0</v>
      </c>
    </row>
    <row r="76" spans="1:12" x14ac:dyDescent="0.3">
      <c r="A76" s="13">
        <v>15</v>
      </c>
      <c r="B76" s="15" t="s">
        <v>115</v>
      </c>
      <c r="C76" s="81" t="s">
        <v>15</v>
      </c>
      <c r="D76" s="16"/>
      <c r="E76" s="8">
        <v>8</v>
      </c>
      <c r="F76" s="9"/>
      <c r="G76" s="10">
        <f t="shared" si="4"/>
        <v>0</v>
      </c>
      <c r="H76" s="9"/>
      <c r="I76" s="10">
        <f t="shared" si="5"/>
        <v>0</v>
      </c>
      <c r="J76" s="9"/>
      <c r="K76" s="10">
        <f t="shared" si="6"/>
        <v>0</v>
      </c>
      <c r="L76" s="10">
        <f t="shared" si="7"/>
        <v>0</v>
      </c>
    </row>
    <row r="77" spans="1:12" x14ac:dyDescent="0.3">
      <c r="A77" s="13"/>
      <c r="B77" s="33" t="s">
        <v>13</v>
      </c>
      <c r="C77" s="74" t="s">
        <v>42</v>
      </c>
      <c r="D77" s="21">
        <v>1</v>
      </c>
      <c r="E77" s="21">
        <f>E76*D77</f>
        <v>8</v>
      </c>
      <c r="F77" s="34"/>
      <c r="G77" s="10">
        <f t="shared" si="4"/>
        <v>0</v>
      </c>
      <c r="H77" s="41"/>
      <c r="I77" s="10">
        <f t="shared" si="5"/>
        <v>0</v>
      </c>
      <c r="J77" s="34"/>
      <c r="K77" s="10">
        <f t="shared" si="6"/>
        <v>0</v>
      </c>
      <c r="L77" s="10">
        <f t="shared" si="7"/>
        <v>0</v>
      </c>
    </row>
    <row r="78" spans="1:12" x14ac:dyDescent="0.3">
      <c r="A78" s="13"/>
      <c r="B78" s="18" t="s">
        <v>116</v>
      </c>
      <c r="C78" s="74" t="s">
        <v>2</v>
      </c>
      <c r="D78" s="12"/>
      <c r="E78" s="9">
        <f>E76</f>
        <v>8</v>
      </c>
      <c r="F78" s="9"/>
      <c r="G78" s="10">
        <f t="shared" si="4"/>
        <v>0</v>
      </c>
      <c r="H78" s="9"/>
      <c r="I78" s="10">
        <f t="shared" si="5"/>
        <v>0</v>
      </c>
      <c r="J78" s="9"/>
      <c r="K78" s="10">
        <f t="shared" si="6"/>
        <v>0</v>
      </c>
      <c r="L78" s="10">
        <f t="shared" si="7"/>
        <v>0</v>
      </c>
    </row>
    <row r="79" spans="1:12" x14ac:dyDescent="0.3">
      <c r="A79" s="13"/>
      <c r="B79" s="11" t="s">
        <v>117</v>
      </c>
      <c r="C79" s="80" t="s">
        <v>28</v>
      </c>
      <c r="D79" s="12"/>
      <c r="E79" s="9">
        <v>1</v>
      </c>
      <c r="F79" s="9"/>
      <c r="G79" s="10">
        <f t="shared" si="4"/>
        <v>0</v>
      </c>
      <c r="H79" s="9"/>
      <c r="I79" s="10">
        <f t="shared" si="5"/>
        <v>0</v>
      </c>
      <c r="J79" s="9"/>
      <c r="K79" s="10">
        <f t="shared" si="6"/>
        <v>0</v>
      </c>
      <c r="L79" s="10">
        <f t="shared" si="7"/>
        <v>0</v>
      </c>
    </row>
    <row r="80" spans="1:12" x14ac:dyDescent="0.3">
      <c r="A80" s="13"/>
      <c r="B80" s="11" t="s">
        <v>3</v>
      </c>
      <c r="C80" s="80" t="s">
        <v>0</v>
      </c>
      <c r="D80" s="12">
        <v>1.5</v>
      </c>
      <c r="E80" s="9">
        <f>E76*D80</f>
        <v>12</v>
      </c>
      <c r="F80" s="9"/>
      <c r="G80" s="10">
        <f t="shared" si="4"/>
        <v>0</v>
      </c>
      <c r="H80" s="9"/>
      <c r="I80" s="10">
        <f t="shared" si="5"/>
        <v>0</v>
      </c>
      <c r="J80" s="9"/>
      <c r="K80" s="10">
        <f t="shared" si="6"/>
        <v>0</v>
      </c>
      <c r="L80" s="10">
        <f t="shared" si="7"/>
        <v>0</v>
      </c>
    </row>
    <row r="81" spans="1:12" ht="27.6" x14ac:dyDescent="0.3">
      <c r="A81" s="96">
        <v>16</v>
      </c>
      <c r="B81" s="17" t="s">
        <v>118</v>
      </c>
      <c r="C81" s="81" t="s">
        <v>0</v>
      </c>
      <c r="D81" s="16"/>
      <c r="E81" s="8">
        <v>1</v>
      </c>
      <c r="F81" s="9"/>
      <c r="G81" s="10">
        <f t="shared" si="4"/>
        <v>0</v>
      </c>
      <c r="H81" s="9"/>
      <c r="I81" s="10">
        <f t="shared" si="5"/>
        <v>0</v>
      </c>
      <c r="J81" s="9"/>
      <c r="K81" s="10">
        <f t="shared" si="6"/>
        <v>0</v>
      </c>
      <c r="L81" s="10">
        <f t="shared" si="7"/>
        <v>0</v>
      </c>
    </row>
    <row r="82" spans="1:12" ht="27.6" x14ac:dyDescent="0.3">
      <c r="A82" s="96">
        <v>17</v>
      </c>
      <c r="B82" s="17" t="s">
        <v>121</v>
      </c>
      <c r="C82" s="89" t="s">
        <v>0</v>
      </c>
      <c r="D82" s="7"/>
      <c r="E82" s="90">
        <v>1</v>
      </c>
      <c r="F82" s="41"/>
      <c r="G82" s="10">
        <f t="shared" si="4"/>
        <v>0</v>
      </c>
      <c r="H82" s="41"/>
      <c r="I82" s="10">
        <f t="shared" si="5"/>
        <v>0</v>
      </c>
      <c r="J82" s="41"/>
      <c r="K82" s="10">
        <f t="shared" si="6"/>
        <v>0</v>
      </c>
      <c r="L82" s="10">
        <f t="shared" si="7"/>
        <v>0</v>
      </c>
    </row>
    <row r="83" spans="1:12" ht="27.6" x14ac:dyDescent="0.3">
      <c r="A83" s="96">
        <v>18</v>
      </c>
      <c r="B83" s="32" t="s">
        <v>55</v>
      </c>
      <c r="C83" s="74" t="s">
        <v>15</v>
      </c>
      <c r="D83" s="9"/>
      <c r="E83" s="9">
        <v>42</v>
      </c>
      <c r="F83" s="9"/>
      <c r="G83" s="10">
        <f t="shared" si="4"/>
        <v>0</v>
      </c>
      <c r="H83" s="9"/>
      <c r="I83" s="10">
        <f t="shared" si="5"/>
        <v>0</v>
      </c>
      <c r="J83" s="9"/>
      <c r="K83" s="10">
        <f t="shared" si="6"/>
        <v>0</v>
      </c>
      <c r="L83" s="10">
        <f t="shared" si="7"/>
        <v>0</v>
      </c>
    </row>
    <row r="84" spans="1:12" x14ac:dyDescent="0.3">
      <c r="A84" s="13"/>
      <c r="B84" s="22" t="s">
        <v>5</v>
      </c>
      <c r="C84" s="80"/>
      <c r="D84" s="12"/>
      <c r="E84" s="9"/>
      <c r="F84" s="21"/>
      <c r="G84" s="23">
        <f>SUM(G9:G83)</f>
        <v>0</v>
      </c>
      <c r="H84" s="14"/>
      <c r="I84" s="23">
        <f>SUM(I9:I83)</f>
        <v>0</v>
      </c>
      <c r="J84" s="14"/>
      <c r="K84" s="23">
        <f>SUM(K9:K83)</f>
        <v>0</v>
      </c>
      <c r="L84" s="23">
        <f>G84+I84+K84</f>
        <v>0</v>
      </c>
    </row>
    <row r="85" spans="1:12" x14ac:dyDescent="0.3">
      <c r="A85" s="13"/>
      <c r="B85" s="11" t="s">
        <v>4</v>
      </c>
      <c r="C85" s="86"/>
      <c r="D85" s="12"/>
      <c r="E85" s="9"/>
      <c r="F85" s="21"/>
      <c r="G85" s="9"/>
      <c r="H85" s="9"/>
      <c r="I85" s="9"/>
      <c r="J85" s="9"/>
      <c r="K85" s="10"/>
      <c r="L85" s="10">
        <f>G84*C85</f>
        <v>0</v>
      </c>
    </row>
    <row r="86" spans="1:12" x14ac:dyDescent="0.3">
      <c r="A86" s="60"/>
      <c r="B86" s="5" t="s">
        <v>5</v>
      </c>
      <c r="C86" s="80"/>
      <c r="D86" s="24"/>
      <c r="E86" s="25"/>
      <c r="F86" s="26"/>
      <c r="G86" s="25"/>
      <c r="H86" s="26"/>
      <c r="I86" s="26"/>
      <c r="J86" s="25"/>
      <c r="K86" s="27"/>
      <c r="L86" s="28">
        <f>L85+L84</f>
        <v>0</v>
      </c>
    </row>
    <row r="87" spans="1:12" x14ac:dyDescent="0.3">
      <c r="A87" s="60"/>
      <c r="B87" s="29" t="s">
        <v>6</v>
      </c>
      <c r="C87" s="87"/>
      <c r="D87" s="24"/>
      <c r="E87" s="25"/>
      <c r="F87" s="26"/>
      <c r="G87" s="25"/>
      <c r="H87" s="26"/>
      <c r="I87" s="26"/>
      <c r="J87" s="25"/>
      <c r="K87" s="27"/>
      <c r="L87" s="28">
        <f>L86*C87</f>
        <v>0</v>
      </c>
    </row>
    <row r="88" spans="1:12" x14ac:dyDescent="0.3">
      <c r="A88" s="60"/>
      <c r="B88" s="30" t="s">
        <v>5</v>
      </c>
      <c r="C88" s="88"/>
      <c r="D88" s="24"/>
      <c r="E88" s="25"/>
      <c r="F88" s="26"/>
      <c r="G88" s="25"/>
      <c r="H88" s="26"/>
      <c r="I88" s="26"/>
      <c r="J88" s="25"/>
      <c r="K88" s="27"/>
      <c r="L88" s="28">
        <f>L87+L86</f>
        <v>0</v>
      </c>
    </row>
    <row r="89" spans="1:12" x14ac:dyDescent="0.3">
      <c r="A89" s="13"/>
      <c r="B89" s="29" t="s">
        <v>56</v>
      </c>
      <c r="C89" s="87"/>
      <c r="D89" s="24"/>
      <c r="E89" s="9"/>
      <c r="F89" s="21"/>
      <c r="G89" s="9"/>
      <c r="H89" s="21"/>
      <c r="I89" s="21"/>
      <c r="J89" s="9"/>
      <c r="K89" s="10"/>
      <c r="L89" s="10">
        <f>L88*C89</f>
        <v>0</v>
      </c>
    </row>
    <row r="90" spans="1:12" x14ac:dyDescent="0.3">
      <c r="A90" s="13"/>
      <c r="B90" s="30" t="s">
        <v>5</v>
      </c>
      <c r="C90" s="88"/>
      <c r="D90" s="31"/>
      <c r="E90" s="9"/>
      <c r="F90" s="21"/>
      <c r="G90" s="9"/>
      <c r="H90" s="21"/>
      <c r="I90" s="21"/>
      <c r="J90" s="9"/>
      <c r="K90" s="10"/>
      <c r="L90" s="10">
        <f>L89+L88</f>
        <v>0</v>
      </c>
    </row>
    <row r="91" spans="1:12" x14ac:dyDescent="0.3">
      <c r="A91" s="13"/>
      <c r="B91" s="29" t="s">
        <v>7</v>
      </c>
      <c r="C91" s="86"/>
      <c r="D91" s="12"/>
      <c r="E91" s="9"/>
      <c r="F91" s="21"/>
      <c r="G91" s="9"/>
      <c r="H91" s="21"/>
      <c r="I91" s="21"/>
      <c r="J91" s="9"/>
      <c r="K91" s="10"/>
      <c r="L91" s="10">
        <f>L90*C91</f>
        <v>0</v>
      </c>
    </row>
    <row r="92" spans="1:12" x14ac:dyDescent="0.3">
      <c r="A92" s="13"/>
      <c r="B92" s="30" t="s">
        <v>52</v>
      </c>
      <c r="C92" s="80"/>
      <c r="D92" s="12"/>
      <c r="E92" s="9"/>
      <c r="F92" s="21"/>
      <c r="G92" s="9"/>
      <c r="H92" s="9"/>
      <c r="I92" s="9"/>
      <c r="J92" s="9"/>
      <c r="K92" s="10"/>
      <c r="L92" s="10">
        <f>L91+L90</f>
        <v>0</v>
      </c>
    </row>
    <row r="93" spans="1:12" x14ac:dyDescent="0.3">
      <c r="A93" s="13"/>
      <c r="B93" s="11" t="s">
        <v>53</v>
      </c>
      <c r="C93" s="86">
        <v>0.18</v>
      </c>
      <c r="D93" s="12"/>
      <c r="E93" s="12"/>
      <c r="F93" s="12"/>
      <c r="G93" s="12"/>
      <c r="H93" s="12"/>
      <c r="I93" s="12"/>
      <c r="J93" s="12"/>
      <c r="K93" s="12"/>
      <c r="L93" s="79">
        <f>L92*C93</f>
        <v>0</v>
      </c>
    </row>
    <row r="94" spans="1:12" x14ac:dyDescent="0.3">
      <c r="A94" s="13"/>
      <c r="B94" s="59" t="s">
        <v>10</v>
      </c>
      <c r="C94" s="80"/>
      <c r="D94" s="12"/>
      <c r="E94" s="12"/>
      <c r="F94" s="12"/>
      <c r="G94" s="12"/>
      <c r="H94" s="12"/>
      <c r="I94" s="12"/>
      <c r="J94" s="12"/>
      <c r="K94" s="12"/>
      <c r="L94" s="31">
        <f>SUM(L92:L93)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ვილა 19</vt:lpstr>
      <vt:lpstr>B-1. № 5</vt:lpstr>
      <vt:lpstr>B-1. № 7</vt:lpstr>
      <vt:lpstr>B-2. № 1</vt:lpstr>
      <vt:lpstr>B-2. № 2</vt:lpstr>
      <vt:lpstr>B-2. № 3</vt:lpstr>
      <vt:lpstr>B-2. № 5</vt:lpstr>
      <vt:lpstr>B-2. № 7</vt:lpstr>
      <vt:lpstr>B-3. № 4</vt:lpstr>
      <vt:lpstr>B-4. № 2</vt:lpstr>
      <vt:lpstr>B-4. № 4</vt:lpstr>
      <vt:lpstr>B-4. № 7</vt:lpstr>
      <vt:lpstr>B-6. № 2 </vt:lpstr>
      <vt:lpstr>B-6. № 3</vt:lpstr>
      <vt:lpstr>B-6. № 7</vt:lpstr>
      <vt:lpstr>B-6. № 8</vt:lpstr>
      <vt:lpstr>B-7. № 2</vt:lpstr>
      <vt:lpstr>B-7. № 6</vt:lpstr>
      <vt:lpstr>B -7. № 7</vt:lpstr>
      <vt:lpstr>B- 8. №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2026-01-28T10:40:30Z</dcterms:modified>
</cp:coreProperties>
</file>