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Projects\Tenders\2026\ბოდორნა ღრმაღელეს გვირაბის რეაბილიტაცია\2 Tender\tenders.ge\"/>
    </mc:Choice>
  </mc:AlternateContent>
  <xr:revisionPtr revIDLastSave="0" documentId="13_ncr:1_{95F61830-7E9D-4231-B35F-4335D3E69D50}" xr6:coauthVersionLast="47" xr6:coauthVersionMax="47" xr10:uidLastSave="{00000000-0000-0000-0000-000000000000}"/>
  <bookViews>
    <workbookView xWindow="-28920" yWindow="-120" windowWidth="29040" windowHeight="15720" xr2:uid="{00000000-000D-0000-FFFF-FFFF00000000}"/>
  </bookViews>
  <sheets>
    <sheet name="მოცულობები" sheetId="2" r:id="rId1"/>
  </sheets>
  <definedNames>
    <definedName name="_xlnm._FilterDatabase" localSheetId="0" hidden="1">მოცულობები!$A$5:$F$97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7" i="2"/>
  <c r="I8" i="2"/>
  <c r="I9" i="2"/>
  <c r="I10" i="2"/>
  <c r="I12" i="2"/>
  <c r="I13" i="2"/>
  <c r="I14" i="2"/>
  <c r="I15" i="2"/>
  <c r="I16" i="2"/>
  <c r="I17" i="2"/>
  <c r="I18" i="2"/>
  <c r="I19" i="2"/>
  <c r="I20" i="2"/>
  <c r="I21" i="2"/>
  <c r="I22" i="2"/>
  <c r="I23" i="2"/>
  <c r="I25" i="2"/>
  <c r="I26" i="2"/>
  <c r="I27" i="2"/>
  <c r="I28" i="2"/>
  <c r="I29" i="2"/>
  <c r="I30" i="2"/>
  <c r="I31" i="2"/>
  <c r="I32" i="2"/>
  <c r="I33" i="2"/>
  <c r="I34" i="2"/>
  <c r="I35" i="2"/>
  <c r="I36" i="2"/>
  <c r="I38" i="2"/>
  <c r="I39" i="2"/>
  <c r="I40" i="2"/>
  <c r="I41" i="2"/>
  <c r="I42" i="2"/>
  <c r="I43" i="2"/>
  <c r="I44" i="2"/>
  <c r="I46" i="2"/>
  <c r="I45" i="2" s="1"/>
  <c r="I47" i="2"/>
  <c r="I48" i="2"/>
  <c r="I49" i="2"/>
  <c r="I50" i="2"/>
  <c r="I51" i="2"/>
  <c r="I52" i="2"/>
  <c r="I54" i="2"/>
  <c r="I55" i="2"/>
  <c r="I56" i="2"/>
  <c r="I57" i="2"/>
  <c r="I58" i="2"/>
  <c r="I59" i="2"/>
  <c r="I60" i="2"/>
  <c r="I62" i="2"/>
  <c r="I63" i="2"/>
  <c r="I64" i="2"/>
  <c r="I65" i="2"/>
  <c r="I66" i="2"/>
  <c r="I67" i="2"/>
  <c r="I68" i="2"/>
  <c r="I70" i="2"/>
  <c r="I71" i="2"/>
  <c r="I72" i="2"/>
  <c r="I73" i="2"/>
  <c r="I74" i="2"/>
  <c r="I75" i="2"/>
  <c r="I76" i="2"/>
  <c r="I78" i="2"/>
  <c r="I79" i="2"/>
  <c r="I80" i="2"/>
  <c r="I81" i="2"/>
  <c r="I82" i="2"/>
  <c r="I83" i="2"/>
  <c r="I84" i="2"/>
  <c r="I85" i="2"/>
  <c r="I87" i="2"/>
  <c r="I88" i="2"/>
  <c r="I89" i="2"/>
  <c r="I90" i="2"/>
  <c r="I91" i="2"/>
  <c r="I92" i="2"/>
  <c r="I93" i="2"/>
  <c r="I5" i="2"/>
  <c r="I11" i="2" l="1"/>
  <c r="I95" i="2" s="1"/>
  <c r="I96" i="2" s="1"/>
  <c r="I97" i="2" s="1"/>
  <c r="I69" i="2"/>
  <c r="I37" i="2"/>
  <c r="I61" i="2"/>
  <c r="I24" i="2"/>
  <c r="I53" i="2"/>
  <c r="I77" i="2"/>
  <c r="I86" i="2"/>
  <c r="F36" i="2" l="1"/>
  <c r="F35" i="2"/>
  <c r="F34" i="2"/>
  <c r="F33" i="2"/>
  <c r="F32" i="2"/>
  <c r="F23" i="2"/>
  <c r="F22" i="2"/>
  <c r="F21" i="2"/>
  <c r="F20" i="2"/>
  <c r="F19" i="2"/>
  <c r="F10" i="2"/>
  <c r="F9" i="2"/>
  <c r="F8" i="2"/>
  <c r="F7" i="2"/>
  <c r="F6" i="2"/>
  <c r="F81" i="2"/>
  <c r="F5" i="2" l="1"/>
  <c r="F79" i="2"/>
  <c r="F80" i="2"/>
  <c r="F82" i="2"/>
  <c r="F83" i="2"/>
  <c r="F84" i="2"/>
  <c r="F85" i="2"/>
  <c r="F78" i="2"/>
  <c r="F93" i="2"/>
  <c r="F92" i="2"/>
  <c r="F91" i="2"/>
  <c r="F90" i="2"/>
  <c r="F89" i="2"/>
  <c r="F88" i="2"/>
  <c r="F87" i="2"/>
  <c r="F76" i="2"/>
  <c r="F75" i="2"/>
  <c r="F74" i="2"/>
  <c r="F73" i="2"/>
  <c r="F72" i="2"/>
  <c r="F71" i="2"/>
  <c r="F70" i="2"/>
  <c r="F68" i="2"/>
  <c r="F67" i="2"/>
  <c r="F66" i="2"/>
  <c r="F65" i="2"/>
  <c r="F64" i="2"/>
  <c r="F63" i="2"/>
  <c r="F62" i="2"/>
  <c r="F60" i="2"/>
  <c r="F59" i="2"/>
  <c r="F58" i="2"/>
  <c r="F57" i="2"/>
  <c r="F56" i="2"/>
  <c r="F55" i="2"/>
  <c r="F54" i="2"/>
  <c r="F52" i="2"/>
  <c r="F51" i="2"/>
  <c r="F50" i="2"/>
  <c r="F49" i="2"/>
  <c r="F48" i="2"/>
  <c r="F47" i="2"/>
  <c r="F46" i="2"/>
  <c r="F39" i="2"/>
  <c r="F40" i="2"/>
  <c r="F41" i="2"/>
  <c r="F42" i="2"/>
  <c r="F43" i="2"/>
  <c r="F44" i="2"/>
  <c r="F38" i="2"/>
  <c r="F26" i="2"/>
  <c r="F27" i="2"/>
  <c r="F28" i="2"/>
  <c r="F29" i="2"/>
  <c r="F30" i="2"/>
  <c r="F31" i="2"/>
  <c r="F25" i="2"/>
  <c r="F18" i="2"/>
  <c r="F17" i="2"/>
  <c r="F16" i="2"/>
  <c r="F15" i="2"/>
  <c r="F14" i="2"/>
  <c r="F13" i="2"/>
  <c r="F12" i="2"/>
  <c r="F86" i="2" l="1"/>
  <c r="F45" i="2"/>
  <c r="F11" i="2"/>
  <c r="F95" i="2" s="1"/>
  <c r="F77" i="2"/>
  <c r="F24" i="2"/>
  <c r="F69" i="2"/>
  <c r="F61" i="2"/>
  <c r="F53" i="2"/>
  <c r="F37" i="2"/>
  <c r="F96" i="2" l="1"/>
  <c r="F97" i="2" l="1"/>
</calcChain>
</file>

<file path=xl/sharedStrings.xml><?xml version="1.0" encoding="utf-8"?>
<sst xmlns="http://schemas.openxmlformats.org/spreadsheetml/2006/main" count="263" uniqueCount="131">
  <si>
    <t>#</t>
  </si>
  <si>
    <t>სამუშაოს დასახელება</t>
  </si>
  <si>
    <t>განზ. ერთ.</t>
  </si>
  <si>
    <t>რაოდენობა</t>
  </si>
  <si>
    <t>ჯამური_x000D_
თანხა</t>
  </si>
  <si>
    <t>ბეტონის სარემონტო ზედაპირის გაწმენდა მაღალი წნევის ჭავლით და მოწესრიგება</t>
  </si>
  <si>
    <r>
      <t>მ</t>
    </r>
    <r>
      <rPr>
        <vertAlign val="superscript"/>
        <sz val="10"/>
        <rFont val="Sylfaen"/>
        <family val="1"/>
      </rPr>
      <t>2</t>
    </r>
  </si>
  <si>
    <r>
      <t>მ</t>
    </r>
    <r>
      <rPr>
        <vertAlign val="superscript"/>
        <sz val="10"/>
        <rFont val="Sylfaen"/>
        <family val="1"/>
      </rPr>
      <t>3</t>
    </r>
  </si>
  <si>
    <t>მ</t>
  </si>
  <si>
    <t xml:space="preserve">ყალიბების (ლითონის ან ხის) მომზადება შესაბამისი ფორმის და რადიუსის, არსებულ მოსახვაზე დამაგრება (ბოლტებით ან საყრდენებით), მათ შორის მილი და სარქველი, ყველა მასალა და მოწყობილობა სამუშაოთა განხორციელებისათვის </t>
  </si>
  <si>
    <t>ტ</t>
  </si>
  <si>
    <t>ცალი</t>
  </si>
  <si>
    <t>კონტრაქტორისთვის საჭირო ყველა დროებითი სათავსოს, მისასვლელი გზების და სხვა მოთხოვნილი ნაგებობების მოწყობა, შენახვა და დემონტაჟი</t>
  </si>
  <si>
    <t>გვირაბის სარეაბილიტაციო მონაკვეთის მთელ სიგრძეზე, სამუშაო უბნების ენერგომომარაგებისა და განათების სისტემის მოწყობა, შენახვა და დემონტაჟი</t>
  </si>
  <si>
    <t>გვირაბის სარეაბილიტაციო მონაკვეთების ფარგლებში წყლის სატუმბი სისტემის მოწყობა, შენახვა და დემონტაჟი</t>
  </si>
  <si>
    <t xml:space="preserve">მეთოდოლოგიასთან დაკავშირებული ხარჯები (სპეცტექნიკის მომსახურება და გვირაბში გადაადგილება, ხარაჩოების მონტაჟი და გადაადგილება, დროებითი სამაგრის მონტაჟი და დემონტაჟი, გვირაბის ფსკერის გაწმენდა და დაზიანებული უბნების ხრეშით შევსება, სხვადასხვა დამხმარე მოწყობილობები, მასალები და სხვა.) </t>
  </si>
  <si>
    <t xml:space="preserve">გვირაბის ძირის დაზიანებული ბეტონის მოშორება, ტრანსპორტირება გვირაბის გარეთ და გატანა ნაგავსაყარზე  </t>
  </si>
  <si>
    <t xml:space="preserve">კლდოვანი ქანის დამუშავება გვირაბის ძირში, ტრანსპორტირება გვირაბის გარეთ და გატანა ნაგავსაყარზე  </t>
  </si>
  <si>
    <t>დაბეტონების ნაკერის ჰერმეტიზაცია, მთელ პერიმეტრზე ჰიდროსაიზოლაციო ზონარის მოწყობით</t>
  </si>
  <si>
    <t>B30 კლასის ბეტონის (გამაგრების დამაჩქარებელი დანამატით) მიწოდება, გვირაბის ძირზე რკინაბეტონის ფილის მოწყობა და ზედაპირის F3 ტიპამდე მოსწორება</t>
  </si>
  <si>
    <t>გვირაბის ძირში არმატურის მონტაჟი (B500B)</t>
  </si>
  <si>
    <t>გვირაბის ძირში არმატურის მონტაჟი (B240)</t>
  </si>
  <si>
    <t>გვირაბის თაღსა და კედლებზე არმატურის მონტაჟი (B500B)</t>
  </si>
  <si>
    <t>გვირაბის თაღსა და კედლებზე არმატურის მონტაჟი (B240)</t>
  </si>
  <si>
    <t xml:space="preserve">B30 კლასის ტორკრეტის მიწოდება გვირაბში; 15 სმ სისქის ტორკრეტბეტონის ფენის მოწყობა; ტორკრეტბეტონის საველე ტესტირება და ზედაპირის მოსწორება. </t>
  </si>
  <si>
    <t>მობილიზაცია-დემობილიზაციის და მოსამზადებელი სამუშაოები</t>
  </si>
  <si>
    <t xml:space="preserve">უბანი №3 (პკ. 25+230) - გვირაბის ძირის მოწყობა (L=8მ) </t>
  </si>
  <si>
    <t xml:space="preserve">უბანი №6 (პკ. 26+310) - გვირაბის ძირის მოწყობა (L=10მ) </t>
  </si>
  <si>
    <t xml:space="preserve">უბანი №7 (პკ. 26+330) - გვირაბის ძირის მოწყობა (L=10მ) </t>
  </si>
  <si>
    <t xml:space="preserve">უბანი №8 (პკ. 28+880) - გვირაბის კედლის მოწყობა (L=10მ) </t>
  </si>
  <si>
    <t xml:space="preserve">დაზიანებული ბეტონის კედლის მოხსნა, ტრანსპორტირება გვირაბის გარეთ და გატანა ნაგავსაყარზე  </t>
  </si>
  <si>
    <t xml:space="preserve">ქანის აწმენდა ხელით, ტრანსპორტირება გვირაბის გარეთ და გატანა ნაგავსაყარზე  </t>
  </si>
  <si>
    <t xml:space="preserve">0.3მ-მდე სიგრძის ბურღილების ბურღვა და Ø14მმ ანკერების მოწყობა (L=0.6 მ) </t>
  </si>
  <si>
    <t>გვირაბის კედელზე არმატურის მონტაჟი (B500B)</t>
  </si>
  <si>
    <t>გვირაბის კედელზე არმატურის მონტაჟი (B240)</t>
  </si>
  <si>
    <t>B30 კლასის ბეტონის (გამაგრების დამაჩქარებელი დანამატით) მიწოდება, გვირაბის რკ.ბეტონის კედლის მოწყობა და ზედაპირის F3 ტიპამდე მოსწორება</t>
  </si>
  <si>
    <t xml:space="preserve">უბანი №9 (პკ. 29+500) - გვირაბის ძირის მოწყობა (L=10მ) </t>
  </si>
  <si>
    <t>გვირაბის სარეაბილიტაციო მონაკვეთების ფარგლებში სავენტილაციო სისტემის მოწყობა, შენახვა და დემონტაჟი</t>
  </si>
  <si>
    <t>0.3მ-მდე სიგრძის ბურღილების ბურღვა და Ø14 B500 ანკერების მოწყობა (L=0.60მ) ქვიშაცემენტის ხსნარზე</t>
  </si>
  <si>
    <t>0.3მ-მდე სიგრძის ბურღილების ბურღვა და Ø14 B500 ანკერების მოწყობა (L=0.50მ) ქვიშაცემენტის ხსნარზე</t>
  </si>
  <si>
    <t>2.1</t>
  </si>
  <si>
    <t>2.2</t>
  </si>
  <si>
    <t>2.3</t>
  </si>
  <si>
    <t>2.4</t>
  </si>
  <si>
    <t>2.5</t>
  </si>
  <si>
    <t>2.6</t>
  </si>
  <si>
    <t>2.7</t>
  </si>
  <si>
    <t>2.8</t>
  </si>
  <si>
    <t>2.9</t>
  </si>
  <si>
    <t>2.10</t>
  </si>
  <si>
    <t>2.11</t>
  </si>
  <si>
    <t>2.12</t>
  </si>
  <si>
    <t>1.1</t>
  </si>
  <si>
    <t>1.2</t>
  </si>
  <si>
    <t>1.3</t>
  </si>
  <si>
    <t>1.4</t>
  </si>
  <si>
    <t>1.5</t>
  </si>
  <si>
    <t>3.1</t>
  </si>
  <si>
    <t>3.2</t>
  </si>
  <si>
    <t>3.3</t>
  </si>
  <si>
    <t>3.4</t>
  </si>
  <si>
    <t>3.5</t>
  </si>
  <si>
    <t>3.6</t>
  </si>
  <si>
    <t>3.7</t>
  </si>
  <si>
    <t>3.8</t>
  </si>
  <si>
    <t>3.9</t>
  </si>
  <si>
    <t>3.10</t>
  </si>
  <si>
    <t>3.11</t>
  </si>
  <si>
    <t>3.12</t>
  </si>
  <si>
    <t>4.1</t>
  </si>
  <si>
    <t>6.1</t>
  </si>
  <si>
    <t>4.2</t>
  </si>
  <si>
    <t>4.3</t>
  </si>
  <si>
    <t>4.4</t>
  </si>
  <si>
    <t>4.5</t>
  </si>
  <si>
    <t>4.6</t>
  </si>
  <si>
    <t>5.1</t>
  </si>
  <si>
    <t>5.2</t>
  </si>
  <si>
    <t>5.3</t>
  </si>
  <si>
    <t>5.4</t>
  </si>
  <si>
    <t>5.5</t>
  </si>
  <si>
    <t>5.6</t>
  </si>
  <si>
    <t>6.2</t>
  </si>
  <si>
    <t>6.3</t>
  </si>
  <si>
    <t>6.4</t>
  </si>
  <si>
    <t>6.5</t>
  </si>
  <si>
    <t>6.6</t>
  </si>
  <si>
    <t>7.1</t>
  </si>
  <si>
    <t>7.2</t>
  </si>
  <si>
    <t>7.3</t>
  </si>
  <si>
    <t>7.4</t>
  </si>
  <si>
    <t>7.5</t>
  </si>
  <si>
    <t>7.6</t>
  </si>
  <si>
    <t>8.1</t>
  </si>
  <si>
    <t>8.2</t>
  </si>
  <si>
    <t>8.3</t>
  </si>
  <si>
    <t>8.4</t>
  </si>
  <si>
    <t>8.5</t>
  </si>
  <si>
    <t>8.6</t>
  </si>
  <si>
    <t>9.1</t>
  </si>
  <si>
    <t>9.2</t>
  </si>
  <si>
    <t>9.3</t>
  </si>
  <si>
    <t>9.4</t>
  </si>
  <si>
    <t>9.5</t>
  </si>
  <si>
    <t>9.6</t>
  </si>
  <si>
    <t>9.7</t>
  </si>
  <si>
    <t>9.8</t>
  </si>
  <si>
    <t>10.1</t>
  </si>
  <si>
    <t>10.2</t>
  </si>
  <si>
    <t>10.3</t>
  </si>
  <si>
    <t>10.4</t>
  </si>
  <si>
    <t>10.5</t>
  </si>
  <si>
    <t>10.6</t>
  </si>
  <si>
    <t>4.7</t>
  </si>
  <si>
    <t>5.7</t>
  </si>
  <si>
    <t>6.7</t>
  </si>
  <si>
    <t>8.7</t>
  </si>
  <si>
    <t>7.7</t>
  </si>
  <si>
    <t>10.7</t>
  </si>
  <si>
    <t>ჯამი</t>
  </si>
  <si>
    <t>სულ</t>
  </si>
  <si>
    <t>დღგ (18%)</t>
  </si>
  <si>
    <t>ბოდორნა-ღრმაღელეს წყალმომარაგების გვირაბის დაზიანებული მონაკვეთების სასწრაფო გადაუდებელი, დროებითი გამაგრებითი ღონისძიებების პროექტი</t>
  </si>
  <si>
    <t>ერთეულის ფასი, ლარი</t>
  </si>
  <si>
    <t>ჯამური ფასი, ლარი</t>
  </si>
  <si>
    <t>უბანი №1 (პკ. 25+050) - გვირაბის დროებითი სამაგრის და ძირის მოწყობა (L=22მ)</t>
  </si>
  <si>
    <t>უბანი №2 (პკ. 25+080) - გვირაბის დროებითი სამაგრის და ძირის მოწყობა (L=22მ)</t>
  </si>
  <si>
    <t>ლარი</t>
  </si>
  <si>
    <t xml:space="preserve">უბანი №4 (პკ. 25+500) - გვირაბის ძირის მოწყობა (L=8მ) </t>
  </si>
  <si>
    <t xml:space="preserve">უბანი №5 (პკ. 26+045) - გვირაბის ძირის მოწყობა (L=6მ) </t>
  </si>
  <si>
    <t>კონტრაქტორი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</si>
</sst>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Sylfaen"/>
      <family val="1"/>
    </font>
    <font>
      <sz val="10"/>
      <color theme="1"/>
      <name val="Sylfaen"/>
      <family val="1"/>
    </font>
    <font>
      <sz val="10"/>
      <name val="Sylfaen"/>
      <family val="1"/>
    </font>
    <font>
      <b/>
      <sz val="10"/>
      <color theme="1"/>
      <name val="Sylfaen"/>
      <family val="1"/>
    </font>
    <font>
      <vertAlign val="superscript"/>
      <sz val="10"/>
      <name val="Sylfaen"/>
      <family val="1"/>
    </font>
    <font>
      <b/>
      <sz val="10"/>
      <name val="Sylfaen"/>
      <family val="1"/>
    </font>
    <font>
      <sz val="10"/>
      <name val="Arial Cyr"/>
      <charset val="204"/>
    </font>
    <font>
      <sz val="10"/>
      <name val="Arial"/>
      <family val="2"/>
      <charset val="204"/>
    </font>
    <font>
      <sz val="8"/>
      <name val="Calibri"/>
      <family val="2"/>
      <scheme val="minor"/>
    </font>
    <font>
      <b/>
      <sz val="14"/>
      <color theme="1"/>
      <name val="Sylfaen"/>
      <family val="1"/>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7" fillId="0" borderId="0"/>
    <xf numFmtId="0" fontId="7" fillId="0" borderId="0"/>
    <xf numFmtId="0" fontId="8" fillId="0" borderId="0"/>
    <xf numFmtId="43" fontId="11" fillId="0" borderId="0" applyFont="0" applyFill="0" applyBorder="0" applyAlignment="0" applyProtection="0"/>
  </cellStyleXfs>
  <cellXfs count="31">
    <xf numFmtId="0" fontId="0" fillId="0" borderId="0" xfId="0"/>
    <xf numFmtId="0" fontId="1" fillId="0" borderId="0" xfId="0" applyFont="1"/>
    <xf numFmtId="0" fontId="3"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3" fillId="0" borderId="1" xfId="0" applyFont="1" applyBorder="1" applyAlignment="1">
      <alignment horizontal="center" vertical="center" wrapText="1" shrinkToFit="1"/>
    </xf>
    <xf numFmtId="0" fontId="2"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horizontal="center" vertical="center" wrapText="1" shrinkToFit="1"/>
    </xf>
    <xf numFmtId="0" fontId="4"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0" fontId="4" fillId="3" borderId="1" xfId="0" applyFont="1" applyFill="1" applyBorder="1" applyAlignment="1">
      <alignment horizontal="center" vertical="center"/>
    </xf>
    <xf numFmtId="0" fontId="2" fillId="0" borderId="1" xfId="0" quotePrefix="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6" fillId="2" borderId="1" xfId="0" applyFont="1" applyFill="1" applyBorder="1" applyAlignment="1">
      <alignment horizontal="center" vertical="center" wrapText="1" shrinkToFit="1"/>
    </xf>
    <xf numFmtId="2" fontId="2" fillId="0" borderId="0" xfId="0" applyNumberFormat="1" applyFont="1"/>
    <xf numFmtId="43" fontId="2" fillId="0" borderId="1" xfId="4" applyFont="1" applyBorder="1" applyAlignment="1">
      <alignment horizontal="center" vertical="center"/>
    </xf>
    <xf numFmtId="43" fontId="2" fillId="3" borderId="1" xfId="4" applyFont="1" applyFill="1" applyBorder="1" applyAlignment="1">
      <alignment horizontal="center" vertical="center"/>
    </xf>
    <xf numFmtId="43" fontId="4" fillId="3" borderId="1" xfId="4" applyFont="1" applyFill="1" applyBorder="1" applyAlignment="1">
      <alignment horizontal="center" vertical="center"/>
    </xf>
    <xf numFmtId="43" fontId="2" fillId="0" borderId="0" xfId="4" applyFont="1" applyAlignment="1">
      <alignment horizontal="center" vertical="center"/>
    </xf>
    <xf numFmtId="43" fontId="4" fillId="0" borderId="1" xfId="4" applyFont="1" applyBorder="1" applyAlignment="1">
      <alignment horizontal="center" vertical="center"/>
    </xf>
    <xf numFmtId="43" fontId="4" fillId="3" borderId="1" xfId="0" applyNumberFormat="1" applyFont="1" applyFill="1" applyBorder="1" applyAlignment="1">
      <alignment horizontal="center" vertical="center"/>
    </xf>
    <xf numFmtId="43" fontId="4" fillId="5" borderId="1" xfId="4" applyFont="1" applyFill="1" applyBorder="1" applyAlignment="1">
      <alignment horizontal="center" vertical="center"/>
    </xf>
    <xf numFmtId="43" fontId="4" fillId="6" borderId="1" xfId="4" applyFont="1" applyFill="1" applyBorder="1" applyAlignment="1">
      <alignment horizontal="center" vertical="center"/>
    </xf>
    <xf numFmtId="0" fontId="10" fillId="0" borderId="0" xfId="0" applyFont="1" applyAlignment="1">
      <alignment horizontal="center" vertical="center" wrapText="1"/>
    </xf>
    <xf numFmtId="0" fontId="4" fillId="4" borderId="2" xfId="0" applyFont="1" applyFill="1" applyBorder="1" applyAlignment="1">
      <alignment horizontal="center"/>
    </xf>
  </cellXfs>
  <cellStyles count="5">
    <cellStyle name="Comma" xfId="4" builtinId="3"/>
    <cellStyle name="Normal" xfId="0" builtinId="0"/>
    <cellStyle name="Normal 12" xfId="2" xr:uid="{00000000-0005-0000-0000-000002000000}"/>
    <cellStyle name="Normal 2 11" xfId="3" xr:uid="{00000000-0005-0000-0000-000003000000}"/>
    <cellStyle name="Обычный_Лист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7"/>
  <sheetViews>
    <sheetView tabSelected="1" topLeftCell="A74" zoomScale="130" zoomScaleNormal="130" zoomScaleSheetLayoutView="130" workbookViewId="0">
      <selection activeCell="H86" sqref="H86"/>
    </sheetView>
  </sheetViews>
  <sheetFormatPr defaultColWidth="9.109375" defaultRowHeight="14.4" x14ac:dyDescent="0.3"/>
  <cols>
    <col min="1" max="1" width="6.33203125" style="1" customWidth="1"/>
    <col min="2" max="2" width="96" style="1" customWidth="1"/>
    <col min="3" max="3" width="10.33203125" style="1" bestFit="1" customWidth="1"/>
    <col min="4" max="4" width="11.6640625" style="1" customWidth="1"/>
    <col min="5" max="5" width="11.6640625" style="13" customWidth="1"/>
    <col min="6" max="6" width="12.6640625" style="13" customWidth="1"/>
    <col min="7" max="7" width="1.77734375" style="12" customWidth="1"/>
    <col min="8" max="8" width="13.109375" style="12" customWidth="1"/>
    <col min="9" max="9" width="15.5546875" style="12" customWidth="1"/>
    <col min="10" max="10" width="5.21875" style="12" customWidth="1"/>
    <col min="11" max="16384" width="9.109375" style="1"/>
  </cols>
  <sheetData>
    <row r="2" spans="1:9" ht="43.5" customHeight="1" x14ac:dyDescent="0.3">
      <c r="A2" s="29" t="s">
        <v>122</v>
      </c>
      <c r="B2" s="29"/>
      <c r="C2" s="29"/>
      <c r="D2" s="29"/>
      <c r="E2" s="29"/>
      <c r="F2" s="29"/>
    </row>
    <row r="3" spans="1:9" x14ac:dyDescent="0.3">
      <c r="H3" s="30" t="s">
        <v>130</v>
      </c>
      <c r="I3" s="30"/>
    </row>
    <row r="4" spans="1:9" ht="54" customHeight="1" x14ac:dyDescent="0.3">
      <c r="A4" s="19" t="s">
        <v>0</v>
      </c>
      <c r="B4" s="19" t="s">
        <v>1</v>
      </c>
      <c r="C4" s="19" t="s">
        <v>2</v>
      </c>
      <c r="D4" s="19" t="s">
        <v>3</v>
      </c>
      <c r="E4" s="19" t="s">
        <v>123</v>
      </c>
      <c r="F4" s="19" t="s">
        <v>124</v>
      </c>
      <c r="H4" s="19" t="s">
        <v>123</v>
      </c>
      <c r="I4" s="19" t="s">
        <v>124</v>
      </c>
    </row>
    <row r="5" spans="1:9" x14ac:dyDescent="0.3">
      <c r="A5" s="14">
        <v>1</v>
      </c>
      <c r="B5" s="8" t="s">
        <v>25</v>
      </c>
      <c r="C5" s="9"/>
      <c r="D5" s="9"/>
      <c r="E5" s="9"/>
      <c r="F5" s="26">
        <f>SUM(F6:F10)</f>
        <v>205000</v>
      </c>
      <c r="H5" s="9"/>
      <c r="I5" s="23">
        <f>SUM(I6:I10)</f>
        <v>0</v>
      </c>
    </row>
    <row r="6" spans="1:9" ht="27.6" x14ac:dyDescent="0.3">
      <c r="A6" s="15" t="s">
        <v>52</v>
      </c>
      <c r="B6" s="2" t="s">
        <v>12</v>
      </c>
      <c r="C6" s="4" t="s">
        <v>4</v>
      </c>
      <c r="D6" s="11">
        <v>1</v>
      </c>
      <c r="E6" s="21">
        <v>70000</v>
      </c>
      <c r="F6" s="21">
        <f>D6*E6</f>
        <v>70000</v>
      </c>
      <c r="H6" s="21">
        <v>0</v>
      </c>
      <c r="I6" s="21">
        <f>H6*D6</f>
        <v>0</v>
      </c>
    </row>
    <row r="7" spans="1:9" ht="27.6" x14ac:dyDescent="0.3">
      <c r="A7" s="15" t="s">
        <v>53</v>
      </c>
      <c r="B7" s="2" t="s">
        <v>13</v>
      </c>
      <c r="C7" s="4" t="s">
        <v>4</v>
      </c>
      <c r="D7" s="11">
        <v>1</v>
      </c>
      <c r="E7" s="21">
        <v>40000</v>
      </c>
      <c r="F7" s="21">
        <f t="shared" ref="F7:F10" si="0">D7*E7</f>
        <v>40000</v>
      </c>
      <c r="H7" s="21">
        <v>0</v>
      </c>
      <c r="I7" s="21">
        <f t="shared" ref="I7:I70" si="1">H7*D7</f>
        <v>0</v>
      </c>
    </row>
    <row r="8" spans="1:9" ht="27.6" x14ac:dyDescent="0.3">
      <c r="A8" s="15" t="s">
        <v>54</v>
      </c>
      <c r="B8" s="2" t="s">
        <v>14</v>
      </c>
      <c r="C8" s="4" t="s">
        <v>4</v>
      </c>
      <c r="D8" s="11">
        <v>1</v>
      </c>
      <c r="E8" s="21">
        <v>35000</v>
      </c>
      <c r="F8" s="21">
        <f t="shared" si="0"/>
        <v>35000</v>
      </c>
      <c r="H8" s="21">
        <v>0</v>
      </c>
      <c r="I8" s="21">
        <f t="shared" si="1"/>
        <v>0</v>
      </c>
    </row>
    <row r="9" spans="1:9" ht="27.6" x14ac:dyDescent="0.3">
      <c r="A9" s="15" t="s">
        <v>55</v>
      </c>
      <c r="B9" s="2" t="s">
        <v>37</v>
      </c>
      <c r="C9" s="4" t="s">
        <v>4</v>
      </c>
      <c r="D9" s="11">
        <v>1</v>
      </c>
      <c r="E9" s="21">
        <v>0</v>
      </c>
      <c r="F9" s="21">
        <f t="shared" si="0"/>
        <v>0</v>
      </c>
      <c r="H9" s="21">
        <v>0</v>
      </c>
      <c r="I9" s="21">
        <f t="shared" si="1"/>
        <v>0</v>
      </c>
    </row>
    <row r="10" spans="1:9" ht="55.2" x14ac:dyDescent="0.3">
      <c r="A10" s="15" t="s">
        <v>56</v>
      </c>
      <c r="B10" s="2" t="s">
        <v>15</v>
      </c>
      <c r="C10" s="4" t="s">
        <v>4</v>
      </c>
      <c r="D10" s="11">
        <v>1</v>
      </c>
      <c r="E10" s="21">
        <v>60000</v>
      </c>
      <c r="F10" s="21">
        <f t="shared" si="0"/>
        <v>60000</v>
      </c>
      <c r="H10" s="21">
        <v>0</v>
      </c>
      <c r="I10" s="21">
        <f t="shared" si="1"/>
        <v>0</v>
      </c>
    </row>
    <row r="11" spans="1:9" x14ac:dyDescent="0.3">
      <c r="A11" s="14">
        <v>2</v>
      </c>
      <c r="B11" s="6" t="s">
        <v>125</v>
      </c>
      <c r="C11" s="7"/>
      <c r="D11" s="10"/>
      <c r="E11" s="22"/>
      <c r="F11" s="23">
        <f>SUM(F12:F23)</f>
        <v>61917.75</v>
      </c>
      <c r="H11" s="22"/>
      <c r="I11" s="23">
        <f>SUM(I12:I23)</f>
        <v>0</v>
      </c>
    </row>
    <row r="12" spans="1:9" ht="27.6" x14ac:dyDescent="0.3">
      <c r="A12" s="15" t="s">
        <v>40</v>
      </c>
      <c r="B12" s="2" t="s">
        <v>16</v>
      </c>
      <c r="C12" s="4" t="s">
        <v>7</v>
      </c>
      <c r="D12" s="3">
        <v>11</v>
      </c>
      <c r="E12" s="21">
        <v>1600</v>
      </c>
      <c r="F12" s="21">
        <f t="shared" ref="F12:F23" si="2">D12*E12</f>
        <v>17600</v>
      </c>
      <c r="H12" s="21">
        <v>0</v>
      </c>
      <c r="I12" s="21">
        <f t="shared" si="1"/>
        <v>0</v>
      </c>
    </row>
    <row r="13" spans="1:9" ht="15" x14ac:dyDescent="0.3">
      <c r="A13" s="15" t="s">
        <v>41</v>
      </c>
      <c r="B13" s="2" t="s">
        <v>17</v>
      </c>
      <c r="C13" s="4" t="s">
        <v>7</v>
      </c>
      <c r="D13" s="3">
        <v>6</v>
      </c>
      <c r="E13" s="21">
        <v>1600</v>
      </c>
      <c r="F13" s="21">
        <f t="shared" si="2"/>
        <v>9600</v>
      </c>
      <c r="H13" s="21">
        <v>0</v>
      </c>
      <c r="I13" s="21">
        <f t="shared" si="1"/>
        <v>0</v>
      </c>
    </row>
    <row r="14" spans="1:9" x14ac:dyDescent="0.3">
      <c r="A14" s="15" t="s">
        <v>42</v>
      </c>
      <c r="B14" s="5" t="s">
        <v>38</v>
      </c>
      <c r="C14" s="4" t="s">
        <v>11</v>
      </c>
      <c r="D14" s="3">
        <v>50</v>
      </c>
      <c r="E14" s="21">
        <v>25</v>
      </c>
      <c r="F14" s="21">
        <f t="shared" si="2"/>
        <v>1250</v>
      </c>
      <c r="H14" s="21">
        <v>0</v>
      </c>
      <c r="I14" s="21">
        <f t="shared" si="1"/>
        <v>0</v>
      </c>
    </row>
    <row r="15" spans="1:9" x14ac:dyDescent="0.3">
      <c r="A15" s="15" t="s">
        <v>43</v>
      </c>
      <c r="B15" s="2" t="s">
        <v>20</v>
      </c>
      <c r="C15" s="4" t="s">
        <v>10</v>
      </c>
      <c r="D15" s="3">
        <v>1.1000000000000001</v>
      </c>
      <c r="E15" s="21">
        <v>5700</v>
      </c>
      <c r="F15" s="21">
        <f t="shared" si="2"/>
        <v>6270.0000000000009</v>
      </c>
      <c r="H15" s="21">
        <v>0</v>
      </c>
      <c r="I15" s="21">
        <f t="shared" si="1"/>
        <v>0</v>
      </c>
    </row>
    <row r="16" spans="1:9" x14ac:dyDescent="0.3">
      <c r="A16" s="15" t="s">
        <v>44</v>
      </c>
      <c r="B16" s="2" t="s">
        <v>21</v>
      </c>
      <c r="C16" s="4" t="s">
        <v>10</v>
      </c>
      <c r="D16" s="3">
        <v>0.1575</v>
      </c>
      <c r="E16" s="21">
        <v>5700</v>
      </c>
      <c r="F16" s="21">
        <f t="shared" si="2"/>
        <v>897.75</v>
      </c>
      <c r="H16" s="21">
        <v>0</v>
      </c>
      <c r="I16" s="21">
        <f t="shared" si="1"/>
        <v>0</v>
      </c>
    </row>
    <row r="17" spans="1:9" x14ac:dyDescent="0.3">
      <c r="A17" s="15" t="s">
        <v>45</v>
      </c>
      <c r="B17" s="2" t="s">
        <v>18</v>
      </c>
      <c r="C17" s="4" t="s">
        <v>8</v>
      </c>
      <c r="D17" s="3">
        <v>50</v>
      </c>
      <c r="E17" s="21">
        <v>30</v>
      </c>
      <c r="F17" s="21">
        <f t="shared" si="2"/>
        <v>1500</v>
      </c>
      <c r="H17" s="21">
        <v>0</v>
      </c>
      <c r="I17" s="21">
        <f t="shared" si="1"/>
        <v>0</v>
      </c>
    </row>
    <row r="18" spans="1:9" ht="27.6" x14ac:dyDescent="0.3">
      <c r="A18" s="15" t="s">
        <v>46</v>
      </c>
      <c r="B18" s="2" t="s">
        <v>19</v>
      </c>
      <c r="C18" s="4" t="s">
        <v>7</v>
      </c>
      <c r="D18" s="3">
        <v>16</v>
      </c>
      <c r="E18" s="21">
        <v>1550</v>
      </c>
      <c r="F18" s="21">
        <f t="shared" si="2"/>
        <v>24800</v>
      </c>
      <c r="H18" s="21">
        <v>0</v>
      </c>
      <c r="I18" s="21">
        <f t="shared" si="1"/>
        <v>0</v>
      </c>
    </row>
    <row r="19" spans="1:9" ht="15" x14ac:dyDescent="0.3">
      <c r="A19" s="15" t="s">
        <v>47</v>
      </c>
      <c r="B19" s="5" t="s">
        <v>5</v>
      </c>
      <c r="C19" s="4" t="s">
        <v>6</v>
      </c>
      <c r="D19" s="3">
        <v>154</v>
      </c>
      <c r="E19" s="21">
        <v>0</v>
      </c>
      <c r="F19" s="21">
        <f t="shared" si="2"/>
        <v>0</v>
      </c>
      <c r="H19" s="21">
        <v>0</v>
      </c>
      <c r="I19" s="21">
        <f t="shared" si="1"/>
        <v>0</v>
      </c>
    </row>
    <row r="20" spans="1:9" x14ac:dyDescent="0.3">
      <c r="A20" s="15" t="s">
        <v>48</v>
      </c>
      <c r="B20" s="5" t="s">
        <v>39</v>
      </c>
      <c r="C20" s="4" t="s">
        <v>11</v>
      </c>
      <c r="D20" s="3">
        <v>240</v>
      </c>
      <c r="E20" s="21">
        <v>0</v>
      </c>
      <c r="F20" s="21">
        <f t="shared" si="2"/>
        <v>0</v>
      </c>
      <c r="H20" s="21">
        <v>0</v>
      </c>
      <c r="I20" s="21">
        <f t="shared" si="1"/>
        <v>0</v>
      </c>
    </row>
    <row r="21" spans="1:9" x14ac:dyDescent="0.3">
      <c r="A21" s="15" t="s">
        <v>49</v>
      </c>
      <c r="B21" s="5" t="s">
        <v>22</v>
      </c>
      <c r="C21" s="4" t="s">
        <v>10</v>
      </c>
      <c r="D21" s="3">
        <v>2.7999567400000003</v>
      </c>
      <c r="E21" s="21">
        <v>0</v>
      </c>
      <c r="F21" s="21">
        <f t="shared" si="2"/>
        <v>0</v>
      </c>
      <c r="H21" s="21">
        <v>0</v>
      </c>
      <c r="I21" s="21">
        <f t="shared" si="1"/>
        <v>0</v>
      </c>
    </row>
    <row r="22" spans="1:9" x14ac:dyDescent="0.3">
      <c r="A22" s="15" t="s">
        <v>50</v>
      </c>
      <c r="B22" s="5" t="s">
        <v>23</v>
      </c>
      <c r="C22" s="4" t="s">
        <v>10</v>
      </c>
      <c r="D22" s="3">
        <v>0.13479374999999999</v>
      </c>
      <c r="E22" s="21">
        <v>0</v>
      </c>
      <c r="F22" s="21">
        <f t="shared" si="2"/>
        <v>0</v>
      </c>
      <c r="H22" s="21">
        <v>0</v>
      </c>
      <c r="I22" s="21">
        <f t="shared" si="1"/>
        <v>0</v>
      </c>
    </row>
    <row r="23" spans="1:9" ht="27.6" x14ac:dyDescent="0.3">
      <c r="A23" s="15" t="s">
        <v>51</v>
      </c>
      <c r="B23" s="5" t="s">
        <v>24</v>
      </c>
      <c r="C23" s="4" t="s">
        <v>6</v>
      </c>
      <c r="D23" s="3">
        <v>154</v>
      </c>
      <c r="E23" s="21">
        <v>0</v>
      </c>
      <c r="F23" s="21">
        <f t="shared" si="2"/>
        <v>0</v>
      </c>
      <c r="H23" s="21">
        <v>0</v>
      </c>
      <c r="I23" s="21">
        <f t="shared" si="1"/>
        <v>0</v>
      </c>
    </row>
    <row r="24" spans="1:9" x14ac:dyDescent="0.3">
      <c r="A24" s="14">
        <v>3</v>
      </c>
      <c r="B24" s="6" t="s">
        <v>126</v>
      </c>
      <c r="C24" s="7"/>
      <c r="D24" s="10"/>
      <c r="E24" s="22"/>
      <c r="F24" s="23">
        <f>SUM(F25:F36)</f>
        <v>61917.75</v>
      </c>
      <c r="H24" s="22"/>
      <c r="I24" s="23">
        <f>SUM(I25:I36)</f>
        <v>0</v>
      </c>
    </row>
    <row r="25" spans="1:9" ht="27.6" x14ac:dyDescent="0.3">
      <c r="A25" s="15" t="s">
        <v>57</v>
      </c>
      <c r="B25" s="2" t="s">
        <v>16</v>
      </c>
      <c r="C25" s="4" t="s">
        <v>7</v>
      </c>
      <c r="D25" s="3">
        <v>11</v>
      </c>
      <c r="E25" s="21">
        <v>1600</v>
      </c>
      <c r="F25" s="21">
        <f>E25*D25</f>
        <v>17600</v>
      </c>
      <c r="H25" s="21">
        <v>0</v>
      </c>
      <c r="I25" s="21">
        <f t="shared" si="1"/>
        <v>0</v>
      </c>
    </row>
    <row r="26" spans="1:9" ht="15" x14ac:dyDescent="0.3">
      <c r="A26" s="15" t="s">
        <v>58</v>
      </c>
      <c r="B26" s="2" t="s">
        <v>17</v>
      </c>
      <c r="C26" s="4" t="s">
        <v>7</v>
      </c>
      <c r="D26" s="3">
        <v>6</v>
      </c>
      <c r="E26" s="21">
        <v>1600</v>
      </c>
      <c r="F26" s="21">
        <f t="shared" ref="F26:F36" si="3">E26*D26</f>
        <v>9600</v>
      </c>
      <c r="H26" s="21">
        <v>0</v>
      </c>
      <c r="I26" s="21">
        <f t="shared" si="1"/>
        <v>0</v>
      </c>
    </row>
    <row r="27" spans="1:9" x14ac:dyDescent="0.3">
      <c r="A27" s="15" t="s">
        <v>59</v>
      </c>
      <c r="B27" s="5" t="s">
        <v>38</v>
      </c>
      <c r="C27" s="4" t="s">
        <v>11</v>
      </c>
      <c r="D27" s="3">
        <v>50</v>
      </c>
      <c r="E27" s="21">
        <v>25</v>
      </c>
      <c r="F27" s="21">
        <f t="shared" si="3"/>
        <v>1250</v>
      </c>
      <c r="H27" s="21">
        <v>0</v>
      </c>
      <c r="I27" s="21">
        <f t="shared" si="1"/>
        <v>0</v>
      </c>
    </row>
    <row r="28" spans="1:9" x14ac:dyDescent="0.3">
      <c r="A28" s="15" t="s">
        <v>60</v>
      </c>
      <c r="B28" s="2" t="s">
        <v>20</v>
      </c>
      <c r="C28" s="4" t="s">
        <v>10</v>
      </c>
      <c r="D28" s="3">
        <v>1.1000000000000001</v>
      </c>
      <c r="E28" s="21">
        <v>5700</v>
      </c>
      <c r="F28" s="21">
        <f t="shared" si="3"/>
        <v>6270.0000000000009</v>
      </c>
      <c r="H28" s="21">
        <v>0</v>
      </c>
      <c r="I28" s="21">
        <f t="shared" si="1"/>
        <v>0</v>
      </c>
    </row>
    <row r="29" spans="1:9" x14ac:dyDescent="0.3">
      <c r="A29" s="15" t="s">
        <v>61</v>
      </c>
      <c r="B29" s="2" t="s">
        <v>21</v>
      </c>
      <c r="C29" s="4" t="s">
        <v>10</v>
      </c>
      <c r="D29" s="3">
        <v>0.1575</v>
      </c>
      <c r="E29" s="21">
        <v>5700</v>
      </c>
      <c r="F29" s="21">
        <f t="shared" si="3"/>
        <v>897.75</v>
      </c>
      <c r="H29" s="21">
        <v>0</v>
      </c>
      <c r="I29" s="21">
        <f t="shared" si="1"/>
        <v>0</v>
      </c>
    </row>
    <row r="30" spans="1:9" x14ac:dyDescent="0.3">
      <c r="A30" s="15" t="s">
        <v>62</v>
      </c>
      <c r="B30" s="2" t="s">
        <v>18</v>
      </c>
      <c r="C30" s="4" t="s">
        <v>8</v>
      </c>
      <c r="D30" s="3">
        <v>50</v>
      </c>
      <c r="E30" s="21">
        <v>30</v>
      </c>
      <c r="F30" s="21">
        <f t="shared" si="3"/>
        <v>1500</v>
      </c>
      <c r="H30" s="21">
        <v>0</v>
      </c>
      <c r="I30" s="21">
        <f t="shared" si="1"/>
        <v>0</v>
      </c>
    </row>
    <row r="31" spans="1:9" ht="27.6" x14ac:dyDescent="0.3">
      <c r="A31" s="15" t="s">
        <v>63</v>
      </c>
      <c r="B31" s="2" t="s">
        <v>19</v>
      </c>
      <c r="C31" s="4" t="s">
        <v>7</v>
      </c>
      <c r="D31" s="3">
        <v>16</v>
      </c>
      <c r="E31" s="21">
        <v>1550</v>
      </c>
      <c r="F31" s="21">
        <f t="shared" si="3"/>
        <v>24800</v>
      </c>
      <c r="H31" s="21">
        <v>0</v>
      </c>
      <c r="I31" s="21">
        <f t="shared" si="1"/>
        <v>0</v>
      </c>
    </row>
    <row r="32" spans="1:9" ht="15" x14ac:dyDescent="0.3">
      <c r="A32" s="15" t="s">
        <v>64</v>
      </c>
      <c r="B32" s="5" t="s">
        <v>5</v>
      </c>
      <c r="C32" s="4" t="s">
        <v>6</v>
      </c>
      <c r="D32" s="3">
        <v>154</v>
      </c>
      <c r="E32" s="21">
        <v>0</v>
      </c>
      <c r="F32" s="21">
        <f t="shared" si="3"/>
        <v>0</v>
      </c>
      <c r="H32" s="21">
        <v>0</v>
      </c>
      <c r="I32" s="21">
        <f t="shared" si="1"/>
        <v>0</v>
      </c>
    </row>
    <row r="33" spans="1:9" x14ac:dyDescent="0.3">
      <c r="A33" s="15" t="s">
        <v>65</v>
      </c>
      <c r="B33" s="5" t="s">
        <v>39</v>
      </c>
      <c r="C33" s="4" t="s">
        <v>11</v>
      </c>
      <c r="D33" s="3">
        <v>240</v>
      </c>
      <c r="E33" s="21">
        <v>0</v>
      </c>
      <c r="F33" s="21">
        <f t="shared" si="3"/>
        <v>0</v>
      </c>
      <c r="H33" s="21">
        <v>0</v>
      </c>
      <c r="I33" s="21">
        <f t="shared" si="1"/>
        <v>0</v>
      </c>
    </row>
    <row r="34" spans="1:9" x14ac:dyDescent="0.3">
      <c r="A34" s="15" t="s">
        <v>66</v>
      </c>
      <c r="B34" s="5" t="s">
        <v>22</v>
      </c>
      <c r="C34" s="4" t="s">
        <v>10</v>
      </c>
      <c r="D34" s="3">
        <v>2.7999567400000003</v>
      </c>
      <c r="E34" s="21">
        <v>0</v>
      </c>
      <c r="F34" s="21">
        <f t="shared" si="3"/>
        <v>0</v>
      </c>
      <c r="H34" s="21">
        <v>0</v>
      </c>
      <c r="I34" s="21">
        <f t="shared" si="1"/>
        <v>0</v>
      </c>
    </row>
    <row r="35" spans="1:9" x14ac:dyDescent="0.3">
      <c r="A35" s="15" t="s">
        <v>67</v>
      </c>
      <c r="B35" s="5" t="s">
        <v>23</v>
      </c>
      <c r="C35" s="4" t="s">
        <v>10</v>
      </c>
      <c r="D35" s="3">
        <v>0.13479374999999999</v>
      </c>
      <c r="E35" s="21">
        <v>0</v>
      </c>
      <c r="F35" s="21">
        <f t="shared" si="3"/>
        <v>0</v>
      </c>
      <c r="H35" s="21">
        <v>0</v>
      </c>
      <c r="I35" s="21">
        <f t="shared" si="1"/>
        <v>0</v>
      </c>
    </row>
    <row r="36" spans="1:9" ht="27.6" x14ac:dyDescent="0.3">
      <c r="A36" s="15" t="s">
        <v>68</v>
      </c>
      <c r="B36" s="5" t="s">
        <v>24</v>
      </c>
      <c r="C36" s="4" t="s">
        <v>6</v>
      </c>
      <c r="D36" s="3">
        <v>154</v>
      </c>
      <c r="E36" s="21">
        <v>0</v>
      </c>
      <c r="F36" s="21">
        <f t="shared" si="3"/>
        <v>0</v>
      </c>
      <c r="H36" s="21">
        <v>0</v>
      </c>
      <c r="I36" s="21">
        <f t="shared" si="1"/>
        <v>0</v>
      </c>
    </row>
    <row r="37" spans="1:9" x14ac:dyDescent="0.3">
      <c r="A37" s="14">
        <v>4</v>
      </c>
      <c r="B37" s="6" t="s">
        <v>26</v>
      </c>
      <c r="C37" s="7"/>
      <c r="D37" s="10"/>
      <c r="E37" s="22"/>
      <c r="F37" s="23">
        <f>SUM(F38:F44)</f>
        <v>22559.25</v>
      </c>
      <c r="H37" s="22"/>
      <c r="I37" s="23">
        <f>SUM(I38:I44)</f>
        <v>0</v>
      </c>
    </row>
    <row r="38" spans="1:9" ht="27.6" x14ac:dyDescent="0.3">
      <c r="A38" s="15" t="s">
        <v>69</v>
      </c>
      <c r="B38" s="2" t="s">
        <v>16</v>
      </c>
      <c r="C38" s="4" t="s">
        <v>7</v>
      </c>
      <c r="D38" s="3">
        <v>4</v>
      </c>
      <c r="E38" s="21">
        <v>1600</v>
      </c>
      <c r="F38" s="21">
        <f>D38*E38</f>
        <v>6400</v>
      </c>
      <c r="H38" s="21">
        <v>0</v>
      </c>
      <c r="I38" s="21">
        <f t="shared" si="1"/>
        <v>0</v>
      </c>
    </row>
    <row r="39" spans="1:9" ht="15" x14ac:dyDescent="0.3">
      <c r="A39" s="15" t="s">
        <v>71</v>
      </c>
      <c r="B39" s="2" t="s">
        <v>17</v>
      </c>
      <c r="C39" s="4" t="s">
        <v>7</v>
      </c>
      <c r="D39" s="3">
        <v>2</v>
      </c>
      <c r="E39" s="21">
        <v>1600</v>
      </c>
      <c r="F39" s="21">
        <f t="shared" ref="F39:F44" si="4">D39*E39</f>
        <v>3200</v>
      </c>
      <c r="H39" s="21">
        <v>0</v>
      </c>
      <c r="I39" s="21">
        <f t="shared" si="1"/>
        <v>0</v>
      </c>
    </row>
    <row r="40" spans="1:9" x14ac:dyDescent="0.3">
      <c r="A40" s="15" t="s">
        <v>72</v>
      </c>
      <c r="B40" s="5" t="s">
        <v>38</v>
      </c>
      <c r="C40" s="4" t="s">
        <v>11</v>
      </c>
      <c r="D40" s="3">
        <v>18</v>
      </c>
      <c r="E40" s="21">
        <v>25</v>
      </c>
      <c r="F40" s="21">
        <f t="shared" si="4"/>
        <v>450</v>
      </c>
      <c r="H40" s="21">
        <v>0</v>
      </c>
      <c r="I40" s="21">
        <f t="shared" si="1"/>
        <v>0</v>
      </c>
    </row>
    <row r="41" spans="1:9" x14ac:dyDescent="0.3">
      <c r="A41" s="15" t="s">
        <v>73</v>
      </c>
      <c r="B41" s="2" t="s">
        <v>20</v>
      </c>
      <c r="C41" s="4" t="s">
        <v>10</v>
      </c>
      <c r="D41" s="3">
        <v>0.4</v>
      </c>
      <c r="E41" s="21">
        <v>5700</v>
      </c>
      <c r="F41" s="21">
        <f t="shared" si="4"/>
        <v>2280</v>
      </c>
      <c r="H41" s="21">
        <v>0</v>
      </c>
      <c r="I41" s="21">
        <f t="shared" si="1"/>
        <v>0</v>
      </c>
    </row>
    <row r="42" spans="1:9" x14ac:dyDescent="0.3">
      <c r="A42" s="15" t="s">
        <v>74</v>
      </c>
      <c r="B42" s="2" t="s">
        <v>21</v>
      </c>
      <c r="C42" s="4" t="s">
        <v>10</v>
      </c>
      <c r="D42" s="3">
        <v>5.2500000000000005E-2</v>
      </c>
      <c r="E42" s="21">
        <v>5700</v>
      </c>
      <c r="F42" s="21">
        <f t="shared" si="4"/>
        <v>299.25000000000006</v>
      </c>
      <c r="H42" s="21">
        <v>0</v>
      </c>
      <c r="I42" s="21">
        <f t="shared" si="1"/>
        <v>0</v>
      </c>
    </row>
    <row r="43" spans="1:9" x14ac:dyDescent="0.3">
      <c r="A43" s="15" t="s">
        <v>75</v>
      </c>
      <c r="B43" s="2" t="s">
        <v>18</v>
      </c>
      <c r="C43" s="4" t="s">
        <v>8</v>
      </c>
      <c r="D43" s="3">
        <v>21</v>
      </c>
      <c r="E43" s="21">
        <v>30</v>
      </c>
      <c r="F43" s="21">
        <f t="shared" si="4"/>
        <v>630</v>
      </c>
      <c r="H43" s="21">
        <v>0</v>
      </c>
      <c r="I43" s="21">
        <f t="shared" si="1"/>
        <v>0</v>
      </c>
    </row>
    <row r="44" spans="1:9" ht="27.6" x14ac:dyDescent="0.3">
      <c r="A44" s="15" t="s">
        <v>113</v>
      </c>
      <c r="B44" s="2" t="s">
        <v>19</v>
      </c>
      <c r="C44" s="4" t="s">
        <v>7</v>
      </c>
      <c r="D44" s="3">
        <v>6</v>
      </c>
      <c r="E44" s="21">
        <v>1550</v>
      </c>
      <c r="F44" s="21">
        <f t="shared" si="4"/>
        <v>9300</v>
      </c>
      <c r="H44" s="21">
        <v>0</v>
      </c>
      <c r="I44" s="21">
        <f t="shared" si="1"/>
        <v>0</v>
      </c>
    </row>
    <row r="45" spans="1:9" x14ac:dyDescent="0.3">
      <c r="A45" s="14">
        <v>5</v>
      </c>
      <c r="B45" s="6" t="s">
        <v>128</v>
      </c>
      <c r="C45" s="7"/>
      <c r="D45" s="10"/>
      <c r="E45" s="22"/>
      <c r="F45" s="23">
        <f>SUM(F46:F52)</f>
        <v>22559.25</v>
      </c>
      <c r="H45" s="22"/>
      <c r="I45" s="23">
        <f>SUM(I46:I52)</f>
        <v>0</v>
      </c>
    </row>
    <row r="46" spans="1:9" ht="27.6" x14ac:dyDescent="0.3">
      <c r="A46" s="15" t="s">
        <v>76</v>
      </c>
      <c r="B46" s="2" t="s">
        <v>16</v>
      </c>
      <c r="C46" s="4" t="s">
        <v>7</v>
      </c>
      <c r="D46" s="3">
        <v>4</v>
      </c>
      <c r="E46" s="21">
        <v>1600</v>
      </c>
      <c r="F46" s="21">
        <f>D46*E46</f>
        <v>6400</v>
      </c>
      <c r="H46" s="21">
        <v>0</v>
      </c>
      <c r="I46" s="21">
        <f t="shared" si="1"/>
        <v>0</v>
      </c>
    </row>
    <row r="47" spans="1:9" ht="15" x14ac:dyDescent="0.3">
      <c r="A47" s="15" t="s">
        <v>77</v>
      </c>
      <c r="B47" s="2" t="s">
        <v>17</v>
      </c>
      <c r="C47" s="4" t="s">
        <v>7</v>
      </c>
      <c r="D47" s="3">
        <v>2</v>
      </c>
      <c r="E47" s="21">
        <v>1600</v>
      </c>
      <c r="F47" s="21">
        <f t="shared" ref="F47:F52" si="5">D47*E47</f>
        <v>3200</v>
      </c>
      <c r="H47" s="21">
        <v>0</v>
      </c>
      <c r="I47" s="21">
        <f t="shared" si="1"/>
        <v>0</v>
      </c>
    </row>
    <row r="48" spans="1:9" x14ac:dyDescent="0.3">
      <c r="A48" s="15" t="s">
        <v>78</v>
      </c>
      <c r="B48" s="5" t="s">
        <v>38</v>
      </c>
      <c r="C48" s="4" t="s">
        <v>11</v>
      </c>
      <c r="D48" s="3">
        <v>18</v>
      </c>
      <c r="E48" s="21">
        <v>25</v>
      </c>
      <c r="F48" s="21">
        <f t="shared" si="5"/>
        <v>450</v>
      </c>
      <c r="H48" s="21">
        <v>0</v>
      </c>
      <c r="I48" s="21">
        <f t="shared" si="1"/>
        <v>0</v>
      </c>
    </row>
    <row r="49" spans="1:9" x14ac:dyDescent="0.3">
      <c r="A49" s="15" t="s">
        <v>79</v>
      </c>
      <c r="B49" s="2" t="s">
        <v>20</v>
      </c>
      <c r="C49" s="4" t="s">
        <v>10</v>
      </c>
      <c r="D49" s="3">
        <v>0.4</v>
      </c>
      <c r="E49" s="21">
        <v>5700</v>
      </c>
      <c r="F49" s="21">
        <f t="shared" si="5"/>
        <v>2280</v>
      </c>
      <c r="H49" s="21">
        <v>0</v>
      </c>
      <c r="I49" s="21">
        <f t="shared" si="1"/>
        <v>0</v>
      </c>
    </row>
    <row r="50" spans="1:9" x14ac:dyDescent="0.3">
      <c r="A50" s="15" t="s">
        <v>80</v>
      </c>
      <c r="B50" s="2" t="s">
        <v>21</v>
      </c>
      <c r="C50" s="4" t="s">
        <v>10</v>
      </c>
      <c r="D50" s="3">
        <v>5.2500000000000005E-2</v>
      </c>
      <c r="E50" s="21">
        <v>5700</v>
      </c>
      <c r="F50" s="21">
        <f t="shared" si="5"/>
        <v>299.25000000000006</v>
      </c>
      <c r="H50" s="21">
        <v>0</v>
      </c>
      <c r="I50" s="21">
        <f t="shared" si="1"/>
        <v>0</v>
      </c>
    </row>
    <row r="51" spans="1:9" x14ac:dyDescent="0.3">
      <c r="A51" s="15" t="s">
        <v>81</v>
      </c>
      <c r="B51" s="2" t="s">
        <v>18</v>
      </c>
      <c r="C51" s="4" t="s">
        <v>8</v>
      </c>
      <c r="D51" s="3">
        <v>21</v>
      </c>
      <c r="E51" s="21">
        <v>30</v>
      </c>
      <c r="F51" s="21">
        <f t="shared" si="5"/>
        <v>630</v>
      </c>
      <c r="H51" s="21">
        <v>0</v>
      </c>
      <c r="I51" s="21">
        <f t="shared" si="1"/>
        <v>0</v>
      </c>
    </row>
    <row r="52" spans="1:9" ht="27.6" x14ac:dyDescent="0.3">
      <c r="A52" s="15" t="s">
        <v>114</v>
      </c>
      <c r="B52" s="2" t="s">
        <v>19</v>
      </c>
      <c r="C52" s="4" t="s">
        <v>7</v>
      </c>
      <c r="D52" s="3">
        <v>6</v>
      </c>
      <c r="E52" s="21">
        <v>1550</v>
      </c>
      <c r="F52" s="21">
        <f t="shared" si="5"/>
        <v>9300</v>
      </c>
      <c r="H52" s="21">
        <v>0</v>
      </c>
      <c r="I52" s="21">
        <f t="shared" si="1"/>
        <v>0</v>
      </c>
    </row>
    <row r="53" spans="1:9" x14ac:dyDescent="0.3">
      <c r="A53" s="14">
        <v>6</v>
      </c>
      <c r="B53" s="6" t="s">
        <v>129</v>
      </c>
      <c r="C53" s="7"/>
      <c r="D53" s="10"/>
      <c r="E53" s="22"/>
      <c r="F53" s="23">
        <f>SUM(F54:F60)</f>
        <v>16916</v>
      </c>
      <c r="H53" s="22"/>
      <c r="I53" s="23">
        <f>SUM(I54:I60)</f>
        <v>0</v>
      </c>
    </row>
    <row r="54" spans="1:9" ht="27.6" x14ac:dyDescent="0.3">
      <c r="A54" s="15" t="s">
        <v>70</v>
      </c>
      <c r="B54" s="2" t="s">
        <v>16</v>
      </c>
      <c r="C54" s="4" t="s">
        <v>7</v>
      </c>
      <c r="D54" s="3">
        <v>3</v>
      </c>
      <c r="E54" s="21">
        <v>1600</v>
      </c>
      <c r="F54" s="21">
        <f>D54*E54</f>
        <v>4800</v>
      </c>
      <c r="H54" s="21">
        <v>0</v>
      </c>
      <c r="I54" s="21">
        <f t="shared" si="1"/>
        <v>0</v>
      </c>
    </row>
    <row r="55" spans="1:9" ht="15" x14ac:dyDescent="0.3">
      <c r="A55" s="15" t="s">
        <v>82</v>
      </c>
      <c r="B55" s="2" t="s">
        <v>17</v>
      </c>
      <c r="C55" s="4" t="s">
        <v>7</v>
      </c>
      <c r="D55" s="3">
        <v>1.5</v>
      </c>
      <c r="E55" s="21">
        <v>1600</v>
      </c>
      <c r="F55" s="21">
        <f t="shared" ref="F55:F60" si="6">D55*E55</f>
        <v>2400</v>
      </c>
      <c r="H55" s="21">
        <v>0</v>
      </c>
      <c r="I55" s="21">
        <f t="shared" si="1"/>
        <v>0</v>
      </c>
    </row>
    <row r="56" spans="1:9" x14ac:dyDescent="0.3">
      <c r="A56" s="15" t="s">
        <v>83</v>
      </c>
      <c r="B56" s="5" t="s">
        <v>38</v>
      </c>
      <c r="C56" s="4" t="s">
        <v>11</v>
      </c>
      <c r="D56" s="3">
        <v>14</v>
      </c>
      <c r="E56" s="21">
        <v>25</v>
      </c>
      <c r="F56" s="21">
        <f t="shared" si="6"/>
        <v>350</v>
      </c>
      <c r="H56" s="21">
        <v>0</v>
      </c>
      <c r="I56" s="21">
        <f t="shared" si="1"/>
        <v>0</v>
      </c>
    </row>
    <row r="57" spans="1:9" x14ac:dyDescent="0.3">
      <c r="A57" s="15" t="s">
        <v>84</v>
      </c>
      <c r="B57" s="2" t="s">
        <v>20</v>
      </c>
      <c r="C57" s="4" t="s">
        <v>10</v>
      </c>
      <c r="D57" s="3">
        <v>0.3</v>
      </c>
      <c r="E57" s="21">
        <v>5700</v>
      </c>
      <c r="F57" s="21">
        <f t="shared" si="6"/>
        <v>1710</v>
      </c>
      <c r="H57" s="21">
        <v>0</v>
      </c>
      <c r="I57" s="21">
        <f t="shared" si="1"/>
        <v>0</v>
      </c>
    </row>
    <row r="58" spans="1:9" x14ac:dyDescent="0.3">
      <c r="A58" s="15" t="s">
        <v>85</v>
      </c>
      <c r="B58" s="2" t="s">
        <v>21</v>
      </c>
      <c r="C58" s="4" t="s">
        <v>10</v>
      </c>
      <c r="D58" s="3">
        <v>0.03</v>
      </c>
      <c r="E58" s="21">
        <v>5700</v>
      </c>
      <c r="F58" s="21">
        <f t="shared" si="6"/>
        <v>171</v>
      </c>
      <c r="H58" s="21">
        <v>0</v>
      </c>
      <c r="I58" s="21">
        <f t="shared" si="1"/>
        <v>0</v>
      </c>
    </row>
    <row r="59" spans="1:9" x14ac:dyDescent="0.3">
      <c r="A59" s="15" t="s">
        <v>86</v>
      </c>
      <c r="B59" s="2" t="s">
        <v>18</v>
      </c>
      <c r="C59" s="4" t="s">
        <v>8</v>
      </c>
      <c r="D59" s="3">
        <v>17</v>
      </c>
      <c r="E59" s="21">
        <v>30</v>
      </c>
      <c r="F59" s="21">
        <f t="shared" si="6"/>
        <v>510</v>
      </c>
      <c r="H59" s="21">
        <v>0</v>
      </c>
      <c r="I59" s="21">
        <f t="shared" si="1"/>
        <v>0</v>
      </c>
    </row>
    <row r="60" spans="1:9" ht="27.6" x14ac:dyDescent="0.3">
      <c r="A60" s="15" t="s">
        <v>115</v>
      </c>
      <c r="B60" s="2" t="s">
        <v>19</v>
      </c>
      <c r="C60" s="4" t="s">
        <v>7</v>
      </c>
      <c r="D60" s="3">
        <v>4.5</v>
      </c>
      <c r="E60" s="21">
        <v>1550</v>
      </c>
      <c r="F60" s="21">
        <f t="shared" si="6"/>
        <v>6975</v>
      </c>
      <c r="H60" s="21">
        <v>0</v>
      </c>
      <c r="I60" s="21">
        <f t="shared" si="1"/>
        <v>0</v>
      </c>
    </row>
    <row r="61" spans="1:9" x14ac:dyDescent="0.3">
      <c r="A61" s="14">
        <v>7</v>
      </c>
      <c r="B61" s="6" t="s">
        <v>27</v>
      </c>
      <c r="C61" s="7"/>
      <c r="D61" s="10"/>
      <c r="E61" s="22"/>
      <c r="F61" s="23">
        <f>SUM(F62:F68)</f>
        <v>29459.1</v>
      </c>
      <c r="H61" s="22"/>
      <c r="I61" s="23">
        <f>SUM(I62:I68)</f>
        <v>0</v>
      </c>
    </row>
    <row r="62" spans="1:9" ht="27.6" x14ac:dyDescent="0.3">
      <c r="A62" s="15" t="s">
        <v>87</v>
      </c>
      <c r="B62" s="2" t="s">
        <v>16</v>
      </c>
      <c r="C62" s="4" t="s">
        <v>7</v>
      </c>
      <c r="D62" s="3">
        <v>5</v>
      </c>
      <c r="E62" s="21">
        <v>1600</v>
      </c>
      <c r="F62" s="21">
        <f>D62*E62</f>
        <v>8000</v>
      </c>
      <c r="H62" s="21">
        <v>0</v>
      </c>
      <c r="I62" s="21">
        <f t="shared" si="1"/>
        <v>0</v>
      </c>
    </row>
    <row r="63" spans="1:9" ht="15" x14ac:dyDescent="0.3">
      <c r="A63" s="15" t="s">
        <v>88</v>
      </c>
      <c r="B63" s="2" t="s">
        <v>17</v>
      </c>
      <c r="C63" s="4" t="s">
        <v>7</v>
      </c>
      <c r="D63" s="3">
        <v>3</v>
      </c>
      <c r="E63" s="21">
        <v>1600</v>
      </c>
      <c r="F63" s="21">
        <f t="shared" ref="F63:F68" si="7">D63*E63</f>
        <v>4800</v>
      </c>
      <c r="H63" s="21">
        <v>0</v>
      </c>
      <c r="I63" s="21">
        <f t="shared" si="1"/>
        <v>0</v>
      </c>
    </row>
    <row r="64" spans="1:9" x14ac:dyDescent="0.3">
      <c r="A64" s="15" t="s">
        <v>89</v>
      </c>
      <c r="B64" s="5" t="s">
        <v>38</v>
      </c>
      <c r="C64" s="4" t="s">
        <v>11</v>
      </c>
      <c r="D64" s="3">
        <v>24</v>
      </c>
      <c r="E64" s="21">
        <v>25</v>
      </c>
      <c r="F64" s="21">
        <f t="shared" si="7"/>
        <v>600</v>
      </c>
      <c r="H64" s="21">
        <v>0</v>
      </c>
      <c r="I64" s="21">
        <f t="shared" si="1"/>
        <v>0</v>
      </c>
    </row>
    <row r="65" spans="1:9" x14ac:dyDescent="0.3">
      <c r="A65" s="15" t="s">
        <v>90</v>
      </c>
      <c r="B65" s="2" t="s">
        <v>20</v>
      </c>
      <c r="C65" s="4" t="s">
        <v>10</v>
      </c>
      <c r="D65" s="3">
        <v>0.5</v>
      </c>
      <c r="E65" s="21">
        <v>5700</v>
      </c>
      <c r="F65" s="21">
        <f t="shared" si="7"/>
        <v>2850</v>
      </c>
      <c r="H65" s="21">
        <v>0</v>
      </c>
      <c r="I65" s="21">
        <f t="shared" si="1"/>
        <v>0</v>
      </c>
    </row>
    <row r="66" spans="1:9" x14ac:dyDescent="0.3">
      <c r="A66" s="15" t="s">
        <v>91</v>
      </c>
      <c r="B66" s="2" t="s">
        <v>21</v>
      </c>
      <c r="C66" s="4" t="s">
        <v>10</v>
      </c>
      <c r="D66" s="3">
        <v>6.3E-2</v>
      </c>
      <c r="E66" s="21">
        <v>5700</v>
      </c>
      <c r="F66" s="21">
        <f t="shared" si="7"/>
        <v>359.1</v>
      </c>
      <c r="H66" s="21">
        <v>0</v>
      </c>
      <c r="I66" s="21">
        <f t="shared" si="1"/>
        <v>0</v>
      </c>
    </row>
    <row r="67" spans="1:9" x14ac:dyDescent="0.3">
      <c r="A67" s="15" t="s">
        <v>92</v>
      </c>
      <c r="B67" s="2" t="s">
        <v>18</v>
      </c>
      <c r="C67" s="4" t="s">
        <v>8</v>
      </c>
      <c r="D67" s="3">
        <v>15</v>
      </c>
      <c r="E67" s="21">
        <v>30</v>
      </c>
      <c r="F67" s="21">
        <f t="shared" si="7"/>
        <v>450</v>
      </c>
      <c r="H67" s="21">
        <v>0</v>
      </c>
      <c r="I67" s="21">
        <f t="shared" si="1"/>
        <v>0</v>
      </c>
    </row>
    <row r="68" spans="1:9" ht="27.6" x14ac:dyDescent="0.3">
      <c r="A68" s="15" t="s">
        <v>117</v>
      </c>
      <c r="B68" s="2" t="s">
        <v>19</v>
      </c>
      <c r="C68" s="4" t="s">
        <v>7</v>
      </c>
      <c r="D68" s="3">
        <v>8</v>
      </c>
      <c r="E68" s="21">
        <v>1550</v>
      </c>
      <c r="F68" s="21">
        <f t="shared" si="7"/>
        <v>12400</v>
      </c>
      <c r="H68" s="21">
        <v>0</v>
      </c>
      <c r="I68" s="21">
        <f t="shared" si="1"/>
        <v>0</v>
      </c>
    </row>
    <row r="69" spans="1:9" x14ac:dyDescent="0.3">
      <c r="A69" s="14">
        <v>8</v>
      </c>
      <c r="B69" s="6" t="s">
        <v>28</v>
      </c>
      <c r="C69" s="7"/>
      <c r="D69" s="10"/>
      <c r="E69" s="22"/>
      <c r="F69" s="23">
        <f>SUM(F70:F76)</f>
        <v>29459.1</v>
      </c>
      <c r="H69" s="22"/>
      <c r="I69" s="23">
        <f>SUM(I70:I76)</f>
        <v>0</v>
      </c>
    </row>
    <row r="70" spans="1:9" ht="27.6" x14ac:dyDescent="0.3">
      <c r="A70" s="15" t="s">
        <v>93</v>
      </c>
      <c r="B70" s="2" t="s">
        <v>16</v>
      </c>
      <c r="C70" s="4" t="s">
        <v>7</v>
      </c>
      <c r="D70" s="3">
        <v>5</v>
      </c>
      <c r="E70" s="21">
        <v>1600</v>
      </c>
      <c r="F70" s="21">
        <f>D70*E70</f>
        <v>8000</v>
      </c>
      <c r="H70" s="21">
        <v>0</v>
      </c>
      <c r="I70" s="21">
        <f t="shared" si="1"/>
        <v>0</v>
      </c>
    </row>
    <row r="71" spans="1:9" ht="15" x14ac:dyDescent="0.3">
      <c r="A71" s="15" t="s">
        <v>94</v>
      </c>
      <c r="B71" s="2" t="s">
        <v>17</v>
      </c>
      <c r="C71" s="4" t="s">
        <v>7</v>
      </c>
      <c r="D71" s="3">
        <v>3</v>
      </c>
      <c r="E71" s="21">
        <v>1600</v>
      </c>
      <c r="F71" s="21">
        <f t="shared" ref="F71:F76" si="8">D71*E71</f>
        <v>4800</v>
      </c>
      <c r="H71" s="21">
        <v>0</v>
      </c>
      <c r="I71" s="21">
        <f t="shared" ref="I71:I93" si="9">H71*D71</f>
        <v>0</v>
      </c>
    </row>
    <row r="72" spans="1:9" x14ac:dyDescent="0.3">
      <c r="A72" s="15" t="s">
        <v>95</v>
      </c>
      <c r="B72" s="5" t="s">
        <v>38</v>
      </c>
      <c r="C72" s="4" t="s">
        <v>11</v>
      </c>
      <c r="D72" s="3">
        <v>24</v>
      </c>
      <c r="E72" s="21">
        <v>25</v>
      </c>
      <c r="F72" s="21">
        <f t="shared" si="8"/>
        <v>600</v>
      </c>
      <c r="H72" s="21">
        <v>0</v>
      </c>
      <c r="I72" s="21">
        <f t="shared" si="9"/>
        <v>0</v>
      </c>
    </row>
    <row r="73" spans="1:9" x14ac:dyDescent="0.3">
      <c r="A73" s="15" t="s">
        <v>96</v>
      </c>
      <c r="B73" s="2" t="s">
        <v>20</v>
      </c>
      <c r="C73" s="4" t="s">
        <v>10</v>
      </c>
      <c r="D73" s="3">
        <v>0.5</v>
      </c>
      <c r="E73" s="21">
        <v>5700</v>
      </c>
      <c r="F73" s="21">
        <f t="shared" si="8"/>
        <v>2850</v>
      </c>
      <c r="H73" s="21">
        <v>0</v>
      </c>
      <c r="I73" s="21">
        <f t="shared" si="9"/>
        <v>0</v>
      </c>
    </row>
    <row r="74" spans="1:9" x14ac:dyDescent="0.3">
      <c r="A74" s="15" t="s">
        <v>97</v>
      </c>
      <c r="B74" s="2" t="s">
        <v>21</v>
      </c>
      <c r="C74" s="4" t="s">
        <v>10</v>
      </c>
      <c r="D74" s="3">
        <v>6.3E-2</v>
      </c>
      <c r="E74" s="21">
        <v>5700</v>
      </c>
      <c r="F74" s="21">
        <f t="shared" si="8"/>
        <v>359.1</v>
      </c>
      <c r="H74" s="21">
        <v>0</v>
      </c>
      <c r="I74" s="21">
        <f t="shared" si="9"/>
        <v>0</v>
      </c>
    </row>
    <row r="75" spans="1:9" x14ac:dyDescent="0.3">
      <c r="A75" s="15" t="s">
        <v>98</v>
      </c>
      <c r="B75" s="2" t="s">
        <v>18</v>
      </c>
      <c r="C75" s="4" t="s">
        <v>8</v>
      </c>
      <c r="D75" s="3">
        <v>15</v>
      </c>
      <c r="E75" s="21">
        <v>30</v>
      </c>
      <c r="F75" s="21">
        <f t="shared" si="8"/>
        <v>450</v>
      </c>
      <c r="H75" s="21">
        <v>0</v>
      </c>
      <c r="I75" s="21">
        <f t="shared" si="9"/>
        <v>0</v>
      </c>
    </row>
    <row r="76" spans="1:9" ht="27.6" x14ac:dyDescent="0.3">
      <c r="A76" s="15" t="s">
        <v>116</v>
      </c>
      <c r="B76" s="2" t="s">
        <v>19</v>
      </c>
      <c r="C76" s="4" t="s">
        <v>7</v>
      </c>
      <c r="D76" s="3">
        <v>8</v>
      </c>
      <c r="E76" s="21">
        <v>1550</v>
      </c>
      <c r="F76" s="21">
        <f t="shared" si="8"/>
        <v>12400</v>
      </c>
      <c r="H76" s="21">
        <v>0</v>
      </c>
      <c r="I76" s="21">
        <f t="shared" si="9"/>
        <v>0</v>
      </c>
    </row>
    <row r="77" spans="1:9" x14ac:dyDescent="0.3">
      <c r="A77" s="14">
        <v>9</v>
      </c>
      <c r="B77" s="6" t="s">
        <v>29</v>
      </c>
      <c r="C77" s="7"/>
      <c r="D77" s="10"/>
      <c r="E77" s="22"/>
      <c r="F77" s="23">
        <f>SUM(F78:F85)</f>
        <v>43261.286308800001</v>
      </c>
      <c r="H77" s="22"/>
      <c r="I77" s="23">
        <f>SUM(I78:I85)</f>
        <v>0</v>
      </c>
    </row>
    <row r="78" spans="1:9" ht="15" x14ac:dyDescent="0.3">
      <c r="A78" s="15" t="s">
        <v>99</v>
      </c>
      <c r="B78" s="2" t="s">
        <v>30</v>
      </c>
      <c r="C78" s="4" t="s">
        <v>7</v>
      </c>
      <c r="D78" s="3">
        <v>8</v>
      </c>
      <c r="E78" s="21">
        <v>1525</v>
      </c>
      <c r="F78" s="21">
        <f>E78*D78</f>
        <v>12200</v>
      </c>
      <c r="H78" s="21">
        <v>0</v>
      </c>
      <c r="I78" s="21">
        <f t="shared" si="9"/>
        <v>0</v>
      </c>
    </row>
    <row r="79" spans="1:9" ht="15" x14ac:dyDescent="0.3">
      <c r="A79" s="15" t="s">
        <v>100</v>
      </c>
      <c r="B79" s="2" t="s">
        <v>31</v>
      </c>
      <c r="C79" s="4" t="s">
        <v>7</v>
      </c>
      <c r="D79" s="3">
        <v>2.5</v>
      </c>
      <c r="E79" s="21">
        <v>1525</v>
      </c>
      <c r="F79" s="21">
        <f t="shared" ref="F79:F85" si="10">E79*D79</f>
        <v>3812.5</v>
      </c>
      <c r="H79" s="21">
        <v>0</v>
      </c>
      <c r="I79" s="21">
        <f t="shared" si="9"/>
        <v>0</v>
      </c>
    </row>
    <row r="80" spans="1:9" x14ac:dyDescent="0.3">
      <c r="A80" s="15" t="s">
        <v>101</v>
      </c>
      <c r="B80" s="2" t="s">
        <v>32</v>
      </c>
      <c r="C80" s="4" t="s">
        <v>11</v>
      </c>
      <c r="D80" s="3">
        <v>120</v>
      </c>
      <c r="E80" s="21">
        <v>25</v>
      </c>
      <c r="F80" s="21">
        <f t="shared" si="10"/>
        <v>3000</v>
      </c>
      <c r="H80" s="21">
        <v>0</v>
      </c>
      <c r="I80" s="21">
        <f t="shared" si="9"/>
        <v>0</v>
      </c>
    </row>
    <row r="81" spans="1:9" ht="41.4" x14ac:dyDescent="0.3">
      <c r="A81" s="15" t="s">
        <v>102</v>
      </c>
      <c r="B81" s="2" t="s">
        <v>9</v>
      </c>
      <c r="C81" s="4" t="s">
        <v>6</v>
      </c>
      <c r="D81" s="3">
        <v>21</v>
      </c>
      <c r="E81" s="21">
        <v>200</v>
      </c>
      <c r="F81" s="21">
        <f t="shared" si="10"/>
        <v>4200</v>
      </c>
      <c r="H81" s="21">
        <v>0</v>
      </c>
      <c r="I81" s="21">
        <f t="shared" si="9"/>
        <v>0</v>
      </c>
    </row>
    <row r="82" spans="1:9" x14ac:dyDescent="0.3">
      <c r="A82" s="15" t="s">
        <v>103</v>
      </c>
      <c r="B82" s="2" t="s">
        <v>33</v>
      </c>
      <c r="C82" s="4" t="s">
        <v>10</v>
      </c>
      <c r="D82" s="3">
        <v>0.51575198400000011</v>
      </c>
      <c r="E82" s="21">
        <v>5700</v>
      </c>
      <c r="F82" s="21">
        <f t="shared" si="10"/>
        <v>2939.7863088000008</v>
      </c>
      <c r="H82" s="21">
        <v>0</v>
      </c>
      <c r="I82" s="21">
        <f t="shared" si="9"/>
        <v>0</v>
      </c>
    </row>
    <row r="83" spans="1:9" x14ac:dyDescent="0.3">
      <c r="A83" s="15" t="s">
        <v>104</v>
      </c>
      <c r="B83" s="2" t="s">
        <v>34</v>
      </c>
      <c r="C83" s="4" t="s">
        <v>10</v>
      </c>
      <c r="D83" s="3">
        <v>0.02</v>
      </c>
      <c r="E83" s="21">
        <v>5700</v>
      </c>
      <c r="F83" s="21">
        <f t="shared" si="10"/>
        <v>114</v>
      </c>
      <c r="H83" s="21">
        <v>0</v>
      </c>
      <c r="I83" s="21">
        <f t="shared" si="9"/>
        <v>0</v>
      </c>
    </row>
    <row r="84" spans="1:9" x14ac:dyDescent="0.3">
      <c r="A84" s="15" t="s">
        <v>105</v>
      </c>
      <c r="B84" s="2" t="s">
        <v>18</v>
      </c>
      <c r="C84" s="4" t="s">
        <v>8</v>
      </c>
      <c r="D84" s="3">
        <v>24</v>
      </c>
      <c r="E84" s="21">
        <v>30</v>
      </c>
      <c r="F84" s="21">
        <f t="shared" si="10"/>
        <v>720</v>
      </c>
      <c r="H84" s="21">
        <v>0</v>
      </c>
      <c r="I84" s="21">
        <f t="shared" si="9"/>
        <v>0</v>
      </c>
    </row>
    <row r="85" spans="1:9" ht="27.6" x14ac:dyDescent="0.3">
      <c r="A85" s="15" t="s">
        <v>106</v>
      </c>
      <c r="B85" s="2" t="s">
        <v>35</v>
      </c>
      <c r="C85" s="4" t="s">
        <v>7</v>
      </c>
      <c r="D85" s="3">
        <v>10.5</v>
      </c>
      <c r="E85" s="21">
        <v>1550</v>
      </c>
      <c r="F85" s="21">
        <f t="shared" si="10"/>
        <v>16275</v>
      </c>
      <c r="H85" s="21">
        <v>0</v>
      </c>
      <c r="I85" s="21">
        <f t="shared" si="9"/>
        <v>0</v>
      </c>
    </row>
    <row r="86" spans="1:9" x14ac:dyDescent="0.3">
      <c r="A86" s="14">
        <v>10</v>
      </c>
      <c r="B86" s="6" t="s">
        <v>36</v>
      </c>
      <c r="C86" s="7"/>
      <c r="D86" s="10"/>
      <c r="E86" s="22"/>
      <c r="F86" s="23">
        <f>SUM(F87:F93)</f>
        <v>28859.1</v>
      </c>
      <c r="H86" s="22"/>
      <c r="I86" s="23">
        <f>SUM(I87:I93)</f>
        <v>0</v>
      </c>
    </row>
    <row r="87" spans="1:9" ht="27.6" x14ac:dyDescent="0.3">
      <c r="A87" s="15" t="s">
        <v>107</v>
      </c>
      <c r="B87" s="2" t="s">
        <v>16</v>
      </c>
      <c r="C87" s="4" t="s">
        <v>7</v>
      </c>
      <c r="D87" s="3">
        <v>5</v>
      </c>
      <c r="E87" s="21">
        <v>1525</v>
      </c>
      <c r="F87" s="21">
        <f>D87*E87</f>
        <v>7625</v>
      </c>
      <c r="H87" s="21">
        <v>0</v>
      </c>
      <c r="I87" s="21">
        <f t="shared" si="9"/>
        <v>0</v>
      </c>
    </row>
    <row r="88" spans="1:9" ht="15" x14ac:dyDescent="0.3">
      <c r="A88" s="15" t="s">
        <v>108</v>
      </c>
      <c r="B88" s="2" t="s">
        <v>17</v>
      </c>
      <c r="C88" s="4" t="s">
        <v>7</v>
      </c>
      <c r="D88" s="3">
        <v>3</v>
      </c>
      <c r="E88" s="21">
        <v>1525</v>
      </c>
      <c r="F88" s="21">
        <f t="shared" ref="F88:F93" si="11">D88*E88</f>
        <v>4575</v>
      </c>
      <c r="H88" s="21">
        <v>0</v>
      </c>
      <c r="I88" s="21">
        <f t="shared" si="9"/>
        <v>0</v>
      </c>
    </row>
    <row r="89" spans="1:9" x14ac:dyDescent="0.3">
      <c r="A89" s="15" t="s">
        <v>109</v>
      </c>
      <c r="B89" s="5" t="s">
        <v>38</v>
      </c>
      <c r="C89" s="4" t="s">
        <v>11</v>
      </c>
      <c r="D89" s="3">
        <v>24</v>
      </c>
      <c r="E89" s="21">
        <v>25</v>
      </c>
      <c r="F89" s="21">
        <f t="shared" si="11"/>
        <v>600</v>
      </c>
      <c r="H89" s="21">
        <v>0</v>
      </c>
      <c r="I89" s="21">
        <f t="shared" si="9"/>
        <v>0</v>
      </c>
    </row>
    <row r="90" spans="1:9" x14ac:dyDescent="0.3">
      <c r="A90" s="15" t="s">
        <v>110</v>
      </c>
      <c r="B90" s="2" t="s">
        <v>20</v>
      </c>
      <c r="C90" s="4" t="s">
        <v>10</v>
      </c>
      <c r="D90" s="3">
        <v>0.5</v>
      </c>
      <c r="E90" s="21">
        <v>5700</v>
      </c>
      <c r="F90" s="21">
        <f t="shared" si="11"/>
        <v>2850</v>
      </c>
      <c r="H90" s="21">
        <v>0</v>
      </c>
      <c r="I90" s="21">
        <f t="shared" si="9"/>
        <v>0</v>
      </c>
    </row>
    <row r="91" spans="1:9" x14ac:dyDescent="0.3">
      <c r="A91" s="15" t="s">
        <v>111</v>
      </c>
      <c r="B91" s="2" t="s">
        <v>21</v>
      </c>
      <c r="C91" s="4" t="s">
        <v>10</v>
      </c>
      <c r="D91" s="3">
        <v>6.3E-2</v>
      </c>
      <c r="E91" s="21">
        <v>5700</v>
      </c>
      <c r="F91" s="21">
        <f t="shared" si="11"/>
        <v>359.1</v>
      </c>
      <c r="H91" s="21">
        <v>0</v>
      </c>
      <c r="I91" s="21">
        <f t="shared" si="9"/>
        <v>0</v>
      </c>
    </row>
    <row r="92" spans="1:9" x14ac:dyDescent="0.3">
      <c r="A92" s="15" t="s">
        <v>112</v>
      </c>
      <c r="B92" s="2" t="s">
        <v>18</v>
      </c>
      <c r="C92" s="4" t="s">
        <v>8</v>
      </c>
      <c r="D92" s="3">
        <v>15</v>
      </c>
      <c r="E92" s="21">
        <v>30</v>
      </c>
      <c r="F92" s="21">
        <f t="shared" si="11"/>
        <v>450</v>
      </c>
      <c r="H92" s="21">
        <v>0</v>
      </c>
      <c r="I92" s="21">
        <f t="shared" si="9"/>
        <v>0</v>
      </c>
    </row>
    <row r="93" spans="1:9" ht="27.6" x14ac:dyDescent="0.3">
      <c r="A93" s="15" t="s">
        <v>118</v>
      </c>
      <c r="B93" s="2" t="s">
        <v>19</v>
      </c>
      <c r="C93" s="4" t="s">
        <v>7</v>
      </c>
      <c r="D93" s="3">
        <v>8</v>
      </c>
      <c r="E93" s="21">
        <v>1550</v>
      </c>
      <c r="F93" s="21">
        <f t="shared" si="11"/>
        <v>12400</v>
      </c>
      <c r="H93" s="21">
        <v>0</v>
      </c>
      <c r="I93" s="21">
        <f t="shared" si="9"/>
        <v>0</v>
      </c>
    </row>
    <row r="94" spans="1:9" x14ac:dyDescent="0.3">
      <c r="E94" s="24"/>
      <c r="F94" s="24"/>
      <c r="H94" s="13"/>
      <c r="I94" s="13"/>
    </row>
    <row r="95" spans="1:9" x14ac:dyDescent="0.3">
      <c r="A95" s="17">
        <v>11</v>
      </c>
      <c r="B95" s="18" t="s">
        <v>119</v>
      </c>
      <c r="C95" s="17" t="s">
        <v>127</v>
      </c>
      <c r="D95" s="16"/>
      <c r="E95" s="25"/>
      <c r="F95" s="25">
        <f>F5+F11+F24+F37+F45+F53+F61+F69+F77+F86</f>
        <v>521908.58630879992</v>
      </c>
      <c r="G95" s="20"/>
      <c r="H95" s="25"/>
      <c r="I95" s="25">
        <f>I5+I11+I24+I37+I45+I53+I61+I69+I77+I86</f>
        <v>0</v>
      </c>
    </row>
    <row r="96" spans="1:9" x14ac:dyDescent="0.3">
      <c r="A96" s="17">
        <v>12</v>
      </c>
      <c r="B96" s="18" t="s">
        <v>121</v>
      </c>
      <c r="C96" s="17" t="s">
        <v>127</v>
      </c>
      <c r="D96" s="16"/>
      <c r="E96" s="25"/>
      <c r="F96" s="25">
        <f>F95*0.18</f>
        <v>93943.54553558398</v>
      </c>
      <c r="H96" s="25"/>
      <c r="I96" s="25">
        <f>I95*0.18</f>
        <v>0</v>
      </c>
    </row>
    <row r="97" spans="1:9" x14ac:dyDescent="0.3">
      <c r="A97" s="17">
        <v>13</v>
      </c>
      <c r="B97" s="18" t="s">
        <v>120</v>
      </c>
      <c r="C97" s="17" t="s">
        <v>127</v>
      </c>
      <c r="D97" s="16"/>
      <c r="E97" s="25"/>
      <c r="F97" s="28">
        <f>F95+F96</f>
        <v>615852.1318443839</v>
      </c>
      <c r="H97" s="25"/>
      <c r="I97" s="27">
        <f>I95+I96</f>
        <v>0</v>
      </c>
    </row>
  </sheetData>
  <autoFilter ref="A5:F97" xr:uid="{00000000-0001-0000-0000-000000000000}"/>
  <mergeCells count="2">
    <mergeCell ref="A2:F2"/>
    <mergeCell ref="H3:I3"/>
  </mergeCells>
  <phoneticPr fontId="9" type="noConversion"/>
  <pageMargins left="0.95" right="0.7" top="0.75" bottom="0.75" header="0.3" footer="0.3"/>
  <pageSetup scale="55"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241F2552447643B0BD30D85491B79E" ma:contentTypeVersion="13" ma:contentTypeDescription="Create a new document." ma:contentTypeScope="" ma:versionID="afdd0ec44fc888ee92514fa2d0b253b2">
  <xsd:schema xmlns:xsd="http://www.w3.org/2001/XMLSchema" xmlns:xs="http://www.w3.org/2001/XMLSchema" xmlns:p="http://schemas.microsoft.com/office/2006/metadata/properties" xmlns:ns2="2eb0091a-a482-4a9c-ac0b-c174720829a1" xmlns:ns3="ece788b8-2102-4ef3-be5e-dc31272b804b" targetNamespace="http://schemas.microsoft.com/office/2006/metadata/properties" ma:root="true" ma:fieldsID="7839ff7f91cf8bb89ece9b4bd42ca278" ns2:_="" ns3:_="">
    <xsd:import namespace="2eb0091a-a482-4a9c-ac0b-c174720829a1"/>
    <xsd:import namespace="ece788b8-2102-4ef3-be5e-dc31272b80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ProjectNumber"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0091a-a482-4a9c-ac0b-c17472082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ProjectNumber" ma:index="15" nillable="true" ma:displayName="ProjectNumber" ma:description="Project Number" ma:indexed="true" ma:internalName="ProjectNumber">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c5d946-2c2c-47b1-acc2-1142b2119a0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e788b8-2102-4ef3-be5e-dc31272b804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aea8ac-a023-45df-9004-e6e5f80ee7d6}" ma:internalName="TaxCatchAll" ma:showField="CatchAllData" ma:web="ece788b8-2102-4ef3-be5e-dc31272b8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Number xmlns="2eb0091a-a482-4a9c-ac0b-c174720829a1" xsi:nil="true"/>
    <lcf76f155ced4ddcb4097134ff3c332f xmlns="2eb0091a-a482-4a9c-ac0b-c174720829a1">
      <Terms xmlns="http://schemas.microsoft.com/office/infopath/2007/PartnerControls"/>
    </lcf76f155ced4ddcb4097134ff3c332f>
    <TaxCatchAll xmlns="ece788b8-2102-4ef3-be5e-dc31272b80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5AFEC2-562A-4C35-A2A7-A2AEEB627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0091a-a482-4a9c-ac0b-c174720829a1"/>
    <ds:schemaRef ds:uri="ece788b8-2102-4ef3-be5e-dc31272b8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6FDC4-E532-442E-AE02-AA03581B7EA7}">
  <ds:schemaRefs>
    <ds:schemaRef ds:uri="http://schemas.microsoft.com/office/2006/metadata/properties"/>
    <ds:schemaRef ds:uri="http://schemas.microsoft.com/office/infopath/2007/PartnerControls"/>
    <ds:schemaRef ds:uri="2eb0091a-a482-4a9c-ac0b-c174720829a1"/>
    <ds:schemaRef ds:uri="ece788b8-2102-4ef3-be5e-dc31272b804b"/>
  </ds:schemaRefs>
</ds:datastoreItem>
</file>

<file path=customXml/itemProps3.xml><?xml version="1.0" encoding="utf-8"?>
<ds:datastoreItem xmlns:ds="http://schemas.openxmlformats.org/officeDocument/2006/customXml" ds:itemID="{98450746-BD0B-456A-B9AA-162B34667D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მოცულობები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Javakhishvili</dc:creator>
  <cp:lastModifiedBy>Mariam Silagadze</cp:lastModifiedBy>
  <cp:lastPrinted>2025-02-14T10:03:33Z</cp:lastPrinted>
  <dcterms:created xsi:type="dcterms:W3CDTF">2023-12-18T11:42:08Z</dcterms:created>
  <dcterms:modified xsi:type="dcterms:W3CDTF">2026-02-13T06:15:46Z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0x010100EC241F2552447643B0BD30D85491B79E</vt:lpwstr>
  </property>
</Properties>
</file>