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\ქუთაისი ცხაკაია\2025 საოპერაციო ა ბ ბლოკების\cxrilebi\"/>
    </mc:Choice>
  </mc:AlternateContent>
  <xr:revisionPtr revIDLastSave="0" documentId="13_ncr:1_{D40AA5F4-2DF3-41F4-9BB1-AED72F0DCDA1}" xr6:coauthVersionLast="47" xr6:coauthVersionMax="47" xr10:uidLastSave="{00000000-0000-0000-0000-000000000000}"/>
  <bookViews>
    <workbookView xWindow="-108" yWindow="-108" windowWidth="23256" windowHeight="12456" tabRatio="926" activeTab="1" xr2:uid="{00000000-000D-0000-FFFF-FFFF00000000}"/>
  </bookViews>
  <sheets>
    <sheet name="ალბომის შემადგენლობა" sheetId="7" r:id="rId1"/>
    <sheet name="იატაკის, ჭერის კედლის მასალები" sheetId="1" r:id="rId2"/>
    <sheet name="კედლების სპეციფიკაციები" sheetId="2" r:id="rId3"/>
    <sheet name="კარებების სფეციფიკაციები" sheetId="5" r:id="rId4"/>
    <sheet name="სადემონტაჟო მოცულობები" sheetId="4" r:id="rId5"/>
    <sheet name="არსებულის ექსლიკაცია" sheetId="6" r:id="rId6"/>
  </sheets>
  <definedNames>
    <definedName name="_xlnm.Print_Area" localSheetId="5">'არსებულის ექსლიკაცია'!$A$2:$E$36</definedName>
    <definedName name="_xlnm.Print_Area" localSheetId="1">'იატაკის, ჭერის კედლის მასალები'!$A$1:$Z$32</definedName>
    <definedName name="_xlnm.Print_Area" localSheetId="3">'კარებების სფეციფიკაციები'!$A$1:$I$29</definedName>
    <definedName name="_xlnm.Print_Area" localSheetId="2">'კედლების სპეციფიკაციები'!$A$1:$O$8</definedName>
    <definedName name="_xlnm.Print_Area" localSheetId="4">'სადემონტაჟო მოცულობები'!$A$1:$H$26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0" i="1" l="1"/>
  <c r="Q20" i="1"/>
  <c r="L20" i="1"/>
  <c r="K20" i="1"/>
  <c r="G20" i="1"/>
  <c r="E25" i="5"/>
  <c r="G25" i="5" s="1"/>
  <c r="E26" i="5"/>
  <c r="G26" i="5" s="1"/>
  <c r="E27" i="5"/>
  <c r="G27" i="5" s="1"/>
  <c r="E45" i="5"/>
  <c r="M7" i="2"/>
  <c r="N7" i="2"/>
  <c r="E7" i="2"/>
  <c r="F7" i="2"/>
  <c r="G7" i="2"/>
  <c r="H7" i="2"/>
  <c r="I7" i="2"/>
  <c r="J7" i="2"/>
  <c r="D7" i="2"/>
  <c r="C7" i="2"/>
  <c r="D21" i="2" l="1"/>
  <c r="E10" i="4"/>
  <c r="E8" i="4"/>
  <c r="U25" i="1"/>
  <c r="U12" i="1"/>
  <c r="U11" i="1"/>
  <c r="X16" i="1"/>
  <c r="X22" i="1"/>
  <c r="X24" i="1"/>
  <c r="X27" i="1"/>
  <c r="X13" i="1"/>
  <c r="W9" i="1"/>
  <c r="W11" i="1"/>
  <c r="W12" i="1"/>
  <c r="W14" i="1"/>
  <c r="W15" i="1"/>
  <c r="W17" i="1"/>
  <c r="W18" i="1"/>
  <c r="W19" i="1"/>
  <c r="W21" i="1"/>
  <c r="W25" i="1"/>
  <c r="W26" i="1"/>
  <c r="Y8" i="1"/>
  <c r="E29" i="1"/>
  <c r="F29" i="1"/>
  <c r="R16" i="1"/>
  <c r="R22" i="1"/>
  <c r="R24" i="1"/>
  <c r="R27" i="1"/>
  <c r="R13" i="1"/>
  <c r="Q11" i="1"/>
  <c r="Q12" i="1"/>
  <c r="M13" i="1"/>
  <c r="N13" i="1"/>
  <c r="M16" i="1"/>
  <c r="N16" i="1"/>
  <c r="M22" i="1"/>
  <c r="N22" i="1"/>
  <c r="M24" i="1"/>
  <c r="N24" i="1"/>
  <c r="K9" i="1"/>
  <c r="L9" i="1"/>
  <c r="K11" i="1"/>
  <c r="L11" i="1"/>
  <c r="K12" i="1"/>
  <c r="L12" i="1"/>
  <c r="K14" i="1"/>
  <c r="L14" i="1"/>
  <c r="K15" i="1"/>
  <c r="L15" i="1"/>
  <c r="K17" i="1"/>
  <c r="L17" i="1"/>
  <c r="K18" i="1"/>
  <c r="L18" i="1"/>
  <c r="K19" i="1"/>
  <c r="L19" i="1"/>
  <c r="K21" i="1"/>
  <c r="L21" i="1"/>
  <c r="K25" i="1"/>
  <c r="L25" i="1"/>
  <c r="K26" i="1"/>
  <c r="L26" i="1"/>
  <c r="N27" i="1"/>
  <c r="M27" i="1"/>
  <c r="O8" i="1"/>
  <c r="G28" i="1"/>
  <c r="S28" i="1" s="1"/>
  <c r="G23" i="1"/>
  <c r="S23" i="1" s="1"/>
  <c r="G10" i="1"/>
  <c r="S10" i="1" s="1"/>
  <c r="G8" i="1"/>
  <c r="S8" i="1" s="1"/>
  <c r="G27" i="1"/>
  <c r="G24" i="1"/>
  <c r="G22" i="1"/>
  <c r="G16" i="1"/>
  <c r="G13" i="1"/>
  <c r="G26" i="1"/>
  <c r="Q26" i="1" s="1"/>
  <c r="G25" i="1"/>
  <c r="Q25" i="1" s="1"/>
  <c r="G21" i="1"/>
  <c r="Q21" i="1" s="1"/>
  <c r="G19" i="1"/>
  <c r="Q19" i="1" s="1"/>
  <c r="G18" i="1"/>
  <c r="Q18" i="1" s="1"/>
  <c r="G17" i="1"/>
  <c r="Q17" i="1" s="1"/>
  <c r="G15" i="1"/>
  <c r="Q15" i="1" s="1"/>
  <c r="G14" i="1"/>
  <c r="Q14" i="1" s="1"/>
  <c r="G12" i="1"/>
  <c r="G11" i="1"/>
  <c r="G9" i="1"/>
  <c r="Q9" i="1" s="1"/>
  <c r="G7" i="1"/>
  <c r="Q7" i="1" s="1"/>
  <c r="G6" i="1"/>
  <c r="Q6" i="1" s="1"/>
  <c r="K6" i="1"/>
  <c r="L6" i="1"/>
  <c r="U6" i="1"/>
  <c r="W6" i="1"/>
  <c r="K7" i="1"/>
  <c r="L7" i="1"/>
  <c r="W7" i="1"/>
  <c r="O10" i="1"/>
  <c r="Y10" i="1"/>
  <c r="O23" i="1"/>
  <c r="Y23" i="1"/>
  <c r="O28" i="1"/>
  <c r="Y28" i="1"/>
  <c r="D29" i="1"/>
  <c r="E20" i="5"/>
  <c r="E12" i="5"/>
  <c r="E21" i="5"/>
  <c r="E17" i="5"/>
  <c r="F18" i="5"/>
  <c r="E14" i="5"/>
  <c r="E13" i="5"/>
  <c r="E11" i="5"/>
  <c r="E10" i="5"/>
  <c r="E9" i="5"/>
  <c r="E8" i="5"/>
  <c r="E7" i="5"/>
  <c r="E6" i="5"/>
  <c r="E5" i="5"/>
  <c r="E4" i="5"/>
  <c r="N29" i="1" l="1"/>
  <c r="M30" i="1" s="1"/>
  <c r="M29" i="1"/>
  <c r="X29" i="1"/>
  <c r="R29" i="1"/>
  <c r="G29" i="1"/>
  <c r="U29" i="1"/>
  <c r="Y29" i="1"/>
  <c r="Q29" i="1"/>
  <c r="O29" i="1"/>
  <c r="L29" i="1"/>
  <c r="S29" i="1"/>
  <c r="W29" i="1"/>
  <c r="K29" i="1"/>
  <c r="K30" i="1" s="1"/>
  <c r="G20" i="5"/>
  <c r="G28" i="5"/>
  <c r="F28" i="5"/>
  <c r="G12" i="5"/>
  <c r="G17" i="5"/>
  <c r="G21" i="5"/>
  <c r="F22" i="5"/>
  <c r="G5" i="5"/>
  <c r="G14" i="5"/>
  <c r="G13" i="5"/>
  <c r="G8" i="5"/>
  <c r="G9" i="5"/>
  <c r="G7" i="5"/>
  <c r="G10" i="5"/>
  <c r="G11" i="5"/>
  <c r="F15" i="5"/>
  <c r="G6" i="5"/>
  <c r="G4" i="5"/>
  <c r="G22" i="5" l="1"/>
  <c r="G18" i="5"/>
  <c r="G15" i="5"/>
  <c r="C34" i="6" l="1"/>
</calcChain>
</file>

<file path=xl/sharedStrings.xml><?xml version="1.0" encoding="utf-8"?>
<sst xmlns="http://schemas.openxmlformats.org/spreadsheetml/2006/main" count="279" uniqueCount="190">
  <si>
    <t>derefani</t>
  </si>
  <si>
    <t>jami</t>
  </si>
  <si>
    <t>saTavsos dasaxeleba</t>
  </si>
  <si>
    <r>
      <t xml:space="preserve">iatakis tipebis specifikacia  </t>
    </r>
    <r>
      <rPr>
        <sz val="12"/>
        <rFont val="Sanet"/>
        <family val="2"/>
      </rPr>
      <t>mosapirkeTebeli masalis farTi m2</t>
    </r>
  </si>
  <si>
    <r>
      <t>kedlis tipebis specifikacia</t>
    </r>
    <r>
      <rPr>
        <b/>
        <sz val="12"/>
        <rFont val="Goudy Old Style"/>
        <family val="1"/>
      </rPr>
      <t xml:space="preserve">     </t>
    </r>
    <r>
      <rPr>
        <sz val="12"/>
        <rFont val="Sanet"/>
        <family val="2"/>
      </rPr>
      <t>mosapirkeTebeli masalis farTi m</t>
    </r>
    <r>
      <rPr>
        <sz val="11"/>
        <rFont val="Sanet"/>
        <family val="2"/>
      </rPr>
      <t>2</t>
    </r>
    <r>
      <rPr>
        <b/>
        <sz val="12"/>
        <rFont val="Sanet"/>
        <family val="2"/>
      </rPr>
      <t xml:space="preserve">   </t>
    </r>
    <r>
      <rPr>
        <b/>
        <sz val="12"/>
        <rFont val="Goudy Old Style"/>
        <family val="1"/>
      </rPr>
      <t xml:space="preserve">                                                                    Types of wall Specification                             </t>
    </r>
    <r>
      <rPr>
        <sz val="12"/>
        <rFont val="Goudy Old Style"/>
        <family val="1"/>
      </rPr>
      <t>Facing material space  m2</t>
    </r>
  </si>
  <si>
    <r>
      <t xml:space="preserve">Weris tipebis specifikacia         </t>
    </r>
    <r>
      <rPr>
        <sz val="12"/>
        <rFont val="Sanet"/>
        <family val="2"/>
      </rPr>
      <t>mosapirkeTebeli masalis farTi m</t>
    </r>
    <r>
      <rPr>
        <sz val="11"/>
        <rFont val="Sanet"/>
        <family val="2"/>
      </rPr>
      <t>2</t>
    </r>
    <r>
      <rPr>
        <sz val="12"/>
        <rFont val="Sanet"/>
        <family val="2"/>
      </rPr>
      <t xml:space="preserve"> </t>
    </r>
    <r>
      <rPr>
        <b/>
        <sz val="12"/>
        <rFont val="Goudy Old Style"/>
        <family val="1"/>
      </rPr>
      <t xml:space="preserve">                                              Ceiling type specification                                           </t>
    </r>
    <r>
      <rPr>
        <sz val="12"/>
        <rFont val="Goudy Old Style"/>
        <family val="1"/>
      </rPr>
      <t>Facing material space  m</t>
    </r>
    <r>
      <rPr>
        <sz val="10"/>
        <rFont val="Goudy Old Style"/>
        <family val="1"/>
      </rPr>
      <t xml:space="preserve">2 </t>
    </r>
    <r>
      <rPr>
        <sz val="10"/>
        <rFont val="Sanet"/>
        <family val="2"/>
      </rPr>
      <t xml:space="preserve"> </t>
    </r>
    <r>
      <rPr>
        <sz val="12"/>
        <rFont val="Sanet"/>
        <family val="2"/>
      </rPr>
      <t xml:space="preserve">   </t>
    </r>
    <r>
      <rPr>
        <b/>
        <sz val="12"/>
        <rFont val="Sanet"/>
        <family val="2"/>
      </rPr>
      <t xml:space="preserve">                               </t>
    </r>
  </si>
  <si>
    <r>
      <t xml:space="preserve">saTavsos #                       </t>
    </r>
    <r>
      <rPr>
        <sz val="12"/>
        <rFont val="Goudy Old Style"/>
        <family val="1"/>
      </rPr>
      <t xml:space="preserve">Room #       </t>
    </r>
  </si>
  <si>
    <r>
      <t>saTavsos farTi    m</t>
    </r>
    <r>
      <rPr>
        <sz val="8"/>
        <rFont val="Sanet"/>
        <family val="2"/>
      </rPr>
      <t xml:space="preserve">2 </t>
    </r>
    <r>
      <rPr>
        <b/>
        <sz val="8"/>
        <rFont val="Sanet"/>
        <family val="2"/>
      </rPr>
      <t xml:space="preserve"> </t>
    </r>
    <r>
      <rPr>
        <b/>
        <sz val="12"/>
        <rFont val="Goudy Old Style"/>
        <family val="1"/>
      </rPr>
      <t>Measured Area  m</t>
    </r>
    <r>
      <rPr>
        <b/>
        <sz val="8"/>
        <rFont val="Goudy Old Style"/>
        <family val="1"/>
      </rPr>
      <t>2</t>
    </r>
    <r>
      <rPr>
        <sz val="8"/>
        <rFont val="Sanet"/>
        <family val="2"/>
      </rPr>
      <t xml:space="preserve">  </t>
    </r>
  </si>
  <si>
    <r>
      <t xml:space="preserve">saTavsos perimetri      m      </t>
    </r>
    <r>
      <rPr>
        <b/>
        <sz val="12"/>
        <rFont val="Goudy Old Style"/>
        <family val="1"/>
      </rPr>
      <t>Perimeter    m</t>
    </r>
  </si>
  <si>
    <r>
      <t xml:space="preserve">saTavsos simaRle      m                 </t>
    </r>
    <r>
      <rPr>
        <b/>
        <sz val="12"/>
        <rFont val="Goudy Old Style"/>
        <family val="1"/>
      </rPr>
      <t>Hight    m</t>
    </r>
  </si>
  <si>
    <t xml:space="preserve">saTavsos kedlis farTi       m                  </t>
  </si>
  <si>
    <t>F - 1</t>
  </si>
  <si>
    <t>W_1</t>
  </si>
  <si>
    <t>C-1</t>
  </si>
  <si>
    <t>C-3</t>
  </si>
  <si>
    <t>kedlis tipi</t>
  </si>
  <si>
    <t>TabaSir muyaos kedlebi interieris</t>
  </si>
  <si>
    <t xml:space="preserve">TabaSir muyaos tixari Cveulebrivi    </t>
  </si>
  <si>
    <t xml:space="preserve">TabaSir muyaos tixari nestgamZle   </t>
  </si>
  <si>
    <t xml:space="preserve">TabaSir muyaos mopirketeba nestgamZle    </t>
  </si>
  <si>
    <t xml:space="preserve">TabaSir muyaos tixari kombinirebuli </t>
  </si>
  <si>
    <t xml:space="preserve">TabaSir muyaos mopirkeTeba rendgenodamcavi </t>
  </si>
  <si>
    <t xml:space="preserve">TabaSir muyaos tixari xanZarmedegi   </t>
  </si>
  <si>
    <t xml:space="preserve">TabaSir muyaos mopirkeTeba xanZarmedegi   </t>
  </si>
  <si>
    <t>kedlis sigrZe   grZ.m.</t>
  </si>
  <si>
    <t>#</t>
  </si>
  <si>
    <t>SeniSvna</t>
  </si>
  <si>
    <t>grZ.m</t>
  </si>
  <si>
    <t>raodenoba cali</t>
  </si>
  <si>
    <t xml:space="preserve">farTiT cali mxridan </t>
  </si>
  <si>
    <r>
      <t>farTi  m</t>
    </r>
    <r>
      <rPr>
        <sz val="11"/>
        <rFont val="Goudy Old Style"/>
        <family val="1"/>
      </rPr>
      <t>²</t>
    </r>
  </si>
  <si>
    <t>karis indeqsi</t>
  </si>
  <si>
    <t>sigane m</t>
  </si>
  <si>
    <t>simaRle m</t>
  </si>
  <si>
    <t>erTeulis farTi m2</t>
  </si>
  <si>
    <t>karis tipis   jamuri raodenoba c</t>
  </si>
  <si>
    <t>karis tipis   jamuri farTi m2</t>
  </si>
  <si>
    <t>masala</t>
  </si>
  <si>
    <t>MDF</t>
  </si>
  <si>
    <t>k-7</t>
  </si>
  <si>
    <t>k-8</t>
  </si>
  <si>
    <t>unitazi</t>
  </si>
  <si>
    <t>xelsabani</t>
  </si>
  <si>
    <t>kari</t>
  </si>
  <si>
    <r>
      <t xml:space="preserve">metlaxi </t>
    </r>
    <r>
      <rPr>
        <b/>
        <sz val="12"/>
        <rFont val="Goudy Old Style"/>
        <family val="1"/>
      </rPr>
      <t>m2  Tile</t>
    </r>
  </si>
  <si>
    <t xml:space="preserve">kedlebis mopirkeTeba keramikuli filiT m2  </t>
  </si>
  <si>
    <t>k-6</t>
  </si>
  <si>
    <t>k-6c</t>
  </si>
  <si>
    <t>cxauriT</t>
  </si>
  <si>
    <t>f-01</t>
  </si>
  <si>
    <t>saTavsos #</t>
  </si>
  <si>
    <t>saTavsos farTi kv.m</t>
  </si>
  <si>
    <t>saTavsos perimetri      grZ. m</t>
  </si>
  <si>
    <t xml:space="preserve">TabaSir muyaos mopirkeTeba Cveulebrivi xmis izolaciiT   </t>
  </si>
  <si>
    <t>kedlis farTi cali mxridan (erTi fenis) kv.m</t>
  </si>
  <si>
    <t>sademontaJo masala</t>
  </si>
  <si>
    <t>saSxape</t>
  </si>
  <si>
    <t>sangamtari</t>
  </si>
  <si>
    <t>meddis posti</t>
  </si>
  <si>
    <t>rabi</t>
  </si>
  <si>
    <t>F -  1.  W _ 1.  C _ 1.</t>
  </si>
  <si>
    <t>F -  2.  W _ 2.  C _ 2.</t>
  </si>
  <si>
    <t>vinili kv.m.</t>
  </si>
  <si>
    <t xml:space="preserve">vinilis plintusi kv.m  </t>
  </si>
  <si>
    <t>F - 2p</t>
  </si>
  <si>
    <t>F - 1p</t>
  </si>
  <si>
    <t>F - 2</t>
  </si>
  <si>
    <t>W_2</t>
  </si>
  <si>
    <t>kedlebis Rebva wyalemulsiuri saRebaviT kv.m</t>
  </si>
  <si>
    <t>antistatikuri vinili kv.m.</t>
  </si>
  <si>
    <t xml:space="preserve">antistatikuri vinilis plintusi kv.m  </t>
  </si>
  <si>
    <t>kedlebis Rebva antibaqteriuli  saRebaviT/ kedlis vinili kv.m</t>
  </si>
  <si>
    <t>Cveulebrivi TabaSirmuyaos Sekidebuli Weris mowyoba kv.m</t>
  </si>
  <si>
    <t>nestgamZle TabaSirmuyaos Sekidebuli Weris mowyoba svel wertilebSi</t>
  </si>
  <si>
    <t>nestgamZle TabaSirmuyaos Sekidebuli Weris mowyoba antibaqteriuli  dafarviT</t>
  </si>
  <si>
    <t>C-2</t>
  </si>
  <si>
    <t>kedlis damcavi bamperis mowyoba grZ.m</t>
  </si>
  <si>
    <t>damatebiTi maxasiaTebeli</t>
  </si>
  <si>
    <t>k-5</t>
  </si>
  <si>
    <t>k-5c</t>
  </si>
  <si>
    <t>k-7c</t>
  </si>
  <si>
    <t>k-8c</t>
  </si>
  <si>
    <t>k-15m</t>
  </si>
  <si>
    <t>miniT</t>
  </si>
  <si>
    <t>saxanZro spec saxelurebiT  cal mxares</t>
  </si>
  <si>
    <t>k-17s</t>
  </si>
  <si>
    <t xml:space="preserve">saoperacios kari </t>
  </si>
  <si>
    <t>hermetuli</t>
  </si>
  <si>
    <t>k-10m</t>
  </si>
  <si>
    <t>fanjris indeqsi</t>
  </si>
  <si>
    <t>metaloplastmasis/aluminis yru fanjara</t>
  </si>
  <si>
    <t>furc. #</t>
  </si>
  <si>
    <t>naxazis dasaxeleba</t>
  </si>
  <si>
    <t>masStabi</t>
  </si>
  <si>
    <t>A.100</t>
  </si>
  <si>
    <t>albomis Semadgenloba</t>
  </si>
  <si>
    <t>.</t>
  </si>
  <si>
    <t>A.101</t>
  </si>
  <si>
    <t>1:  100</t>
  </si>
  <si>
    <t>A.102</t>
  </si>
  <si>
    <t>A.103</t>
  </si>
  <si>
    <t>A.104</t>
  </si>
  <si>
    <t>A.105</t>
  </si>
  <si>
    <t>A.106</t>
  </si>
  <si>
    <t>A.107</t>
  </si>
  <si>
    <t>A.108</t>
  </si>
  <si>
    <t>A.109</t>
  </si>
  <si>
    <t>karis da fanjris tipebis specifikacia</t>
  </si>
  <si>
    <t>karis da fanjris tipebis detaluri naxazi</t>
  </si>
  <si>
    <t>1:  50</t>
  </si>
  <si>
    <t>TabaSirmuyaos kedlis tipebis mowyobis sqema da specifikaciebi</t>
  </si>
  <si>
    <t>kedlis damcavi bamperis mowyobis sqema; "farTukis" da xelsabanis mowyobis sqema</t>
  </si>
  <si>
    <t>F - 3</t>
  </si>
  <si>
    <t>W_3</t>
  </si>
  <si>
    <t>A.5.01</t>
  </si>
  <si>
    <t>A.5.02</t>
  </si>
  <si>
    <t>A.5.04</t>
  </si>
  <si>
    <t>A.5.06</t>
  </si>
  <si>
    <t>A.5.07</t>
  </si>
  <si>
    <t>A.5.09</t>
  </si>
  <si>
    <t>winasaoperacio</t>
  </si>
  <si>
    <t>A.5.10</t>
  </si>
  <si>
    <t>steriluri masalebi/wamlebi</t>
  </si>
  <si>
    <t>B.5.01</t>
  </si>
  <si>
    <t>eqimis kabineti</t>
  </si>
  <si>
    <t>B.5.02</t>
  </si>
  <si>
    <t>B.5.03</t>
  </si>
  <si>
    <t>B.5.04</t>
  </si>
  <si>
    <t>C.5.04</t>
  </si>
  <si>
    <t>C.5.05</t>
  </si>
  <si>
    <t>A.5.08</t>
  </si>
  <si>
    <t>saoperacio</t>
  </si>
  <si>
    <t>A.5.11</t>
  </si>
  <si>
    <t>C.5.01</t>
  </si>
  <si>
    <t>II-III donis intensiuri Terapiis palata</t>
  </si>
  <si>
    <t>C.5.03</t>
  </si>
  <si>
    <t>I donis intensiuri Terapiis palata</t>
  </si>
  <si>
    <t>C.5.06</t>
  </si>
  <si>
    <t>izolatori</t>
  </si>
  <si>
    <t>A.5.03</t>
  </si>
  <si>
    <t>F -  3.  W _ 3.  C _ 3.</t>
  </si>
  <si>
    <t>A.5.05</t>
  </si>
  <si>
    <t>C.5.02</t>
  </si>
  <si>
    <t>Casarecxi</t>
  </si>
  <si>
    <t>C.5.07</t>
  </si>
  <si>
    <t>A.5.12</t>
  </si>
  <si>
    <t>A.5.13</t>
  </si>
  <si>
    <t>A.5.14</t>
  </si>
  <si>
    <t>A.5.15</t>
  </si>
  <si>
    <t>A.5.16</t>
  </si>
  <si>
    <t>C.5.08</t>
  </si>
  <si>
    <t>C.5.09</t>
  </si>
  <si>
    <t>iataki vinili</t>
  </si>
  <si>
    <t>Sekidebuli Weri</t>
  </si>
  <si>
    <t>TabaSirmuyaos tixrebi</t>
  </si>
  <si>
    <t>TabaSirmuyaos mopirkeTeba</t>
  </si>
  <si>
    <t>diafragmaSi fanjris mowyobis mizniT Riobis mowyoba</t>
  </si>
  <si>
    <t>1.0X1.1</t>
  </si>
  <si>
    <t>interieris fanjara</t>
  </si>
  <si>
    <t>eqsterieris fanjara</t>
  </si>
  <si>
    <t>01 chv  gipso 6</t>
  </si>
  <si>
    <t>01 chv gipso 12</t>
  </si>
  <si>
    <t>01 komb12</t>
  </si>
  <si>
    <t>01 nest gipso 12</t>
  </si>
  <si>
    <t>01 nest gipso 6</t>
  </si>
  <si>
    <t>01 sax gipso 12</t>
  </si>
  <si>
    <t>01 sax gipso 6</t>
  </si>
  <si>
    <t>aguri+lesva 200 mm =4</t>
  </si>
  <si>
    <t>aguri+lesva 250 mm copy 0817885410 (1)</t>
  </si>
  <si>
    <t xml:space="preserve">blokis kedeli 20 sm sisqis. damuSavebuli baritiT </t>
  </si>
  <si>
    <t>blokis kedeli</t>
  </si>
  <si>
    <t>blokis kedeli fasadis fanjris Riobebis amosaSeneblad 20 sm sisqis</t>
  </si>
  <si>
    <t>k-17m</t>
  </si>
  <si>
    <t>k-21x**</t>
  </si>
  <si>
    <t>k-8s</t>
  </si>
  <si>
    <t>hermetuli gasacurebeli</t>
  </si>
  <si>
    <t>k-21ხ**</t>
  </si>
  <si>
    <r>
      <t xml:space="preserve">cecxlgamZle liTonis ormagi,. cecxlmedegoba </t>
    </r>
    <r>
      <rPr>
        <b/>
        <sz val="9"/>
        <color rgb="FFFF0000"/>
        <rFont val="Sanet"/>
        <family val="2"/>
      </rPr>
      <t>60 wuTi</t>
    </r>
    <r>
      <rPr>
        <sz val="9"/>
        <color rgb="FFFF0000"/>
        <rFont val="Sanet"/>
        <family val="2"/>
      </rPr>
      <t>.   daTbunebiT.(qva bamba)</t>
    </r>
  </si>
  <si>
    <t>f-02</t>
  </si>
  <si>
    <t>f-01s</t>
  </si>
  <si>
    <t>metaloplastmasis/aluminis gaRebadi fanjara</t>
  </si>
  <si>
    <t>saoperaciosTvis</t>
  </si>
  <si>
    <t>holi</t>
  </si>
  <si>
    <t>B.5.05</t>
  </si>
  <si>
    <t>k-18s</t>
  </si>
  <si>
    <t>demontaJis gegma</t>
  </si>
  <si>
    <t>sademontaJo masalebis specifikaciebi</t>
  </si>
  <si>
    <t>saproeqto gegma</t>
  </si>
  <si>
    <t>saproeqto gegma mosapirkeTebeli masalebis CvenebiT</t>
  </si>
  <si>
    <t xml:space="preserve">iatakis, kedlis, kedlis damcavi bamperebis, Weris mosapirkeTebeli masalebis tipebis specifikacia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</si>
</sst>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2" x14ac:knownFonts="1">
    <font>
      <sz val="11"/>
      <name val="Calibri"/>
    </font>
    <font>
      <sz val="11"/>
      <name val="Calibri"/>
      <family val="2"/>
      <charset val="204"/>
    </font>
    <font>
      <sz val="11"/>
      <color rgb="FF000000"/>
      <name val="Goudy Old Style"/>
      <family val="1"/>
    </font>
    <font>
      <sz val="11"/>
      <color rgb="FF000000"/>
      <name val="Sanet"/>
      <family val="2"/>
    </font>
    <font>
      <b/>
      <sz val="12"/>
      <color rgb="FF000000"/>
      <name val="Goudy Old Style"/>
      <family val="1"/>
    </font>
    <font>
      <sz val="11"/>
      <name val="Sanet"/>
      <family val="2"/>
    </font>
    <font>
      <sz val="11"/>
      <name val="Calibri"/>
      <family val="2"/>
    </font>
    <font>
      <sz val="12"/>
      <name val="Calibri"/>
      <family val="2"/>
      <charset val="204"/>
    </font>
    <font>
      <sz val="12"/>
      <name val="GrigoliaMtavr"/>
    </font>
    <font>
      <sz val="12"/>
      <name val="Goudy Old Style"/>
      <family val="1"/>
    </font>
    <font>
      <b/>
      <sz val="12"/>
      <name val="Sanet"/>
      <family val="2"/>
    </font>
    <font>
      <sz val="12"/>
      <name val="Sanet"/>
      <family val="2"/>
    </font>
    <font>
      <b/>
      <sz val="12"/>
      <name val="Goudy Old Style"/>
      <family val="1"/>
    </font>
    <font>
      <sz val="10"/>
      <name val="Goudy Old Style"/>
      <family val="1"/>
    </font>
    <font>
      <sz val="10"/>
      <name val="Sanet"/>
      <family val="2"/>
    </font>
    <font>
      <b/>
      <sz val="10"/>
      <name val="Sanet"/>
      <family val="2"/>
    </font>
    <font>
      <sz val="8"/>
      <name val="Sanet"/>
      <family val="2"/>
    </font>
    <font>
      <b/>
      <sz val="8"/>
      <name val="Sanet"/>
      <family val="2"/>
    </font>
    <font>
      <b/>
      <sz val="8"/>
      <name val="Goudy Old Style"/>
      <family val="1"/>
    </font>
    <font>
      <sz val="14"/>
      <name val="Goudy Old Style"/>
      <family val="1"/>
    </font>
    <font>
      <i/>
      <sz val="12"/>
      <name val="Goudy Old Style"/>
      <family val="1"/>
    </font>
    <font>
      <b/>
      <i/>
      <sz val="12"/>
      <name val="Goudy Old Style"/>
      <family val="1"/>
    </font>
    <font>
      <i/>
      <sz val="14"/>
      <name val="Goudy Old Style"/>
      <family val="1"/>
    </font>
    <font>
      <sz val="8"/>
      <name val="Calibri"/>
      <family val="2"/>
      <charset val="204"/>
    </font>
    <font>
      <sz val="11"/>
      <name val="Goudy Old Style"/>
      <family val="1"/>
    </font>
    <font>
      <sz val="10"/>
      <color rgb="FFFF0000"/>
      <name val="Sanet"/>
      <family val="2"/>
    </font>
    <font>
      <b/>
      <i/>
      <sz val="11"/>
      <name val="Goudy Old Style"/>
      <family val="1"/>
    </font>
    <font>
      <i/>
      <sz val="11"/>
      <name val="Goudy Old Style"/>
      <family val="1"/>
    </font>
    <font>
      <b/>
      <sz val="14"/>
      <name val="Goudy Old Style"/>
      <family val="1"/>
    </font>
    <font>
      <b/>
      <sz val="14"/>
      <color indexed="10"/>
      <name val="Goudy Old Style"/>
      <family val="1"/>
    </font>
    <font>
      <sz val="9"/>
      <name val="Goudy Old Style"/>
      <family val="1"/>
    </font>
    <font>
      <i/>
      <sz val="10"/>
      <name val="Sanet"/>
      <family val="2"/>
    </font>
    <font>
      <i/>
      <sz val="10"/>
      <name val="Goudy Old Style"/>
      <family val="1"/>
    </font>
    <font>
      <sz val="12"/>
      <color rgb="FFFF0000"/>
      <name val="Goudy Old Style"/>
      <family val="1"/>
    </font>
    <font>
      <sz val="9"/>
      <name val="Calibri"/>
      <family val="2"/>
      <charset val="204"/>
    </font>
    <font>
      <sz val="9"/>
      <name val="Sanet"/>
      <family val="2"/>
    </font>
    <font>
      <sz val="12"/>
      <color rgb="FF000000"/>
      <name val="Sanet"/>
      <family val="2"/>
    </font>
    <font>
      <sz val="12"/>
      <color rgb="FF000000"/>
      <name val="Goudy Old Style"/>
      <family val="1"/>
    </font>
    <font>
      <sz val="12"/>
      <color rgb="FFFF0000"/>
      <name val="Sanet"/>
      <family val="2"/>
    </font>
    <font>
      <sz val="9"/>
      <color rgb="FFFF0000"/>
      <name val="Goudy Old Style"/>
      <family val="1"/>
    </font>
    <font>
      <sz val="9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sz val="8"/>
      <name val="Calibri"/>
      <family val="2"/>
      <charset val="204"/>
    </font>
    <font>
      <i/>
      <sz val="11"/>
      <color rgb="FF000000"/>
      <name val="Goudy Old Style"/>
      <family val="1"/>
    </font>
    <font>
      <b/>
      <sz val="11"/>
      <name val="Goudy Old Style"/>
      <family val="1"/>
    </font>
    <font>
      <b/>
      <sz val="9"/>
      <color rgb="FF0070C0"/>
      <name val="Sanet"/>
      <family val="2"/>
    </font>
    <font>
      <sz val="9"/>
      <color rgb="FF0070C0"/>
      <name val="Sanet"/>
      <family val="2"/>
    </font>
    <font>
      <b/>
      <sz val="9"/>
      <color indexed="17"/>
      <name val="Sanet"/>
      <family val="2"/>
    </font>
    <font>
      <sz val="9"/>
      <color indexed="17"/>
      <name val="Sanet"/>
      <family val="2"/>
    </font>
    <font>
      <b/>
      <sz val="9"/>
      <color indexed="53"/>
      <name val="Sanet"/>
      <family val="2"/>
    </font>
    <font>
      <b/>
      <sz val="9"/>
      <color rgb="FF7030A0"/>
      <name val="Sanet"/>
      <family val="2"/>
    </font>
    <font>
      <b/>
      <sz val="9"/>
      <color rgb="FFFF0000"/>
      <name val="Sanet"/>
      <family val="2"/>
    </font>
    <font>
      <sz val="9"/>
      <color rgb="FFFF0000"/>
      <name val="Sanet"/>
      <family val="2"/>
    </font>
    <font>
      <i/>
      <sz val="8"/>
      <name val="Goudy Old Style"/>
      <family val="1"/>
    </font>
    <font>
      <b/>
      <sz val="9"/>
      <name val="Sanet"/>
      <family val="2"/>
    </font>
    <font>
      <b/>
      <sz val="12"/>
      <color rgb="FF000000"/>
      <name val="Sanet"/>
      <family val="2"/>
    </font>
    <font>
      <b/>
      <sz val="11"/>
      <color rgb="FFFF0000"/>
      <name val="Goudy Old Style"/>
      <family val="1"/>
    </font>
    <font>
      <sz val="9"/>
      <color rgb="FF000000"/>
      <name val="Arial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2"/>
      <name val="Calibri"/>
      <family val="2"/>
      <charset val="204"/>
    </font>
    <font>
      <sz val="8"/>
      <name val="Calibri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theme="5" tint="0.59999389629810485"/>
        <bgColor rgb="FFFFFFFF"/>
      </patternFill>
    </fill>
  </fills>
  <borders count="17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636300"/>
      </left>
      <right style="thin">
        <color rgb="FF636300"/>
      </right>
      <top style="thin">
        <color rgb="FF636300"/>
      </top>
      <bottom style="thin">
        <color rgb="FF6363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theme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theme="1"/>
      </right>
      <top style="medium">
        <color indexed="64"/>
      </top>
      <bottom/>
      <diagonal/>
    </border>
    <border>
      <left style="thin">
        <color indexed="64"/>
      </left>
      <right style="double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theme="1"/>
      </right>
      <top/>
      <bottom style="thin">
        <color indexed="64"/>
      </bottom>
      <diagonal/>
    </border>
    <border>
      <left style="thin">
        <color indexed="64"/>
      </left>
      <right style="double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theme="1"/>
      </right>
      <top/>
      <bottom style="medium">
        <color indexed="64"/>
      </bottom>
      <diagonal/>
    </border>
    <border>
      <left style="thin">
        <color indexed="64"/>
      </left>
      <right style="double">
        <color theme="1"/>
      </right>
      <top/>
      <bottom style="double">
        <color indexed="64"/>
      </bottom>
      <diagonal/>
    </border>
    <border>
      <left/>
      <right style="double">
        <color theme="1"/>
      </right>
      <top/>
      <bottom style="double">
        <color indexed="64"/>
      </bottom>
      <diagonal/>
    </border>
    <border>
      <left/>
      <right style="double">
        <color theme="1"/>
      </right>
      <top/>
      <bottom/>
      <diagonal/>
    </border>
    <border>
      <left style="medium">
        <color indexed="64"/>
      </left>
      <right style="double">
        <color theme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theme="1"/>
      </right>
      <top style="medium">
        <color indexed="64"/>
      </top>
      <bottom/>
      <diagonal/>
    </border>
    <border>
      <left style="medium">
        <color indexed="64"/>
      </left>
      <right style="double">
        <color theme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theme="1"/>
      </right>
      <top/>
      <bottom style="thin">
        <color indexed="64"/>
      </bottom>
      <diagonal/>
    </border>
    <border>
      <left style="medium">
        <color indexed="64"/>
      </left>
      <right style="double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theme="1"/>
      </right>
      <top/>
      <bottom style="medium">
        <color indexed="64"/>
      </bottom>
      <diagonal/>
    </border>
    <border>
      <left style="medium">
        <color indexed="64"/>
      </left>
      <right style="double">
        <color theme="1"/>
      </right>
      <top/>
      <bottom style="double">
        <color indexed="64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double">
        <color theme="1"/>
      </right>
      <top/>
      <bottom style="double">
        <color theme="1"/>
      </bottom>
      <diagonal/>
    </border>
    <border>
      <left style="double">
        <color theme="1"/>
      </left>
      <right/>
      <top/>
      <bottom style="double">
        <color theme="1"/>
      </bottom>
      <diagonal/>
    </border>
    <border>
      <left/>
      <right style="medium">
        <color indexed="64"/>
      </right>
      <top/>
      <bottom style="double">
        <color theme="1"/>
      </bottom>
      <diagonal/>
    </border>
    <border>
      <left style="medium">
        <color indexed="64"/>
      </left>
      <right style="double">
        <color theme="1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double">
        <color theme="1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double">
        <color theme="1"/>
      </right>
      <top/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double">
        <color theme="1"/>
      </right>
      <top style="medium">
        <color indexed="64"/>
      </top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double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theme="1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double">
        <color theme="1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double">
        <color theme="1"/>
      </right>
      <top/>
      <bottom style="thin">
        <color rgb="FF000000"/>
      </bottom>
      <diagonal/>
    </border>
    <border>
      <left style="thin">
        <color rgb="FF000000"/>
      </left>
      <right style="double">
        <color theme="1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theme="1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90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Border="1"/>
    <xf numFmtId="0" fontId="4" fillId="2" borderId="2" xfId="0" applyFont="1" applyFill="1" applyBorder="1" applyAlignment="1">
      <alignment horizontal="left" vertical="center" wrapText="1"/>
    </xf>
    <xf numFmtId="0" fontId="5" fillId="0" borderId="0" xfId="0" applyFont="1"/>
    <xf numFmtId="0" fontId="3" fillId="2" borderId="2" xfId="0" applyFont="1" applyFill="1" applyBorder="1" applyAlignment="1">
      <alignment horizontal="left" vertical="center" wrapText="1"/>
    </xf>
    <xf numFmtId="0" fontId="7" fillId="0" borderId="0" xfId="1" applyFont="1"/>
    <xf numFmtId="0" fontId="6" fillId="0" borderId="0" xfId="1"/>
    <xf numFmtId="0" fontId="11" fillId="0" borderId="0" xfId="1" applyFont="1" applyAlignment="1">
      <alignment wrapText="1"/>
    </xf>
    <xf numFmtId="0" fontId="9" fillId="0" borderId="0" xfId="1" applyFont="1" applyAlignment="1">
      <alignment horizontal="left" wrapText="1"/>
    </xf>
    <xf numFmtId="0" fontId="14" fillId="0" borderId="0" xfId="1" applyFont="1" applyAlignment="1">
      <alignment wrapText="1"/>
    </xf>
    <xf numFmtId="0" fontId="11" fillId="0" borderId="7" xfId="1" applyFont="1" applyBorder="1" applyAlignment="1">
      <alignment wrapText="1"/>
    </xf>
    <xf numFmtId="0" fontId="11" fillId="0" borderId="13" xfId="1" applyFont="1" applyBorder="1" applyAlignment="1">
      <alignment wrapText="1"/>
    </xf>
    <xf numFmtId="0" fontId="11" fillId="0" borderId="8" xfId="1" applyFont="1" applyBorder="1" applyAlignment="1">
      <alignment horizontal="left" wrapText="1"/>
    </xf>
    <xf numFmtId="0" fontId="19" fillId="0" borderId="0" xfId="1" applyFont="1"/>
    <xf numFmtId="0" fontId="20" fillId="0" borderId="18" xfId="1" applyFont="1" applyBorder="1" applyAlignment="1">
      <alignment horizontal="center" wrapText="1"/>
    </xf>
    <xf numFmtId="0" fontId="20" fillId="0" borderId="20" xfId="1" applyFont="1" applyBorder="1" applyAlignment="1">
      <alignment horizontal="center" wrapText="1"/>
    </xf>
    <xf numFmtId="0" fontId="20" fillId="0" borderId="24" xfId="1" applyFont="1" applyBorder="1" applyAlignment="1">
      <alignment horizontal="center" wrapText="1"/>
    </xf>
    <xf numFmtId="0" fontId="20" fillId="0" borderId="26" xfId="1" applyFont="1" applyBorder="1" applyAlignment="1">
      <alignment horizontal="center" wrapText="1"/>
    </xf>
    <xf numFmtId="0" fontId="24" fillId="0" borderId="0" xfId="0" applyFont="1" applyFill="1"/>
    <xf numFmtId="0" fontId="9" fillId="0" borderId="0" xfId="1" applyFont="1" applyFill="1" applyAlignment="1">
      <alignment horizontal="left" wrapText="1"/>
    </xf>
    <xf numFmtId="0" fontId="1" fillId="0" borderId="0" xfId="0" applyFont="1" applyFill="1" applyBorder="1"/>
    <xf numFmtId="0" fontId="6" fillId="0" borderId="0" xfId="1" applyBorder="1" applyAlignment="1">
      <alignment wrapText="1"/>
    </xf>
    <xf numFmtId="0" fontId="11" fillId="0" borderId="0" xfId="1" applyFont="1" applyBorder="1" applyAlignment="1">
      <alignment textRotation="90" wrapText="1"/>
    </xf>
    <xf numFmtId="0" fontId="6" fillId="0" borderId="0" xfId="1" applyBorder="1"/>
    <xf numFmtId="0" fontId="24" fillId="0" borderId="31" xfId="0" applyFont="1" applyFill="1" applyBorder="1"/>
    <xf numFmtId="0" fontId="7" fillId="0" borderId="0" xfId="1" applyFont="1" applyBorder="1"/>
    <xf numFmtId="0" fontId="8" fillId="0" borderId="0" xfId="1" applyFont="1" applyBorder="1"/>
    <xf numFmtId="49" fontId="9" fillId="0" borderId="0" xfId="1" applyNumberFormat="1" applyFont="1" applyBorder="1"/>
    <xf numFmtId="49" fontId="9" fillId="0" borderId="0" xfId="1" applyNumberFormat="1" applyFont="1" applyFill="1" applyBorder="1" applyAlignment="1">
      <alignment horizontal="left"/>
    </xf>
    <xf numFmtId="49" fontId="9" fillId="0" borderId="0" xfId="1" applyNumberFormat="1" applyFont="1" applyBorder="1" applyAlignment="1">
      <alignment horizontal="left"/>
    </xf>
    <xf numFmtId="0" fontId="21" fillId="0" borderId="20" xfId="1" applyFont="1" applyBorder="1" applyAlignment="1">
      <alignment horizontal="center" wrapText="1"/>
    </xf>
    <xf numFmtId="0" fontId="20" fillId="0" borderId="22" xfId="1" applyFont="1" applyFill="1" applyBorder="1" applyAlignment="1">
      <alignment horizontal="center" wrapText="1"/>
    </xf>
    <xf numFmtId="0" fontId="11" fillId="0" borderId="7" xfId="1" applyFont="1" applyFill="1" applyBorder="1" applyAlignment="1">
      <alignment horizontal="left" wrapText="1"/>
    </xf>
    <xf numFmtId="0" fontId="12" fillId="0" borderId="15" xfId="1" applyFont="1" applyBorder="1"/>
    <xf numFmtId="0" fontId="10" fillId="0" borderId="6" xfId="1" applyFont="1" applyFill="1" applyBorder="1" applyAlignment="1">
      <alignment textRotation="90" wrapText="1"/>
    </xf>
    <xf numFmtId="0" fontId="10" fillId="0" borderId="8" xfId="1" applyFont="1" applyBorder="1" applyAlignment="1">
      <alignment textRotation="90" wrapText="1"/>
    </xf>
    <xf numFmtId="0" fontId="11" fillId="0" borderId="8" xfId="1" applyFont="1" applyBorder="1" applyAlignment="1">
      <alignment textRotation="90" wrapText="1"/>
    </xf>
    <xf numFmtId="0" fontId="15" fillId="0" borderId="37" xfId="1" applyFont="1" applyBorder="1" applyAlignment="1">
      <alignment textRotation="90" wrapText="1"/>
    </xf>
    <xf numFmtId="0" fontId="12" fillId="0" borderId="35" xfId="1" applyFont="1" applyBorder="1" applyAlignment="1">
      <alignment horizontal="center"/>
    </xf>
    <xf numFmtId="0" fontId="11" fillId="0" borderId="6" xfId="1" applyFont="1" applyBorder="1" applyAlignment="1">
      <alignment textRotation="90" wrapText="1"/>
    </xf>
    <xf numFmtId="0" fontId="11" fillId="0" borderId="7" xfId="1" applyFont="1" applyBorder="1" applyAlignment="1">
      <alignment textRotation="90" wrapText="1"/>
    </xf>
    <xf numFmtId="0" fontId="0" fillId="0" borderId="27" xfId="0" applyBorder="1"/>
    <xf numFmtId="0" fontId="12" fillId="0" borderId="32" xfId="1" applyFont="1" applyFill="1" applyBorder="1"/>
    <xf numFmtId="0" fontId="21" fillId="0" borderId="26" xfId="1" applyFont="1" applyFill="1" applyBorder="1" applyAlignment="1">
      <alignment horizontal="center" wrapText="1"/>
    </xf>
    <xf numFmtId="0" fontId="24" fillId="0" borderId="12" xfId="0" applyFont="1" applyBorder="1"/>
    <xf numFmtId="0" fontId="9" fillId="0" borderId="12" xfId="1" applyFont="1" applyBorder="1"/>
    <xf numFmtId="0" fontId="21" fillId="0" borderId="12" xfId="1" applyFont="1" applyBorder="1" applyAlignment="1">
      <alignment horizontal="center" wrapText="1"/>
    </xf>
    <xf numFmtId="0" fontId="9" fillId="0" borderId="37" xfId="1" applyFont="1" applyBorder="1"/>
    <xf numFmtId="0" fontId="20" fillId="0" borderId="21" xfId="1" applyFont="1" applyBorder="1" applyAlignment="1">
      <alignment horizontal="center"/>
    </xf>
    <xf numFmtId="0" fontId="4" fillId="2" borderId="38" xfId="0" applyFont="1" applyFill="1" applyBorder="1" applyAlignment="1">
      <alignment horizontal="left" vertical="center" wrapText="1"/>
    </xf>
    <xf numFmtId="0" fontId="12" fillId="0" borderId="32" xfId="1" applyFont="1" applyBorder="1" applyAlignment="1">
      <alignment horizontal="center"/>
    </xf>
    <xf numFmtId="0" fontId="19" fillId="0" borderId="12" xfId="1" applyFont="1" applyBorder="1"/>
    <xf numFmtId="0" fontId="22" fillId="0" borderId="12" xfId="1" applyFont="1" applyBorder="1"/>
    <xf numFmtId="0" fontId="12" fillId="0" borderId="8" xfId="1" applyFont="1" applyBorder="1" applyAlignment="1">
      <alignment horizontal="center"/>
    </xf>
    <xf numFmtId="0" fontId="5" fillId="0" borderId="0" xfId="1" applyFont="1" applyAlignment="1">
      <alignment wrapText="1"/>
    </xf>
    <xf numFmtId="0" fontId="14" fillId="0" borderId="0" xfId="1" applyFont="1" applyAlignment="1">
      <alignment horizontal="left" vertical="center" wrapText="1"/>
    </xf>
    <xf numFmtId="0" fontId="26" fillId="0" borderId="6" xfId="1" applyFont="1" applyBorder="1" applyAlignment="1">
      <alignment horizontal="center" vertical="center"/>
    </xf>
    <xf numFmtId="0" fontId="26" fillId="0" borderId="7" xfId="1" applyFont="1" applyBorder="1" applyAlignment="1">
      <alignment horizontal="center" vertical="center"/>
    </xf>
    <xf numFmtId="0" fontId="27" fillId="0" borderId="7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5" fillId="0" borderId="21" xfId="0" applyFont="1" applyBorder="1" applyAlignment="1">
      <alignment wrapText="1"/>
    </xf>
    <xf numFmtId="0" fontId="28" fillId="0" borderId="18" xfId="1" applyFont="1" applyBorder="1"/>
    <xf numFmtId="0" fontId="28" fillId="0" borderId="0" xfId="1" applyFont="1"/>
    <xf numFmtId="0" fontId="5" fillId="0" borderId="16" xfId="0" applyFont="1" applyBorder="1" applyAlignment="1">
      <alignment wrapText="1"/>
    </xf>
    <xf numFmtId="0" fontId="29" fillId="0" borderId="0" xfId="1" applyFont="1"/>
    <xf numFmtId="0" fontId="14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10" xfId="0" applyFont="1" applyBorder="1"/>
    <xf numFmtId="0" fontId="14" fillId="0" borderId="10" xfId="0" applyFont="1" applyBorder="1"/>
    <xf numFmtId="0" fontId="24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34" fillId="0" borderId="0" xfId="0" applyFont="1" applyAlignment="1">
      <alignment wrapText="1"/>
    </xf>
    <xf numFmtId="0" fontId="32" fillId="0" borderId="0" xfId="0" applyFont="1"/>
    <xf numFmtId="0" fontId="9" fillId="0" borderId="31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5" fillId="0" borderId="36" xfId="0" applyFont="1" applyBorder="1" applyAlignment="1">
      <alignment wrapText="1"/>
    </xf>
    <xf numFmtId="0" fontId="40" fillId="0" borderId="44" xfId="0" applyFont="1" applyBorder="1" applyAlignment="1">
      <alignment wrapText="1"/>
    </xf>
    <xf numFmtId="0" fontId="41" fillId="0" borderId="0" xfId="0" applyFont="1"/>
    <xf numFmtId="0" fontId="10" fillId="0" borderId="37" xfId="1" applyFont="1" applyBorder="1" applyAlignment="1">
      <alignment textRotation="90" wrapText="1"/>
    </xf>
    <xf numFmtId="0" fontId="12" fillId="0" borderId="16" xfId="1" applyFont="1" applyBorder="1"/>
    <xf numFmtId="0" fontId="21" fillId="0" borderId="21" xfId="1" applyFont="1" applyBorder="1" applyAlignment="1">
      <alignment horizontal="center" wrapText="1"/>
    </xf>
    <xf numFmtId="0" fontId="24" fillId="0" borderId="41" xfId="0" applyFont="1" applyFill="1" applyBorder="1"/>
    <xf numFmtId="0" fontId="6" fillId="0" borderId="0" xfId="1" applyFill="1" applyBorder="1"/>
    <xf numFmtId="0" fontId="6" fillId="0" borderId="0" xfId="1" applyFill="1"/>
    <xf numFmtId="0" fontId="19" fillId="0" borderId="0" xfId="1" applyFont="1" applyFill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4" fillId="0" borderId="12" xfId="0" applyFont="1" applyFill="1" applyBorder="1"/>
    <xf numFmtId="0" fontId="24" fillId="0" borderId="11" xfId="0" applyFont="1" applyFill="1" applyBorder="1"/>
    <xf numFmtId="0" fontId="24" fillId="0" borderId="10" xfId="0" applyFont="1" applyFill="1" applyBorder="1"/>
    <xf numFmtId="0" fontId="5" fillId="0" borderId="0" xfId="0" applyFont="1" applyFill="1"/>
    <xf numFmtId="0" fontId="37" fillId="0" borderId="10" xfId="0" applyFont="1" applyBorder="1" applyAlignment="1">
      <alignment horizontal="left" vertical="center"/>
    </xf>
    <xf numFmtId="0" fontId="38" fillId="0" borderId="50" xfId="0" applyFont="1" applyBorder="1" applyAlignment="1">
      <alignment horizontal="left" vertical="center"/>
    </xf>
    <xf numFmtId="0" fontId="33" fillId="0" borderId="43" xfId="0" applyFont="1" applyBorder="1" applyAlignment="1">
      <alignment horizontal="left" vertical="center"/>
    </xf>
    <xf numFmtId="0" fontId="28" fillId="0" borderId="43" xfId="0" applyFont="1" applyBorder="1" applyAlignment="1">
      <alignment horizontal="left" vertical="center"/>
    </xf>
    <xf numFmtId="0" fontId="3" fillId="0" borderId="54" xfId="0" applyFont="1" applyBorder="1" applyAlignment="1">
      <alignment horizontal="center" vertical="center" wrapText="1"/>
    </xf>
    <xf numFmtId="0" fontId="43" fillId="0" borderId="55" xfId="0" applyFont="1" applyBorder="1" applyAlignment="1">
      <alignment horizontal="center" vertical="center" wrapText="1"/>
    </xf>
    <xf numFmtId="0" fontId="27" fillId="0" borderId="0" xfId="0" applyFont="1"/>
    <xf numFmtId="0" fontId="2" fillId="0" borderId="0" xfId="0" applyFont="1" applyAlignment="1">
      <alignment horizontal="left" vertical="center" wrapText="1"/>
    </xf>
    <xf numFmtId="0" fontId="5" fillId="0" borderId="0" xfId="1" applyFont="1" applyBorder="1" applyAlignment="1">
      <alignment wrapText="1"/>
    </xf>
    <xf numFmtId="0" fontId="25" fillId="0" borderId="0" xfId="1" applyFont="1" applyBorder="1" applyAlignment="1">
      <alignment horizontal="left" vertical="center" wrapText="1"/>
    </xf>
    <xf numFmtId="0" fontId="26" fillId="0" borderId="0" xfId="1" applyFont="1" applyBorder="1" applyAlignment="1">
      <alignment horizontal="center" vertical="center"/>
    </xf>
    <xf numFmtId="0" fontId="28" fillId="0" borderId="0" xfId="1" applyFont="1" applyBorder="1"/>
    <xf numFmtId="0" fontId="29" fillId="0" borderId="0" xfId="1" applyFont="1" applyBorder="1"/>
    <xf numFmtId="0" fontId="26" fillId="0" borderId="3" xfId="1" applyFont="1" applyBorder="1" applyAlignment="1">
      <alignment horizontal="center" vertical="center"/>
    </xf>
    <xf numFmtId="0" fontId="45" fillId="0" borderId="57" xfId="1" applyFont="1" applyBorder="1" applyAlignment="1">
      <alignment horizontal="left" vertical="center" wrapText="1"/>
    </xf>
    <xf numFmtId="0" fontId="46" fillId="0" borderId="29" xfId="1" applyFont="1" applyBorder="1" applyAlignment="1">
      <alignment horizontal="left" vertical="center" wrapText="1"/>
    </xf>
    <xf numFmtId="0" fontId="47" fillId="0" borderId="29" xfId="1" applyFont="1" applyBorder="1" applyAlignment="1">
      <alignment horizontal="left" vertical="center" wrapText="1"/>
    </xf>
    <xf numFmtId="0" fontId="48" fillId="0" borderId="29" xfId="1" applyFont="1" applyBorder="1" applyAlignment="1">
      <alignment horizontal="left" vertical="center" wrapText="1"/>
    </xf>
    <xf numFmtId="0" fontId="49" fillId="0" borderId="29" xfId="1" applyFont="1" applyBorder="1" applyAlignment="1">
      <alignment horizontal="left" vertical="center" wrapText="1"/>
    </xf>
    <xf numFmtId="0" fontId="50" fillId="0" borderId="29" xfId="1" applyFont="1" applyBorder="1" applyAlignment="1">
      <alignment horizontal="left" vertical="center" wrapText="1"/>
    </xf>
    <xf numFmtId="0" fontId="51" fillId="0" borderId="29" xfId="1" applyFont="1" applyBorder="1" applyAlignment="1">
      <alignment horizontal="left" vertical="center" wrapText="1"/>
    </xf>
    <xf numFmtId="0" fontId="52" fillId="0" borderId="30" xfId="1" applyFont="1" applyBorder="1" applyAlignment="1">
      <alignment horizontal="left" vertical="center" wrapText="1"/>
    </xf>
    <xf numFmtId="0" fontId="5" fillId="0" borderId="60" xfId="0" applyFont="1" applyBorder="1"/>
    <xf numFmtId="0" fontId="24" fillId="0" borderId="31" xfId="0" applyFont="1" applyBorder="1" applyAlignment="1">
      <alignment horizontal="center"/>
    </xf>
    <xf numFmtId="0" fontId="24" fillId="0" borderId="48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0" fillId="0" borderId="60" xfId="0" applyBorder="1"/>
    <xf numFmtId="0" fontId="24" fillId="0" borderId="14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34" xfId="0" applyFont="1" applyBorder="1" applyAlignment="1">
      <alignment horizontal="center" vertical="center"/>
    </xf>
    <xf numFmtId="0" fontId="5" fillId="0" borderId="59" xfId="0" applyFont="1" applyBorder="1"/>
    <xf numFmtId="0" fontId="24" fillId="0" borderId="51" xfId="0" applyFont="1" applyBorder="1" applyAlignment="1">
      <alignment horizontal="center"/>
    </xf>
    <xf numFmtId="0" fontId="24" fillId="0" borderId="53" xfId="0" applyFont="1" applyBorder="1" applyAlignment="1">
      <alignment horizontal="center"/>
    </xf>
    <xf numFmtId="0" fontId="24" fillId="0" borderId="52" xfId="0" applyFont="1" applyBorder="1" applyAlignment="1">
      <alignment horizontal="center"/>
    </xf>
    <xf numFmtId="0" fontId="14" fillId="0" borderId="34" xfId="0" applyFont="1" applyBorder="1"/>
    <xf numFmtId="0" fontId="5" fillId="0" borderId="59" xfId="0" applyFont="1" applyBorder="1" applyAlignment="1">
      <alignment wrapText="1"/>
    </xf>
    <xf numFmtId="0" fontId="14" fillId="0" borderId="34" xfId="0" applyFont="1" applyBorder="1" applyAlignment="1">
      <alignment wrapText="1"/>
    </xf>
    <xf numFmtId="0" fontId="0" fillId="0" borderId="48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53" fillId="0" borderId="61" xfId="0" applyFont="1" applyBorder="1" applyAlignment="1">
      <alignment horizontal="center" vertical="center" wrapText="1"/>
    </xf>
    <xf numFmtId="0" fontId="53" fillId="0" borderId="22" xfId="0" applyFont="1" applyBorder="1" applyAlignment="1">
      <alignment horizontal="center" vertical="center" wrapText="1"/>
    </xf>
    <xf numFmtId="0" fontId="53" fillId="0" borderId="46" xfId="0" applyFont="1" applyBorder="1" applyAlignment="1">
      <alignment horizontal="center" wrapText="1"/>
    </xf>
    <xf numFmtId="0" fontId="53" fillId="0" borderId="24" xfId="0" applyFont="1" applyBorder="1" applyAlignment="1">
      <alignment horizontal="center" wrapText="1"/>
    </xf>
    <xf numFmtId="0" fontId="53" fillId="0" borderId="45" xfId="0" applyFont="1" applyBorder="1" applyAlignment="1">
      <alignment horizontal="center" wrapText="1"/>
    </xf>
    <xf numFmtId="0" fontId="53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44" fillId="0" borderId="56" xfId="0" applyFont="1" applyBorder="1" applyAlignment="1">
      <alignment horizontal="right" wrapText="1"/>
    </xf>
    <xf numFmtId="0" fontId="28" fillId="0" borderId="40" xfId="1" applyFont="1" applyBorder="1"/>
    <xf numFmtId="0" fontId="28" fillId="0" borderId="23" xfId="1" applyFont="1" applyBorder="1"/>
    <xf numFmtId="0" fontId="4" fillId="2" borderId="0" xfId="0" applyFont="1" applyFill="1" applyBorder="1" applyAlignment="1">
      <alignment horizontal="left" vertical="center" wrapText="1"/>
    </xf>
    <xf numFmtId="0" fontId="1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center" wrapText="1"/>
    </xf>
    <xf numFmtId="0" fontId="24" fillId="0" borderId="27" xfId="0" applyFont="1" applyFill="1" applyBorder="1"/>
    <xf numFmtId="0" fontId="24" fillId="0" borderId="27" xfId="0" applyFont="1" applyBorder="1"/>
    <xf numFmtId="0" fontId="9" fillId="0" borderId="0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15" fillId="0" borderId="0" xfId="1" applyFont="1" applyBorder="1" applyAlignment="1">
      <alignment textRotation="90" wrapText="1"/>
    </xf>
    <xf numFmtId="0" fontId="20" fillId="0" borderId="12" xfId="1" applyFont="1" applyBorder="1" applyAlignment="1">
      <alignment horizontal="center"/>
    </xf>
    <xf numFmtId="0" fontId="24" fillId="0" borderId="63" xfId="0" applyFont="1" applyFill="1" applyBorder="1"/>
    <xf numFmtId="0" fontId="4" fillId="0" borderId="12" xfId="0" applyFont="1" applyFill="1" applyBorder="1" applyAlignment="1">
      <alignment horizontal="left" vertical="center" wrapText="1"/>
    </xf>
    <xf numFmtId="0" fontId="4" fillId="2" borderId="58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4" fillId="2" borderId="62" xfId="0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left" wrapText="1"/>
    </xf>
    <xf numFmtId="0" fontId="20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4" fillId="4" borderId="58" xfId="0" applyFont="1" applyFill="1" applyBorder="1" applyAlignment="1">
      <alignment horizontal="left" vertical="center" wrapText="1"/>
    </xf>
    <xf numFmtId="0" fontId="4" fillId="4" borderId="62" xfId="0" applyFont="1" applyFill="1" applyBorder="1" applyAlignment="1">
      <alignment horizontal="left" vertical="center" wrapText="1"/>
    </xf>
    <xf numFmtId="0" fontId="4" fillId="2" borderId="64" xfId="0" applyFont="1" applyFill="1" applyBorder="1" applyAlignment="1">
      <alignment horizontal="left" vertical="center" wrapText="1"/>
    </xf>
    <xf numFmtId="0" fontId="4" fillId="2" borderId="65" xfId="0" applyFont="1" applyFill="1" applyBorder="1" applyAlignment="1">
      <alignment horizontal="left" vertical="center" wrapText="1"/>
    </xf>
    <xf numFmtId="0" fontId="4" fillId="2" borderId="47" xfId="0" applyFont="1" applyFill="1" applyBorder="1" applyAlignment="1">
      <alignment horizontal="left" vertical="center" wrapText="1"/>
    </xf>
    <xf numFmtId="0" fontId="33" fillId="0" borderId="0" xfId="0" applyFont="1"/>
    <xf numFmtId="0" fontId="14" fillId="0" borderId="9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35" fillId="0" borderId="69" xfId="0" applyFont="1" applyBorder="1" applyAlignment="1">
      <alignment wrapText="1"/>
    </xf>
    <xf numFmtId="0" fontId="35" fillId="0" borderId="68" xfId="0" applyFont="1" applyBorder="1" applyAlignment="1">
      <alignment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0" fillId="0" borderId="72" xfId="0" applyFont="1" applyBorder="1" applyAlignment="1">
      <alignment wrapText="1"/>
    </xf>
    <xf numFmtId="0" fontId="35" fillId="0" borderId="71" xfId="0" applyFont="1" applyBorder="1" applyAlignment="1">
      <alignment wrapText="1"/>
    </xf>
    <xf numFmtId="0" fontId="30" fillId="0" borderId="33" xfId="0" applyFont="1" applyBorder="1" applyAlignment="1">
      <alignment wrapText="1"/>
    </xf>
    <xf numFmtId="0" fontId="34" fillId="0" borderId="36" xfId="0" applyFont="1" applyBorder="1" applyAlignment="1">
      <alignment wrapText="1"/>
    </xf>
    <xf numFmtId="0" fontId="37" fillId="0" borderId="70" xfId="0" applyFont="1" applyBorder="1" applyAlignment="1">
      <alignment horizontal="left" vertical="center"/>
    </xf>
    <xf numFmtId="0" fontId="37" fillId="0" borderId="35" xfId="0" applyFont="1" applyBorder="1" applyAlignment="1">
      <alignment horizontal="left" vertical="center"/>
    </xf>
    <xf numFmtId="0" fontId="52" fillId="0" borderId="43" xfId="0" applyFont="1" applyBorder="1" applyAlignment="1">
      <alignment wrapText="1"/>
    </xf>
    <xf numFmtId="0" fontId="33" fillId="0" borderId="0" xfId="0" applyFont="1" applyBorder="1" applyAlignment="1">
      <alignment horizontal="left" vertical="center"/>
    </xf>
    <xf numFmtId="0" fontId="52" fillId="0" borderId="0" xfId="0" applyFont="1" applyBorder="1" applyAlignment="1">
      <alignment wrapText="1"/>
    </xf>
    <xf numFmtId="0" fontId="52" fillId="0" borderId="16" xfId="0" applyFont="1" applyBorder="1" applyAlignment="1">
      <alignment wrapText="1"/>
    </xf>
    <xf numFmtId="0" fontId="14" fillId="0" borderId="69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wrapText="1"/>
    </xf>
    <xf numFmtId="0" fontId="36" fillId="0" borderId="73" xfId="0" applyFont="1" applyBorder="1" applyAlignment="1">
      <alignment horizontal="left" vertical="center"/>
    </xf>
    <xf numFmtId="0" fontId="37" fillId="0" borderId="46" xfId="0" applyFont="1" applyBorder="1" applyAlignment="1">
      <alignment horizontal="left" vertical="center"/>
    </xf>
    <xf numFmtId="0" fontId="37" fillId="0" borderId="61" xfId="0" applyFont="1" applyBorder="1" applyAlignment="1">
      <alignment horizontal="left" vertical="center"/>
    </xf>
    <xf numFmtId="0" fontId="54" fillId="0" borderId="45" xfId="0" applyFont="1" applyBorder="1" applyAlignment="1">
      <alignment wrapText="1"/>
    </xf>
    <xf numFmtId="0" fontId="35" fillId="0" borderId="24" xfId="0" applyFont="1" applyBorder="1" applyAlignment="1">
      <alignment wrapText="1"/>
    </xf>
    <xf numFmtId="0" fontId="54" fillId="0" borderId="72" xfId="0" applyFont="1" applyBorder="1" applyAlignment="1">
      <alignment wrapText="1"/>
    </xf>
    <xf numFmtId="0" fontId="33" fillId="0" borderId="74" xfId="0" applyFont="1" applyBorder="1" applyAlignment="1">
      <alignment horizontal="left" vertical="center"/>
    </xf>
    <xf numFmtId="0" fontId="20" fillId="0" borderId="19" xfId="1" applyFont="1" applyBorder="1" applyAlignment="1">
      <alignment horizontal="center" wrapText="1"/>
    </xf>
    <xf numFmtId="0" fontId="7" fillId="0" borderId="0" xfId="0" applyFont="1"/>
    <xf numFmtId="0" fontId="55" fillId="3" borderId="75" xfId="0" applyFont="1" applyFill="1" applyBorder="1" applyAlignment="1">
      <alignment horizontal="left" vertical="center"/>
    </xf>
    <xf numFmtId="0" fontId="55" fillId="3" borderId="76" xfId="0" applyFont="1" applyFill="1" applyBorder="1" applyAlignment="1">
      <alignment horizontal="left" vertical="center"/>
    </xf>
    <xf numFmtId="0" fontId="55" fillId="3" borderId="77" xfId="0" applyFont="1" applyFill="1" applyBorder="1" applyAlignment="1">
      <alignment horizontal="right" vertical="center"/>
    </xf>
    <xf numFmtId="0" fontId="37" fillId="3" borderId="78" xfId="0" applyFont="1" applyFill="1" applyBorder="1" applyAlignment="1">
      <alignment horizontal="left" vertical="center"/>
    </xf>
    <xf numFmtId="0" fontId="36" fillId="3" borderId="79" xfId="0" applyFont="1" applyFill="1" applyBorder="1" applyAlignment="1">
      <alignment horizontal="left" vertical="center"/>
    </xf>
    <xf numFmtId="49" fontId="9" fillId="0" borderId="80" xfId="0" applyNumberFormat="1" applyFont="1" applyBorder="1" applyAlignment="1">
      <alignment horizontal="right"/>
    </xf>
    <xf numFmtId="0" fontId="37" fillId="3" borderId="81" xfId="0" applyFont="1" applyFill="1" applyBorder="1" applyAlignment="1">
      <alignment horizontal="left" vertical="center"/>
    </xf>
    <xf numFmtId="0" fontId="36" fillId="3" borderId="82" xfId="0" applyFont="1" applyFill="1" applyBorder="1" applyAlignment="1">
      <alignment horizontal="left" vertical="center"/>
    </xf>
    <xf numFmtId="49" fontId="9" fillId="0" borderId="83" xfId="0" applyNumberFormat="1" applyFont="1" applyBorder="1" applyAlignment="1">
      <alignment horizontal="right"/>
    </xf>
    <xf numFmtId="0" fontId="36" fillId="3" borderId="82" xfId="0" applyFont="1" applyFill="1" applyBorder="1" applyAlignment="1">
      <alignment horizontal="left" vertical="center" wrapText="1"/>
    </xf>
    <xf numFmtId="0" fontId="36" fillId="3" borderId="84" xfId="0" applyFont="1" applyFill="1" applyBorder="1" applyAlignment="1">
      <alignment horizontal="left" vertical="center" wrapText="1"/>
    </xf>
    <xf numFmtId="49" fontId="9" fillId="0" borderId="85" xfId="0" applyNumberFormat="1" applyFont="1" applyBorder="1" applyAlignment="1">
      <alignment horizontal="right"/>
    </xf>
    <xf numFmtId="0" fontId="3" fillId="3" borderId="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86" xfId="0" applyFont="1" applyFill="1" applyBorder="1" applyAlignment="1">
      <alignment horizontal="left" vertical="center" wrapText="1"/>
    </xf>
    <xf numFmtId="0" fontId="2" fillId="3" borderId="87" xfId="0" applyFont="1" applyFill="1" applyBorder="1" applyAlignment="1">
      <alignment horizontal="left" vertical="center" wrapText="1"/>
    </xf>
    <xf numFmtId="0" fontId="3" fillId="3" borderId="87" xfId="0" applyFont="1" applyFill="1" applyBorder="1" applyAlignment="1">
      <alignment horizontal="left" vertical="center" wrapText="1"/>
    </xf>
    <xf numFmtId="0" fontId="2" fillId="3" borderId="88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86" xfId="0" applyFont="1" applyFill="1" applyBorder="1" applyAlignment="1">
      <alignment horizontal="left" vertical="center" wrapText="1"/>
    </xf>
    <xf numFmtId="0" fontId="5" fillId="0" borderId="0" xfId="0" applyFont="1" applyFill="1" applyBorder="1"/>
    <xf numFmtId="0" fontId="11" fillId="0" borderId="6" xfId="1" applyFont="1" applyBorder="1" applyAlignment="1">
      <alignment wrapText="1"/>
    </xf>
    <xf numFmtId="0" fontId="20" fillId="0" borderId="17" xfId="1" applyFont="1" applyBorder="1" applyAlignment="1">
      <alignment horizontal="center" wrapText="1"/>
    </xf>
    <xf numFmtId="0" fontId="2" fillId="0" borderId="89" xfId="0" applyFont="1" applyFill="1" applyBorder="1" applyAlignment="1">
      <alignment horizontal="left" vertical="center" wrapText="1"/>
    </xf>
    <xf numFmtId="0" fontId="2" fillId="0" borderId="90" xfId="0" applyFont="1" applyFill="1" applyBorder="1" applyAlignment="1">
      <alignment horizontal="left" vertical="center" wrapText="1"/>
    </xf>
    <xf numFmtId="0" fontId="2" fillId="3" borderId="89" xfId="0" applyFont="1" applyFill="1" applyBorder="1" applyAlignment="1">
      <alignment horizontal="left" vertical="center" wrapText="1"/>
    </xf>
    <xf numFmtId="0" fontId="2" fillId="3" borderId="90" xfId="0" applyFont="1" applyFill="1" applyBorder="1" applyAlignment="1">
      <alignment horizontal="left" vertical="center" wrapText="1"/>
    </xf>
    <xf numFmtId="0" fontId="2" fillId="3" borderId="91" xfId="0" applyFont="1" applyFill="1" applyBorder="1" applyAlignment="1">
      <alignment horizontal="left" vertical="center" wrapText="1"/>
    </xf>
    <xf numFmtId="0" fontId="2" fillId="3" borderId="92" xfId="0" applyFont="1" applyFill="1" applyBorder="1" applyAlignment="1">
      <alignment horizontal="left" vertical="center" wrapText="1"/>
    </xf>
    <xf numFmtId="0" fontId="2" fillId="2" borderId="93" xfId="0" applyFont="1" applyFill="1" applyBorder="1" applyAlignment="1">
      <alignment horizontal="left" vertical="center" wrapText="1"/>
    </xf>
    <xf numFmtId="0" fontId="4" fillId="2" borderId="94" xfId="0" applyFont="1" applyFill="1" applyBorder="1" applyAlignment="1">
      <alignment horizontal="left" vertical="center" wrapText="1"/>
    </xf>
    <xf numFmtId="0" fontId="1" fillId="0" borderId="0" xfId="0" applyFont="1" applyBorder="1"/>
    <xf numFmtId="0" fontId="2" fillId="0" borderId="95" xfId="0" applyFont="1" applyFill="1" applyBorder="1" applyAlignment="1">
      <alignment horizontal="left" vertical="center" wrapText="1"/>
    </xf>
    <xf numFmtId="0" fontId="3" fillId="0" borderId="96" xfId="0" applyFont="1" applyFill="1" applyBorder="1" applyAlignment="1">
      <alignment horizontal="left" vertical="center" wrapText="1"/>
    </xf>
    <xf numFmtId="0" fontId="2" fillId="0" borderId="96" xfId="0" applyFont="1" applyFill="1" applyBorder="1" applyAlignment="1">
      <alignment horizontal="left" vertical="center" wrapText="1"/>
    </xf>
    <xf numFmtId="0" fontId="2" fillId="0" borderId="97" xfId="0" applyFont="1" applyFill="1" applyBorder="1" applyAlignment="1">
      <alignment horizontal="left" vertical="center" wrapText="1"/>
    </xf>
    <xf numFmtId="0" fontId="2" fillId="0" borderId="98" xfId="0" applyFont="1" applyFill="1" applyBorder="1" applyAlignment="1">
      <alignment horizontal="left" vertical="center" wrapText="1"/>
    </xf>
    <xf numFmtId="0" fontId="2" fillId="3" borderId="99" xfId="0" applyFont="1" applyFill="1" applyBorder="1" applyAlignment="1">
      <alignment horizontal="left" vertical="center" wrapText="1"/>
    </xf>
    <xf numFmtId="0" fontId="3" fillId="3" borderId="55" xfId="0" applyFont="1" applyFill="1" applyBorder="1" applyAlignment="1">
      <alignment horizontal="left" vertical="center" wrapText="1"/>
    </xf>
    <xf numFmtId="0" fontId="2" fillId="3" borderId="55" xfId="0" applyFont="1" applyFill="1" applyBorder="1" applyAlignment="1">
      <alignment horizontal="left" vertical="center" wrapText="1"/>
    </xf>
    <xf numFmtId="0" fontId="2" fillId="3" borderId="100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left" vertical="center" wrapText="1"/>
    </xf>
    <xf numFmtId="0" fontId="2" fillId="3" borderId="101" xfId="0" applyFont="1" applyFill="1" applyBorder="1" applyAlignment="1">
      <alignment horizontal="left" vertical="center" wrapText="1"/>
    </xf>
    <xf numFmtId="0" fontId="24" fillId="0" borderId="44" xfId="0" applyFont="1" applyFill="1" applyBorder="1"/>
    <xf numFmtId="0" fontId="24" fillId="0" borderId="45" xfId="0" applyFont="1" applyFill="1" applyBorder="1"/>
    <xf numFmtId="0" fontId="24" fillId="0" borderId="24" xfId="0" applyFont="1" applyFill="1" applyBorder="1"/>
    <xf numFmtId="0" fontId="24" fillId="0" borderId="73" xfId="0" applyFont="1" applyFill="1" applyBorder="1"/>
    <xf numFmtId="0" fontId="24" fillId="0" borderId="49" xfId="0" applyFont="1" applyFill="1" applyBorder="1"/>
    <xf numFmtId="0" fontId="24" fillId="0" borderId="61" xfId="0" applyFont="1" applyFill="1" applyBorder="1"/>
    <xf numFmtId="0" fontId="2" fillId="3" borderId="95" xfId="0" applyFont="1" applyFill="1" applyBorder="1" applyAlignment="1">
      <alignment horizontal="left" vertical="center" wrapText="1"/>
    </xf>
    <xf numFmtId="0" fontId="3" fillId="3" borderId="96" xfId="0" applyFont="1" applyFill="1" applyBorder="1" applyAlignment="1">
      <alignment horizontal="left" vertical="center" wrapText="1"/>
    </xf>
    <xf numFmtId="0" fontId="2" fillId="3" borderId="96" xfId="0" applyFont="1" applyFill="1" applyBorder="1" applyAlignment="1">
      <alignment horizontal="left" vertical="center" wrapText="1"/>
    </xf>
    <xf numFmtId="0" fontId="2" fillId="3" borderId="97" xfId="0" applyFont="1" applyFill="1" applyBorder="1" applyAlignment="1">
      <alignment horizontal="left" vertical="center" wrapText="1"/>
    </xf>
    <xf numFmtId="0" fontId="2" fillId="3" borderId="98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4" fillId="0" borderId="0" xfId="0" applyFont="1"/>
    <xf numFmtId="0" fontId="10" fillId="0" borderId="3" xfId="1" applyFont="1" applyBorder="1" applyAlignment="1">
      <alignment wrapText="1"/>
    </xf>
    <xf numFmtId="0" fontId="10" fillId="0" borderId="4" xfId="1" applyFont="1" applyBorder="1" applyAlignment="1">
      <alignment wrapText="1"/>
    </xf>
    <xf numFmtId="0" fontId="10" fillId="0" borderId="5" xfId="1" applyFont="1" applyBorder="1" applyAlignment="1">
      <alignment wrapText="1"/>
    </xf>
    <xf numFmtId="0" fontId="10" fillId="0" borderId="3" xfId="1" applyFont="1" applyBorder="1" applyAlignment="1">
      <alignment horizontal="left" wrapText="1"/>
    </xf>
    <xf numFmtId="0" fontId="10" fillId="0" borderId="4" xfId="1" applyFont="1" applyBorder="1" applyAlignment="1">
      <alignment horizontal="left" wrapText="1"/>
    </xf>
    <xf numFmtId="0" fontId="10" fillId="0" borderId="5" xfId="1" applyFont="1" applyBorder="1" applyAlignment="1">
      <alignment horizontal="left" wrapText="1"/>
    </xf>
    <xf numFmtId="0" fontId="5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2" xfId="1" applyFont="1" applyBorder="1" applyAlignment="1">
      <alignment wrapText="1"/>
    </xf>
    <xf numFmtId="0" fontId="5" fillId="0" borderId="40" xfId="1" applyFont="1" applyBorder="1" applyAlignment="1">
      <alignment wrapText="1"/>
    </xf>
    <xf numFmtId="0" fontId="5" fillId="0" borderId="23" xfId="1" applyFont="1" applyBorder="1" applyAlignment="1">
      <alignment wrapText="1"/>
    </xf>
    <xf numFmtId="0" fontId="57" fillId="3" borderId="102" xfId="0" applyFont="1" applyFill="1" applyBorder="1" applyAlignment="1">
      <alignment horizontal="left" vertical="center"/>
    </xf>
    <xf numFmtId="0" fontId="57" fillId="5" borderId="102" xfId="0" applyFont="1" applyFill="1" applyBorder="1" applyAlignment="1">
      <alignment horizontal="left" vertical="center"/>
    </xf>
    <xf numFmtId="0" fontId="57" fillId="6" borderId="102" xfId="0" applyFont="1" applyFill="1" applyBorder="1" applyAlignment="1">
      <alignment horizontal="left" vertical="center"/>
    </xf>
    <xf numFmtId="0" fontId="57" fillId="7" borderId="102" xfId="0" applyFont="1" applyFill="1" applyBorder="1" applyAlignment="1">
      <alignment horizontal="left" vertical="center"/>
    </xf>
    <xf numFmtId="0" fontId="57" fillId="2" borderId="102" xfId="0" applyFont="1" applyFill="1" applyBorder="1" applyAlignment="1">
      <alignment horizontal="left" vertical="center"/>
    </xf>
    <xf numFmtId="0" fontId="57" fillId="8" borderId="102" xfId="0" applyFont="1" applyFill="1" applyBorder="1" applyAlignment="1">
      <alignment horizontal="left" vertical="center"/>
    </xf>
    <xf numFmtId="0" fontId="28" fillId="0" borderId="17" xfId="1" applyFont="1" applyBorder="1"/>
    <xf numFmtId="0" fontId="29" fillId="0" borderId="104" xfId="1" applyFont="1" applyBorder="1"/>
    <xf numFmtId="0" fontId="29" fillId="0" borderId="103" xfId="1" applyFont="1" applyBorder="1"/>
    <xf numFmtId="0" fontId="29" fillId="0" borderId="105" xfId="1" applyFont="1" applyBorder="1"/>
    <xf numFmtId="0" fontId="28" fillId="0" borderId="21" xfId="1" applyFont="1" applyBorder="1"/>
    <xf numFmtId="0" fontId="29" fillId="0" borderId="106" xfId="1" applyFont="1" applyBorder="1"/>
    <xf numFmtId="0" fontId="35" fillId="0" borderId="57" xfId="1" applyFont="1" applyBorder="1" applyAlignment="1">
      <alignment horizontal="left" vertical="center" wrapText="1"/>
    </xf>
    <xf numFmtId="0" fontId="35" fillId="0" borderId="30" xfId="1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8" fillId="3" borderId="102" xfId="0" applyFont="1" applyFill="1" applyBorder="1" applyAlignment="1">
      <alignment horizontal="left" vertical="center"/>
    </xf>
    <xf numFmtId="0" fontId="59" fillId="3" borderId="102" xfId="0" applyFont="1" applyFill="1" applyBorder="1" applyAlignment="1">
      <alignment horizontal="left" vertical="center"/>
    </xf>
    <xf numFmtId="0" fontId="7" fillId="0" borderId="0" xfId="0" applyFont="1" applyAlignment="1">
      <alignment wrapText="1"/>
    </xf>
    <xf numFmtId="0" fontId="60" fillId="0" borderId="0" xfId="0" applyFont="1"/>
    <xf numFmtId="0" fontId="14" fillId="0" borderId="108" xfId="0" applyFont="1" applyBorder="1" applyAlignment="1">
      <alignment horizontal="center" vertical="center" wrapText="1"/>
    </xf>
    <xf numFmtId="0" fontId="32" fillId="0" borderId="109" xfId="0" applyFont="1" applyBorder="1" applyAlignment="1">
      <alignment horizontal="center" vertical="center" wrapText="1"/>
    </xf>
    <xf numFmtId="0" fontId="37" fillId="0" borderId="110" xfId="0" applyFont="1" applyBorder="1" applyAlignment="1">
      <alignment horizontal="left" vertical="center"/>
    </xf>
    <xf numFmtId="0" fontId="37" fillId="0" borderId="111" xfId="0" applyFont="1" applyBorder="1" applyAlignment="1">
      <alignment horizontal="left" vertical="center"/>
    </xf>
    <xf numFmtId="0" fontId="37" fillId="0" borderId="107" xfId="0" applyFont="1" applyBorder="1" applyAlignment="1">
      <alignment horizontal="left" vertical="center"/>
    </xf>
    <xf numFmtId="0" fontId="37" fillId="0" borderId="112" xfId="0" applyFont="1" applyBorder="1" applyAlignment="1">
      <alignment horizontal="left" vertical="center"/>
    </xf>
    <xf numFmtId="0" fontId="37" fillId="0" borderId="113" xfId="0" applyFont="1" applyBorder="1" applyAlignment="1">
      <alignment horizontal="left" vertical="center"/>
    </xf>
    <xf numFmtId="0" fontId="14" fillId="0" borderId="108" xfId="0" applyFont="1" applyBorder="1" applyAlignment="1">
      <alignment horizontal="left" vertical="center" wrapText="1"/>
    </xf>
    <xf numFmtId="0" fontId="52" fillId="0" borderId="62" xfId="0" applyFont="1" applyBorder="1" applyAlignment="1">
      <alignment wrapText="1"/>
    </xf>
    <xf numFmtId="0" fontId="9" fillId="0" borderId="110" xfId="0" applyFont="1" applyBorder="1" applyAlignment="1">
      <alignment horizontal="left" vertical="center"/>
    </xf>
    <xf numFmtId="0" fontId="28" fillId="0" borderId="114" xfId="0" applyFont="1" applyBorder="1" applyAlignment="1">
      <alignment horizontal="left" vertical="center"/>
    </xf>
    <xf numFmtId="0" fontId="9" fillId="0" borderId="107" xfId="0" applyFont="1" applyBorder="1" applyAlignment="1">
      <alignment horizontal="left" vertical="center"/>
    </xf>
    <xf numFmtId="0" fontId="9" fillId="0" borderId="112" xfId="0" applyFont="1" applyBorder="1" applyAlignment="1">
      <alignment horizontal="left" vertical="center"/>
    </xf>
    <xf numFmtId="0" fontId="28" fillId="0" borderId="115" xfId="0" applyFont="1" applyBorder="1" applyAlignment="1">
      <alignment horizontal="left" vertical="center"/>
    </xf>
    <xf numFmtId="0" fontId="9" fillId="0" borderId="113" xfId="0" applyFont="1" applyBorder="1" applyAlignment="1">
      <alignment horizontal="left" vertical="center"/>
    </xf>
    <xf numFmtId="0" fontId="14" fillId="0" borderId="69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left" vertical="center"/>
    </xf>
    <xf numFmtId="0" fontId="37" fillId="0" borderId="33" xfId="0" applyFont="1" applyBorder="1" applyAlignment="1">
      <alignment horizontal="left" vertical="center"/>
    </xf>
    <xf numFmtId="0" fontId="14" fillId="0" borderId="117" xfId="0" applyFont="1" applyBorder="1" applyAlignment="1">
      <alignment horizontal="center" vertical="center" wrapText="1"/>
    </xf>
    <xf numFmtId="0" fontId="31" fillId="0" borderId="118" xfId="0" applyFont="1" applyBorder="1" applyAlignment="1">
      <alignment horizontal="center" vertical="center" wrapText="1"/>
    </xf>
    <xf numFmtId="0" fontId="36" fillId="0" borderId="119" xfId="0" applyFont="1" applyBorder="1" applyAlignment="1">
      <alignment horizontal="left" vertical="center"/>
    </xf>
    <xf numFmtId="0" fontId="36" fillId="0" borderId="120" xfId="0" applyFont="1" applyBorder="1" applyAlignment="1">
      <alignment horizontal="left" vertical="center"/>
    </xf>
    <xf numFmtId="0" fontId="37" fillId="0" borderId="32" xfId="0" applyFont="1" applyBorder="1" applyAlignment="1">
      <alignment horizontal="left" vertical="center"/>
    </xf>
    <xf numFmtId="0" fontId="36" fillId="0" borderId="116" xfId="0" applyFont="1" applyBorder="1" applyAlignment="1">
      <alignment horizontal="left" vertical="center"/>
    </xf>
    <xf numFmtId="0" fontId="36" fillId="0" borderId="121" xfId="0" applyFont="1" applyBorder="1" applyAlignment="1">
      <alignment horizontal="left" vertical="center"/>
    </xf>
    <xf numFmtId="0" fontId="37" fillId="0" borderId="45" xfId="0" applyFont="1" applyBorder="1" applyAlignment="1">
      <alignment horizontal="left" vertical="center"/>
    </xf>
    <xf numFmtId="0" fontId="36" fillId="0" borderId="122" xfId="0" applyFont="1" applyBorder="1" applyAlignment="1">
      <alignment horizontal="left" vertical="center"/>
    </xf>
    <xf numFmtId="0" fontId="36" fillId="0" borderId="123" xfId="0" applyFont="1" applyBorder="1" applyAlignment="1">
      <alignment horizontal="left" vertical="center"/>
    </xf>
    <xf numFmtId="0" fontId="37" fillId="0" borderId="123" xfId="0" applyFont="1" applyBorder="1" applyAlignment="1">
      <alignment horizontal="left" vertical="center"/>
    </xf>
    <xf numFmtId="0" fontId="12" fillId="0" borderId="123" xfId="0" applyFont="1" applyBorder="1" applyAlignment="1">
      <alignment horizontal="left" vertical="center"/>
    </xf>
    <xf numFmtId="0" fontId="30" fillId="0" borderId="123" xfId="0" applyFont="1" applyBorder="1" applyAlignment="1">
      <alignment wrapText="1"/>
    </xf>
    <xf numFmtId="0" fontId="34" fillId="0" borderId="123" xfId="0" applyFont="1" applyBorder="1" applyAlignment="1">
      <alignment wrapText="1"/>
    </xf>
    <xf numFmtId="0" fontId="38" fillId="0" borderId="124" xfId="0" applyFont="1" applyBorder="1" applyAlignment="1">
      <alignment horizontal="left" vertical="center"/>
    </xf>
    <xf numFmtId="0" fontId="33" fillId="0" borderId="125" xfId="0" applyFont="1" applyBorder="1" applyAlignment="1">
      <alignment horizontal="left" vertical="center"/>
    </xf>
    <xf numFmtId="0" fontId="28" fillId="0" borderId="125" xfId="0" applyFont="1" applyBorder="1" applyAlignment="1">
      <alignment horizontal="left" vertical="center"/>
    </xf>
    <xf numFmtId="0" fontId="28" fillId="0" borderId="126" xfId="0" applyFont="1" applyBorder="1" applyAlignment="1">
      <alignment horizontal="left" vertical="center"/>
    </xf>
    <xf numFmtId="0" fontId="39" fillId="0" borderId="127" xfId="0" applyFont="1" applyBorder="1" applyAlignment="1">
      <alignment wrapText="1"/>
    </xf>
    <xf numFmtId="0" fontId="40" fillId="0" borderId="128" xfId="0" applyFont="1" applyBorder="1" applyAlignment="1">
      <alignment wrapText="1"/>
    </xf>
    <xf numFmtId="0" fontId="9" fillId="0" borderId="111" xfId="0" applyFont="1" applyBorder="1" applyAlignment="1">
      <alignment horizontal="left" vertical="center"/>
    </xf>
    <xf numFmtId="0" fontId="36" fillId="0" borderId="129" xfId="0" applyFont="1" applyBorder="1" applyAlignment="1">
      <alignment horizontal="left" vertical="center"/>
    </xf>
    <xf numFmtId="0" fontId="37" fillId="0" borderId="130" xfId="0" applyFont="1" applyBorder="1" applyAlignment="1">
      <alignment horizontal="left" vertical="center"/>
    </xf>
    <xf numFmtId="0" fontId="37" fillId="0" borderId="131" xfId="0" applyFont="1" applyBorder="1" applyAlignment="1">
      <alignment horizontal="left" vertical="center"/>
    </xf>
    <xf numFmtId="0" fontId="37" fillId="0" borderId="132" xfId="0" applyFont="1" applyBorder="1" applyAlignment="1">
      <alignment horizontal="left" vertical="center"/>
    </xf>
    <xf numFmtId="0" fontId="9" fillId="0" borderId="134" xfId="0" applyFont="1" applyBorder="1" applyAlignment="1">
      <alignment horizontal="left" vertical="center"/>
    </xf>
    <xf numFmtId="0" fontId="30" fillId="0" borderId="130" xfId="0" applyFont="1" applyBorder="1" applyAlignment="1">
      <alignment wrapText="1"/>
    </xf>
    <xf numFmtId="0" fontId="35" fillId="0" borderId="135" xfId="0" applyFont="1" applyBorder="1" applyAlignment="1">
      <alignment wrapText="1"/>
    </xf>
    <xf numFmtId="0" fontId="36" fillId="0" borderId="136" xfId="0" applyFont="1" applyBorder="1" applyAlignment="1">
      <alignment horizontal="left" vertical="center"/>
    </xf>
    <xf numFmtId="0" fontId="37" fillId="0" borderId="137" xfId="0" applyFont="1" applyBorder="1" applyAlignment="1">
      <alignment horizontal="left" vertical="center"/>
    </xf>
    <xf numFmtId="0" fontId="37" fillId="0" borderId="138" xfId="0" applyFont="1" applyBorder="1" applyAlignment="1">
      <alignment horizontal="left" vertical="center"/>
    </xf>
    <xf numFmtId="0" fontId="37" fillId="0" borderId="140" xfId="0" applyFont="1" applyBorder="1" applyAlignment="1">
      <alignment horizontal="left" vertical="center"/>
    </xf>
    <xf numFmtId="0" fontId="9" fillId="0" borderId="140" xfId="0" applyFont="1" applyBorder="1" applyAlignment="1">
      <alignment horizontal="left" vertical="center"/>
    </xf>
    <xf numFmtId="0" fontId="54" fillId="0" borderId="141" xfId="0" applyFont="1" applyBorder="1" applyAlignment="1">
      <alignment wrapText="1"/>
    </xf>
    <xf numFmtId="0" fontId="35" fillId="0" borderId="139" xfId="0" applyFont="1" applyBorder="1" applyAlignment="1">
      <alignment wrapText="1"/>
    </xf>
    <xf numFmtId="0" fontId="36" fillId="0" borderId="142" xfId="0" applyFont="1" applyBorder="1" applyAlignment="1">
      <alignment horizontal="left" vertical="center"/>
    </xf>
    <xf numFmtId="0" fontId="37" fillId="0" borderId="143" xfId="0" applyFont="1" applyBorder="1" applyAlignment="1">
      <alignment horizontal="left" vertical="center"/>
    </xf>
    <xf numFmtId="0" fontId="37" fillId="0" borderId="144" xfId="0" applyFont="1" applyBorder="1" applyAlignment="1">
      <alignment horizontal="left" vertical="center"/>
    </xf>
    <xf numFmtId="0" fontId="37" fillId="0" borderId="145" xfId="0" applyFont="1" applyBorder="1" applyAlignment="1">
      <alignment horizontal="left" vertical="center"/>
    </xf>
    <xf numFmtId="0" fontId="9" fillId="0" borderId="145" xfId="0" applyFont="1" applyBorder="1" applyAlignment="1">
      <alignment horizontal="left" vertical="center"/>
    </xf>
    <xf numFmtId="0" fontId="54" fillId="0" borderId="146" xfId="0" applyFont="1" applyBorder="1" applyAlignment="1">
      <alignment wrapText="1"/>
    </xf>
    <xf numFmtId="0" fontId="35" fillId="0" borderId="147" xfId="0" applyFont="1" applyBorder="1" applyAlignment="1">
      <alignment wrapText="1"/>
    </xf>
    <xf numFmtId="0" fontId="12" fillId="0" borderId="31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12" fillId="0" borderId="133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72" xfId="0" applyFont="1" applyBorder="1" applyAlignment="1">
      <alignment horizontal="left" vertical="center"/>
    </xf>
    <xf numFmtId="0" fontId="12" fillId="0" borderId="45" xfId="0" applyFont="1" applyBorder="1" applyAlignment="1">
      <alignment horizontal="left" vertical="center"/>
    </xf>
    <xf numFmtId="0" fontId="12" fillId="0" borderId="141" xfId="0" applyFont="1" applyBorder="1" applyAlignment="1">
      <alignment horizontal="left" vertical="center"/>
    </xf>
    <xf numFmtId="0" fontId="12" fillId="0" borderId="146" xfId="0" applyFont="1" applyBorder="1" applyAlignment="1">
      <alignment horizontal="left" vertical="center"/>
    </xf>
    <xf numFmtId="0" fontId="2" fillId="0" borderId="150" xfId="0" applyFont="1" applyFill="1" applyBorder="1" applyAlignment="1">
      <alignment horizontal="left" vertical="center" wrapText="1"/>
    </xf>
    <xf numFmtId="0" fontId="3" fillId="0" borderId="151" xfId="0" applyFont="1" applyFill="1" applyBorder="1" applyAlignment="1">
      <alignment horizontal="left" vertical="center" wrapText="1"/>
    </xf>
    <xf numFmtId="0" fontId="2" fillId="0" borderId="151" xfId="0" applyFont="1" applyFill="1" applyBorder="1" applyAlignment="1">
      <alignment horizontal="left" vertical="center" wrapText="1"/>
    </xf>
    <xf numFmtId="0" fontId="2" fillId="0" borderId="152" xfId="0" applyFont="1" applyFill="1" applyBorder="1" applyAlignment="1">
      <alignment horizontal="left" vertical="center" wrapText="1"/>
    </xf>
    <xf numFmtId="0" fontId="2" fillId="0" borderId="153" xfId="0" applyFont="1" applyFill="1" applyBorder="1" applyAlignment="1">
      <alignment horizontal="left" vertical="center" wrapText="1"/>
    </xf>
    <xf numFmtId="0" fontId="2" fillId="0" borderId="154" xfId="0" applyFont="1" applyFill="1" applyBorder="1" applyAlignment="1">
      <alignment horizontal="left" vertical="center" wrapText="1"/>
    </xf>
    <xf numFmtId="0" fontId="3" fillId="0" borderId="155" xfId="0" applyFont="1" applyFill="1" applyBorder="1" applyAlignment="1">
      <alignment horizontal="left" vertical="center" wrapText="1"/>
    </xf>
    <xf numFmtId="0" fontId="2" fillId="0" borderId="155" xfId="0" applyFont="1" applyFill="1" applyBorder="1" applyAlignment="1">
      <alignment horizontal="left" vertical="center" wrapText="1"/>
    </xf>
    <xf numFmtId="0" fontId="2" fillId="0" borderId="156" xfId="0" applyFont="1" applyFill="1" applyBorder="1" applyAlignment="1">
      <alignment horizontal="left" vertical="center" wrapText="1"/>
    </xf>
    <xf numFmtId="0" fontId="2" fillId="0" borderId="148" xfId="0" applyFont="1" applyFill="1" applyBorder="1" applyAlignment="1">
      <alignment horizontal="left" vertical="center" wrapText="1"/>
    </xf>
    <xf numFmtId="0" fontId="2" fillId="0" borderId="157" xfId="0" applyFont="1" applyFill="1" applyBorder="1" applyAlignment="1">
      <alignment horizontal="left" vertical="center" wrapText="1"/>
    </xf>
    <xf numFmtId="0" fontId="24" fillId="0" borderId="158" xfId="0" applyFont="1" applyFill="1" applyBorder="1"/>
    <xf numFmtId="0" fontId="24" fillId="0" borderId="159" xfId="0" applyFont="1" applyFill="1" applyBorder="1"/>
    <xf numFmtId="0" fontId="24" fillId="0" borderId="160" xfId="0" applyFont="1" applyFill="1" applyBorder="1"/>
    <xf numFmtId="0" fontId="24" fillId="0" borderId="149" xfId="0" applyFont="1" applyFill="1" applyBorder="1"/>
    <xf numFmtId="0" fontId="24" fillId="0" borderId="161" xfId="0" applyFont="1" applyFill="1" applyBorder="1"/>
    <xf numFmtId="0" fontId="24" fillId="0" borderId="162" xfId="0" applyFont="1" applyFill="1" applyBorder="1"/>
    <xf numFmtId="0" fontId="3" fillId="0" borderId="163" xfId="0" applyFont="1" applyBorder="1" applyAlignment="1">
      <alignment horizontal="center" vertical="center" wrapText="1"/>
    </xf>
    <xf numFmtId="0" fontId="43" fillId="0" borderId="101" xfId="0" applyFont="1" applyBorder="1" applyAlignment="1">
      <alignment horizontal="center" vertical="center" wrapText="1"/>
    </xf>
    <xf numFmtId="0" fontId="56" fillId="0" borderId="164" xfId="0" applyFont="1" applyBorder="1" applyAlignment="1">
      <alignment horizontal="right" wrapText="1"/>
    </xf>
    <xf numFmtId="0" fontId="3" fillId="0" borderId="165" xfId="0" applyFont="1" applyBorder="1" applyAlignment="1">
      <alignment horizontal="center" vertical="center" wrapText="1"/>
    </xf>
    <xf numFmtId="0" fontId="43" fillId="0" borderId="166" xfId="0" applyFont="1" applyBorder="1" applyAlignment="1">
      <alignment horizontal="center" vertical="center" wrapText="1"/>
    </xf>
    <xf numFmtId="0" fontId="2" fillId="3" borderId="167" xfId="0" applyFont="1" applyFill="1" applyBorder="1" applyAlignment="1">
      <alignment horizontal="left" vertical="center" wrapText="1"/>
    </xf>
    <xf numFmtId="0" fontId="2" fillId="3" borderId="168" xfId="0" applyFont="1" applyFill="1" applyBorder="1" applyAlignment="1">
      <alignment horizontal="left" vertical="center" wrapText="1"/>
    </xf>
    <xf numFmtId="0" fontId="1" fillId="0" borderId="169" xfId="0" applyFont="1" applyBorder="1"/>
  </cellXfs>
  <cellStyles count="2">
    <cellStyle name="Normal" xfId="0" builtinId="0"/>
    <cellStyle name="Normal 2" xfId="1" xr:uid="{059B0A6B-AEA5-4B20-8B50-111286BDD3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9D3E-39C5-4757-A7CB-484F49135EED}">
  <dimension ref="A2:E12"/>
  <sheetViews>
    <sheetView zoomScale="70" zoomScaleNormal="70" workbookViewId="0">
      <selection activeCell="C16" sqref="C16"/>
    </sheetView>
  </sheetViews>
  <sheetFormatPr defaultRowHeight="14.4" x14ac:dyDescent="0.3"/>
  <cols>
    <col min="2" max="2" width="15.33203125" customWidth="1"/>
    <col min="3" max="3" width="131.5546875" style="5" customWidth="1"/>
    <col min="4" max="4" width="17.44140625" customWidth="1"/>
  </cols>
  <sheetData>
    <row r="2" spans="1:5" ht="16.2" thickBot="1" x14ac:dyDescent="0.35">
      <c r="A2" s="209"/>
      <c r="B2" s="210" t="s">
        <v>91</v>
      </c>
      <c r="C2" s="211" t="s">
        <v>92</v>
      </c>
      <c r="D2" s="212" t="s">
        <v>93</v>
      </c>
      <c r="E2" s="209"/>
    </row>
    <row r="3" spans="1:5" ht="37.799999999999997" customHeight="1" thickTop="1" x14ac:dyDescent="0.3">
      <c r="A3" s="209"/>
      <c r="B3" s="213" t="s">
        <v>94</v>
      </c>
      <c r="C3" s="214" t="s">
        <v>95</v>
      </c>
      <c r="D3" s="215" t="s">
        <v>96</v>
      </c>
      <c r="E3" s="209"/>
    </row>
    <row r="4" spans="1:5" ht="37.799999999999997" customHeight="1" x14ac:dyDescent="0.3">
      <c r="A4" s="209"/>
      <c r="B4" s="216" t="s">
        <v>97</v>
      </c>
      <c r="C4" s="217" t="s">
        <v>185</v>
      </c>
      <c r="D4" s="218" t="s">
        <v>98</v>
      </c>
      <c r="E4" s="209"/>
    </row>
    <row r="5" spans="1:5" ht="37.799999999999997" customHeight="1" x14ac:dyDescent="0.3">
      <c r="A5" s="209"/>
      <c r="B5" s="216" t="s">
        <v>99</v>
      </c>
      <c r="C5" s="217" t="s">
        <v>186</v>
      </c>
      <c r="D5" s="218"/>
      <c r="E5" s="209"/>
    </row>
    <row r="6" spans="1:5" ht="37.799999999999997" customHeight="1" x14ac:dyDescent="0.3">
      <c r="A6" s="209"/>
      <c r="B6" s="216" t="s">
        <v>100</v>
      </c>
      <c r="C6" s="217" t="s">
        <v>187</v>
      </c>
      <c r="D6" s="218" t="s">
        <v>98</v>
      </c>
      <c r="E6" s="209"/>
    </row>
    <row r="7" spans="1:5" ht="37.799999999999997" customHeight="1" x14ac:dyDescent="0.3">
      <c r="A7" s="209"/>
      <c r="B7" s="216" t="s">
        <v>101</v>
      </c>
      <c r="C7" s="217" t="s">
        <v>188</v>
      </c>
      <c r="D7" s="218" t="s">
        <v>98</v>
      </c>
      <c r="E7" s="209"/>
    </row>
    <row r="8" spans="1:5" ht="37.799999999999997" customHeight="1" x14ac:dyDescent="0.3">
      <c r="A8" s="209"/>
      <c r="B8" s="216" t="s">
        <v>102</v>
      </c>
      <c r="C8" s="219" t="s">
        <v>189</v>
      </c>
      <c r="D8" s="218"/>
      <c r="E8" s="209"/>
    </row>
    <row r="9" spans="1:5" ht="37.799999999999997" customHeight="1" x14ac:dyDescent="0.3">
      <c r="A9" s="209"/>
      <c r="B9" s="216" t="s">
        <v>103</v>
      </c>
      <c r="C9" s="217" t="s">
        <v>107</v>
      </c>
      <c r="D9" s="218"/>
      <c r="E9" s="209"/>
    </row>
    <row r="10" spans="1:5" ht="37.799999999999997" customHeight="1" x14ac:dyDescent="0.3">
      <c r="A10" s="209"/>
      <c r="B10" s="216" t="s">
        <v>104</v>
      </c>
      <c r="C10" s="217" t="s">
        <v>108</v>
      </c>
      <c r="D10" s="218" t="s">
        <v>109</v>
      </c>
      <c r="E10" s="209"/>
    </row>
    <row r="11" spans="1:5" ht="37.799999999999997" customHeight="1" x14ac:dyDescent="0.3">
      <c r="A11" s="209"/>
      <c r="B11" s="216" t="s">
        <v>105</v>
      </c>
      <c r="C11" s="217" t="s">
        <v>110</v>
      </c>
      <c r="D11" s="218"/>
      <c r="E11" s="209"/>
    </row>
    <row r="12" spans="1:5" ht="37.799999999999997" customHeight="1" x14ac:dyDescent="0.3">
      <c r="A12" s="209"/>
      <c r="B12" s="216" t="s">
        <v>106</v>
      </c>
      <c r="C12" s="220" t="s">
        <v>111</v>
      </c>
      <c r="D12" s="221"/>
      <c r="E12" s="209"/>
    </row>
  </sheetData>
  <phoneticPr fontId="61" type="noConversion"/>
  <pageMargins left="0.7" right="0.7" top="0.75" bottom="0.75" header="0.3" footer="0.3"/>
  <pageSetup paperSize="8" scale="9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1"/>
  <sheetViews>
    <sheetView tabSelected="1" view="pageBreakPreview" topLeftCell="D1" zoomScale="85" zoomScaleNormal="100" zoomScaleSheetLayoutView="85" workbookViewId="0">
      <selection activeCell="X4" sqref="X4"/>
    </sheetView>
  </sheetViews>
  <sheetFormatPr defaultRowHeight="14.4" x14ac:dyDescent="0.3"/>
  <cols>
    <col min="1" max="1" width="3.88671875" style="3" customWidth="1"/>
    <col min="2" max="2" width="13.21875" style="1" customWidth="1"/>
    <col min="3" max="3" width="47.6640625" style="1" customWidth="1"/>
    <col min="4" max="5" width="14.77734375" style="1" customWidth="1"/>
    <col min="6" max="6" width="14.77734375" style="22" customWidth="1"/>
    <col min="7" max="7" width="14.77734375" customWidth="1"/>
    <col min="8" max="8" width="4.88671875" style="2" customWidth="1"/>
    <col min="9" max="9" width="23.33203125" style="3" hidden="1" customWidth="1"/>
    <col min="10" max="10" width="4.44140625" customWidth="1"/>
    <col min="11" max="11" width="8.88671875" style="2" customWidth="1"/>
    <col min="12" max="12" width="8.88671875" customWidth="1"/>
    <col min="13" max="13" width="8.88671875" style="2" customWidth="1"/>
    <col min="14" max="15" width="8.88671875" customWidth="1"/>
    <col min="16" max="16" width="4.33203125" style="3" customWidth="1"/>
    <col min="17" max="19" width="13" customWidth="1"/>
    <col min="20" max="20" width="5.109375" customWidth="1"/>
    <col min="21" max="21" width="13" customWidth="1"/>
    <col min="22" max="22" width="4.33203125" style="3" customWidth="1"/>
    <col min="23" max="23" width="11.44140625" customWidth="1"/>
    <col min="24" max="24" width="11" customWidth="1"/>
    <col min="25" max="25" width="10.77734375" customWidth="1"/>
    <col min="26" max="26" width="5.44140625" style="2" customWidth="1"/>
  </cols>
  <sheetData>
    <row r="1" spans="1:29" ht="15" thickBot="1" x14ac:dyDescent="0.35"/>
    <row r="2" spans="1:29" s="3" customFormat="1" ht="106.8" customHeight="1" thickBot="1" x14ac:dyDescent="0.35">
      <c r="B2" s="27"/>
      <c r="C2" s="25"/>
      <c r="D2" s="28"/>
      <c r="E2" s="29"/>
      <c r="F2" s="30"/>
      <c r="G2" s="31"/>
      <c r="H2" s="30"/>
      <c r="I2" s="31"/>
      <c r="J2" s="31"/>
      <c r="K2" s="269" t="s">
        <v>3</v>
      </c>
      <c r="L2" s="270"/>
      <c r="M2" s="270"/>
      <c r="N2" s="270"/>
      <c r="O2" s="271"/>
      <c r="P2" s="23"/>
      <c r="Q2" s="269" t="s">
        <v>4</v>
      </c>
      <c r="R2" s="270"/>
      <c r="S2" s="271"/>
      <c r="T2" s="161"/>
      <c r="U2" s="161"/>
      <c r="V2" s="25"/>
      <c r="W2" s="266" t="s">
        <v>5</v>
      </c>
      <c r="X2" s="267"/>
      <c r="Y2" s="268"/>
      <c r="Z2" s="90"/>
      <c r="AA2" s="25"/>
      <c r="AB2" s="25"/>
      <c r="AC2" s="25"/>
    </row>
    <row r="3" spans="1:29" ht="213.6" customHeight="1" thickBot="1" x14ac:dyDescent="0.35">
      <c r="A3"/>
      <c r="B3" s="7"/>
      <c r="C3" s="8"/>
      <c r="D3" s="9"/>
      <c r="E3" s="9"/>
      <c r="F3" s="21"/>
      <c r="G3" s="10"/>
      <c r="H3" s="21"/>
      <c r="I3" s="160"/>
      <c r="J3" s="10"/>
      <c r="K3" s="36" t="s">
        <v>62</v>
      </c>
      <c r="L3" s="37" t="s">
        <v>63</v>
      </c>
      <c r="M3" s="36" t="s">
        <v>69</v>
      </c>
      <c r="N3" s="37" t="s">
        <v>70</v>
      </c>
      <c r="O3" s="86" t="s">
        <v>44</v>
      </c>
      <c r="P3" s="24"/>
      <c r="Q3" s="39" t="s">
        <v>68</v>
      </c>
      <c r="R3" s="39" t="s">
        <v>71</v>
      </c>
      <c r="S3" s="39" t="s">
        <v>45</v>
      </c>
      <c r="T3" s="162"/>
      <c r="U3" s="39" t="s">
        <v>76</v>
      </c>
      <c r="V3" s="25"/>
      <c r="W3" s="41" t="s">
        <v>72</v>
      </c>
      <c r="X3" s="42" t="s">
        <v>74</v>
      </c>
      <c r="Y3" s="38" t="s">
        <v>73</v>
      </c>
      <c r="Z3" s="91"/>
      <c r="AA3" s="8"/>
      <c r="AC3" s="11"/>
    </row>
    <row r="4" spans="1:29" ht="69.599999999999994" customHeight="1" thickBot="1" x14ac:dyDescent="0.4">
      <c r="B4" s="231" t="s">
        <v>6</v>
      </c>
      <c r="C4" s="12" t="s">
        <v>2</v>
      </c>
      <c r="D4" s="12" t="s">
        <v>7</v>
      </c>
      <c r="E4" s="13" t="s">
        <v>8</v>
      </c>
      <c r="F4" s="34" t="s">
        <v>9</v>
      </c>
      <c r="G4" s="14" t="s">
        <v>10</v>
      </c>
      <c r="H4" s="169"/>
      <c r="I4" s="156"/>
      <c r="J4" s="43"/>
      <c r="K4" s="44" t="s">
        <v>11</v>
      </c>
      <c r="L4" s="35" t="s">
        <v>65</v>
      </c>
      <c r="M4" s="44" t="s">
        <v>66</v>
      </c>
      <c r="N4" s="35" t="s">
        <v>64</v>
      </c>
      <c r="O4" s="87" t="s">
        <v>112</v>
      </c>
      <c r="P4" s="47"/>
      <c r="Q4" s="49" t="s">
        <v>12</v>
      </c>
      <c r="R4" s="49" t="s">
        <v>67</v>
      </c>
      <c r="S4" s="49" t="s">
        <v>113</v>
      </c>
      <c r="T4" s="47"/>
      <c r="U4" s="49"/>
      <c r="V4" s="53"/>
      <c r="W4" s="52" t="s">
        <v>13</v>
      </c>
      <c r="X4" s="40" t="s">
        <v>75</v>
      </c>
      <c r="Y4" s="55" t="s">
        <v>14</v>
      </c>
      <c r="Z4" s="92"/>
      <c r="AA4" s="15"/>
      <c r="AC4" s="8"/>
    </row>
    <row r="5" spans="1:29" ht="19.2" thickBot="1" x14ac:dyDescent="0.4">
      <c r="B5" s="232">
        <v>1</v>
      </c>
      <c r="C5" s="16">
        <v>2</v>
      </c>
      <c r="D5" s="16">
        <v>3</v>
      </c>
      <c r="E5" s="208">
        <v>4</v>
      </c>
      <c r="F5" s="33">
        <v>5</v>
      </c>
      <c r="G5" s="18">
        <v>6</v>
      </c>
      <c r="H5" s="170"/>
      <c r="I5" s="157"/>
      <c r="J5" s="43"/>
      <c r="K5" s="45">
        <v>7</v>
      </c>
      <c r="L5" s="32">
        <v>8</v>
      </c>
      <c r="M5" s="45">
        <v>9</v>
      </c>
      <c r="N5" s="32">
        <v>10</v>
      </c>
      <c r="O5" s="88">
        <v>11</v>
      </c>
      <c r="P5" s="48"/>
      <c r="Q5" s="50">
        <v>12</v>
      </c>
      <c r="R5" s="50">
        <v>13</v>
      </c>
      <c r="S5" s="50">
        <v>14</v>
      </c>
      <c r="T5" s="163"/>
      <c r="U5" s="50">
        <v>15</v>
      </c>
      <c r="V5" s="54"/>
      <c r="W5" s="19">
        <v>16</v>
      </c>
      <c r="X5" s="16">
        <v>17</v>
      </c>
      <c r="Y5" s="17">
        <v>18</v>
      </c>
      <c r="Z5" s="92"/>
      <c r="AA5" s="15"/>
      <c r="AC5" s="8"/>
    </row>
    <row r="6" spans="1:29" s="98" customFormat="1" ht="20.399999999999999" customHeight="1" thickTop="1" x14ac:dyDescent="0.3">
      <c r="A6" s="230"/>
      <c r="B6" s="233" t="s">
        <v>114</v>
      </c>
      <c r="C6" s="93" t="s">
        <v>0</v>
      </c>
      <c r="D6" s="94">
        <v>34.520000000000003</v>
      </c>
      <c r="E6" s="94">
        <v>34.619999999999997</v>
      </c>
      <c r="F6" s="94">
        <v>3.1</v>
      </c>
      <c r="G6" s="234">
        <f t="shared" ref="G6:G28" si="0">F6*E6</f>
        <v>107.32199999999999</v>
      </c>
      <c r="H6" s="228"/>
      <c r="I6" s="229" t="s">
        <v>60</v>
      </c>
      <c r="J6" s="158"/>
      <c r="K6" s="26">
        <f>D6</f>
        <v>34.520000000000003</v>
      </c>
      <c r="L6" s="96">
        <f>E6*0.2</f>
        <v>6.9239999999999995</v>
      </c>
      <c r="M6" s="26"/>
      <c r="N6" s="96"/>
      <c r="O6" s="89"/>
      <c r="P6" s="95"/>
      <c r="Q6" s="89">
        <f>G6</f>
        <v>107.32199999999999</v>
      </c>
      <c r="R6" s="89"/>
      <c r="S6" s="89"/>
      <c r="T6" s="95"/>
      <c r="U6" s="89">
        <f>E6</f>
        <v>34.619999999999997</v>
      </c>
      <c r="V6" s="95"/>
      <c r="W6" s="26">
        <f>D6</f>
        <v>34.520000000000003</v>
      </c>
      <c r="X6" s="97"/>
      <c r="Y6" s="96"/>
      <c r="Z6" s="20"/>
    </row>
    <row r="7" spans="1:29" s="98" customFormat="1" ht="20.399999999999999" customHeight="1" x14ac:dyDescent="0.3">
      <c r="A7" s="230"/>
      <c r="B7" s="233" t="s">
        <v>115</v>
      </c>
      <c r="C7" s="93" t="s">
        <v>57</v>
      </c>
      <c r="D7" s="94">
        <v>12.72</v>
      </c>
      <c r="E7" s="94">
        <v>17.52</v>
      </c>
      <c r="F7" s="94">
        <v>3.1</v>
      </c>
      <c r="G7" s="234">
        <f t="shared" si="0"/>
        <v>54.311999999999998</v>
      </c>
      <c r="H7" s="228"/>
      <c r="I7" s="229" t="s">
        <v>60</v>
      </c>
      <c r="J7" s="158"/>
      <c r="K7" s="26">
        <f>D7</f>
        <v>12.72</v>
      </c>
      <c r="L7" s="96">
        <f>E7*0.2</f>
        <v>3.504</v>
      </c>
      <c r="M7" s="26"/>
      <c r="N7" s="96"/>
      <c r="O7" s="89"/>
      <c r="P7" s="95"/>
      <c r="Q7" s="89">
        <f>G7</f>
        <v>54.311999999999998</v>
      </c>
      <c r="R7" s="89"/>
      <c r="S7" s="89"/>
      <c r="T7" s="95"/>
      <c r="U7" s="164"/>
      <c r="V7" s="95"/>
      <c r="W7" s="26">
        <f>D7</f>
        <v>12.72</v>
      </c>
      <c r="X7" s="97"/>
      <c r="Y7" s="96"/>
      <c r="Z7" s="20"/>
    </row>
    <row r="8" spans="1:29" s="98" customFormat="1" ht="20.399999999999999" customHeight="1" x14ac:dyDescent="0.3">
      <c r="A8" s="230"/>
      <c r="B8" s="235" t="s">
        <v>139</v>
      </c>
      <c r="C8" s="222" t="s">
        <v>56</v>
      </c>
      <c r="D8" s="150">
        <v>2.16</v>
      </c>
      <c r="E8" s="150">
        <v>6</v>
      </c>
      <c r="F8" s="150">
        <v>3.1</v>
      </c>
      <c r="G8" s="236">
        <f t="shared" si="0"/>
        <v>18.600000000000001</v>
      </c>
      <c r="H8" s="223"/>
      <c r="I8" s="224" t="s">
        <v>140</v>
      </c>
      <c r="J8" s="158"/>
      <c r="K8" s="26"/>
      <c r="L8" s="96"/>
      <c r="M8" s="26"/>
      <c r="N8" s="96"/>
      <c r="O8" s="89">
        <f>D8</f>
        <v>2.16</v>
      </c>
      <c r="P8" s="95"/>
      <c r="Q8" s="89"/>
      <c r="R8" s="89"/>
      <c r="S8" s="89">
        <f>G8</f>
        <v>18.600000000000001</v>
      </c>
      <c r="T8" s="95"/>
      <c r="U8" s="164"/>
      <c r="V8" s="95"/>
      <c r="W8" s="26"/>
      <c r="X8" s="97"/>
      <c r="Y8" s="96">
        <f>D8</f>
        <v>2.16</v>
      </c>
      <c r="Z8" s="20"/>
    </row>
    <row r="9" spans="1:29" s="98" customFormat="1" ht="20.399999999999999" customHeight="1" x14ac:dyDescent="0.3">
      <c r="A9" s="230"/>
      <c r="B9" s="233" t="s">
        <v>116</v>
      </c>
      <c r="C9" s="93" t="s">
        <v>57</v>
      </c>
      <c r="D9" s="94">
        <v>9.0500000000000007</v>
      </c>
      <c r="E9" s="94">
        <v>13.4</v>
      </c>
      <c r="F9" s="94">
        <v>3.1</v>
      </c>
      <c r="G9" s="234">
        <f t="shared" si="0"/>
        <v>41.54</v>
      </c>
      <c r="H9" s="228"/>
      <c r="I9" s="229" t="s">
        <v>60</v>
      </c>
      <c r="J9" s="158"/>
      <c r="K9" s="26">
        <f>D9</f>
        <v>9.0500000000000007</v>
      </c>
      <c r="L9" s="96">
        <f>E9*0.2</f>
        <v>2.68</v>
      </c>
      <c r="M9" s="26"/>
      <c r="N9" s="96"/>
      <c r="O9" s="89"/>
      <c r="P9" s="95"/>
      <c r="Q9" s="89">
        <f>G9</f>
        <v>41.54</v>
      </c>
      <c r="R9" s="89"/>
      <c r="S9" s="89"/>
      <c r="T9" s="95"/>
      <c r="U9" s="164"/>
      <c r="V9" s="95"/>
      <c r="W9" s="26">
        <f>D9</f>
        <v>9.0500000000000007</v>
      </c>
      <c r="X9" s="97"/>
      <c r="Y9" s="96"/>
      <c r="Z9" s="20"/>
    </row>
    <row r="10" spans="1:29" s="98" customFormat="1" ht="20.399999999999999" customHeight="1" x14ac:dyDescent="0.3">
      <c r="A10" s="230"/>
      <c r="B10" s="235" t="s">
        <v>141</v>
      </c>
      <c r="C10" s="222" t="s">
        <v>56</v>
      </c>
      <c r="D10" s="150">
        <v>2.16</v>
      </c>
      <c r="E10" s="150">
        <v>6</v>
      </c>
      <c r="F10" s="150">
        <v>3.1</v>
      </c>
      <c r="G10" s="236">
        <f t="shared" si="0"/>
        <v>18.600000000000001</v>
      </c>
      <c r="H10" s="223"/>
      <c r="I10" s="224" t="s">
        <v>140</v>
      </c>
      <c r="J10" s="158"/>
      <c r="K10" s="26"/>
      <c r="L10" s="96"/>
      <c r="M10" s="26"/>
      <c r="N10" s="96"/>
      <c r="O10" s="89">
        <f>D10</f>
        <v>2.16</v>
      </c>
      <c r="P10" s="95"/>
      <c r="Q10" s="89"/>
      <c r="R10" s="89"/>
      <c r="S10" s="89">
        <f>G10</f>
        <v>18.600000000000001</v>
      </c>
      <c r="T10" s="95"/>
      <c r="U10" s="164"/>
      <c r="V10" s="95"/>
      <c r="W10" s="26"/>
      <c r="X10" s="97"/>
      <c r="Y10" s="96">
        <f>D10</f>
        <v>2.16</v>
      </c>
      <c r="Z10" s="20"/>
    </row>
    <row r="11" spans="1:29" s="98" customFormat="1" ht="20.399999999999999" customHeight="1" x14ac:dyDescent="0.3">
      <c r="A11" s="230"/>
      <c r="B11" s="233" t="s">
        <v>117</v>
      </c>
      <c r="C11" s="93" t="s">
        <v>59</v>
      </c>
      <c r="D11" s="94">
        <v>10.49</v>
      </c>
      <c r="E11" s="94">
        <v>13.54</v>
      </c>
      <c r="F11" s="94">
        <v>3.1</v>
      </c>
      <c r="G11" s="234">
        <f t="shared" si="0"/>
        <v>41.973999999999997</v>
      </c>
      <c r="H11" s="228"/>
      <c r="I11" s="229" t="s">
        <v>60</v>
      </c>
      <c r="J11" s="158"/>
      <c r="K11" s="26">
        <f>D11</f>
        <v>10.49</v>
      </c>
      <c r="L11" s="96">
        <f>E11*0.2</f>
        <v>2.7080000000000002</v>
      </c>
      <c r="M11" s="26"/>
      <c r="N11" s="96"/>
      <c r="O11" s="89"/>
      <c r="P11" s="95"/>
      <c r="Q11" s="89">
        <f>G11</f>
        <v>41.973999999999997</v>
      </c>
      <c r="R11" s="89"/>
      <c r="S11" s="89"/>
      <c r="T11" s="95"/>
      <c r="U11" s="164">
        <f>E11</f>
        <v>13.54</v>
      </c>
      <c r="V11" s="95"/>
      <c r="W11" s="26">
        <f>D11</f>
        <v>10.49</v>
      </c>
      <c r="X11" s="97"/>
      <c r="Y11" s="96"/>
      <c r="Z11" s="20"/>
    </row>
    <row r="12" spans="1:29" s="98" customFormat="1" ht="20.399999999999999" customHeight="1" x14ac:dyDescent="0.3">
      <c r="A12" s="230"/>
      <c r="B12" s="233" t="s">
        <v>118</v>
      </c>
      <c r="C12" s="93" t="s">
        <v>0</v>
      </c>
      <c r="D12" s="94">
        <v>41.68</v>
      </c>
      <c r="E12" s="94">
        <v>32.1</v>
      </c>
      <c r="F12" s="94">
        <v>3.1</v>
      </c>
      <c r="G12" s="234">
        <f t="shared" si="0"/>
        <v>99.51</v>
      </c>
      <c r="H12" s="228"/>
      <c r="I12" s="229" t="s">
        <v>60</v>
      </c>
      <c r="J12" s="158"/>
      <c r="K12" s="26">
        <f>D12</f>
        <v>41.68</v>
      </c>
      <c r="L12" s="96">
        <f>E12*0.2</f>
        <v>6.4200000000000008</v>
      </c>
      <c r="M12" s="26"/>
      <c r="N12" s="96"/>
      <c r="O12" s="89"/>
      <c r="P12" s="95"/>
      <c r="Q12" s="89">
        <f>G12</f>
        <v>99.51</v>
      </c>
      <c r="R12" s="89"/>
      <c r="S12" s="89"/>
      <c r="T12" s="95"/>
      <c r="U12" s="164">
        <f>E12</f>
        <v>32.1</v>
      </c>
      <c r="V12" s="95"/>
      <c r="W12" s="26">
        <f>D12</f>
        <v>41.68</v>
      </c>
      <c r="X12" s="97"/>
      <c r="Y12" s="96"/>
      <c r="Z12" s="20"/>
    </row>
    <row r="13" spans="1:29" s="98" customFormat="1" ht="20.399999999999999" customHeight="1" x14ac:dyDescent="0.3">
      <c r="A13" s="230"/>
      <c r="B13" s="235" t="s">
        <v>130</v>
      </c>
      <c r="C13" s="222" t="s">
        <v>131</v>
      </c>
      <c r="D13" s="150">
        <v>38.520000000000003</v>
      </c>
      <c r="E13" s="150">
        <v>25.12</v>
      </c>
      <c r="F13" s="150">
        <v>3.1</v>
      </c>
      <c r="G13" s="236">
        <f t="shared" si="0"/>
        <v>77.872</v>
      </c>
      <c r="H13" s="223"/>
      <c r="I13" s="224" t="s">
        <v>61</v>
      </c>
      <c r="J13" s="158"/>
      <c r="K13" s="26"/>
      <c r="L13" s="96"/>
      <c r="M13" s="26">
        <f>D13</f>
        <v>38.520000000000003</v>
      </c>
      <c r="N13" s="96">
        <f>E13*0.2</f>
        <v>5.0240000000000009</v>
      </c>
      <c r="O13" s="89"/>
      <c r="P13" s="95"/>
      <c r="Q13" s="89"/>
      <c r="R13" s="89">
        <f>G13</f>
        <v>77.872</v>
      </c>
      <c r="S13" s="89"/>
      <c r="T13" s="95"/>
      <c r="U13" s="164"/>
      <c r="V13" s="95"/>
      <c r="W13" s="26"/>
      <c r="X13" s="97">
        <f>D13</f>
        <v>38.520000000000003</v>
      </c>
      <c r="Y13" s="96"/>
      <c r="Z13" s="20"/>
    </row>
    <row r="14" spans="1:29" s="98" customFormat="1" ht="20.399999999999999" customHeight="1" x14ac:dyDescent="0.3">
      <c r="A14" s="230"/>
      <c r="B14" s="233" t="s">
        <v>119</v>
      </c>
      <c r="C14" s="93" t="s">
        <v>120</v>
      </c>
      <c r="D14" s="94">
        <v>11.18</v>
      </c>
      <c r="E14" s="94">
        <v>14.12</v>
      </c>
      <c r="F14" s="94">
        <v>3.1</v>
      </c>
      <c r="G14" s="234">
        <f t="shared" si="0"/>
        <v>43.771999999999998</v>
      </c>
      <c r="H14" s="228"/>
      <c r="I14" s="229" t="s">
        <v>60</v>
      </c>
      <c r="J14" s="158"/>
      <c r="K14" s="26">
        <f>D14</f>
        <v>11.18</v>
      </c>
      <c r="L14" s="96">
        <f>E14*0.2</f>
        <v>2.8239999999999998</v>
      </c>
      <c r="M14" s="26"/>
      <c r="N14" s="96"/>
      <c r="O14" s="89"/>
      <c r="P14" s="95"/>
      <c r="Q14" s="89">
        <f>G14</f>
        <v>43.771999999999998</v>
      </c>
      <c r="R14" s="89"/>
      <c r="S14" s="89"/>
      <c r="T14" s="95"/>
      <c r="U14" s="164"/>
      <c r="V14" s="95"/>
      <c r="W14" s="26">
        <f>D14</f>
        <v>11.18</v>
      </c>
      <c r="X14" s="97"/>
      <c r="Y14" s="96"/>
      <c r="Z14" s="20"/>
    </row>
    <row r="15" spans="1:29" s="98" customFormat="1" ht="20.399999999999999" customHeight="1" x14ac:dyDescent="0.3">
      <c r="A15" s="230"/>
      <c r="B15" s="233" t="s">
        <v>121</v>
      </c>
      <c r="C15" s="93" t="s">
        <v>122</v>
      </c>
      <c r="D15" s="94">
        <v>7.3</v>
      </c>
      <c r="E15" s="94">
        <v>11.4</v>
      </c>
      <c r="F15" s="94">
        <v>3.1</v>
      </c>
      <c r="G15" s="234">
        <f t="shared" si="0"/>
        <v>35.340000000000003</v>
      </c>
      <c r="H15" s="228"/>
      <c r="I15" s="229" t="s">
        <v>60</v>
      </c>
      <c r="J15" s="158"/>
      <c r="K15" s="26">
        <f>D15</f>
        <v>7.3</v>
      </c>
      <c r="L15" s="96">
        <f>E15*0.2</f>
        <v>2.2800000000000002</v>
      </c>
      <c r="M15" s="26"/>
      <c r="N15" s="96"/>
      <c r="O15" s="89"/>
      <c r="P15" s="95"/>
      <c r="Q15" s="89">
        <f>G15</f>
        <v>35.340000000000003</v>
      </c>
      <c r="R15" s="89"/>
      <c r="S15" s="89"/>
      <c r="T15" s="95"/>
      <c r="U15" s="164"/>
      <c r="V15" s="95"/>
      <c r="W15" s="26">
        <f>D15</f>
        <v>7.3</v>
      </c>
      <c r="X15" s="97"/>
      <c r="Y15" s="96"/>
      <c r="Z15" s="20"/>
    </row>
    <row r="16" spans="1:29" s="98" customFormat="1" ht="20.399999999999999" customHeight="1" thickBot="1" x14ac:dyDescent="0.35">
      <c r="A16" s="230"/>
      <c r="B16" s="247" t="s">
        <v>132</v>
      </c>
      <c r="C16" s="248" t="s">
        <v>131</v>
      </c>
      <c r="D16" s="249">
        <v>70.489999999999995</v>
      </c>
      <c r="E16" s="249">
        <v>43.2</v>
      </c>
      <c r="F16" s="249">
        <v>3.1</v>
      </c>
      <c r="G16" s="250">
        <f t="shared" si="0"/>
        <v>133.92000000000002</v>
      </c>
      <c r="H16" s="251"/>
      <c r="I16" s="252" t="s">
        <v>61</v>
      </c>
      <c r="J16" s="253"/>
      <c r="K16" s="254"/>
      <c r="L16" s="255"/>
      <c r="M16" s="254">
        <f>D16</f>
        <v>70.489999999999995</v>
      </c>
      <c r="N16" s="255">
        <f>E16*0.2</f>
        <v>8.64</v>
      </c>
      <c r="O16" s="256"/>
      <c r="P16" s="256"/>
      <c r="Q16" s="256"/>
      <c r="R16" s="256">
        <f>G16</f>
        <v>133.92000000000002</v>
      </c>
      <c r="S16" s="256"/>
      <c r="T16" s="256"/>
      <c r="U16" s="257"/>
      <c r="V16" s="256"/>
      <c r="W16" s="254"/>
      <c r="X16" s="258">
        <f>D16</f>
        <v>70.489999999999995</v>
      </c>
      <c r="Y16" s="255"/>
      <c r="Z16" s="20"/>
    </row>
    <row r="17" spans="1:26" s="98" customFormat="1" ht="20.399999999999999" customHeight="1" thickTop="1" x14ac:dyDescent="0.3">
      <c r="A17" s="230"/>
      <c r="B17" s="242" t="s">
        <v>123</v>
      </c>
      <c r="C17" s="243" t="s">
        <v>124</v>
      </c>
      <c r="D17" s="244">
        <v>7.21</v>
      </c>
      <c r="E17" s="244">
        <v>11.35</v>
      </c>
      <c r="F17" s="244">
        <v>3.1</v>
      </c>
      <c r="G17" s="245">
        <f t="shared" si="0"/>
        <v>35.185000000000002</v>
      </c>
      <c r="H17" s="228"/>
      <c r="I17" s="246" t="s">
        <v>60</v>
      </c>
      <c r="J17" s="158"/>
      <c r="K17" s="26">
        <f>D17</f>
        <v>7.21</v>
      </c>
      <c r="L17" s="96">
        <f>E17*0.2</f>
        <v>2.27</v>
      </c>
      <c r="M17" s="26"/>
      <c r="N17" s="96"/>
      <c r="O17" s="89"/>
      <c r="P17" s="95"/>
      <c r="Q17" s="89">
        <f>G17</f>
        <v>35.185000000000002</v>
      </c>
      <c r="R17" s="89"/>
      <c r="S17" s="89"/>
      <c r="T17" s="95"/>
      <c r="U17" s="89"/>
      <c r="V17" s="95"/>
      <c r="W17" s="26">
        <f>D17</f>
        <v>7.21</v>
      </c>
      <c r="X17" s="97"/>
      <c r="Y17" s="96"/>
      <c r="Z17" s="20"/>
    </row>
    <row r="18" spans="1:26" s="98" customFormat="1" ht="20.399999999999999" customHeight="1" x14ac:dyDescent="0.3">
      <c r="A18" s="230"/>
      <c r="B18" s="233" t="s">
        <v>125</v>
      </c>
      <c r="C18" s="93" t="s">
        <v>124</v>
      </c>
      <c r="D18" s="94">
        <v>11.26</v>
      </c>
      <c r="E18" s="94">
        <v>13.74</v>
      </c>
      <c r="F18" s="94">
        <v>3.1</v>
      </c>
      <c r="G18" s="234">
        <f t="shared" si="0"/>
        <v>42.594000000000001</v>
      </c>
      <c r="H18" s="228"/>
      <c r="I18" s="229" t="s">
        <v>60</v>
      </c>
      <c r="J18" s="158"/>
      <c r="K18" s="26">
        <f>D18</f>
        <v>11.26</v>
      </c>
      <c r="L18" s="96">
        <f>E18*0.2</f>
        <v>2.7480000000000002</v>
      </c>
      <c r="M18" s="26"/>
      <c r="N18" s="96"/>
      <c r="O18" s="89"/>
      <c r="P18" s="95"/>
      <c r="Q18" s="89">
        <f>G18</f>
        <v>42.594000000000001</v>
      </c>
      <c r="R18" s="89"/>
      <c r="S18" s="89"/>
      <c r="T18" s="95"/>
      <c r="U18" s="164"/>
      <c r="V18" s="95"/>
      <c r="W18" s="26">
        <f>D18</f>
        <v>11.26</v>
      </c>
      <c r="X18" s="97"/>
      <c r="Y18" s="96"/>
      <c r="Z18" s="20"/>
    </row>
    <row r="19" spans="1:26" s="98" customFormat="1" ht="20.399999999999999" customHeight="1" x14ac:dyDescent="0.3">
      <c r="A19" s="230"/>
      <c r="B19" s="233" t="s">
        <v>126</v>
      </c>
      <c r="C19" s="93" t="s">
        <v>124</v>
      </c>
      <c r="D19" s="94">
        <v>11.48</v>
      </c>
      <c r="E19" s="94">
        <v>15.24</v>
      </c>
      <c r="F19" s="94">
        <v>3.1</v>
      </c>
      <c r="G19" s="234">
        <f t="shared" si="0"/>
        <v>47.244</v>
      </c>
      <c r="H19" s="228"/>
      <c r="I19" s="229" t="s">
        <v>60</v>
      </c>
      <c r="J19" s="158"/>
      <c r="K19" s="26">
        <f>D19</f>
        <v>11.48</v>
      </c>
      <c r="L19" s="96">
        <f>E19*0.2</f>
        <v>3.048</v>
      </c>
      <c r="M19" s="26"/>
      <c r="N19" s="96"/>
      <c r="O19" s="89"/>
      <c r="P19" s="95"/>
      <c r="Q19" s="89">
        <f>G19</f>
        <v>47.244</v>
      </c>
      <c r="R19" s="89"/>
      <c r="S19" s="89"/>
      <c r="T19" s="95"/>
      <c r="U19" s="164"/>
      <c r="V19" s="95"/>
      <c r="W19" s="26">
        <f>D19</f>
        <v>11.48</v>
      </c>
      <c r="X19" s="97"/>
      <c r="Y19" s="96"/>
      <c r="Z19" s="20"/>
    </row>
    <row r="20" spans="1:26" s="98" customFormat="1" ht="20.399999999999999" customHeight="1" x14ac:dyDescent="0.3">
      <c r="A20" s="230"/>
      <c r="B20" s="370" t="s">
        <v>127</v>
      </c>
      <c r="C20" s="371" t="s">
        <v>124</v>
      </c>
      <c r="D20" s="372">
        <v>17.309999999999999</v>
      </c>
      <c r="E20" s="372">
        <v>18.59</v>
      </c>
      <c r="F20" s="372">
        <v>3.1</v>
      </c>
      <c r="G20" s="373">
        <f t="shared" ref="G20" si="1">F20*E20</f>
        <v>57.628999999999998</v>
      </c>
      <c r="H20" s="374"/>
      <c r="I20" s="375" t="s">
        <v>60</v>
      </c>
      <c r="J20" s="376"/>
      <c r="K20" s="377">
        <f>D20</f>
        <v>17.309999999999999</v>
      </c>
      <c r="L20" s="378">
        <f>E20*0.2</f>
        <v>3.718</v>
      </c>
      <c r="M20" s="377"/>
      <c r="N20" s="378"/>
      <c r="O20" s="379"/>
      <c r="P20" s="379"/>
      <c r="Q20" s="379">
        <f>G20</f>
        <v>57.628999999999998</v>
      </c>
      <c r="R20" s="379"/>
      <c r="S20" s="379"/>
      <c r="T20" s="379"/>
      <c r="U20" s="380"/>
      <c r="V20" s="379"/>
      <c r="W20" s="377">
        <f>D20</f>
        <v>17.309999999999999</v>
      </c>
      <c r="X20" s="381"/>
      <c r="Y20" s="378"/>
      <c r="Z20" s="20"/>
    </row>
    <row r="21" spans="1:26" s="98" customFormat="1" ht="20.399999999999999" customHeight="1" thickBot="1" x14ac:dyDescent="0.35">
      <c r="A21" s="230"/>
      <c r="B21" s="365" t="s">
        <v>183</v>
      </c>
      <c r="C21" s="366" t="s">
        <v>182</v>
      </c>
      <c r="D21" s="367">
        <v>5.47</v>
      </c>
      <c r="E21" s="367">
        <v>18.59</v>
      </c>
      <c r="F21" s="367">
        <v>3.1</v>
      </c>
      <c r="G21" s="368">
        <f t="shared" si="0"/>
        <v>57.628999999999998</v>
      </c>
      <c r="H21" s="264"/>
      <c r="I21" s="369" t="s">
        <v>60</v>
      </c>
      <c r="J21" s="253"/>
      <c r="K21" s="254">
        <f>D21</f>
        <v>5.47</v>
      </c>
      <c r="L21" s="255">
        <f>E21*0.2</f>
        <v>3.718</v>
      </c>
      <c r="M21" s="254"/>
      <c r="N21" s="255"/>
      <c r="O21" s="256"/>
      <c r="P21" s="256"/>
      <c r="Q21" s="256">
        <f>G21</f>
        <v>57.628999999999998</v>
      </c>
      <c r="R21" s="256"/>
      <c r="S21" s="256"/>
      <c r="T21" s="256"/>
      <c r="U21" s="256"/>
      <c r="V21" s="256"/>
      <c r="W21" s="254">
        <f>D21</f>
        <v>5.47</v>
      </c>
      <c r="X21" s="258"/>
      <c r="Y21" s="255"/>
      <c r="Z21" s="20"/>
    </row>
    <row r="22" spans="1:26" s="98" customFormat="1" ht="20.399999999999999" customHeight="1" thickTop="1" x14ac:dyDescent="0.3">
      <c r="A22" s="230"/>
      <c r="B22" s="259" t="s">
        <v>133</v>
      </c>
      <c r="C22" s="260" t="s">
        <v>134</v>
      </c>
      <c r="D22" s="261">
        <v>36.19</v>
      </c>
      <c r="E22" s="261">
        <v>24.58</v>
      </c>
      <c r="F22" s="261">
        <v>3.1</v>
      </c>
      <c r="G22" s="262">
        <f t="shared" si="0"/>
        <v>76.197999999999993</v>
      </c>
      <c r="H22" s="223"/>
      <c r="I22" s="263" t="s">
        <v>61</v>
      </c>
      <c r="J22" s="158"/>
      <c r="K22" s="26"/>
      <c r="L22" s="96"/>
      <c r="M22" s="26">
        <f>D22</f>
        <v>36.19</v>
      </c>
      <c r="N22" s="96">
        <f>E22*0.2</f>
        <v>4.9160000000000004</v>
      </c>
      <c r="O22" s="89"/>
      <c r="P22" s="95"/>
      <c r="Q22" s="89"/>
      <c r="R22" s="89">
        <f>G22</f>
        <v>76.197999999999993</v>
      </c>
      <c r="S22" s="89"/>
      <c r="T22" s="95"/>
      <c r="U22" s="89"/>
      <c r="V22" s="95"/>
      <c r="W22" s="26"/>
      <c r="X22" s="97">
        <f>D22</f>
        <v>36.19</v>
      </c>
      <c r="Y22" s="96"/>
      <c r="Z22" s="20"/>
    </row>
    <row r="23" spans="1:26" s="98" customFormat="1" ht="20.399999999999999" customHeight="1" x14ac:dyDescent="0.3">
      <c r="A23" s="230"/>
      <c r="B23" s="235" t="s">
        <v>142</v>
      </c>
      <c r="C23" s="222" t="s">
        <v>143</v>
      </c>
      <c r="D23" s="150">
        <v>1.85</v>
      </c>
      <c r="E23" s="150">
        <v>5.48</v>
      </c>
      <c r="F23" s="150">
        <v>3.1</v>
      </c>
      <c r="G23" s="236">
        <f t="shared" si="0"/>
        <v>16.988000000000003</v>
      </c>
      <c r="H23" s="223"/>
      <c r="I23" s="224" t="s">
        <v>140</v>
      </c>
      <c r="J23" s="158"/>
      <c r="K23" s="26"/>
      <c r="L23" s="96"/>
      <c r="M23" s="26"/>
      <c r="N23" s="96"/>
      <c r="O23" s="89">
        <f>D23</f>
        <v>1.85</v>
      </c>
      <c r="P23" s="95"/>
      <c r="Q23" s="89"/>
      <c r="R23" s="89"/>
      <c r="S23" s="89">
        <f>G23</f>
        <v>16.988000000000003</v>
      </c>
      <c r="T23" s="95"/>
      <c r="U23" s="164"/>
      <c r="V23" s="95"/>
      <c r="W23" s="26"/>
      <c r="X23" s="97"/>
      <c r="Y23" s="96">
        <f>D23</f>
        <v>1.85</v>
      </c>
      <c r="Z23" s="20"/>
    </row>
    <row r="24" spans="1:26" s="98" customFormat="1" ht="20.399999999999999" customHeight="1" x14ac:dyDescent="0.3">
      <c r="A24" s="230"/>
      <c r="B24" s="235" t="s">
        <v>135</v>
      </c>
      <c r="C24" s="222" t="s">
        <v>136</v>
      </c>
      <c r="D24" s="150">
        <v>24.97</v>
      </c>
      <c r="E24" s="150">
        <v>21.12</v>
      </c>
      <c r="F24" s="150">
        <v>3.1</v>
      </c>
      <c r="G24" s="236">
        <f t="shared" si="0"/>
        <v>65.472000000000008</v>
      </c>
      <c r="H24" s="223"/>
      <c r="I24" s="224" t="s">
        <v>61</v>
      </c>
      <c r="J24" s="158"/>
      <c r="K24" s="26"/>
      <c r="L24" s="96"/>
      <c r="M24" s="26">
        <f>D24</f>
        <v>24.97</v>
      </c>
      <c r="N24" s="96">
        <f>E24*0.2</f>
        <v>4.2240000000000002</v>
      </c>
      <c r="O24" s="89"/>
      <c r="P24" s="95"/>
      <c r="Q24" s="89"/>
      <c r="R24" s="89">
        <f>G24</f>
        <v>65.472000000000008</v>
      </c>
      <c r="S24" s="89"/>
      <c r="T24" s="95"/>
      <c r="U24" s="164"/>
      <c r="V24" s="95"/>
      <c r="W24" s="26"/>
      <c r="X24" s="97">
        <f>D24</f>
        <v>24.97</v>
      </c>
      <c r="Y24" s="96"/>
      <c r="Z24" s="20"/>
    </row>
    <row r="25" spans="1:26" s="98" customFormat="1" ht="20.399999999999999" customHeight="1" x14ac:dyDescent="0.3">
      <c r="A25" s="230"/>
      <c r="B25" s="233" t="s">
        <v>128</v>
      </c>
      <c r="C25" s="93" t="s">
        <v>0</v>
      </c>
      <c r="D25" s="94">
        <v>21.01</v>
      </c>
      <c r="E25" s="94">
        <v>25.85</v>
      </c>
      <c r="F25" s="94">
        <v>3.1</v>
      </c>
      <c r="G25" s="234">
        <f t="shared" si="0"/>
        <v>80.135000000000005</v>
      </c>
      <c r="H25" s="228"/>
      <c r="I25" s="229" t="s">
        <v>60</v>
      </c>
      <c r="J25" s="158"/>
      <c r="K25" s="26">
        <f>D25</f>
        <v>21.01</v>
      </c>
      <c r="L25" s="96">
        <f>E25*0.2</f>
        <v>5.1700000000000008</v>
      </c>
      <c r="M25" s="26"/>
      <c r="N25" s="96"/>
      <c r="O25" s="89"/>
      <c r="P25" s="95"/>
      <c r="Q25" s="89">
        <f>G25</f>
        <v>80.135000000000005</v>
      </c>
      <c r="R25" s="89"/>
      <c r="S25" s="89"/>
      <c r="T25" s="95"/>
      <c r="U25" s="164">
        <f>E25</f>
        <v>25.85</v>
      </c>
      <c r="V25" s="95"/>
      <c r="W25" s="26">
        <f>D25</f>
        <v>21.01</v>
      </c>
      <c r="X25" s="97"/>
      <c r="Y25" s="96"/>
      <c r="Z25" s="20"/>
    </row>
    <row r="26" spans="1:26" s="98" customFormat="1" ht="20.399999999999999" customHeight="1" x14ac:dyDescent="0.3">
      <c r="A26" s="230"/>
      <c r="B26" s="235" t="s">
        <v>129</v>
      </c>
      <c r="C26" s="222" t="s">
        <v>58</v>
      </c>
      <c r="D26" s="150">
        <v>7.06</v>
      </c>
      <c r="E26" s="150">
        <v>11.58</v>
      </c>
      <c r="F26" s="150">
        <v>3.1</v>
      </c>
      <c r="G26" s="236">
        <f t="shared" si="0"/>
        <v>35.898000000000003</v>
      </c>
      <c r="H26" s="223"/>
      <c r="I26" s="224" t="s">
        <v>60</v>
      </c>
      <c r="J26" s="158"/>
      <c r="K26" s="26">
        <f>D26</f>
        <v>7.06</v>
      </c>
      <c r="L26" s="96">
        <f>E26*0.2</f>
        <v>2.3160000000000003</v>
      </c>
      <c r="M26" s="26"/>
      <c r="N26" s="96"/>
      <c r="O26" s="89"/>
      <c r="P26" s="95"/>
      <c r="Q26" s="89">
        <f>G26</f>
        <v>35.898000000000003</v>
      </c>
      <c r="R26" s="89"/>
      <c r="S26" s="89"/>
      <c r="T26" s="95"/>
      <c r="U26" s="164"/>
      <c r="V26" s="95"/>
      <c r="W26" s="26">
        <f>D26</f>
        <v>7.06</v>
      </c>
      <c r="X26" s="97"/>
      <c r="Y26" s="96"/>
      <c r="Z26" s="20"/>
    </row>
    <row r="27" spans="1:26" s="98" customFormat="1" ht="20.399999999999999" customHeight="1" x14ac:dyDescent="0.3">
      <c r="A27" s="230"/>
      <c r="B27" s="235" t="s">
        <v>137</v>
      </c>
      <c r="C27" s="222" t="s">
        <v>138</v>
      </c>
      <c r="D27" s="150">
        <v>14.05</v>
      </c>
      <c r="E27" s="150">
        <v>15.91</v>
      </c>
      <c r="F27" s="150">
        <v>3.1</v>
      </c>
      <c r="G27" s="236">
        <f t="shared" si="0"/>
        <v>49.321000000000005</v>
      </c>
      <c r="H27" s="223"/>
      <c r="I27" s="224" t="s">
        <v>61</v>
      </c>
      <c r="J27" s="158"/>
      <c r="K27" s="26"/>
      <c r="L27" s="96"/>
      <c r="M27" s="26">
        <f>D27</f>
        <v>14.05</v>
      </c>
      <c r="N27" s="96">
        <f>E27*0.2</f>
        <v>3.1820000000000004</v>
      </c>
      <c r="O27" s="89"/>
      <c r="P27" s="95"/>
      <c r="Q27" s="89"/>
      <c r="R27" s="89">
        <f>G27</f>
        <v>49.321000000000005</v>
      </c>
      <c r="S27" s="89"/>
      <c r="T27" s="95"/>
      <c r="U27" s="164"/>
      <c r="V27" s="95"/>
      <c r="W27" s="26"/>
      <c r="X27" s="97">
        <f>D27</f>
        <v>14.05</v>
      </c>
      <c r="Y27" s="96"/>
      <c r="Z27" s="20"/>
    </row>
    <row r="28" spans="1:26" s="98" customFormat="1" ht="20.399999999999999" customHeight="1" thickBot="1" x14ac:dyDescent="0.35">
      <c r="A28" s="230"/>
      <c r="B28" s="237" t="s">
        <v>144</v>
      </c>
      <c r="C28" s="226" t="s">
        <v>143</v>
      </c>
      <c r="D28" s="225">
        <v>1.54</v>
      </c>
      <c r="E28" s="225">
        <v>5</v>
      </c>
      <c r="F28" s="225">
        <v>3.1</v>
      </c>
      <c r="G28" s="238">
        <f t="shared" si="0"/>
        <v>15.5</v>
      </c>
      <c r="H28" s="223"/>
      <c r="I28" s="227" t="s">
        <v>140</v>
      </c>
      <c r="J28" s="158"/>
      <c r="K28" s="26"/>
      <c r="L28" s="96"/>
      <c r="M28" s="26"/>
      <c r="N28" s="96"/>
      <c r="O28" s="89">
        <f>D28</f>
        <v>1.54</v>
      </c>
      <c r="P28" s="95"/>
      <c r="Q28" s="89"/>
      <c r="R28" s="89"/>
      <c r="S28" s="89">
        <f>G28</f>
        <v>15.5</v>
      </c>
      <c r="T28" s="95"/>
      <c r="U28" s="164"/>
      <c r="V28" s="95"/>
      <c r="W28" s="26"/>
      <c r="X28" s="97"/>
      <c r="Y28" s="96">
        <f>D28</f>
        <v>1.54</v>
      </c>
      <c r="Z28" s="20"/>
    </row>
    <row r="29" spans="1:26" ht="26.4" customHeight="1" thickTop="1" thickBot="1" x14ac:dyDescent="0.35">
      <c r="B29" s="239"/>
      <c r="C29" s="6" t="s">
        <v>1</v>
      </c>
      <c r="D29" s="4">
        <f>SUM(D6:D28)</f>
        <v>399.67000000000013</v>
      </c>
      <c r="E29" s="4">
        <f t="shared" ref="E29:G29" si="2">SUM(E6:E28)</f>
        <v>404.05</v>
      </c>
      <c r="F29" s="4">
        <f t="shared" si="2"/>
        <v>71.300000000000011</v>
      </c>
      <c r="G29" s="240">
        <f t="shared" si="2"/>
        <v>1252.5549999999998</v>
      </c>
      <c r="H29" s="171"/>
      <c r="I29" s="155"/>
      <c r="J29" s="159"/>
      <c r="K29" s="175">
        <f>SUM(K6:K28)</f>
        <v>207.73999999999998</v>
      </c>
      <c r="L29" s="176">
        <f>SUM(L6:L28)</f>
        <v>50.328000000000017</v>
      </c>
      <c r="M29" s="177">
        <f>SUM(M6:M28)</f>
        <v>184.22</v>
      </c>
      <c r="N29" s="176">
        <f>SUM(N6:N28)</f>
        <v>25.986000000000004</v>
      </c>
      <c r="O29" s="51">
        <f>SUM(O6:O28)</f>
        <v>7.71</v>
      </c>
      <c r="P29" s="46"/>
      <c r="Q29" s="51">
        <f>SUM(Q6:Q28)</f>
        <v>780.08400000000006</v>
      </c>
      <c r="R29" s="51">
        <f>SUM(R6:R28)</f>
        <v>402.78300000000002</v>
      </c>
      <c r="S29" s="51">
        <f>SUM(S6:S28)</f>
        <v>69.688000000000002</v>
      </c>
      <c r="T29" s="165"/>
      <c r="U29" s="166">
        <f>SUM(U6:U28)</f>
        <v>106.10999999999999</v>
      </c>
      <c r="V29" s="46"/>
      <c r="W29" s="166">
        <f>SUM(W6:W28)</f>
        <v>207.73999999999998</v>
      </c>
      <c r="X29" s="167">
        <f>SUM(X6:X28)</f>
        <v>184.22</v>
      </c>
      <c r="Y29" s="168">
        <f>SUM(Y6:Y28)</f>
        <v>7.71</v>
      </c>
      <c r="Z29" s="20"/>
    </row>
    <row r="30" spans="1:26" ht="26.4" customHeight="1" thickTop="1" thickBot="1" x14ac:dyDescent="0.35">
      <c r="B30" s="241"/>
      <c r="C30" s="241"/>
      <c r="D30" s="241"/>
      <c r="E30" s="241"/>
      <c r="G30" s="3"/>
      <c r="H30" s="172"/>
      <c r="K30" s="173">
        <f>K29+L29</f>
        <v>258.06799999999998</v>
      </c>
      <c r="L30" s="174"/>
      <c r="M30" s="173">
        <f>M29+N29</f>
        <v>210.20600000000002</v>
      </c>
      <c r="N30" s="174"/>
    </row>
    <row r="31" spans="1:26" x14ac:dyDescent="0.3">
      <c r="B31" s="241"/>
      <c r="C31" s="241"/>
      <c r="D31" s="241"/>
      <c r="E31" s="241"/>
      <c r="G31" s="3"/>
    </row>
  </sheetData>
  <sortState xmlns:xlrd2="http://schemas.microsoft.com/office/spreadsheetml/2017/richdata2" ref="B6:Y28">
    <sortCondition ref="B6:B28"/>
  </sortState>
  <mergeCells count="3">
    <mergeCell ref="W2:Y2"/>
    <mergeCell ref="K2:O2"/>
    <mergeCell ref="Q2:S2"/>
  </mergeCells>
  <phoneticPr fontId="23" type="noConversion"/>
  <pageMargins left="0.25" right="0.25" top="0.75" bottom="0.75" header="0.3" footer="0.3"/>
  <pageSetup paperSize="8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2A01A-A71C-442F-8F72-0C849455FD51}">
  <dimension ref="B1:N21"/>
  <sheetViews>
    <sheetView view="pageBreakPreview" zoomScaleNormal="100" zoomScaleSheetLayoutView="100" workbookViewId="0">
      <selection activeCell="M6" sqref="M6"/>
    </sheetView>
  </sheetViews>
  <sheetFormatPr defaultRowHeight="14.4" x14ac:dyDescent="0.3"/>
  <cols>
    <col min="1" max="1" width="3.77734375" customWidth="1"/>
    <col min="2" max="2" width="20.88671875" customWidth="1"/>
    <col min="3" max="7" width="14.88671875" customWidth="1"/>
    <col min="8" max="8" width="14.88671875" hidden="1" customWidth="1"/>
    <col min="9" max="10" width="14.88671875" customWidth="1"/>
    <col min="11" max="11" width="4.109375" customWidth="1"/>
    <col min="12" max="12" width="2.77734375" customWidth="1"/>
    <col min="13" max="14" width="15.21875" customWidth="1"/>
  </cols>
  <sheetData>
    <row r="1" spans="2:14" ht="15" thickBot="1" x14ac:dyDescent="0.35"/>
    <row r="2" spans="2:14" ht="48.75" customHeight="1" thickBot="1" x14ac:dyDescent="0.35">
      <c r="B2" s="272" t="s">
        <v>15</v>
      </c>
      <c r="C2" s="274" t="s">
        <v>16</v>
      </c>
      <c r="D2" s="275"/>
      <c r="E2" s="275"/>
      <c r="F2" s="275"/>
      <c r="G2" s="275"/>
      <c r="H2" s="275"/>
      <c r="I2" s="275"/>
      <c r="J2" s="276"/>
      <c r="K2" s="107"/>
      <c r="L2" s="56"/>
      <c r="M2" s="291" t="s">
        <v>170</v>
      </c>
      <c r="N2" s="292"/>
    </row>
    <row r="3" spans="2:14" ht="75.75" customHeight="1" thickTop="1" thickBot="1" x14ac:dyDescent="0.35">
      <c r="B3" s="273"/>
      <c r="C3" s="113" t="s">
        <v>17</v>
      </c>
      <c r="D3" s="114" t="s">
        <v>53</v>
      </c>
      <c r="E3" s="115" t="s">
        <v>18</v>
      </c>
      <c r="F3" s="116" t="s">
        <v>19</v>
      </c>
      <c r="G3" s="117" t="s">
        <v>20</v>
      </c>
      <c r="H3" s="118" t="s">
        <v>21</v>
      </c>
      <c r="I3" s="119" t="s">
        <v>22</v>
      </c>
      <c r="J3" s="120" t="s">
        <v>23</v>
      </c>
      <c r="K3" s="108"/>
      <c r="L3" s="57"/>
      <c r="M3" s="289" t="s">
        <v>171</v>
      </c>
      <c r="N3" s="290" t="s">
        <v>169</v>
      </c>
    </row>
    <row r="4" spans="2:14" ht="15" thickBot="1" x14ac:dyDescent="0.35">
      <c r="B4" s="58">
        <v>1</v>
      </c>
      <c r="C4" s="112">
        <v>2</v>
      </c>
      <c r="D4" s="59">
        <v>3</v>
      </c>
      <c r="E4" s="60">
        <v>4</v>
      </c>
      <c r="F4" s="59">
        <v>5</v>
      </c>
      <c r="G4" s="59">
        <v>6</v>
      </c>
      <c r="H4" s="59">
        <v>7</v>
      </c>
      <c r="I4" s="59">
        <v>7</v>
      </c>
      <c r="J4" s="61">
        <v>8</v>
      </c>
      <c r="K4" s="109"/>
      <c r="L4" s="62"/>
      <c r="M4" s="112">
        <v>9</v>
      </c>
      <c r="N4" s="61">
        <v>10</v>
      </c>
    </row>
    <row r="5" spans="2:14" ht="52.5" customHeight="1" thickBot="1" x14ac:dyDescent="0.35">
      <c r="B5" s="62"/>
      <c r="C5" s="62"/>
      <c r="D5" s="62"/>
      <c r="E5" s="63"/>
      <c r="F5" s="62"/>
      <c r="G5" s="62"/>
      <c r="H5" s="62"/>
      <c r="I5" s="62"/>
      <c r="J5" s="62"/>
      <c r="K5" s="62"/>
      <c r="L5" s="109"/>
      <c r="M5" s="109"/>
      <c r="N5" s="109"/>
    </row>
    <row r="6" spans="2:14" ht="58.5" customHeight="1" thickBot="1" x14ac:dyDescent="0.4">
      <c r="B6" s="64" t="s">
        <v>24</v>
      </c>
      <c r="C6" s="283">
        <v>6.19</v>
      </c>
      <c r="D6" s="153">
        <v>8.64</v>
      </c>
      <c r="E6" s="65">
        <v>23.58</v>
      </c>
      <c r="F6" s="153">
        <v>85.74</v>
      </c>
      <c r="G6" s="65">
        <v>8.8800000000000008</v>
      </c>
      <c r="H6" s="153"/>
      <c r="I6" s="65">
        <v>60.09</v>
      </c>
      <c r="J6" s="154">
        <v>52.43</v>
      </c>
      <c r="K6" s="110"/>
      <c r="L6" s="66"/>
      <c r="M6" s="287">
        <v>6.8</v>
      </c>
      <c r="N6" s="287">
        <v>25.8</v>
      </c>
    </row>
    <row r="7" spans="2:14" ht="58.5" customHeight="1" thickTop="1" thickBot="1" x14ac:dyDescent="0.4">
      <c r="B7" s="67" t="s">
        <v>54</v>
      </c>
      <c r="C7" s="284">
        <f>C6*3.1</f>
        <v>19.189</v>
      </c>
      <c r="D7" s="285">
        <f>D6*3.1</f>
        <v>26.784000000000002</v>
      </c>
      <c r="E7" s="285">
        <f t="shared" ref="E7:J7" si="0">E6*3.1</f>
        <v>73.097999999999999</v>
      </c>
      <c r="F7" s="285">
        <f t="shared" si="0"/>
        <v>265.79399999999998</v>
      </c>
      <c r="G7" s="285">
        <f t="shared" si="0"/>
        <v>27.528000000000002</v>
      </c>
      <c r="H7" s="285">
        <f t="shared" si="0"/>
        <v>0</v>
      </c>
      <c r="I7" s="285">
        <f t="shared" si="0"/>
        <v>186.27900000000002</v>
      </c>
      <c r="J7" s="286">
        <f t="shared" si="0"/>
        <v>162.53300000000002</v>
      </c>
      <c r="K7" s="111"/>
      <c r="L7" s="68"/>
      <c r="M7" s="288">
        <f>M6*2</f>
        <v>13.6</v>
      </c>
      <c r="N7" s="288">
        <f t="shared" ref="M7:N7" si="1">N6*3.1</f>
        <v>79.98</v>
      </c>
    </row>
    <row r="8" spans="2:14" x14ac:dyDescent="0.3">
      <c r="B8" s="5"/>
    </row>
    <row r="11" spans="2:14" x14ac:dyDescent="0.3">
      <c r="B11" s="279" t="s">
        <v>160</v>
      </c>
      <c r="C11" s="277">
        <v>60</v>
      </c>
      <c r="D11" s="278">
        <v>8.64</v>
      </c>
    </row>
    <row r="12" spans="2:14" x14ac:dyDescent="0.3">
      <c r="B12" s="279" t="s">
        <v>161</v>
      </c>
      <c r="C12" s="277">
        <v>120</v>
      </c>
      <c r="D12" s="278">
        <v>6.19</v>
      </c>
    </row>
    <row r="13" spans="2:14" x14ac:dyDescent="0.3">
      <c r="B13" s="280" t="s">
        <v>162</v>
      </c>
      <c r="C13" s="277">
        <v>120</v>
      </c>
      <c r="D13" s="278">
        <v>8.8800000000000008</v>
      </c>
    </row>
    <row r="14" spans="2:14" x14ac:dyDescent="0.3">
      <c r="B14" s="281" t="s">
        <v>163</v>
      </c>
      <c r="C14" s="277">
        <v>120</v>
      </c>
      <c r="D14" s="278">
        <v>23.58</v>
      </c>
    </row>
    <row r="15" spans="2:14" x14ac:dyDescent="0.3">
      <c r="B15" s="281" t="s">
        <v>164</v>
      </c>
      <c r="C15" s="277">
        <v>60</v>
      </c>
      <c r="D15" s="278">
        <v>85.74</v>
      </c>
    </row>
    <row r="16" spans="2:14" x14ac:dyDescent="0.3">
      <c r="B16" s="282" t="s">
        <v>165</v>
      </c>
      <c r="C16" s="277">
        <v>120</v>
      </c>
      <c r="D16" s="278">
        <v>60.09</v>
      </c>
    </row>
    <row r="17" spans="2:4" x14ac:dyDescent="0.3">
      <c r="B17" s="282" t="s">
        <v>166</v>
      </c>
      <c r="C17" s="277">
        <v>60</v>
      </c>
      <c r="D17" s="278">
        <v>52.43</v>
      </c>
    </row>
    <row r="19" spans="2:4" x14ac:dyDescent="0.3">
      <c r="B19" s="277" t="s">
        <v>167</v>
      </c>
      <c r="C19" s="277">
        <v>260</v>
      </c>
      <c r="D19" s="278">
        <v>25.8</v>
      </c>
    </row>
    <row r="20" spans="2:4" x14ac:dyDescent="0.3">
      <c r="B20" s="277" t="s">
        <v>168</v>
      </c>
      <c r="C20" s="277">
        <v>250</v>
      </c>
      <c r="D20" s="278">
        <v>6.8</v>
      </c>
    </row>
    <row r="21" spans="2:4" x14ac:dyDescent="0.3">
      <c r="D21">
        <f>SUM(D19:D20)</f>
        <v>32.6</v>
      </c>
    </row>
  </sheetData>
  <mergeCells count="3">
    <mergeCell ref="M2:N2"/>
    <mergeCell ref="B2:B3"/>
    <mergeCell ref="C2:J2"/>
  </mergeCells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22AA-0E52-4826-B615-453D083F5872}">
  <dimension ref="A1:M49"/>
  <sheetViews>
    <sheetView view="pageBreakPreview" topLeftCell="A18" zoomScale="130" zoomScaleNormal="100" zoomScaleSheetLayoutView="130" workbookViewId="0">
      <selection activeCell="B24" sqref="B24"/>
    </sheetView>
  </sheetViews>
  <sheetFormatPr defaultRowHeight="15.6" x14ac:dyDescent="0.3"/>
  <cols>
    <col min="1" max="1" width="3.5546875" customWidth="1"/>
    <col min="2" max="2" width="11.109375" style="76" customWidth="1"/>
    <col min="3" max="5" width="11.109375" style="77" customWidth="1"/>
    <col min="6" max="7" width="12.88671875" style="78" customWidth="1"/>
    <col min="8" max="8" width="44.6640625" style="79" customWidth="1"/>
    <col min="9" max="9" width="30.33203125" style="79" customWidth="1"/>
    <col min="10" max="10" width="4.109375" customWidth="1"/>
  </cols>
  <sheetData>
    <row r="1" spans="1:11" ht="16.2" thickBot="1" x14ac:dyDescent="0.35"/>
    <row r="2" spans="1:11" s="69" customFormat="1" ht="54" customHeight="1" thickBot="1" x14ac:dyDescent="0.2">
      <c r="B2" s="315" t="s">
        <v>31</v>
      </c>
      <c r="C2" s="312" t="s">
        <v>32</v>
      </c>
      <c r="D2" s="181" t="s">
        <v>33</v>
      </c>
      <c r="E2" s="297" t="s">
        <v>34</v>
      </c>
      <c r="F2" s="197" t="s">
        <v>35</v>
      </c>
      <c r="G2" s="304" t="s">
        <v>36</v>
      </c>
      <c r="H2" s="182" t="s">
        <v>37</v>
      </c>
      <c r="I2" s="183" t="s">
        <v>77</v>
      </c>
    </row>
    <row r="3" spans="1:11" s="80" customFormat="1" ht="15.75" customHeight="1" thickBot="1" x14ac:dyDescent="0.25">
      <c r="B3" s="316">
        <v>1</v>
      </c>
      <c r="C3" s="186">
        <v>2</v>
      </c>
      <c r="D3" s="184">
        <v>3</v>
      </c>
      <c r="E3" s="298">
        <v>4</v>
      </c>
      <c r="F3" s="186">
        <v>9</v>
      </c>
      <c r="G3" s="298">
        <v>10</v>
      </c>
      <c r="H3" s="186">
        <v>11</v>
      </c>
      <c r="I3" s="185">
        <v>12</v>
      </c>
    </row>
    <row r="4" spans="1:11" s="80" customFormat="1" ht="28.8" hidden="1" customHeight="1" x14ac:dyDescent="0.3">
      <c r="A4"/>
      <c r="B4" s="317" t="s">
        <v>78</v>
      </c>
      <c r="C4" s="313">
        <v>0.85</v>
      </c>
      <c r="D4" s="99">
        <v>2.1</v>
      </c>
      <c r="E4" s="299">
        <f t="shared" ref="E4:E14" si="0">C4*D4</f>
        <v>1.7849999999999999</v>
      </c>
      <c r="F4" s="81"/>
      <c r="G4" s="306">
        <f>F4*E4</f>
        <v>0</v>
      </c>
      <c r="H4" s="187" t="s">
        <v>38</v>
      </c>
      <c r="I4" s="188"/>
      <c r="J4"/>
      <c r="K4"/>
    </row>
    <row r="5" spans="1:11" s="80" customFormat="1" ht="28.8" customHeight="1" x14ac:dyDescent="0.3">
      <c r="A5"/>
      <c r="B5" s="317" t="s">
        <v>79</v>
      </c>
      <c r="C5" s="314">
        <v>0.85</v>
      </c>
      <c r="D5" s="82">
        <v>2.1</v>
      </c>
      <c r="E5" s="300">
        <f t="shared" si="0"/>
        <v>1.7849999999999999</v>
      </c>
      <c r="F5" s="357">
        <v>1</v>
      </c>
      <c r="G5" s="306">
        <f>F5*E5</f>
        <v>1.7849999999999999</v>
      </c>
      <c r="H5" s="189" t="s">
        <v>38</v>
      </c>
      <c r="I5" s="83" t="s">
        <v>48</v>
      </c>
      <c r="J5"/>
      <c r="K5"/>
    </row>
    <row r="6" spans="1:11" ht="28.8" customHeight="1" x14ac:dyDescent="0.3">
      <c r="B6" s="317" t="s">
        <v>46</v>
      </c>
      <c r="C6" s="314">
        <v>0.85</v>
      </c>
      <c r="D6" s="82">
        <v>2.1</v>
      </c>
      <c r="E6" s="300">
        <f t="shared" si="0"/>
        <v>1.7849999999999999</v>
      </c>
      <c r="F6" s="357">
        <v>5</v>
      </c>
      <c r="G6" s="306">
        <f>F6*E6</f>
        <v>8.9249999999999989</v>
      </c>
      <c r="H6" s="189" t="s">
        <v>38</v>
      </c>
      <c r="I6" s="83"/>
    </row>
    <row r="7" spans="1:11" ht="28.8" customHeight="1" x14ac:dyDescent="0.3">
      <c r="B7" s="317" t="s">
        <v>47</v>
      </c>
      <c r="C7" s="314">
        <v>0.85</v>
      </c>
      <c r="D7" s="82">
        <v>2.1</v>
      </c>
      <c r="E7" s="300">
        <f t="shared" si="0"/>
        <v>1.7849999999999999</v>
      </c>
      <c r="F7" s="357">
        <v>3</v>
      </c>
      <c r="G7" s="306">
        <f>F7*E7</f>
        <v>5.3549999999999995</v>
      </c>
      <c r="H7" s="189" t="s">
        <v>38</v>
      </c>
      <c r="I7" s="83" t="s">
        <v>48</v>
      </c>
    </row>
    <row r="8" spans="1:11" s="85" customFormat="1" ht="28.8" customHeight="1" x14ac:dyDescent="0.3">
      <c r="A8"/>
      <c r="B8" s="317" t="s">
        <v>39</v>
      </c>
      <c r="C8" s="314">
        <v>0.9</v>
      </c>
      <c r="D8" s="82">
        <v>2.1</v>
      </c>
      <c r="E8" s="300">
        <f t="shared" si="0"/>
        <v>1.8900000000000001</v>
      </c>
      <c r="F8" s="357">
        <v>1</v>
      </c>
      <c r="G8" s="306">
        <f>F8*E8</f>
        <v>1.8900000000000001</v>
      </c>
      <c r="H8" s="189" t="s">
        <v>38</v>
      </c>
      <c r="I8" s="190"/>
      <c r="J8"/>
      <c r="K8"/>
    </row>
    <row r="9" spans="1:11" ht="28.8" hidden="1" customHeight="1" x14ac:dyDescent="0.3">
      <c r="B9" s="318" t="s">
        <v>80</v>
      </c>
      <c r="C9" s="314">
        <v>0.9</v>
      </c>
      <c r="D9" s="82">
        <v>2.1</v>
      </c>
      <c r="E9" s="300">
        <f t="shared" si="0"/>
        <v>1.8900000000000001</v>
      </c>
      <c r="F9" s="357"/>
      <c r="G9" s="306">
        <f>F9*E9</f>
        <v>0</v>
      </c>
      <c r="H9" s="189" t="s">
        <v>38</v>
      </c>
      <c r="I9" s="83" t="s">
        <v>48</v>
      </c>
    </row>
    <row r="10" spans="1:11" ht="28.8" customHeight="1" x14ac:dyDescent="0.3">
      <c r="B10" s="317" t="s">
        <v>40</v>
      </c>
      <c r="C10" s="314">
        <v>0.9</v>
      </c>
      <c r="D10" s="82">
        <v>2.1</v>
      </c>
      <c r="E10" s="300">
        <f t="shared" si="0"/>
        <v>1.8900000000000001</v>
      </c>
      <c r="F10" s="357">
        <v>5</v>
      </c>
      <c r="G10" s="306">
        <f>F10*E10</f>
        <v>9.4500000000000011</v>
      </c>
      <c r="H10" s="189" t="s">
        <v>38</v>
      </c>
      <c r="I10" s="190"/>
    </row>
    <row r="11" spans="1:11" ht="28.8" hidden="1" customHeight="1" x14ac:dyDescent="0.3">
      <c r="B11" s="318" t="s">
        <v>81</v>
      </c>
      <c r="C11" s="314">
        <v>0.9</v>
      </c>
      <c r="D11" s="82">
        <v>2.1</v>
      </c>
      <c r="E11" s="300">
        <f t="shared" si="0"/>
        <v>1.8900000000000001</v>
      </c>
      <c r="F11" s="357"/>
      <c r="G11" s="306">
        <f>F11*E11</f>
        <v>0</v>
      </c>
      <c r="H11" s="189" t="s">
        <v>38</v>
      </c>
      <c r="I11" s="83" t="s">
        <v>48</v>
      </c>
    </row>
    <row r="12" spans="1:11" ht="28.8" hidden="1" customHeight="1" x14ac:dyDescent="0.3">
      <c r="B12" s="318" t="s">
        <v>88</v>
      </c>
      <c r="C12" s="314">
        <v>1.1499999999999999</v>
      </c>
      <c r="D12" s="82">
        <v>2.1</v>
      </c>
      <c r="E12" s="300">
        <f t="shared" ref="E12" si="1">C12*D12</f>
        <v>2.415</v>
      </c>
      <c r="F12" s="357"/>
      <c r="G12" s="306">
        <f>F12*E12</f>
        <v>0</v>
      </c>
      <c r="H12" s="189" t="s">
        <v>38</v>
      </c>
      <c r="I12" s="83" t="s">
        <v>83</v>
      </c>
    </row>
    <row r="13" spans="1:11" ht="28.8" customHeight="1" x14ac:dyDescent="0.3">
      <c r="B13" s="318" t="s">
        <v>82</v>
      </c>
      <c r="C13" s="314">
        <v>1.4</v>
      </c>
      <c r="D13" s="82">
        <v>2.1</v>
      </c>
      <c r="E13" s="300">
        <f t="shared" si="0"/>
        <v>2.94</v>
      </c>
      <c r="F13" s="358">
        <v>3</v>
      </c>
      <c r="G13" s="335">
        <f>F13*E13</f>
        <v>8.82</v>
      </c>
      <c r="H13" s="189" t="s">
        <v>38</v>
      </c>
      <c r="I13" s="83" t="s">
        <v>83</v>
      </c>
    </row>
    <row r="14" spans="1:11" ht="28.8" customHeight="1" thickBot="1" x14ac:dyDescent="0.35">
      <c r="B14" s="336" t="s">
        <v>172</v>
      </c>
      <c r="C14" s="337">
        <v>1.7</v>
      </c>
      <c r="D14" s="338">
        <v>2.1</v>
      </c>
      <c r="E14" s="339">
        <f t="shared" si="0"/>
        <v>3.57</v>
      </c>
      <c r="F14" s="359">
        <v>4</v>
      </c>
      <c r="G14" s="340">
        <f>F14*E14</f>
        <v>14.28</v>
      </c>
      <c r="H14" s="341" t="s">
        <v>38</v>
      </c>
      <c r="I14" s="342" t="s">
        <v>83</v>
      </c>
    </row>
    <row r="15" spans="1:11" ht="24" customHeight="1" thickBot="1" x14ac:dyDescent="0.35">
      <c r="A15" s="85"/>
      <c r="B15" s="329"/>
      <c r="C15" s="330"/>
      <c r="D15" s="330"/>
      <c r="E15" s="330"/>
      <c r="F15" s="331">
        <f>SUM(F4:F14)</f>
        <v>22</v>
      </c>
      <c r="G15" s="332">
        <f>SUM(G4:G14)</f>
        <v>50.505000000000003</v>
      </c>
      <c r="H15" s="333" t="s">
        <v>38</v>
      </c>
      <c r="I15" s="334"/>
      <c r="J15" s="85"/>
      <c r="K15" s="85"/>
    </row>
    <row r="16" spans="1:11" ht="31.2" customHeight="1" thickTop="1" thickBot="1" x14ac:dyDescent="0.35">
      <c r="A16" s="3"/>
      <c r="B16" s="324"/>
      <c r="C16" s="325"/>
      <c r="D16" s="325"/>
      <c r="E16" s="325"/>
      <c r="F16" s="326"/>
      <c r="G16" s="326"/>
      <c r="H16" s="327"/>
      <c r="I16" s="328"/>
      <c r="J16" s="3"/>
    </row>
    <row r="17" spans="1:11" ht="30" customHeight="1" thickBot="1" x14ac:dyDescent="0.35">
      <c r="B17" s="321" t="s">
        <v>176</v>
      </c>
      <c r="C17" s="319">
        <v>1.7</v>
      </c>
      <c r="D17" s="192">
        <v>2.1</v>
      </c>
      <c r="E17" s="302">
        <f t="shared" ref="E17" si="2">C17*D17</f>
        <v>3.57</v>
      </c>
      <c r="F17" s="360">
        <v>1</v>
      </c>
      <c r="G17" s="309">
        <f>F17*E17</f>
        <v>3.57</v>
      </c>
      <c r="H17" s="305" t="s">
        <v>177</v>
      </c>
      <c r="I17" s="196" t="s">
        <v>84</v>
      </c>
    </row>
    <row r="18" spans="1:11" ht="30" customHeight="1" thickBot="1" x14ac:dyDescent="0.35">
      <c r="A18" s="85"/>
      <c r="B18" s="100"/>
      <c r="C18" s="101"/>
      <c r="D18" s="101"/>
      <c r="E18" s="101"/>
      <c r="F18" s="102">
        <f>SUM(F17:F17)</f>
        <v>1</v>
      </c>
      <c r="G18" s="307">
        <f>SUM(G17:G17)</f>
        <v>3.57</v>
      </c>
      <c r="H18" s="193"/>
      <c r="I18" s="84"/>
      <c r="J18" s="85"/>
      <c r="K18" s="85"/>
    </row>
    <row r="19" spans="1:11" ht="23.4" customHeight="1" thickTop="1" thickBot="1" x14ac:dyDescent="0.35">
      <c r="A19" s="85"/>
      <c r="B19" s="198"/>
      <c r="C19" s="207"/>
      <c r="D19" s="194"/>
      <c r="E19" s="194"/>
      <c r="F19" s="199"/>
      <c r="G19" s="310"/>
      <c r="H19" s="195"/>
      <c r="I19" s="200"/>
      <c r="J19" s="85"/>
      <c r="K19" s="85"/>
    </row>
    <row r="20" spans="1:11" ht="28.8" customHeight="1" x14ac:dyDescent="0.3">
      <c r="B20" s="320" t="s">
        <v>174</v>
      </c>
      <c r="C20" s="313">
        <v>0.9</v>
      </c>
      <c r="D20" s="191">
        <v>2.1</v>
      </c>
      <c r="E20" s="301">
        <f t="shared" ref="E20" si="3">C20*D20</f>
        <v>1.8900000000000001</v>
      </c>
      <c r="F20" s="361">
        <v>2</v>
      </c>
      <c r="G20" s="308">
        <f>F20*E20</f>
        <v>3.7800000000000002</v>
      </c>
      <c r="H20" s="206" t="s">
        <v>87</v>
      </c>
      <c r="I20" s="188" t="s">
        <v>86</v>
      </c>
    </row>
    <row r="21" spans="1:11" ht="28.8" customHeight="1" thickBot="1" x14ac:dyDescent="0.35">
      <c r="B21" s="323" t="s">
        <v>184</v>
      </c>
      <c r="C21" s="322">
        <v>1.5</v>
      </c>
      <c r="D21" s="203">
        <v>2.1</v>
      </c>
      <c r="E21" s="303">
        <f t="shared" ref="E21" si="4">C21*D21</f>
        <v>3.1500000000000004</v>
      </c>
      <c r="F21" s="362">
        <v>2</v>
      </c>
      <c r="G21" s="311">
        <f>F21*E21</f>
        <v>6.3000000000000007</v>
      </c>
      <c r="H21" s="204" t="s">
        <v>175</v>
      </c>
      <c r="I21" s="205" t="s">
        <v>86</v>
      </c>
    </row>
    <row r="22" spans="1:11" ht="28.2" customHeight="1" thickTop="1" thickBot="1" x14ac:dyDescent="0.35">
      <c r="B22" s="100"/>
      <c r="C22" s="101"/>
      <c r="D22" s="101"/>
      <c r="E22" s="101"/>
      <c r="F22" s="102">
        <f>SUM(F20:F21)</f>
        <v>4</v>
      </c>
      <c r="G22" s="102">
        <f>SUM(G20:G21)</f>
        <v>10.080000000000002</v>
      </c>
      <c r="H22" s="193"/>
      <c r="I22" s="84"/>
    </row>
    <row r="23" spans="1:11" ht="33.6" customHeight="1" thickTop="1" thickBot="1" x14ac:dyDescent="0.35"/>
    <row r="24" spans="1:11" s="69" customFormat="1" ht="54" customHeight="1" thickBot="1" x14ac:dyDescent="0.2">
      <c r="B24" s="179" t="s">
        <v>89</v>
      </c>
      <c r="C24" s="180" t="s">
        <v>32</v>
      </c>
      <c r="D24" s="181" t="s">
        <v>33</v>
      </c>
      <c r="E24" s="297" t="s">
        <v>34</v>
      </c>
      <c r="F24" s="197" t="s">
        <v>35</v>
      </c>
      <c r="G24" s="304" t="s">
        <v>36</v>
      </c>
      <c r="H24" s="182" t="s">
        <v>37</v>
      </c>
      <c r="I24" s="183" t="s">
        <v>77</v>
      </c>
    </row>
    <row r="25" spans="1:11" ht="28.8" customHeight="1" x14ac:dyDescent="0.3">
      <c r="B25" s="343" t="s">
        <v>49</v>
      </c>
      <c r="C25" s="344">
        <v>1</v>
      </c>
      <c r="D25" s="345">
        <v>1.1000000000000001</v>
      </c>
      <c r="E25" s="346">
        <f t="shared" ref="E25" si="5">C25*D25</f>
        <v>1.1000000000000001</v>
      </c>
      <c r="F25" s="363">
        <v>1</v>
      </c>
      <c r="G25" s="347">
        <f>F25*E25</f>
        <v>1.1000000000000001</v>
      </c>
      <c r="H25" s="348" t="s">
        <v>90</v>
      </c>
      <c r="I25" s="349"/>
    </row>
    <row r="26" spans="1:11" ht="28.8" customHeight="1" x14ac:dyDescent="0.3">
      <c r="B26" s="350" t="s">
        <v>178</v>
      </c>
      <c r="C26" s="351">
        <v>1.2</v>
      </c>
      <c r="D26" s="352">
        <v>1.1000000000000001</v>
      </c>
      <c r="E26" s="353">
        <f t="shared" ref="E26" si="6">C26*D26</f>
        <v>1.32</v>
      </c>
      <c r="F26" s="364">
        <v>1</v>
      </c>
      <c r="G26" s="354">
        <f>F26*E26</f>
        <v>1.32</v>
      </c>
      <c r="H26" s="355" t="s">
        <v>90</v>
      </c>
      <c r="I26" s="356"/>
    </row>
    <row r="27" spans="1:11" ht="28.8" customHeight="1" thickBot="1" x14ac:dyDescent="0.35">
      <c r="B27" s="201" t="s">
        <v>179</v>
      </c>
      <c r="C27" s="202">
        <v>1</v>
      </c>
      <c r="D27" s="203">
        <v>1.1000000000000001</v>
      </c>
      <c r="E27" s="303">
        <f t="shared" ref="E27" si="7">C27*D27</f>
        <v>1.1000000000000001</v>
      </c>
      <c r="F27" s="362">
        <v>2</v>
      </c>
      <c r="G27" s="311">
        <f>F27*E27</f>
        <v>2.2000000000000002</v>
      </c>
      <c r="H27" s="204" t="s">
        <v>180</v>
      </c>
      <c r="I27" s="205" t="s">
        <v>181</v>
      </c>
    </row>
    <row r="28" spans="1:11" ht="28.2" customHeight="1" thickTop="1" thickBot="1" x14ac:dyDescent="0.35">
      <c r="B28" s="100"/>
      <c r="C28" s="101"/>
      <c r="D28" s="101"/>
      <c r="E28" s="101"/>
      <c r="F28" s="102">
        <f>SUM(F24:F27)</f>
        <v>4</v>
      </c>
      <c r="G28" s="102">
        <f>SUM(G24:G27)</f>
        <v>4.62</v>
      </c>
      <c r="H28" s="193"/>
      <c r="I28" s="84"/>
    </row>
    <row r="29" spans="1:11" ht="16.2" thickTop="1" x14ac:dyDescent="0.3"/>
    <row r="31" spans="1:11" s="209" customFormat="1" ht="19.2" customHeight="1" x14ac:dyDescent="0.3">
      <c r="F31" s="78"/>
      <c r="G31" s="78"/>
      <c r="H31" s="295"/>
      <c r="I31" s="295"/>
    </row>
    <row r="32" spans="1:11" s="209" customFormat="1" ht="19.2" customHeight="1" x14ac:dyDescent="0.3">
      <c r="F32" s="78"/>
      <c r="G32" s="78"/>
      <c r="H32" s="295"/>
      <c r="I32" s="295"/>
    </row>
    <row r="33" spans="2:13" s="209" customFormat="1" ht="19.2" customHeight="1" x14ac:dyDescent="0.3">
      <c r="F33" s="78"/>
      <c r="G33" s="78"/>
      <c r="H33" s="295"/>
      <c r="I33" s="295"/>
    </row>
    <row r="34" spans="2:13" s="209" customFormat="1" ht="19.2" customHeight="1" x14ac:dyDescent="0.3">
      <c r="F34" s="78"/>
      <c r="G34" s="78"/>
      <c r="H34" s="295"/>
      <c r="I34" s="295"/>
    </row>
    <row r="35" spans="2:13" s="209" customFormat="1" ht="19.2" customHeight="1" x14ac:dyDescent="0.3">
      <c r="F35" s="78"/>
      <c r="G35" s="78"/>
      <c r="H35" s="295"/>
      <c r="I35" s="295"/>
    </row>
    <row r="36" spans="2:13" s="209" customFormat="1" ht="19.2" customHeight="1" x14ac:dyDescent="0.3">
      <c r="F36" s="78"/>
      <c r="G36" s="78"/>
      <c r="H36" s="295"/>
      <c r="I36" s="295"/>
    </row>
    <row r="37" spans="2:13" s="209" customFormat="1" ht="19.2" customHeight="1" x14ac:dyDescent="0.3">
      <c r="F37" s="78"/>
      <c r="G37" s="78"/>
      <c r="H37" s="295"/>
      <c r="I37" s="295"/>
    </row>
    <row r="38" spans="2:13" s="209" customFormat="1" ht="19.2" customHeight="1" x14ac:dyDescent="0.3">
      <c r="B38" s="293" t="s">
        <v>79</v>
      </c>
      <c r="C38" s="293">
        <v>850</v>
      </c>
      <c r="D38" s="293">
        <v>2100</v>
      </c>
      <c r="E38" s="294">
        <v>1</v>
      </c>
      <c r="F38" s="78"/>
      <c r="G38" s="78"/>
      <c r="H38" s="295"/>
      <c r="I38" s="295"/>
    </row>
    <row r="39" spans="2:13" s="209" customFormat="1" ht="19.2" customHeight="1" x14ac:dyDescent="0.3">
      <c r="B39" s="293" t="s">
        <v>46</v>
      </c>
      <c r="C39" s="293">
        <v>850</v>
      </c>
      <c r="D39" s="293">
        <v>2100</v>
      </c>
      <c r="E39" s="294">
        <v>5</v>
      </c>
      <c r="F39" s="78"/>
      <c r="G39" s="78"/>
      <c r="H39" s="295"/>
      <c r="I39" s="295"/>
    </row>
    <row r="40" spans="2:13" s="209" customFormat="1" ht="19.2" customHeight="1" x14ac:dyDescent="0.3">
      <c r="B40" s="293" t="s">
        <v>47</v>
      </c>
      <c r="C40" s="293">
        <v>850</v>
      </c>
      <c r="D40" s="293">
        <v>2100</v>
      </c>
      <c r="E40" s="294">
        <v>3</v>
      </c>
      <c r="F40" s="78"/>
      <c r="G40" s="78"/>
      <c r="H40" s="295"/>
      <c r="I40" s="295"/>
    </row>
    <row r="41" spans="2:13" s="209" customFormat="1" ht="19.2" customHeight="1" x14ac:dyDescent="0.3">
      <c r="B41" s="293" t="s">
        <v>39</v>
      </c>
      <c r="C41" s="293">
        <v>900</v>
      </c>
      <c r="D41" s="293">
        <v>2100</v>
      </c>
      <c r="E41" s="294">
        <v>1</v>
      </c>
      <c r="F41" s="78"/>
      <c r="G41" s="78"/>
      <c r="H41" s="295"/>
      <c r="I41" s="295"/>
    </row>
    <row r="42" spans="2:13" s="209" customFormat="1" ht="19.2" customHeight="1" x14ac:dyDescent="0.3">
      <c r="B42" s="293" t="s">
        <v>40</v>
      </c>
      <c r="C42" s="293">
        <v>900</v>
      </c>
      <c r="D42" s="293">
        <v>2100</v>
      </c>
      <c r="E42" s="294">
        <v>5</v>
      </c>
      <c r="F42" s="78"/>
      <c r="G42" s="78"/>
      <c r="H42" s="295"/>
      <c r="I42" s="295"/>
    </row>
    <row r="43" spans="2:13" x14ac:dyDescent="0.3">
      <c r="B43" s="293" t="s">
        <v>82</v>
      </c>
      <c r="C43" s="293">
        <v>1400</v>
      </c>
      <c r="D43" s="293">
        <v>2100</v>
      </c>
      <c r="E43" s="294">
        <v>3</v>
      </c>
    </row>
    <row r="44" spans="2:13" x14ac:dyDescent="0.3">
      <c r="B44" s="293" t="s">
        <v>172</v>
      </c>
      <c r="C44" s="293">
        <v>1700</v>
      </c>
      <c r="D44" s="293">
        <v>2100</v>
      </c>
      <c r="E44" s="294">
        <v>4</v>
      </c>
    </row>
    <row r="45" spans="2:13" x14ac:dyDescent="0.3">
      <c r="B45" s="209"/>
      <c r="C45" s="209"/>
      <c r="D45" s="209"/>
      <c r="E45" s="296">
        <f>SUM(E38:E44)</f>
        <v>22</v>
      </c>
    </row>
    <row r="46" spans="2:13" x14ac:dyDescent="0.3">
      <c r="B46" s="293" t="s">
        <v>173</v>
      </c>
      <c r="C46" s="293">
        <v>1700</v>
      </c>
      <c r="D46" s="293">
        <v>2100</v>
      </c>
      <c r="E46" s="294">
        <v>1</v>
      </c>
    </row>
    <row r="47" spans="2:13" x14ac:dyDescent="0.3">
      <c r="B47" s="209"/>
      <c r="C47" s="209"/>
      <c r="D47" s="209"/>
      <c r="E47" s="296"/>
      <c r="H47"/>
      <c r="I47" s="76"/>
      <c r="J47" s="77"/>
      <c r="K47" s="77"/>
      <c r="L47" s="77"/>
      <c r="M47" s="178"/>
    </row>
    <row r="48" spans="2:13" x14ac:dyDescent="0.3">
      <c r="B48" s="293" t="s">
        <v>174</v>
      </c>
      <c r="C48" s="293">
        <v>900</v>
      </c>
      <c r="D48" s="293">
        <v>2100</v>
      </c>
      <c r="E48" s="294">
        <v>2</v>
      </c>
    </row>
    <row r="49" spans="2:5" x14ac:dyDescent="0.3">
      <c r="B49" s="293" t="s">
        <v>85</v>
      </c>
      <c r="C49" s="293">
        <v>1500</v>
      </c>
      <c r="D49" s="293">
        <v>2100</v>
      </c>
      <c r="E49" s="294">
        <v>2</v>
      </c>
    </row>
  </sheetData>
  <phoneticPr fontId="42" type="noConversion"/>
  <pageMargins left="0.7" right="0.7" top="0.75" bottom="0.75" header="0.3" footer="0.3"/>
  <pageSetup paperSize="8" scale="89" orientation="landscape" horizontalDpi="1200" verticalDpi="1200" r:id="rId1"/>
  <rowBreaks count="1" manualBreakCount="1">
    <brk id="29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BDC44-0299-466B-83C1-FFF847C4D5C4}">
  <dimension ref="B1:G31"/>
  <sheetViews>
    <sheetView view="pageBreakPreview" topLeftCell="A11" zoomScale="130" zoomScaleNormal="100" zoomScaleSheetLayoutView="130" workbookViewId="0">
      <selection activeCell="B26" sqref="B26"/>
    </sheetView>
  </sheetViews>
  <sheetFormatPr defaultRowHeight="14.4" x14ac:dyDescent="0.3"/>
  <cols>
    <col min="1" max="1" width="4.21875" customWidth="1"/>
    <col min="2" max="2" width="6.77734375" customWidth="1"/>
    <col min="3" max="3" width="64.109375" customWidth="1"/>
    <col min="4" max="6" width="13.5546875" style="74" customWidth="1"/>
    <col min="7" max="7" width="24.88671875" style="5" customWidth="1"/>
    <col min="8" max="8" width="4.77734375" customWidth="1"/>
  </cols>
  <sheetData>
    <row r="1" spans="2:7" ht="15" thickBot="1" x14ac:dyDescent="0.35"/>
    <row r="2" spans="2:7" s="70" customFormat="1" ht="44.4" customHeight="1" thickBot="1" x14ac:dyDescent="0.35">
      <c r="B2" s="138" t="s">
        <v>25</v>
      </c>
      <c r="C2" s="139" t="s">
        <v>55</v>
      </c>
      <c r="D2" s="140" t="s">
        <v>27</v>
      </c>
      <c r="E2" s="141" t="s">
        <v>30</v>
      </c>
      <c r="F2" s="142" t="s">
        <v>28</v>
      </c>
      <c r="G2" s="143" t="s">
        <v>26</v>
      </c>
    </row>
    <row r="3" spans="2:7" s="149" customFormat="1" ht="13.8" customHeight="1" thickBot="1" x14ac:dyDescent="0.25">
      <c r="B3" s="144">
        <v>1</v>
      </c>
      <c r="C3" s="145">
        <v>2</v>
      </c>
      <c r="D3" s="146">
        <v>3</v>
      </c>
      <c r="E3" s="147">
        <v>4</v>
      </c>
      <c r="F3" s="148">
        <v>5</v>
      </c>
      <c r="G3" s="144">
        <v>6</v>
      </c>
    </row>
    <row r="4" spans="2:7" ht="24" customHeight="1" thickTop="1" thickBot="1" x14ac:dyDescent="0.35">
      <c r="B4" s="128">
        <v>1</v>
      </c>
      <c r="C4" s="129" t="s">
        <v>152</v>
      </c>
      <c r="D4" s="130"/>
      <c r="E4" s="131">
        <v>423.13</v>
      </c>
      <c r="F4" s="132"/>
      <c r="G4" s="133"/>
    </row>
    <row r="5" spans="2:7" ht="13.2" customHeight="1" thickTop="1" x14ac:dyDescent="0.3">
      <c r="B5" s="73"/>
      <c r="C5" s="121"/>
      <c r="D5" s="123"/>
      <c r="E5" s="124"/>
      <c r="F5" s="122"/>
      <c r="G5" s="72"/>
    </row>
    <row r="6" spans="2:7" ht="24" customHeight="1" thickBot="1" x14ac:dyDescent="0.35">
      <c r="B6" s="128">
        <v>2</v>
      </c>
      <c r="C6" s="129" t="s">
        <v>153</v>
      </c>
      <c r="D6" s="130"/>
      <c r="E6" s="131">
        <v>423.13</v>
      </c>
      <c r="F6" s="132"/>
      <c r="G6" s="133"/>
    </row>
    <row r="7" spans="2:7" ht="13.2" customHeight="1" thickTop="1" x14ac:dyDescent="0.3">
      <c r="B7" s="73"/>
      <c r="C7" s="121"/>
      <c r="D7" s="123"/>
      <c r="E7" s="124"/>
      <c r="F7" s="122"/>
      <c r="G7" s="72"/>
    </row>
    <row r="8" spans="2:7" ht="24" customHeight="1" thickBot="1" x14ac:dyDescent="0.35">
      <c r="B8" s="128">
        <v>3</v>
      </c>
      <c r="C8" s="129" t="s">
        <v>154</v>
      </c>
      <c r="D8" s="130">
        <v>153.19999999999999</v>
      </c>
      <c r="E8" s="131">
        <f>D8*3.1</f>
        <v>474.91999999999996</v>
      </c>
      <c r="F8" s="132"/>
      <c r="G8" s="133" t="s">
        <v>29</v>
      </c>
    </row>
    <row r="9" spans="2:7" ht="13.2" customHeight="1" thickTop="1" x14ac:dyDescent="0.3">
      <c r="B9" s="73"/>
      <c r="C9" s="125"/>
      <c r="D9" s="136"/>
      <c r="E9" s="137"/>
      <c r="F9" s="122"/>
      <c r="G9" s="72"/>
    </row>
    <row r="10" spans="2:7" ht="24" customHeight="1" thickBot="1" x14ac:dyDescent="0.35">
      <c r="B10" s="128">
        <v>4</v>
      </c>
      <c r="C10" s="129" t="s">
        <v>155</v>
      </c>
      <c r="D10" s="130">
        <v>34.25</v>
      </c>
      <c r="E10" s="131">
        <f>D10*3.1</f>
        <v>106.175</v>
      </c>
      <c r="F10" s="132"/>
      <c r="G10" s="133" t="s">
        <v>29</v>
      </c>
    </row>
    <row r="11" spans="2:7" ht="13.2" customHeight="1" thickTop="1" x14ac:dyDescent="0.3">
      <c r="B11" s="73"/>
      <c r="C11" s="125"/>
      <c r="D11" s="136"/>
      <c r="E11" s="137"/>
      <c r="F11" s="122"/>
      <c r="G11" s="72"/>
    </row>
    <row r="12" spans="2:7" ht="24" customHeight="1" thickBot="1" x14ac:dyDescent="0.35">
      <c r="B12" s="128">
        <v>5</v>
      </c>
      <c r="C12" s="129" t="s">
        <v>156</v>
      </c>
      <c r="D12" s="130" t="s">
        <v>157</v>
      </c>
      <c r="E12" s="131">
        <v>1.1000000000000001</v>
      </c>
      <c r="F12" s="132">
        <v>1</v>
      </c>
      <c r="G12" s="133" t="s">
        <v>29</v>
      </c>
    </row>
    <row r="13" spans="2:7" ht="13.2" customHeight="1" thickTop="1" x14ac:dyDescent="0.3">
      <c r="B13" s="73"/>
      <c r="C13" s="125"/>
      <c r="D13" s="136"/>
      <c r="E13" s="137"/>
      <c r="F13" s="122"/>
      <c r="G13" s="72"/>
    </row>
    <row r="14" spans="2:7" ht="24" customHeight="1" thickBot="1" x14ac:dyDescent="0.35">
      <c r="B14" s="128">
        <v>6</v>
      </c>
      <c r="C14" s="129" t="s">
        <v>43</v>
      </c>
      <c r="D14" s="130"/>
      <c r="E14" s="131"/>
      <c r="F14" s="132">
        <v>26</v>
      </c>
      <c r="G14" s="135"/>
    </row>
    <row r="15" spans="2:7" ht="13.2" customHeight="1" thickTop="1" x14ac:dyDescent="0.3">
      <c r="B15" s="73"/>
      <c r="C15" s="125"/>
      <c r="D15" s="123"/>
      <c r="E15" s="124"/>
      <c r="F15" s="122"/>
      <c r="G15" s="72"/>
    </row>
    <row r="16" spans="2:7" ht="24" customHeight="1" thickBot="1" x14ac:dyDescent="0.35">
      <c r="B16" s="128">
        <v>7</v>
      </c>
      <c r="C16" s="129" t="s">
        <v>158</v>
      </c>
      <c r="D16" s="130"/>
      <c r="E16" s="131"/>
      <c r="F16" s="132">
        <v>6</v>
      </c>
      <c r="G16" s="135"/>
    </row>
    <row r="17" spans="2:7" ht="13.2" customHeight="1" thickTop="1" x14ac:dyDescent="0.3">
      <c r="B17" s="73"/>
      <c r="C17" s="125"/>
      <c r="D17" s="123"/>
      <c r="E17" s="124"/>
      <c r="F17" s="122"/>
      <c r="G17" s="72"/>
    </row>
    <row r="18" spans="2:7" ht="24" customHeight="1" thickBot="1" x14ac:dyDescent="0.35">
      <c r="B18" s="128">
        <v>8</v>
      </c>
      <c r="C18" s="129" t="s">
        <v>159</v>
      </c>
      <c r="D18" s="130"/>
      <c r="E18" s="131"/>
      <c r="F18" s="132">
        <v>4</v>
      </c>
      <c r="G18" s="135"/>
    </row>
    <row r="19" spans="2:7" ht="13.2" customHeight="1" thickTop="1" x14ac:dyDescent="0.3">
      <c r="B19" s="73"/>
      <c r="C19" s="125"/>
      <c r="D19" s="123"/>
      <c r="E19" s="124"/>
      <c r="F19" s="122"/>
      <c r="G19" s="72"/>
    </row>
    <row r="20" spans="2:7" ht="24" customHeight="1" thickBot="1" x14ac:dyDescent="0.35">
      <c r="B20" s="128">
        <v>9</v>
      </c>
      <c r="C20" s="129" t="s">
        <v>41</v>
      </c>
      <c r="D20" s="130"/>
      <c r="E20" s="131"/>
      <c r="F20" s="132">
        <v>6</v>
      </c>
      <c r="G20" s="133"/>
    </row>
    <row r="21" spans="2:7" ht="13.2" customHeight="1" thickTop="1" x14ac:dyDescent="0.3">
      <c r="B21" s="73"/>
      <c r="C21" s="125"/>
      <c r="D21" s="123"/>
      <c r="E21" s="124"/>
      <c r="F21" s="122"/>
      <c r="G21" s="72"/>
    </row>
    <row r="22" spans="2:7" ht="24" customHeight="1" thickBot="1" x14ac:dyDescent="0.35">
      <c r="B22" s="128">
        <v>10</v>
      </c>
      <c r="C22" s="134" t="s">
        <v>42</v>
      </c>
      <c r="D22" s="130"/>
      <c r="E22" s="131"/>
      <c r="F22" s="132">
        <v>12</v>
      </c>
      <c r="G22" s="135"/>
    </row>
    <row r="23" spans="2:7" ht="13.2" customHeight="1" thickTop="1" x14ac:dyDescent="0.3">
      <c r="B23" s="73"/>
      <c r="C23" s="125"/>
      <c r="D23" s="123"/>
      <c r="E23" s="124"/>
      <c r="F23" s="122"/>
      <c r="G23" s="71"/>
    </row>
    <row r="24" spans="2:7" ht="24" customHeight="1" thickBot="1" x14ac:dyDescent="0.35">
      <c r="B24" s="128">
        <v>11</v>
      </c>
      <c r="C24" s="129" t="s">
        <v>56</v>
      </c>
      <c r="D24" s="130"/>
      <c r="E24" s="131"/>
      <c r="F24" s="132">
        <v>6</v>
      </c>
      <c r="G24" s="133"/>
    </row>
    <row r="25" spans="2:7" ht="13.8" customHeight="1" thickTop="1" thickBot="1" x14ac:dyDescent="0.35">
      <c r="B25" s="73"/>
      <c r="C25" s="125"/>
      <c r="D25" s="126"/>
      <c r="E25" s="127"/>
      <c r="F25" s="122"/>
      <c r="G25" s="72"/>
    </row>
    <row r="26" spans="2:7" x14ac:dyDescent="0.3">
      <c r="E26" s="75"/>
    </row>
    <row r="27" spans="2:7" x14ac:dyDescent="0.3">
      <c r="E27" s="75"/>
    </row>
    <row r="28" spans="2:7" x14ac:dyDescent="0.3">
      <c r="E28" s="75"/>
    </row>
    <row r="29" spans="2:7" x14ac:dyDescent="0.3">
      <c r="E29" s="75"/>
    </row>
    <row r="31" spans="2:7" x14ac:dyDescent="0.3">
      <c r="B31">
        <v>7</v>
      </c>
    </row>
  </sheetData>
  <phoneticPr fontId="23" type="noConversion"/>
  <pageMargins left="0.7" right="0.7" top="0.75" bottom="0.75" header="0.3" footer="0.3"/>
  <pageSetup paperSize="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98255-9126-498E-8125-33A3ECB3B927}">
  <dimension ref="A1:H74"/>
  <sheetViews>
    <sheetView view="pageBreakPreview" topLeftCell="B1" zoomScale="130" zoomScaleNormal="100" zoomScaleSheetLayoutView="130" workbookViewId="0">
      <selection activeCell="K30" sqref="K30"/>
    </sheetView>
  </sheetViews>
  <sheetFormatPr defaultRowHeight="14.4" x14ac:dyDescent="0.3"/>
  <cols>
    <col min="1" max="1" width="5" customWidth="1"/>
    <col min="2" max="2" width="13" style="1" customWidth="1"/>
    <col min="3" max="4" width="13" style="151" customWidth="1"/>
    <col min="5" max="6" width="6.77734375" customWidth="1"/>
  </cols>
  <sheetData>
    <row r="1" spans="2:6" ht="18.600000000000001" customHeight="1" x14ac:dyDescent="0.3"/>
    <row r="2" spans="2:6" s="1" customFormat="1" x14ac:dyDescent="0.3">
      <c r="C2" s="151"/>
      <c r="D2" s="151"/>
    </row>
    <row r="3" spans="2:6" s="5" customFormat="1" ht="57" customHeight="1" x14ac:dyDescent="0.15">
      <c r="B3" s="385" t="s">
        <v>50</v>
      </c>
      <c r="C3" s="382" t="s">
        <v>51</v>
      </c>
      <c r="D3" s="103" t="s">
        <v>52</v>
      </c>
    </row>
    <row r="4" spans="2:6" s="105" customFormat="1" ht="17.399999999999999" customHeight="1" thickBot="1" x14ac:dyDescent="0.25">
      <c r="B4" s="386">
        <v>1</v>
      </c>
      <c r="C4" s="383">
        <v>2</v>
      </c>
      <c r="D4" s="104">
        <v>3</v>
      </c>
    </row>
    <row r="5" spans="2:6" s="1" customFormat="1" ht="18.899999999999999" customHeight="1" thickTop="1" x14ac:dyDescent="0.3">
      <c r="B5" s="387" t="s">
        <v>114</v>
      </c>
      <c r="C5" s="263">
        <v>36.61</v>
      </c>
      <c r="D5" s="261">
        <v>32.44</v>
      </c>
      <c r="E5" s="106"/>
      <c r="F5" s="106"/>
    </row>
    <row r="6" spans="2:6" s="1" customFormat="1" ht="18.899999999999999" customHeight="1" x14ac:dyDescent="0.3">
      <c r="B6" s="388" t="s">
        <v>115</v>
      </c>
      <c r="C6" s="224">
        <v>22.84</v>
      </c>
      <c r="D6" s="150">
        <v>21.96</v>
      </c>
      <c r="E6" s="106"/>
      <c r="F6" s="106"/>
    </row>
    <row r="7" spans="2:6" s="1" customFormat="1" ht="18.899999999999999" customHeight="1" x14ac:dyDescent="0.3">
      <c r="B7" s="388" t="s">
        <v>139</v>
      </c>
      <c r="C7" s="224">
        <v>3.55</v>
      </c>
      <c r="D7" s="150">
        <v>7.56</v>
      </c>
      <c r="E7" s="106"/>
      <c r="F7" s="106"/>
    </row>
    <row r="8" spans="2:6" s="1" customFormat="1" ht="18.899999999999999" customHeight="1" x14ac:dyDescent="0.3">
      <c r="B8" s="388" t="s">
        <v>116</v>
      </c>
      <c r="C8" s="224">
        <v>22.54</v>
      </c>
      <c r="D8" s="150">
        <v>23.79</v>
      </c>
      <c r="E8" s="106"/>
      <c r="F8" s="106"/>
    </row>
    <row r="9" spans="2:6" s="1" customFormat="1" ht="18.899999999999999" customHeight="1" x14ac:dyDescent="0.3">
      <c r="B9" s="388" t="s">
        <v>141</v>
      </c>
      <c r="C9" s="224">
        <v>2.91</v>
      </c>
      <c r="D9" s="150">
        <v>6.91</v>
      </c>
      <c r="E9" s="106"/>
      <c r="F9" s="106"/>
    </row>
    <row r="10" spans="2:6" s="1" customFormat="1" ht="18.899999999999999" customHeight="1" x14ac:dyDescent="0.3">
      <c r="B10" s="388" t="s">
        <v>117</v>
      </c>
      <c r="C10" s="224">
        <v>20.8</v>
      </c>
      <c r="D10" s="150">
        <v>23.34</v>
      </c>
      <c r="E10" s="106"/>
      <c r="F10" s="106"/>
    </row>
    <row r="11" spans="2:6" s="1" customFormat="1" ht="18.899999999999999" customHeight="1" x14ac:dyDescent="0.3">
      <c r="B11" s="388" t="s">
        <v>118</v>
      </c>
      <c r="C11" s="224">
        <v>5.49</v>
      </c>
      <c r="D11" s="150">
        <v>9.5</v>
      </c>
      <c r="E11" s="106"/>
      <c r="F11" s="106"/>
    </row>
    <row r="12" spans="2:6" s="1" customFormat="1" ht="18.899999999999999" customHeight="1" x14ac:dyDescent="0.3">
      <c r="B12" s="388" t="s">
        <v>130</v>
      </c>
      <c r="C12" s="224">
        <v>21.76</v>
      </c>
      <c r="D12" s="150">
        <v>27.73</v>
      </c>
      <c r="E12" s="106"/>
      <c r="F12" s="106"/>
    </row>
    <row r="13" spans="2:6" s="1" customFormat="1" ht="18.899999999999999" customHeight="1" x14ac:dyDescent="0.3">
      <c r="B13" s="388" t="s">
        <v>119</v>
      </c>
      <c r="C13" s="224">
        <v>43.43</v>
      </c>
      <c r="D13" s="150">
        <v>42.79</v>
      </c>
      <c r="E13" s="106"/>
      <c r="F13" s="106"/>
    </row>
    <row r="14" spans="2:6" s="1" customFormat="1" ht="18.899999999999999" customHeight="1" x14ac:dyDescent="0.3">
      <c r="B14" s="388" t="s">
        <v>121</v>
      </c>
      <c r="C14" s="224">
        <v>20.059999999999999</v>
      </c>
      <c r="D14" s="150">
        <v>20.41</v>
      </c>
      <c r="E14" s="106"/>
      <c r="F14" s="106"/>
    </row>
    <row r="15" spans="2:6" s="1" customFormat="1" ht="18.899999999999999" customHeight="1" x14ac:dyDescent="0.3">
      <c r="B15" s="388" t="s">
        <v>132</v>
      </c>
      <c r="C15" s="224">
        <v>3.09</v>
      </c>
      <c r="D15" s="150">
        <v>7.58</v>
      </c>
      <c r="E15" s="106"/>
      <c r="F15" s="106"/>
    </row>
    <row r="16" spans="2:6" s="1" customFormat="1" ht="18.899999999999999" customHeight="1" x14ac:dyDescent="0.3">
      <c r="B16" s="388" t="s">
        <v>145</v>
      </c>
      <c r="C16" s="224">
        <v>3.16</v>
      </c>
      <c r="D16" s="150">
        <v>7.16</v>
      </c>
      <c r="E16" s="106"/>
      <c r="F16" s="106"/>
    </row>
    <row r="17" spans="2:6" s="1" customFormat="1" ht="18.899999999999999" customHeight="1" x14ac:dyDescent="0.3">
      <c r="B17" s="388" t="s">
        <v>146</v>
      </c>
      <c r="C17" s="224">
        <v>3.04</v>
      </c>
      <c r="D17" s="150">
        <v>6.98</v>
      </c>
      <c r="E17" s="106"/>
      <c r="F17" s="106"/>
    </row>
    <row r="18" spans="2:6" s="1" customFormat="1" ht="18.899999999999999" customHeight="1" x14ac:dyDescent="0.3">
      <c r="B18" s="388" t="s">
        <v>147</v>
      </c>
      <c r="C18" s="224">
        <v>25.41</v>
      </c>
      <c r="D18" s="150">
        <v>27.81</v>
      </c>
      <c r="E18" s="106"/>
      <c r="F18" s="106"/>
    </row>
    <row r="19" spans="2:6" s="1" customFormat="1" ht="18.899999999999999" customHeight="1" x14ac:dyDescent="0.3">
      <c r="B19" s="388" t="s">
        <v>148</v>
      </c>
      <c r="C19" s="224">
        <v>3.29</v>
      </c>
      <c r="D19" s="150">
        <v>7.32</v>
      </c>
      <c r="E19" s="106"/>
      <c r="F19" s="106"/>
    </row>
    <row r="20" spans="2:6" s="1" customFormat="1" ht="18.899999999999999" customHeight="1" x14ac:dyDescent="0.3">
      <c r="B20" s="388" t="s">
        <v>149</v>
      </c>
      <c r="C20" s="224">
        <v>4.76</v>
      </c>
      <c r="D20" s="150">
        <v>9.66</v>
      </c>
      <c r="E20" s="106"/>
      <c r="F20" s="106"/>
    </row>
    <row r="21" spans="2:6" s="1" customFormat="1" ht="18.899999999999999" customHeight="1" x14ac:dyDescent="0.3">
      <c r="B21" s="388" t="s">
        <v>123</v>
      </c>
      <c r="C21" s="224">
        <v>7.21</v>
      </c>
      <c r="D21" s="150">
        <v>11.35</v>
      </c>
      <c r="E21" s="106"/>
      <c r="F21" s="106"/>
    </row>
    <row r="22" spans="2:6" s="1" customFormat="1" ht="18.899999999999999" customHeight="1" x14ac:dyDescent="0.3">
      <c r="B22" s="388" t="s">
        <v>125</v>
      </c>
      <c r="C22" s="224">
        <v>11.26</v>
      </c>
      <c r="D22" s="150">
        <v>13.74</v>
      </c>
      <c r="E22" s="106"/>
      <c r="F22" s="106"/>
    </row>
    <row r="23" spans="2:6" s="1" customFormat="1" ht="18.899999999999999" customHeight="1" x14ac:dyDescent="0.3">
      <c r="B23" s="388" t="s">
        <v>126</v>
      </c>
      <c r="C23" s="224">
        <v>35.020000000000003</v>
      </c>
      <c r="D23" s="150">
        <v>26.95</v>
      </c>
      <c r="E23" s="106"/>
      <c r="F23" s="106"/>
    </row>
    <row r="24" spans="2:6" s="1" customFormat="1" ht="18.899999999999999" customHeight="1" x14ac:dyDescent="0.3">
      <c r="B24" s="388" t="s">
        <v>127</v>
      </c>
      <c r="C24" s="224">
        <v>11.1</v>
      </c>
      <c r="D24" s="150">
        <v>13.91</v>
      </c>
      <c r="E24" s="106"/>
      <c r="F24" s="106"/>
    </row>
    <row r="25" spans="2:6" s="1" customFormat="1" ht="18.899999999999999" customHeight="1" x14ac:dyDescent="0.3">
      <c r="B25" s="388" t="s">
        <v>133</v>
      </c>
      <c r="C25" s="224">
        <v>19.55</v>
      </c>
      <c r="D25" s="150">
        <v>18.66</v>
      </c>
      <c r="E25" s="106"/>
      <c r="F25" s="106"/>
    </row>
    <row r="26" spans="2:6" s="1" customFormat="1" ht="18.600000000000001" customHeight="1" x14ac:dyDescent="0.3">
      <c r="B26" s="388" t="s">
        <v>142</v>
      </c>
      <c r="C26" s="224">
        <v>9.4700000000000006</v>
      </c>
      <c r="D26" s="150">
        <v>12.73</v>
      </c>
      <c r="E26" s="106"/>
      <c r="F26" s="106"/>
    </row>
    <row r="27" spans="2:6" s="1" customFormat="1" ht="18.899999999999999" customHeight="1" x14ac:dyDescent="0.3">
      <c r="B27" s="388" t="s">
        <v>135</v>
      </c>
      <c r="C27" s="224">
        <v>9.06</v>
      </c>
      <c r="D27" s="150">
        <v>12.64</v>
      </c>
      <c r="E27" s="106"/>
      <c r="F27" s="106"/>
    </row>
    <row r="28" spans="2:6" s="1" customFormat="1" ht="18.899999999999999" customHeight="1" x14ac:dyDescent="0.3">
      <c r="B28" s="388" t="s">
        <v>128</v>
      </c>
      <c r="C28" s="224">
        <v>9.5500000000000007</v>
      </c>
      <c r="D28" s="150">
        <v>12.64</v>
      </c>
      <c r="E28" s="106"/>
      <c r="F28" s="106"/>
    </row>
    <row r="29" spans="2:6" s="1" customFormat="1" ht="18.899999999999999" customHeight="1" x14ac:dyDescent="0.3">
      <c r="B29" s="388" t="s">
        <v>129</v>
      </c>
      <c r="C29" s="224">
        <v>6.25</v>
      </c>
      <c r="D29" s="150">
        <v>10.94</v>
      </c>
      <c r="E29" s="106"/>
      <c r="F29" s="106"/>
    </row>
    <row r="30" spans="2:6" s="1" customFormat="1" ht="18.899999999999999" customHeight="1" x14ac:dyDescent="0.3">
      <c r="B30" s="388" t="s">
        <v>137</v>
      </c>
      <c r="C30" s="224">
        <v>17.21</v>
      </c>
      <c r="D30" s="150">
        <v>20.62</v>
      </c>
      <c r="E30" s="106"/>
      <c r="F30" s="106"/>
    </row>
    <row r="31" spans="2:6" s="1" customFormat="1" ht="18.899999999999999" customHeight="1" x14ac:dyDescent="0.3">
      <c r="B31" s="388" t="s">
        <v>144</v>
      </c>
      <c r="C31" s="224">
        <v>10.61</v>
      </c>
      <c r="D31" s="150">
        <v>13.4</v>
      </c>
      <c r="E31" s="106"/>
      <c r="F31" s="106"/>
    </row>
    <row r="32" spans="2:6" s="1" customFormat="1" ht="18.899999999999999" customHeight="1" x14ac:dyDescent="0.3">
      <c r="B32" s="388" t="s">
        <v>150</v>
      </c>
      <c r="C32" s="224">
        <v>11.89</v>
      </c>
      <c r="D32" s="150">
        <v>14</v>
      </c>
      <c r="E32" s="106"/>
      <c r="F32" s="106"/>
    </row>
    <row r="33" spans="1:8" s="1" customFormat="1" ht="18.899999999999999" customHeight="1" thickBot="1" x14ac:dyDescent="0.35">
      <c r="B33" s="388" t="s">
        <v>151</v>
      </c>
      <c r="C33" s="224">
        <v>22.21</v>
      </c>
      <c r="D33" s="150">
        <v>25.55</v>
      </c>
      <c r="E33" s="106"/>
      <c r="F33" s="106"/>
    </row>
    <row r="34" spans="1:8" s="1" customFormat="1" ht="21" customHeight="1" thickTop="1" x14ac:dyDescent="0.3">
      <c r="B34" s="389"/>
      <c r="C34" s="384">
        <f>SUM(C5:C33)</f>
        <v>423.13</v>
      </c>
      <c r="D34" s="152"/>
    </row>
    <row r="37" spans="1:8" ht="18.600000000000001" customHeight="1" x14ac:dyDescent="0.3"/>
    <row r="38" spans="1:8" s="1" customFormat="1" x14ac:dyDescent="0.3">
      <c r="C38" s="151"/>
      <c r="D38" s="151"/>
    </row>
    <row r="42" spans="1:8" s="1" customFormat="1" ht="18.899999999999999" customHeight="1" x14ac:dyDescent="0.3">
      <c r="A42" s="265"/>
      <c r="F42" s="261"/>
      <c r="G42" s="223"/>
      <c r="H42" s="263"/>
    </row>
    <row r="43" spans="1:8" s="1" customFormat="1" ht="18.899999999999999" customHeight="1" x14ac:dyDescent="0.3">
      <c r="A43" s="265"/>
      <c r="F43" s="150"/>
      <c r="G43" s="223"/>
      <c r="H43" s="224"/>
    </row>
    <row r="44" spans="1:8" s="1" customFormat="1" ht="18.899999999999999" customHeight="1" x14ac:dyDescent="0.3">
      <c r="A44" s="265"/>
      <c r="F44" s="150"/>
      <c r="G44" s="223"/>
      <c r="H44" s="224"/>
    </row>
    <row r="45" spans="1:8" s="1" customFormat="1" ht="18.899999999999999" customHeight="1" x14ac:dyDescent="0.3">
      <c r="A45" s="265"/>
      <c r="F45" s="150"/>
      <c r="G45" s="223"/>
      <c r="H45" s="224"/>
    </row>
    <row r="46" spans="1:8" s="1" customFormat="1" ht="18.899999999999999" customHeight="1" x14ac:dyDescent="0.3">
      <c r="A46" s="265"/>
      <c r="F46" s="150"/>
      <c r="G46" s="223"/>
      <c r="H46" s="224"/>
    </row>
    <row r="47" spans="1:8" s="1" customFormat="1" ht="18.899999999999999" customHeight="1" x14ac:dyDescent="0.3">
      <c r="A47" s="265"/>
      <c r="F47" s="150"/>
      <c r="G47" s="223"/>
      <c r="H47" s="224"/>
    </row>
    <row r="48" spans="1:8" s="1" customFormat="1" ht="18.899999999999999" customHeight="1" x14ac:dyDescent="0.3">
      <c r="A48" s="265"/>
      <c r="F48" s="150"/>
      <c r="G48" s="223"/>
      <c r="H48" s="224"/>
    </row>
    <row r="49" spans="1:8" s="1" customFormat="1" ht="18.899999999999999" customHeight="1" x14ac:dyDescent="0.3">
      <c r="A49" s="265"/>
      <c r="F49" s="150"/>
      <c r="G49" s="223"/>
      <c r="H49" s="224"/>
    </row>
    <row r="50" spans="1:8" s="1" customFormat="1" ht="18.899999999999999" customHeight="1" x14ac:dyDescent="0.3">
      <c r="A50" s="265"/>
      <c r="F50" s="150"/>
      <c r="G50" s="223"/>
      <c r="H50" s="224"/>
    </row>
    <row r="51" spans="1:8" s="1" customFormat="1" ht="18.899999999999999" customHeight="1" x14ac:dyDescent="0.3">
      <c r="A51" s="265"/>
      <c r="F51" s="150"/>
      <c r="G51" s="223"/>
      <c r="H51" s="224"/>
    </row>
    <row r="52" spans="1:8" s="1" customFormat="1" ht="18.899999999999999" customHeight="1" x14ac:dyDescent="0.3">
      <c r="A52" s="265"/>
      <c r="F52" s="150"/>
      <c r="G52" s="223"/>
      <c r="H52" s="224"/>
    </row>
    <row r="53" spans="1:8" s="1" customFormat="1" ht="18.899999999999999" customHeight="1" x14ac:dyDescent="0.3">
      <c r="A53" s="265"/>
      <c r="F53" s="150"/>
      <c r="G53" s="223"/>
      <c r="H53" s="224"/>
    </row>
    <row r="54" spans="1:8" s="1" customFormat="1" ht="18.899999999999999" customHeight="1" x14ac:dyDescent="0.3">
      <c r="A54" s="265"/>
      <c r="F54" s="150"/>
      <c r="G54" s="223"/>
      <c r="H54" s="224"/>
    </row>
    <row r="55" spans="1:8" s="1" customFormat="1" ht="18.899999999999999" customHeight="1" x14ac:dyDescent="0.3">
      <c r="A55" s="265"/>
      <c r="F55" s="150"/>
      <c r="G55" s="223"/>
      <c r="H55" s="224"/>
    </row>
    <row r="56" spans="1:8" s="1" customFormat="1" ht="18.899999999999999" customHeight="1" x14ac:dyDescent="0.3">
      <c r="A56" s="265"/>
      <c r="F56" s="150"/>
      <c r="G56" s="223"/>
      <c r="H56" s="224"/>
    </row>
    <row r="57" spans="1:8" s="1" customFormat="1" ht="18.899999999999999" customHeight="1" x14ac:dyDescent="0.3">
      <c r="A57" s="265"/>
      <c r="F57" s="150"/>
      <c r="G57" s="223"/>
      <c r="H57" s="224"/>
    </row>
    <row r="58" spans="1:8" s="1" customFormat="1" ht="18.899999999999999" customHeight="1" x14ac:dyDescent="0.3">
      <c r="A58" s="265"/>
      <c r="F58" s="150"/>
      <c r="G58" s="223"/>
      <c r="H58" s="224"/>
    </row>
    <row r="59" spans="1:8" s="1" customFormat="1" ht="18.899999999999999" customHeight="1" x14ac:dyDescent="0.3">
      <c r="A59" s="265"/>
      <c r="F59" s="150"/>
      <c r="G59" s="223"/>
      <c r="H59" s="224"/>
    </row>
    <row r="60" spans="1:8" s="1" customFormat="1" ht="18.899999999999999" customHeight="1" x14ac:dyDescent="0.3">
      <c r="A60" s="265"/>
      <c r="F60" s="150"/>
      <c r="G60" s="223"/>
      <c r="H60" s="224"/>
    </row>
    <row r="61" spans="1:8" s="1" customFormat="1" ht="18.899999999999999" customHeight="1" x14ac:dyDescent="0.3">
      <c r="A61" s="265"/>
      <c r="F61" s="150"/>
      <c r="G61" s="223"/>
      <c r="H61" s="224"/>
    </row>
    <row r="62" spans="1:8" s="1" customFormat="1" ht="18.899999999999999" customHeight="1" x14ac:dyDescent="0.3">
      <c r="A62" s="265"/>
      <c r="F62" s="150"/>
      <c r="G62" s="223"/>
      <c r="H62" s="224"/>
    </row>
    <row r="63" spans="1:8" s="1" customFormat="1" ht="18.899999999999999" customHeight="1" x14ac:dyDescent="0.3">
      <c r="A63" s="265"/>
      <c r="F63" s="150"/>
      <c r="G63" s="223"/>
      <c r="H63" s="224"/>
    </row>
    <row r="64" spans="1:8" s="1" customFormat="1" ht="18.899999999999999" customHeight="1" x14ac:dyDescent="0.3">
      <c r="A64" s="265"/>
      <c r="F64" s="150"/>
      <c r="G64" s="223"/>
      <c r="H64" s="224"/>
    </row>
    <row r="65" spans="1:8" s="1" customFormat="1" ht="18.899999999999999" customHeight="1" x14ac:dyDescent="0.3">
      <c r="A65" s="265"/>
      <c r="F65" s="150"/>
      <c r="G65" s="223"/>
      <c r="H65" s="224"/>
    </row>
    <row r="66" spans="1:8" s="1" customFormat="1" ht="18.899999999999999" customHeight="1" x14ac:dyDescent="0.3">
      <c r="A66" s="265"/>
      <c r="F66" s="150"/>
      <c r="G66" s="223"/>
      <c r="H66" s="224"/>
    </row>
    <row r="67" spans="1:8" s="1" customFormat="1" ht="18.899999999999999" customHeight="1" x14ac:dyDescent="0.3">
      <c r="A67" s="265"/>
      <c r="F67" s="150"/>
      <c r="G67" s="223"/>
      <c r="H67" s="224"/>
    </row>
    <row r="68" spans="1:8" s="1" customFormat="1" ht="18.899999999999999" customHeight="1" x14ac:dyDescent="0.3">
      <c r="A68" s="265"/>
      <c r="F68" s="150"/>
      <c r="G68" s="223"/>
      <c r="H68" s="224"/>
    </row>
    <row r="69" spans="1:8" s="1" customFormat="1" ht="18.899999999999999" customHeight="1" x14ac:dyDescent="0.3">
      <c r="A69" s="265"/>
      <c r="F69" s="150"/>
      <c r="G69" s="223"/>
      <c r="H69" s="224"/>
    </row>
    <row r="70" spans="1:8" s="1" customFormat="1" ht="18.899999999999999" customHeight="1" x14ac:dyDescent="0.3">
      <c r="A70" s="265"/>
      <c r="F70" s="150"/>
      <c r="G70" s="223"/>
      <c r="H70" s="224"/>
    </row>
    <row r="71" spans="1:8" s="1" customFormat="1" x14ac:dyDescent="0.3">
      <c r="A71" s="265"/>
      <c r="B71" s="265"/>
      <c r="C71" s="5"/>
      <c r="D71" s="265"/>
      <c r="F71" s="265"/>
      <c r="G71" s="265"/>
      <c r="H71" s="265"/>
    </row>
    <row r="72" spans="1:8" x14ac:dyDescent="0.3">
      <c r="D72" s="1"/>
    </row>
    <row r="73" spans="1:8" x14ac:dyDescent="0.3">
      <c r="D73" s="1"/>
    </row>
    <row r="74" spans="1:8" x14ac:dyDescent="0.3">
      <c r="D74" s="1"/>
    </row>
  </sheetData>
  <pageMargins left="0.7" right="0.7" top="0.75" bottom="0.75" header="0.3" footer="0.3"/>
  <pageSetup paperSize="9" orientation="portrait" r:id="rId1"/>
  <rowBreaks count="1" manualBreakCount="1">
    <brk id="3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ალბომის შემადგენლობა</vt:lpstr>
      <vt:lpstr>იატაკის, ჭერის კედლის მასალები</vt:lpstr>
      <vt:lpstr>კედლების სპეციფიკაციები</vt:lpstr>
      <vt:lpstr>კარებების სფეციფიკაციები</vt:lpstr>
      <vt:lpstr>სადემონტაჟო მოცულობები</vt:lpstr>
      <vt:lpstr>არსებულის ექსლიკაცია</vt:lpstr>
      <vt:lpstr>'არსებულის ექსლიკაცია'!Print_Area</vt:lpstr>
      <vt:lpstr>'იატაკის, ჭერის კედლის მასალები'!Print_Area</vt:lpstr>
      <vt:lpstr>'კარებების სფეციფიკაციები'!Print_Area</vt:lpstr>
      <vt:lpstr>'კედლების სპეციფიკაციები'!Print_Area</vt:lpstr>
      <vt:lpstr>'სადემონტაჟო მოცულობები'!Print_Area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Natia Aleksiadis</cp:lastModifiedBy>
  <cp:lastPrinted>2026-01-30T18:11:03Z</cp:lastPrinted>
  <dcterms:created xsi:type="dcterms:W3CDTF">2025-02-28T15:46:41Z</dcterms:created>
  <dcterms:modified xsi:type="dcterms:W3CDTF">2026-01-30T18:18:42Z</dcterms:modified>
</cp:coreProperties>
</file>