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 filterPrivacy="1" defaultThemeVersion="124226"/>
  <xr:revisionPtr revIDLastSave="0" documentId="13_ncr:1_{8B84D68D-C2DA-42F6-A305-8C05F54F151E}" xr6:coauthVersionLast="37" xr6:coauthVersionMax="47" xr10:uidLastSave="{00000000-0000-0000-0000-000000000000}"/>
  <bookViews>
    <workbookView xWindow="0" yWindow="0" windowWidth="23040" windowHeight="9684" activeTab="17" xr2:uid="{00000000-000D-0000-FFFF-FFFF00000000}"/>
  </bookViews>
  <sheets>
    <sheet name="კრებსითი" sheetId="4" r:id="rId1"/>
    <sheet name="59" sheetId="8" r:id="rId2"/>
    <sheet name="60" sheetId="9" r:id="rId3"/>
    <sheet name="61" sheetId="16" r:id="rId4"/>
    <sheet name="62" sheetId="17" r:id="rId5"/>
    <sheet name="63" sheetId="24" r:id="rId6"/>
    <sheet name="64" sheetId="25" r:id="rId7"/>
    <sheet name="65" sheetId="27" r:id="rId8"/>
    <sheet name="66" sheetId="26" r:id="rId9"/>
    <sheet name="67" sheetId="28" r:id="rId10"/>
    <sheet name="68" sheetId="29" r:id="rId11"/>
    <sheet name="73" sheetId="30" r:id="rId12"/>
    <sheet name="74" sheetId="31" r:id="rId13"/>
    <sheet name="75" sheetId="32" r:id="rId14"/>
    <sheet name="76" sheetId="33" r:id="rId15"/>
    <sheet name="77" sheetId="34" r:id="rId16"/>
    <sheet name="79" sheetId="35" r:id="rId17"/>
    <sheet name="80" sheetId="36" r:id="rId18"/>
  </sheets>
  <calcPr calcId="179021"/>
</workbook>
</file>

<file path=xl/calcChain.xml><?xml version="1.0" encoding="utf-8"?>
<calcChain xmlns="http://schemas.openxmlformats.org/spreadsheetml/2006/main">
  <c r="I12" i="17" l="1"/>
  <c r="K10" i="36" l="1"/>
  <c r="K11" i="36"/>
  <c r="K12" i="36"/>
  <c r="K13" i="36"/>
  <c r="K14" i="36"/>
  <c r="K15" i="36"/>
  <c r="K16" i="36"/>
  <c r="K17" i="36"/>
  <c r="K18" i="36"/>
  <c r="K19" i="36"/>
  <c r="K20" i="36"/>
  <c r="K21" i="36"/>
  <c r="K22" i="36"/>
  <c r="K23" i="36"/>
  <c r="K24" i="36"/>
  <c r="K25" i="36"/>
  <c r="K26" i="36"/>
  <c r="K27" i="36"/>
  <c r="K28" i="36"/>
  <c r="K29" i="36"/>
  <c r="K30" i="36"/>
  <c r="K31" i="36"/>
  <c r="K32" i="36"/>
  <c r="K33" i="36"/>
  <c r="K34" i="36"/>
  <c r="K35" i="36"/>
  <c r="K36" i="36"/>
  <c r="K37" i="36"/>
  <c r="K38" i="36"/>
  <c r="K39" i="36"/>
  <c r="K40" i="36"/>
  <c r="K41" i="36"/>
  <c r="K42" i="36"/>
  <c r="K43" i="36"/>
  <c r="K44" i="36"/>
  <c r="K45" i="36"/>
  <c r="K46" i="36"/>
  <c r="K47" i="36"/>
  <c r="K48" i="36"/>
  <c r="K49" i="36"/>
  <c r="K50" i="36"/>
  <c r="K51" i="36"/>
  <c r="K52" i="36"/>
  <c r="K53" i="36"/>
  <c r="K54" i="36"/>
  <c r="K55" i="36"/>
  <c r="L55" i="36" s="1"/>
  <c r="K56" i="36"/>
  <c r="K57" i="36"/>
  <c r="K58" i="36"/>
  <c r="K59" i="36"/>
  <c r="K60" i="36"/>
  <c r="K61" i="36"/>
  <c r="K62" i="36"/>
  <c r="K63" i="36"/>
  <c r="K64" i="36"/>
  <c r="K65" i="36"/>
  <c r="K66" i="36"/>
  <c r="K67" i="36"/>
  <c r="K68" i="36"/>
  <c r="K69" i="36"/>
  <c r="K70" i="36"/>
  <c r="K71" i="36"/>
  <c r="K72" i="36"/>
  <c r="K73" i="36"/>
  <c r="K74" i="36"/>
  <c r="K75" i="36"/>
  <c r="K76" i="36"/>
  <c r="K77" i="36"/>
  <c r="K78" i="36"/>
  <c r="K79" i="36"/>
  <c r="K80" i="36"/>
  <c r="K81" i="36"/>
  <c r="K82" i="36"/>
  <c r="K83" i="36"/>
  <c r="K84" i="36"/>
  <c r="K85" i="36"/>
  <c r="K86" i="36"/>
  <c r="K87" i="36"/>
  <c r="K88" i="36"/>
  <c r="K89" i="36"/>
  <c r="K90" i="36"/>
  <c r="K91" i="36"/>
  <c r="K92" i="36"/>
  <c r="K93" i="36"/>
  <c r="K94" i="36"/>
  <c r="K95" i="36"/>
  <c r="K96" i="36"/>
  <c r="K97" i="36"/>
  <c r="K98" i="36"/>
  <c r="K99" i="36"/>
  <c r="K100" i="36"/>
  <c r="K101" i="36"/>
  <c r="K102" i="36"/>
  <c r="K103" i="36"/>
  <c r="L103" i="36" s="1"/>
  <c r="K104" i="36"/>
  <c r="K105" i="36"/>
  <c r="K106" i="36"/>
  <c r="K107" i="36"/>
  <c r="K108" i="36"/>
  <c r="K109" i="36"/>
  <c r="K110" i="36"/>
  <c r="K111" i="36"/>
  <c r="K112" i="36"/>
  <c r="K113" i="36"/>
  <c r="K114" i="36"/>
  <c r="K115" i="36"/>
  <c r="I10" i="36"/>
  <c r="I11" i="36"/>
  <c r="I12" i="36"/>
  <c r="I13" i="36"/>
  <c r="I14" i="36"/>
  <c r="I15" i="36"/>
  <c r="L15" i="36" s="1"/>
  <c r="I16" i="36"/>
  <c r="I17" i="36"/>
  <c r="I18" i="36"/>
  <c r="I19" i="36"/>
  <c r="L19" i="36" s="1"/>
  <c r="I20" i="36"/>
  <c r="L20" i="36" s="1"/>
  <c r="I21" i="36"/>
  <c r="I22" i="36"/>
  <c r="I23" i="36"/>
  <c r="I24" i="36"/>
  <c r="I25" i="36"/>
  <c r="I26" i="36"/>
  <c r="I27" i="36"/>
  <c r="L27" i="36" s="1"/>
  <c r="I28" i="36"/>
  <c r="I29" i="36"/>
  <c r="I30" i="36"/>
  <c r="I31" i="36"/>
  <c r="L31" i="36" s="1"/>
  <c r="I32" i="36"/>
  <c r="L32" i="36" s="1"/>
  <c r="I33" i="36"/>
  <c r="I34" i="36"/>
  <c r="I35" i="36"/>
  <c r="I36" i="36"/>
  <c r="I37" i="36"/>
  <c r="I38" i="36"/>
  <c r="I39" i="36"/>
  <c r="L39" i="36" s="1"/>
  <c r="I40" i="36"/>
  <c r="I41" i="36"/>
  <c r="I42" i="36"/>
  <c r="I43" i="36"/>
  <c r="L43" i="36" s="1"/>
  <c r="I44" i="36"/>
  <c r="L44" i="36" s="1"/>
  <c r="I45" i="36"/>
  <c r="I46" i="36"/>
  <c r="I47" i="36"/>
  <c r="I48" i="36"/>
  <c r="I49" i="36"/>
  <c r="I50" i="36"/>
  <c r="I51" i="36"/>
  <c r="L51" i="36" s="1"/>
  <c r="I52" i="36"/>
  <c r="I53" i="36"/>
  <c r="I54" i="36"/>
  <c r="I55" i="36"/>
  <c r="I56" i="36"/>
  <c r="L56" i="36" s="1"/>
  <c r="I57" i="36"/>
  <c r="I58" i="36"/>
  <c r="I59" i="36"/>
  <c r="I60" i="36"/>
  <c r="I61" i="36"/>
  <c r="I62" i="36"/>
  <c r="I63" i="36"/>
  <c r="L63" i="36" s="1"/>
  <c r="I64" i="36"/>
  <c r="I65" i="36"/>
  <c r="I66" i="36"/>
  <c r="I67" i="36"/>
  <c r="L67" i="36" s="1"/>
  <c r="I68" i="36"/>
  <c r="L68" i="36" s="1"/>
  <c r="I69" i="36"/>
  <c r="I70" i="36"/>
  <c r="I71" i="36"/>
  <c r="I72" i="36"/>
  <c r="I73" i="36"/>
  <c r="I74" i="36"/>
  <c r="I75" i="36"/>
  <c r="L75" i="36" s="1"/>
  <c r="I76" i="36"/>
  <c r="I77" i="36"/>
  <c r="I78" i="36"/>
  <c r="I79" i="36"/>
  <c r="L79" i="36" s="1"/>
  <c r="I80" i="36"/>
  <c r="L80" i="36" s="1"/>
  <c r="I81" i="36"/>
  <c r="I82" i="36"/>
  <c r="I83" i="36"/>
  <c r="I84" i="36"/>
  <c r="I85" i="36"/>
  <c r="I86" i="36"/>
  <c r="I87" i="36"/>
  <c r="L87" i="36" s="1"/>
  <c r="I88" i="36"/>
  <c r="I89" i="36"/>
  <c r="I90" i="36"/>
  <c r="I91" i="36"/>
  <c r="L91" i="36" s="1"/>
  <c r="I92" i="36"/>
  <c r="L92" i="36" s="1"/>
  <c r="I93" i="36"/>
  <c r="I94" i="36"/>
  <c r="I95" i="36"/>
  <c r="I96" i="36"/>
  <c r="I97" i="36"/>
  <c r="I98" i="36"/>
  <c r="I99" i="36"/>
  <c r="L99" i="36" s="1"/>
  <c r="I100" i="36"/>
  <c r="I101" i="36"/>
  <c r="I102" i="36"/>
  <c r="I103" i="36"/>
  <c r="I104" i="36"/>
  <c r="L104" i="36" s="1"/>
  <c r="I105" i="36"/>
  <c r="I106" i="36"/>
  <c r="I107" i="36"/>
  <c r="I108" i="36"/>
  <c r="I109" i="36"/>
  <c r="I110" i="36"/>
  <c r="I111" i="36"/>
  <c r="L111" i="36" s="1"/>
  <c r="I112" i="36"/>
  <c r="I113" i="36"/>
  <c r="I114" i="36"/>
  <c r="I115" i="36"/>
  <c r="L115" i="36" s="1"/>
  <c r="G10" i="36"/>
  <c r="L10" i="36" s="1"/>
  <c r="G11" i="36"/>
  <c r="L11" i="36" s="1"/>
  <c r="G12" i="36"/>
  <c r="L12" i="36" s="1"/>
  <c r="G13" i="36"/>
  <c r="G14" i="36"/>
  <c r="G15" i="36"/>
  <c r="G16" i="36"/>
  <c r="L16" i="36" s="1"/>
  <c r="G17" i="36"/>
  <c r="G18" i="36"/>
  <c r="G19" i="36"/>
  <c r="G20" i="36"/>
  <c r="G21" i="36"/>
  <c r="L21" i="36" s="1"/>
  <c r="G22" i="36"/>
  <c r="L22" i="36" s="1"/>
  <c r="G23" i="36"/>
  <c r="L23" i="36" s="1"/>
  <c r="G24" i="36"/>
  <c r="L24" i="36" s="1"/>
  <c r="G25" i="36"/>
  <c r="G26" i="36"/>
  <c r="G27" i="36"/>
  <c r="G28" i="36"/>
  <c r="L28" i="36" s="1"/>
  <c r="G29" i="36"/>
  <c r="G30" i="36"/>
  <c r="G31" i="36"/>
  <c r="G32" i="36"/>
  <c r="G33" i="36"/>
  <c r="L33" i="36" s="1"/>
  <c r="G34" i="36"/>
  <c r="L34" i="36" s="1"/>
  <c r="G35" i="36"/>
  <c r="L35" i="36" s="1"/>
  <c r="G36" i="36"/>
  <c r="L36" i="36" s="1"/>
  <c r="G37" i="36"/>
  <c r="G38" i="36"/>
  <c r="G39" i="36"/>
  <c r="G40" i="36"/>
  <c r="G41" i="36"/>
  <c r="G42" i="36"/>
  <c r="G43" i="36"/>
  <c r="G44" i="36"/>
  <c r="G45" i="36"/>
  <c r="L45" i="36" s="1"/>
  <c r="G46" i="36"/>
  <c r="L46" i="36" s="1"/>
  <c r="G47" i="36"/>
  <c r="L47" i="36" s="1"/>
  <c r="G48" i="36"/>
  <c r="L48" i="36" s="1"/>
  <c r="G49" i="36"/>
  <c r="G50" i="36"/>
  <c r="G51" i="36"/>
  <c r="G52" i="36"/>
  <c r="G53" i="36"/>
  <c r="G54" i="36"/>
  <c r="G55" i="36"/>
  <c r="G56" i="36"/>
  <c r="G57" i="36"/>
  <c r="L57" i="36" s="1"/>
  <c r="G58" i="36"/>
  <c r="L58" i="36" s="1"/>
  <c r="G59" i="36"/>
  <c r="L59" i="36" s="1"/>
  <c r="G60" i="36"/>
  <c r="L60" i="36" s="1"/>
  <c r="G61" i="36"/>
  <c r="G62" i="36"/>
  <c r="G63" i="36"/>
  <c r="G64" i="36"/>
  <c r="G65" i="36"/>
  <c r="G66" i="36"/>
  <c r="G67" i="36"/>
  <c r="G68" i="36"/>
  <c r="G69" i="36"/>
  <c r="L69" i="36" s="1"/>
  <c r="G70" i="36"/>
  <c r="L70" i="36" s="1"/>
  <c r="G71" i="36"/>
  <c r="L71" i="36" s="1"/>
  <c r="G72" i="36"/>
  <c r="L72" i="36" s="1"/>
  <c r="G73" i="36"/>
  <c r="G74" i="36"/>
  <c r="G75" i="36"/>
  <c r="G76" i="36"/>
  <c r="G77" i="36"/>
  <c r="G78" i="36"/>
  <c r="G79" i="36"/>
  <c r="G80" i="36"/>
  <c r="G81" i="36"/>
  <c r="L81" i="36" s="1"/>
  <c r="G82" i="36"/>
  <c r="L82" i="36" s="1"/>
  <c r="G83" i="36"/>
  <c r="L83" i="36" s="1"/>
  <c r="G84" i="36"/>
  <c r="L84" i="36" s="1"/>
  <c r="G85" i="36"/>
  <c r="G86" i="36"/>
  <c r="G87" i="36"/>
  <c r="G88" i="36"/>
  <c r="G89" i="36"/>
  <c r="G90" i="36"/>
  <c r="G91" i="36"/>
  <c r="G92" i="36"/>
  <c r="G93" i="36"/>
  <c r="L93" i="36" s="1"/>
  <c r="G94" i="36"/>
  <c r="L94" i="36" s="1"/>
  <c r="G95" i="36"/>
  <c r="L95" i="36" s="1"/>
  <c r="G96" i="36"/>
  <c r="L96" i="36" s="1"/>
  <c r="G97" i="36"/>
  <c r="G98" i="36"/>
  <c r="G99" i="36"/>
  <c r="G100" i="36"/>
  <c r="G101" i="36"/>
  <c r="G102" i="36"/>
  <c r="G103" i="36"/>
  <c r="G104" i="36"/>
  <c r="G105" i="36"/>
  <c r="L105" i="36" s="1"/>
  <c r="G106" i="36"/>
  <c r="L106" i="36" s="1"/>
  <c r="G107" i="36"/>
  <c r="L107" i="36" s="1"/>
  <c r="G108" i="36"/>
  <c r="L108" i="36" s="1"/>
  <c r="G109" i="36"/>
  <c r="G110" i="36"/>
  <c r="G111" i="36"/>
  <c r="G112" i="36"/>
  <c r="G113" i="36"/>
  <c r="G114" i="36"/>
  <c r="G115" i="36"/>
  <c r="L10" i="35"/>
  <c r="L22" i="35"/>
  <c r="K10" i="35"/>
  <c r="K11" i="35"/>
  <c r="L11" i="35" s="1"/>
  <c r="K12" i="35"/>
  <c r="K13" i="35"/>
  <c r="K14" i="35"/>
  <c r="K15" i="35"/>
  <c r="K16" i="35"/>
  <c r="K17" i="35"/>
  <c r="K18" i="35"/>
  <c r="K19" i="35"/>
  <c r="K20" i="35"/>
  <c r="K21" i="35"/>
  <c r="K22" i="35"/>
  <c r="K23" i="35"/>
  <c r="L23" i="35" s="1"/>
  <c r="K24" i="35"/>
  <c r="K25" i="35"/>
  <c r="K26" i="35"/>
  <c r="K27" i="35"/>
  <c r="K28" i="35"/>
  <c r="K29" i="35"/>
  <c r="K30" i="35"/>
  <c r="K31" i="35"/>
  <c r="K32" i="35"/>
  <c r="K33" i="35"/>
  <c r="K34" i="35"/>
  <c r="K35" i="35"/>
  <c r="K36" i="35"/>
  <c r="K37" i="35"/>
  <c r="K38" i="35"/>
  <c r="K39" i="35"/>
  <c r="K40" i="35"/>
  <c r="K41" i="35"/>
  <c r="K42" i="35"/>
  <c r="K43" i="35"/>
  <c r="K44" i="35"/>
  <c r="K45" i="35"/>
  <c r="K46" i="35"/>
  <c r="L46" i="35" s="1"/>
  <c r="K47" i="35"/>
  <c r="K48" i="35"/>
  <c r="K49" i="35"/>
  <c r="K50" i="35"/>
  <c r="K51" i="35"/>
  <c r="K52" i="35"/>
  <c r="K53" i="35"/>
  <c r="K54" i="35"/>
  <c r="K55" i="35"/>
  <c r="K56" i="35"/>
  <c r="K57" i="35"/>
  <c r="K58" i="35"/>
  <c r="K59" i="35"/>
  <c r="K60" i="35"/>
  <c r="K61" i="35"/>
  <c r="K62" i="35"/>
  <c r="K63" i="35"/>
  <c r="K64" i="35"/>
  <c r="K65" i="35"/>
  <c r="K66" i="35"/>
  <c r="K67" i="35"/>
  <c r="K68" i="35"/>
  <c r="K69" i="35"/>
  <c r="K70" i="35"/>
  <c r="L70" i="35" s="1"/>
  <c r="K71" i="35"/>
  <c r="K72" i="35"/>
  <c r="K73" i="35"/>
  <c r="K74" i="35"/>
  <c r="K75" i="35"/>
  <c r="K76" i="35"/>
  <c r="K77" i="35"/>
  <c r="K78" i="35"/>
  <c r="K79" i="35"/>
  <c r="K80" i="35"/>
  <c r="K81" i="35"/>
  <c r="K82" i="35"/>
  <c r="L82" i="35" s="1"/>
  <c r="K83" i="35"/>
  <c r="L83" i="35" s="1"/>
  <c r="K84" i="35"/>
  <c r="K85" i="35"/>
  <c r="K86" i="35"/>
  <c r="K87" i="35"/>
  <c r="K88" i="35"/>
  <c r="K89" i="35"/>
  <c r="K90" i="35"/>
  <c r="K91" i="35"/>
  <c r="K92" i="35"/>
  <c r="K93" i="35"/>
  <c r="K94" i="35"/>
  <c r="L94" i="35" s="1"/>
  <c r="K95" i="35"/>
  <c r="L95" i="35" s="1"/>
  <c r="K96" i="35"/>
  <c r="K97" i="35"/>
  <c r="K98" i="35"/>
  <c r="K99" i="35"/>
  <c r="K100" i="35"/>
  <c r="K101" i="35"/>
  <c r="K102" i="35"/>
  <c r="K103" i="35"/>
  <c r="K104" i="35"/>
  <c r="K105" i="35"/>
  <c r="K106" i="35"/>
  <c r="K107" i="35"/>
  <c r="K108" i="35"/>
  <c r="K109" i="35"/>
  <c r="K110" i="35"/>
  <c r="K111" i="35"/>
  <c r="K112" i="35"/>
  <c r="K113" i="35"/>
  <c r="K114" i="35"/>
  <c r="I10" i="35"/>
  <c r="I11" i="35"/>
  <c r="I12" i="35"/>
  <c r="I13" i="35"/>
  <c r="I14" i="35"/>
  <c r="I15" i="35"/>
  <c r="I16" i="35"/>
  <c r="I17" i="35"/>
  <c r="I18" i="35"/>
  <c r="I19" i="35"/>
  <c r="I20" i="35"/>
  <c r="I21" i="35"/>
  <c r="I22" i="35"/>
  <c r="I23" i="35"/>
  <c r="I24" i="35"/>
  <c r="I25" i="35"/>
  <c r="I26" i="35"/>
  <c r="I27" i="35"/>
  <c r="I28" i="35"/>
  <c r="I29" i="35"/>
  <c r="I30" i="35"/>
  <c r="I31" i="35"/>
  <c r="I32" i="35"/>
  <c r="I33" i="35"/>
  <c r="I34" i="35"/>
  <c r="L34" i="35" s="1"/>
  <c r="I35" i="35"/>
  <c r="I36" i="35"/>
  <c r="I37" i="35"/>
  <c r="I38" i="35"/>
  <c r="I39" i="35"/>
  <c r="I40" i="35"/>
  <c r="I41" i="35"/>
  <c r="I42" i="35"/>
  <c r="I43" i="35"/>
  <c r="I44" i="35"/>
  <c r="I45" i="35"/>
  <c r="I46" i="35"/>
  <c r="I47" i="35"/>
  <c r="I48" i="35"/>
  <c r="I49" i="35"/>
  <c r="I50" i="35"/>
  <c r="I51" i="35"/>
  <c r="I52" i="35"/>
  <c r="I53" i="35"/>
  <c r="I54" i="35"/>
  <c r="I55" i="35"/>
  <c r="I56" i="35"/>
  <c r="I57" i="35"/>
  <c r="I58" i="35"/>
  <c r="L58" i="35" s="1"/>
  <c r="I59" i="35"/>
  <c r="I60" i="35"/>
  <c r="I61" i="35"/>
  <c r="I62" i="35"/>
  <c r="I63" i="35"/>
  <c r="I64" i="35"/>
  <c r="I65" i="35"/>
  <c r="I66" i="35"/>
  <c r="I67" i="35"/>
  <c r="I68" i="35"/>
  <c r="I69" i="35"/>
  <c r="I70" i="35"/>
  <c r="I71" i="35"/>
  <c r="I72" i="35"/>
  <c r="I73" i="35"/>
  <c r="I74" i="35"/>
  <c r="I75" i="35"/>
  <c r="I76" i="35"/>
  <c r="I77" i="35"/>
  <c r="I78" i="35"/>
  <c r="I79" i="35"/>
  <c r="I80" i="35"/>
  <c r="I81" i="35"/>
  <c r="I82" i="35"/>
  <c r="I83" i="35"/>
  <c r="I84" i="35"/>
  <c r="I85" i="35"/>
  <c r="I86" i="35"/>
  <c r="I87" i="35"/>
  <c r="I88" i="35"/>
  <c r="I89" i="35"/>
  <c r="I90" i="35"/>
  <c r="I91" i="35"/>
  <c r="I92" i="35"/>
  <c r="I93" i="35"/>
  <c r="I94" i="35"/>
  <c r="I95" i="35"/>
  <c r="I96" i="35"/>
  <c r="I97" i="35"/>
  <c r="I98" i="35"/>
  <c r="I99" i="35"/>
  <c r="I100" i="35"/>
  <c r="I101" i="35"/>
  <c r="I102" i="35"/>
  <c r="I103" i="35"/>
  <c r="I104" i="35"/>
  <c r="I105" i="35"/>
  <c r="I106" i="35"/>
  <c r="L106" i="35" s="1"/>
  <c r="I107" i="35"/>
  <c r="I108" i="35"/>
  <c r="I109" i="35"/>
  <c r="I110" i="35"/>
  <c r="I111" i="35"/>
  <c r="I112" i="35"/>
  <c r="I113" i="35"/>
  <c r="I114" i="35"/>
  <c r="G10" i="35"/>
  <c r="G11" i="35"/>
  <c r="G12" i="35"/>
  <c r="L12" i="35" s="1"/>
  <c r="G13" i="35"/>
  <c r="G14" i="35"/>
  <c r="L14" i="35" s="1"/>
  <c r="G15" i="35"/>
  <c r="G16" i="35"/>
  <c r="G17" i="35"/>
  <c r="G18" i="35"/>
  <c r="G19" i="35"/>
  <c r="G20" i="35"/>
  <c r="G21" i="35"/>
  <c r="G22" i="35"/>
  <c r="G23" i="35"/>
  <c r="G24" i="35"/>
  <c r="L24" i="35" s="1"/>
  <c r="G25" i="35"/>
  <c r="G26" i="35"/>
  <c r="L26" i="35" s="1"/>
  <c r="G27" i="35"/>
  <c r="G28" i="35"/>
  <c r="G29" i="35"/>
  <c r="L29" i="35" s="1"/>
  <c r="G30" i="35"/>
  <c r="G31" i="35"/>
  <c r="G32" i="35"/>
  <c r="G33" i="35"/>
  <c r="G34" i="35"/>
  <c r="G35" i="35"/>
  <c r="G36" i="35"/>
  <c r="L36" i="35" s="1"/>
  <c r="G37" i="35"/>
  <c r="G38" i="35"/>
  <c r="L38" i="35" s="1"/>
  <c r="G39" i="35"/>
  <c r="G40" i="35"/>
  <c r="G41" i="35"/>
  <c r="G42" i="35"/>
  <c r="G43" i="35"/>
  <c r="G44" i="35"/>
  <c r="G45" i="35"/>
  <c r="G46" i="35"/>
  <c r="G47" i="35"/>
  <c r="G48" i="35"/>
  <c r="L48" i="35" s="1"/>
  <c r="G49" i="35"/>
  <c r="G50" i="35"/>
  <c r="L50" i="35" s="1"/>
  <c r="G51" i="35"/>
  <c r="G52" i="35"/>
  <c r="G53" i="35"/>
  <c r="L53" i="35" s="1"/>
  <c r="G54" i="35"/>
  <c r="G55" i="35"/>
  <c r="G56" i="35"/>
  <c r="G57" i="35"/>
  <c r="G58" i="35"/>
  <c r="G59" i="35"/>
  <c r="G60" i="35"/>
  <c r="L60" i="35" s="1"/>
  <c r="G61" i="35"/>
  <c r="G62" i="35"/>
  <c r="L62" i="35" s="1"/>
  <c r="G63" i="35"/>
  <c r="G64" i="35"/>
  <c r="G65" i="35"/>
  <c r="L65" i="35" s="1"/>
  <c r="G66" i="35"/>
  <c r="G67" i="35"/>
  <c r="G68" i="35"/>
  <c r="G69" i="35"/>
  <c r="G70" i="35"/>
  <c r="G71" i="35"/>
  <c r="G72" i="35"/>
  <c r="L72" i="35" s="1"/>
  <c r="G73" i="35"/>
  <c r="G74" i="35"/>
  <c r="L74" i="35" s="1"/>
  <c r="G75" i="35"/>
  <c r="G76" i="35"/>
  <c r="G77" i="35"/>
  <c r="G78" i="35"/>
  <c r="G79" i="35"/>
  <c r="G80" i="35"/>
  <c r="G81" i="35"/>
  <c r="G82" i="35"/>
  <c r="G83" i="35"/>
  <c r="G84" i="35"/>
  <c r="L84" i="35" s="1"/>
  <c r="G85" i="35"/>
  <c r="G86" i="35"/>
  <c r="L86" i="35" s="1"/>
  <c r="G87" i="35"/>
  <c r="G88" i="35"/>
  <c r="G89" i="35"/>
  <c r="G90" i="35"/>
  <c r="G91" i="35"/>
  <c r="G92" i="35"/>
  <c r="G93" i="35"/>
  <c r="G94" i="35"/>
  <c r="G95" i="35"/>
  <c r="G96" i="35"/>
  <c r="L96" i="35" s="1"/>
  <c r="G97" i="35"/>
  <c r="G98" i="35"/>
  <c r="L98" i="35" s="1"/>
  <c r="G99" i="35"/>
  <c r="G100" i="35"/>
  <c r="G101" i="35"/>
  <c r="G102" i="35"/>
  <c r="G103" i="35"/>
  <c r="G104" i="35"/>
  <c r="G105" i="35"/>
  <c r="G106" i="35"/>
  <c r="G107" i="35"/>
  <c r="G108" i="35"/>
  <c r="L108" i="35" s="1"/>
  <c r="G109" i="35"/>
  <c r="G110" i="35"/>
  <c r="L110" i="35" s="1"/>
  <c r="G111" i="35"/>
  <c r="G112" i="35"/>
  <c r="G113" i="35"/>
  <c r="G114" i="35"/>
  <c r="K10" i="34"/>
  <c r="K11" i="34"/>
  <c r="K12" i="34"/>
  <c r="K13" i="34"/>
  <c r="K14" i="34"/>
  <c r="K15" i="34"/>
  <c r="K16" i="34"/>
  <c r="K17" i="34"/>
  <c r="K18" i="34"/>
  <c r="K19" i="34"/>
  <c r="K20" i="34"/>
  <c r="K21" i="34"/>
  <c r="K22" i="34"/>
  <c r="K23" i="34"/>
  <c r="K24" i="34"/>
  <c r="K25" i="34"/>
  <c r="K26" i="34"/>
  <c r="K27" i="34"/>
  <c r="K28" i="34"/>
  <c r="K29" i="34"/>
  <c r="K30" i="34"/>
  <c r="K31" i="34"/>
  <c r="K32" i="34"/>
  <c r="K33" i="34"/>
  <c r="K34" i="34"/>
  <c r="K35" i="34"/>
  <c r="K36" i="34"/>
  <c r="K37" i="34"/>
  <c r="K38" i="34"/>
  <c r="K39" i="34"/>
  <c r="K40" i="34"/>
  <c r="K41" i="34"/>
  <c r="K42" i="34"/>
  <c r="K43" i="34"/>
  <c r="K44" i="34"/>
  <c r="K45" i="34"/>
  <c r="K46" i="34"/>
  <c r="K47" i="34"/>
  <c r="K48" i="34"/>
  <c r="K49" i="34"/>
  <c r="K50" i="34"/>
  <c r="K51" i="34"/>
  <c r="K52" i="34"/>
  <c r="K53" i="34"/>
  <c r="K54" i="34"/>
  <c r="K55" i="34"/>
  <c r="K56" i="34"/>
  <c r="K57" i="34"/>
  <c r="K58" i="34"/>
  <c r="K59" i="34"/>
  <c r="K60" i="34"/>
  <c r="K61" i="34"/>
  <c r="K62" i="34"/>
  <c r="K63" i="34"/>
  <c r="K64" i="34"/>
  <c r="K65" i="34"/>
  <c r="K66" i="34"/>
  <c r="K67" i="34"/>
  <c r="K68" i="34"/>
  <c r="K69" i="34"/>
  <c r="K70" i="34"/>
  <c r="K71" i="34"/>
  <c r="K72" i="34"/>
  <c r="K73" i="34"/>
  <c r="K74" i="34"/>
  <c r="K75" i="34"/>
  <c r="K76" i="34"/>
  <c r="K77" i="34"/>
  <c r="K78" i="34"/>
  <c r="K79" i="34"/>
  <c r="K80" i="34"/>
  <c r="K81" i="34"/>
  <c r="K82" i="34"/>
  <c r="K83" i="34"/>
  <c r="K84" i="34"/>
  <c r="K85" i="34"/>
  <c r="K86" i="34"/>
  <c r="K87" i="34"/>
  <c r="K88" i="34"/>
  <c r="K89" i="34"/>
  <c r="K90" i="34"/>
  <c r="K91" i="34"/>
  <c r="K92" i="34"/>
  <c r="K93" i="34"/>
  <c r="K94" i="34"/>
  <c r="K95" i="34"/>
  <c r="K96" i="34"/>
  <c r="K97" i="34"/>
  <c r="K98" i="34"/>
  <c r="K99" i="34"/>
  <c r="K100" i="34"/>
  <c r="K101" i="34"/>
  <c r="K102" i="34"/>
  <c r="K103" i="34"/>
  <c r="K104" i="34"/>
  <c r="K105" i="34"/>
  <c r="K106" i="34"/>
  <c r="K107" i="34"/>
  <c r="K108" i="34"/>
  <c r="K109" i="34"/>
  <c r="K110" i="34"/>
  <c r="K111" i="34"/>
  <c r="K112" i="34"/>
  <c r="K113" i="34"/>
  <c r="K114" i="34"/>
  <c r="K115" i="34"/>
  <c r="K116" i="34"/>
  <c r="K117" i="34"/>
  <c r="K118" i="34"/>
  <c r="K119" i="34"/>
  <c r="K120" i="34"/>
  <c r="K121" i="34"/>
  <c r="K122" i="34"/>
  <c r="I10" i="34"/>
  <c r="I11" i="34"/>
  <c r="I12" i="34"/>
  <c r="I13" i="34"/>
  <c r="I14" i="34"/>
  <c r="I15" i="34"/>
  <c r="I16" i="34"/>
  <c r="I17" i="34"/>
  <c r="I18" i="34"/>
  <c r="I19" i="34"/>
  <c r="L19" i="34" s="1"/>
  <c r="I20" i="34"/>
  <c r="L20" i="34" s="1"/>
  <c r="I21" i="34"/>
  <c r="I22" i="34"/>
  <c r="I23" i="34"/>
  <c r="I24" i="34"/>
  <c r="I25" i="34"/>
  <c r="I26" i="34"/>
  <c r="I27" i="34"/>
  <c r="I28" i="34"/>
  <c r="I29" i="34"/>
  <c r="I30" i="34"/>
  <c r="I31" i="34"/>
  <c r="L31" i="34" s="1"/>
  <c r="I32" i="34"/>
  <c r="L32" i="34" s="1"/>
  <c r="I33" i="34"/>
  <c r="I34" i="34"/>
  <c r="I35" i="34"/>
  <c r="I36" i="34"/>
  <c r="I37" i="34"/>
  <c r="I38" i="34"/>
  <c r="I39" i="34"/>
  <c r="I40" i="34"/>
  <c r="I41" i="34"/>
  <c r="I42" i="34"/>
  <c r="I43" i="34"/>
  <c r="L43" i="34" s="1"/>
  <c r="I44" i="34"/>
  <c r="L44" i="34" s="1"/>
  <c r="I45" i="34"/>
  <c r="I46" i="34"/>
  <c r="I47" i="34"/>
  <c r="I48" i="34"/>
  <c r="I49" i="34"/>
  <c r="I50" i="34"/>
  <c r="I51" i="34"/>
  <c r="I52" i="34"/>
  <c r="I53" i="34"/>
  <c r="I54" i="34"/>
  <c r="I55" i="34"/>
  <c r="L55" i="34" s="1"/>
  <c r="I56" i="34"/>
  <c r="L56" i="34" s="1"/>
  <c r="I57" i="34"/>
  <c r="I58" i="34"/>
  <c r="I59" i="34"/>
  <c r="I60" i="34"/>
  <c r="I61" i="34"/>
  <c r="I62" i="34"/>
  <c r="I63" i="34"/>
  <c r="I64" i="34"/>
  <c r="I65" i="34"/>
  <c r="I66" i="34"/>
  <c r="I67" i="34"/>
  <c r="L67" i="34" s="1"/>
  <c r="I68" i="34"/>
  <c r="L68" i="34" s="1"/>
  <c r="I69" i="34"/>
  <c r="I70" i="34"/>
  <c r="I71" i="34"/>
  <c r="I72" i="34"/>
  <c r="I73" i="34"/>
  <c r="I74" i="34"/>
  <c r="I75" i="34"/>
  <c r="I76" i="34"/>
  <c r="I77" i="34"/>
  <c r="I78" i="34"/>
  <c r="I79" i="34"/>
  <c r="L79" i="34" s="1"/>
  <c r="I80" i="34"/>
  <c r="L80" i="34" s="1"/>
  <c r="I81" i="34"/>
  <c r="I82" i="34"/>
  <c r="I83" i="34"/>
  <c r="I84" i="34"/>
  <c r="I85" i="34"/>
  <c r="I86" i="34"/>
  <c r="I87" i="34"/>
  <c r="I88" i="34"/>
  <c r="I89" i="34"/>
  <c r="I90" i="34"/>
  <c r="I91" i="34"/>
  <c r="L91" i="34" s="1"/>
  <c r="I92" i="34"/>
  <c r="L92" i="34" s="1"/>
  <c r="I93" i="34"/>
  <c r="I94" i="34"/>
  <c r="I95" i="34"/>
  <c r="I96" i="34"/>
  <c r="I97" i="34"/>
  <c r="I98" i="34"/>
  <c r="I99" i="34"/>
  <c r="I100" i="34"/>
  <c r="I101" i="34"/>
  <c r="I102" i="34"/>
  <c r="I103" i="34"/>
  <c r="L103" i="34" s="1"/>
  <c r="I104" i="34"/>
  <c r="L104" i="34" s="1"/>
  <c r="I105" i="34"/>
  <c r="I106" i="34"/>
  <c r="I107" i="34"/>
  <c r="I108" i="34"/>
  <c r="I109" i="34"/>
  <c r="I110" i="34"/>
  <c r="I111" i="34"/>
  <c r="I112" i="34"/>
  <c r="I113" i="34"/>
  <c r="I114" i="34"/>
  <c r="I115" i="34"/>
  <c r="L115" i="34" s="1"/>
  <c r="I116" i="34"/>
  <c r="L116" i="34" s="1"/>
  <c r="I117" i="34"/>
  <c r="I118" i="34"/>
  <c r="I119" i="34"/>
  <c r="I120" i="34"/>
  <c r="I121" i="34"/>
  <c r="I122" i="34"/>
  <c r="G10" i="34"/>
  <c r="L10" i="34" s="1"/>
  <c r="G11" i="34"/>
  <c r="G12" i="34"/>
  <c r="L12" i="34" s="1"/>
  <c r="G13" i="34"/>
  <c r="L13" i="34" s="1"/>
  <c r="G14" i="34"/>
  <c r="L14" i="34" s="1"/>
  <c r="G15" i="34"/>
  <c r="L15" i="34" s="1"/>
  <c r="G16" i="34"/>
  <c r="G17" i="34"/>
  <c r="G18" i="34"/>
  <c r="L18" i="34" s="1"/>
  <c r="G19" i="34"/>
  <c r="G20" i="34"/>
  <c r="G21" i="34"/>
  <c r="L21" i="34" s="1"/>
  <c r="G22" i="34"/>
  <c r="L22" i="34" s="1"/>
  <c r="G23" i="34"/>
  <c r="G24" i="34"/>
  <c r="L24" i="34" s="1"/>
  <c r="G25" i="34"/>
  <c r="L25" i="34" s="1"/>
  <c r="G26" i="34"/>
  <c r="L26" i="34" s="1"/>
  <c r="G27" i="34"/>
  <c r="L27" i="34" s="1"/>
  <c r="G28" i="34"/>
  <c r="G29" i="34"/>
  <c r="G30" i="34"/>
  <c r="L30" i="34" s="1"/>
  <c r="G31" i="34"/>
  <c r="G32" i="34"/>
  <c r="G33" i="34"/>
  <c r="L33" i="34" s="1"/>
  <c r="G34" i="34"/>
  <c r="L34" i="34" s="1"/>
  <c r="G35" i="34"/>
  <c r="G36" i="34"/>
  <c r="L36" i="34" s="1"/>
  <c r="G37" i="34"/>
  <c r="L37" i="34" s="1"/>
  <c r="G38" i="34"/>
  <c r="L38" i="34" s="1"/>
  <c r="G39" i="34"/>
  <c r="L39" i="34" s="1"/>
  <c r="G40" i="34"/>
  <c r="G41" i="34"/>
  <c r="G42" i="34"/>
  <c r="L42" i="34" s="1"/>
  <c r="G43" i="34"/>
  <c r="G44" i="34"/>
  <c r="G45" i="34"/>
  <c r="L45" i="34" s="1"/>
  <c r="G46" i="34"/>
  <c r="L46" i="34" s="1"/>
  <c r="G47" i="34"/>
  <c r="G48" i="34"/>
  <c r="L48" i="34" s="1"/>
  <c r="G49" i="34"/>
  <c r="L49" i="34" s="1"/>
  <c r="G50" i="34"/>
  <c r="L50" i="34" s="1"/>
  <c r="G51" i="34"/>
  <c r="L51" i="34" s="1"/>
  <c r="G52" i="34"/>
  <c r="G53" i="34"/>
  <c r="G54" i="34"/>
  <c r="L54" i="34" s="1"/>
  <c r="G55" i="34"/>
  <c r="G56" i="34"/>
  <c r="G57" i="34"/>
  <c r="L57" i="34" s="1"/>
  <c r="G58" i="34"/>
  <c r="L58" i="34" s="1"/>
  <c r="G59" i="34"/>
  <c r="G60" i="34"/>
  <c r="L60" i="34" s="1"/>
  <c r="G61" i="34"/>
  <c r="L61" i="34" s="1"/>
  <c r="G62" i="34"/>
  <c r="L62" i="34" s="1"/>
  <c r="G63" i="34"/>
  <c r="L63" i="34" s="1"/>
  <c r="G64" i="34"/>
  <c r="G65" i="34"/>
  <c r="G66" i="34"/>
  <c r="L66" i="34" s="1"/>
  <c r="G67" i="34"/>
  <c r="G68" i="34"/>
  <c r="G69" i="34"/>
  <c r="L69" i="34" s="1"/>
  <c r="G70" i="34"/>
  <c r="L70" i="34" s="1"/>
  <c r="G71" i="34"/>
  <c r="G72" i="34"/>
  <c r="L72" i="34" s="1"/>
  <c r="G73" i="34"/>
  <c r="L73" i="34" s="1"/>
  <c r="G74" i="34"/>
  <c r="L74" i="34" s="1"/>
  <c r="G75" i="34"/>
  <c r="L75" i="34" s="1"/>
  <c r="G76" i="34"/>
  <c r="G77" i="34"/>
  <c r="G78" i="34"/>
  <c r="L78" i="34" s="1"/>
  <c r="G79" i="34"/>
  <c r="G80" i="34"/>
  <c r="G81" i="34"/>
  <c r="L81" i="34" s="1"/>
  <c r="G82" i="34"/>
  <c r="L82" i="34" s="1"/>
  <c r="G83" i="34"/>
  <c r="G84" i="34"/>
  <c r="L84" i="34" s="1"/>
  <c r="G85" i="34"/>
  <c r="L85" i="34" s="1"/>
  <c r="G86" i="34"/>
  <c r="L86" i="34" s="1"/>
  <c r="G87" i="34"/>
  <c r="L87" i="34" s="1"/>
  <c r="G88" i="34"/>
  <c r="G89" i="34"/>
  <c r="G90" i="34"/>
  <c r="L90" i="34" s="1"/>
  <c r="G91" i="34"/>
  <c r="G92" i="34"/>
  <c r="G93" i="34"/>
  <c r="L93" i="34" s="1"/>
  <c r="G94" i="34"/>
  <c r="L94" i="34" s="1"/>
  <c r="G95" i="34"/>
  <c r="G96" i="34"/>
  <c r="L96" i="34" s="1"/>
  <c r="G97" i="34"/>
  <c r="L97" i="34" s="1"/>
  <c r="G98" i="34"/>
  <c r="L98" i="34" s="1"/>
  <c r="G99" i="34"/>
  <c r="L99" i="34" s="1"/>
  <c r="G100" i="34"/>
  <c r="G101" i="34"/>
  <c r="G102" i="34"/>
  <c r="L102" i="34" s="1"/>
  <c r="G103" i="34"/>
  <c r="G104" i="34"/>
  <c r="G105" i="34"/>
  <c r="L105" i="34" s="1"/>
  <c r="G106" i="34"/>
  <c r="L106" i="34" s="1"/>
  <c r="G107" i="34"/>
  <c r="G108" i="34"/>
  <c r="L108" i="34" s="1"/>
  <c r="G109" i="34"/>
  <c r="L109" i="34" s="1"/>
  <c r="G110" i="34"/>
  <c r="L110" i="34" s="1"/>
  <c r="G111" i="34"/>
  <c r="L111" i="34" s="1"/>
  <c r="G112" i="34"/>
  <c r="G113" i="34"/>
  <c r="G114" i="34"/>
  <c r="L114" i="34" s="1"/>
  <c r="G115" i="34"/>
  <c r="G116" i="34"/>
  <c r="G117" i="34"/>
  <c r="L117" i="34" s="1"/>
  <c r="G118" i="34"/>
  <c r="L118" i="34" s="1"/>
  <c r="G119" i="34"/>
  <c r="G120" i="34"/>
  <c r="L120" i="34" s="1"/>
  <c r="G121" i="34"/>
  <c r="L121" i="34" s="1"/>
  <c r="G122" i="34"/>
  <c r="L122" i="34" s="1"/>
  <c r="K10" i="33"/>
  <c r="K11" i="33"/>
  <c r="K12" i="33"/>
  <c r="K13" i="33"/>
  <c r="K14" i="33"/>
  <c r="K15" i="33"/>
  <c r="K16" i="33"/>
  <c r="K17" i="33"/>
  <c r="K18" i="33"/>
  <c r="K19" i="33"/>
  <c r="K20" i="33"/>
  <c r="K21" i="33"/>
  <c r="K22" i="33"/>
  <c r="K23" i="33"/>
  <c r="K24" i="33"/>
  <c r="K25" i="33"/>
  <c r="K26" i="33"/>
  <c r="K27" i="33"/>
  <c r="K28" i="33"/>
  <c r="K29" i="33"/>
  <c r="K30" i="33"/>
  <c r="K31" i="33"/>
  <c r="K32" i="33"/>
  <c r="K33" i="33"/>
  <c r="K34" i="33"/>
  <c r="K35" i="33"/>
  <c r="K36" i="33"/>
  <c r="K37" i="33"/>
  <c r="K38" i="33"/>
  <c r="K39" i="33"/>
  <c r="K40" i="33"/>
  <c r="K41" i="33"/>
  <c r="K42" i="33"/>
  <c r="K43" i="33"/>
  <c r="K44" i="33"/>
  <c r="K45" i="33"/>
  <c r="K46" i="33"/>
  <c r="K47" i="33"/>
  <c r="K48" i="33"/>
  <c r="K49" i="33"/>
  <c r="K50" i="33"/>
  <c r="K51" i="33"/>
  <c r="K52" i="33"/>
  <c r="K53" i="33"/>
  <c r="K54" i="33"/>
  <c r="K55" i="33"/>
  <c r="K56" i="33"/>
  <c r="K57" i="33"/>
  <c r="K58" i="33"/>
  <c r="K59" i="33"/>
  <c r="K60" i="33"/>
  <c r="K61" i="33"/>
  <c r="K62" i="33"/>
  <c r="K63" i="33"/>
  <c r="K64" i="33"/>
  <c r="K65" i="33"/>
  <c r="K66" i="33"/>
  <c r="K67" i="33"/>
  <c r="K68" i="33"/>
  <c r="K69" i="33"/>
  <c r="K70" i="33"/>
  <c r="K71" i="33"/>
  <c r="K72" i="33"/>
  <c r="K73" i="33"/>
  <c r="K74" i="33"/>
  <c r="K75" i="33"/>
  <c r="K76" i="33"/>
  <c r="K77" i="33"/>
  <c r="K78" i="33"/>
  <c r="K79" i="33"/>
  <c r="K80" i="33"/>
  <c r="K81" i="33"/>
  <c r="K82" i="33"/>
  <c r="K83" i="33"/>
  <c r="K84" i="33"/>
  <c r="K85" i="33"/>
  <c r="K86" i="33"/>
  <c r="K87" i="33"/>
  <c r="K88" i="33"/>
  <c r="K89" i="33"/>
  <c r="K90" i="33"/>
  <c r="K91" i="33"/>
  <c r="K92" i="33"/>
  <c r="K93" i="33"/>
  <c r="K94" i="33"/>
  <c r="K95" i="33"/>
  <c r="K96" i="33"/>
  <c r="K97" i="33"/>
  <c r="K98" i="33"/>
  <c r="K99" i="33"/>
  <c r="K100" i="33"/>
  <c r="K101" i="33"/>
  <c r="K102" i="33"/>
  <c r="K103" i="33"/>
  <c r="K104" i="33"/>
  <c r="K105" i="33"/>
  <c r="K106" i="33"/>
  <c r="K107" i="33"/>
  <c r="K108" i="33"/>
  <c r="K109" i="33"/>
  <c r="K110" i="33"/>
  <c r="K111" i="33"/>
  <c r="K112" i="33"/>
  <c r="K113" i="33"/>
  <c r="K114" i="33"/>
  <c r="K115" i="33"/>
  <c r="K116" i="33"/>
  <c r="K117" i="33"/>
  <c r="K118" i="33"/>
  <c r="K119" i="33"/>
  <c r="K120" i="33"/>
  <c r="K121" i="33"/>
  <c r="K122" i="33"/>
  <c r="I10" i="33"/>
  <c r="I11" i="33"/>
  <c r="I12" i="33"/>
  <c r="I13" i="33"/>
  <c r="I14" i="33"/>
  <c r="I15" i="33"/>
  <c r="I16" i="33"/>
  <c r="I17" i="33"/>
  <c r="I18" i="33"/>
  <c r="I19" i="33"/>
  <c r="I20" i="33"/>
  <c r="I21" i="33"/>
  <c r="I22" i="33"/>
  <c r="I23" i="33"/>
  <c r="I24" i="33"/>
  <c r="I25" i="33"/>
  <c r="I26" i="33"/>
  <c r="I27" i="33"/>
  <c r="I28" i="33"/>
  <c r="I29" i="33"/>
  <c r="I30" i="33"/>
  <c r="I31" i="33"/>
  <c r="I32" i="33"/>
  <c r="I33" i="33"/>
  <c r="I34" i="33"/>
  <c r="I35" i="33"/>
  <c r="I36" i="33"/>
  <c r="I37" i="33"/>
  <c r="I38" i="33"/>
  <c r="I39" i="33"/>
  <c r="I40" i="33"/>
  <c r="I41" i="33"/>
  <c r="I42" i="33"/>
  <c r="I43" i="33"/>
  <c r="I44" i="33"/>
  <c r="I45" i="33"/>
  <c r="I46" i="33"/>
  <c r="I47" i="33"/>
  <c r="I48" i="33"/>
  <c r="I49" i="33"/>
  <c r="I50" i="33"/>
  <c r="I51" i="33"/>
  <c r="I52" i="33"/>
  <c r="I53" i="33"/>
  <c r="I54" i="33"/>
  <c r="I55" i="33"/>
  <c r="I56" i="33"/>
  <c r="I57" i="33"/>
  <c r="I58" i="33"/>
  <c r="I59" i="33"/>
  <c r="I60" i="33"/>
  <c r="I61" i="33"/>
  <c r="I62" i="33"/>
  <c r="I63" i="33"/>
  <c r="I64" i="33"/>
  <c r="I65" i="33"/>
  <c r="I66" i="33"/>
  <c r="I67" i="33"/>
  <c r="I68" i="33"/>
  <c r="I69" i="33"/>
  <c r="I70" i="33"/>
  <c r="I71" i="33"/>
  <c r="I72" i="33"/>
  <c r="I73" i="33"/>
  <c r="I74" i="33"/>
  <c r="I75" i="33"/>
  <c r="I76" i="33"/>
  <c r="I77" i="33"/>
  <c r="I78" i="33"/>
  <c r="I79" i="33"/>
  <c r="I80" i="33"/>
  <c r="I81" i="33"/>
  <c r="I82" i="33"/>
  <c r="I83" i="33"/>
  <c r="I84" i="33"/>
  <c r="I85" i="33"/>
  <c r="I86" i="33"/>
  <c r="I87" i="33"/>
  <c r="I88" i="33"/>
  <c r="I89" i="33"/>
  <c r="I90" i="33"/>
  <c r="I91" i="33"/>
  <c r="I92" i="33"/>
  <c r="I93" i="33"/>
  <c r="I94" i="33"/>
  <c r="I95" i="33"/>
  <c r="I96" i="33"/>
  <c r="I97" i="33"/>
  <c r="I98" i="33"/>
  <c r="I99" i="33"/>
  <c r="I100" i="33"/>
  <c r="I101" i="33"/>
  <c r="I102" i="33"/>
  <c r="I103" i="33"/>
  <c r="I104" i="33"/>
  <c r="I105" i="33"/>
  <c r="I106" i="33"/>
  <c r="I107" i="33"/>
  <c r="I108" i="33"/>
  <c r="I109" i="33"/>
  <c r="I110" i="33"/>
  <c r="I111" i="33"/>
  <c r="I112" i="33"/>
  <c r="I113" i="33"/>
  <c r="I114" i="33"/>
  <c r="I115" i="33"/>
  <c r="I116" i="33"/>
  <c r="I117" i="33"/>
  <c r="I118" i="33"/>
  <c r="I119" i="33"/>
  <c r="I120" i="33"/>
  <c r="I121" i="33"/>
  <c r="I122" i="33"/>
  <c r="G10" i="33"/>
  <c r="L10" i="33" s="1"/>
  <c r="G11" i="33"/>
  <c r="L11" i="33" s="1"/>
  <c r="G12" i="33"/>
  <c r="L12" i="33" s="1"/>
  <c r="G13" i="33"/>
  <c r="L13" i="33" s="1"/>
  <c r="G14" i="33"/>
  <c r="L14" i="33" s="1"/>
  <c r="G15" i="33"/>
  <c r="L15" i="33" s="1"/>
  <c r="G16" i="33"/>
  <c r="L16" i="33" s="1"/>
  <c r="G17" i="33"/>
  <c r="G18" i="33"/>
  <c r="L18" i="33" s="1"/>
  <c r="G19" i="33"/>
  <c r="G20" i="33"/>
  <c r="G21" i="33"/>
  <c r="L21" i="33" s="1"/>
  <c r="G22" i="33"/>
  <c r="L22" i="33" s="1"/>
  <c r="G23" i="33"/>
  <c r="L23" i="33" s="1"/>
  <c r="G24" i="33"/>
  <c r="L24" i="33" s="1"/>
  <c r="G25" i="33"/>
  <c r="L25" i="33" s="1"/>
  <c r="G26" i="33"/>
  <c r="L26" i="33" s="1"/>
  <c r="G27" i="33"/>
  <c r="L27" i="33" s="1"/>
  <c r="G28" i="33"/>
  <c r="L28" i="33" s="1"/>
  <c r="G29" i="33"/>
  <c r="G30" i="33"/>
  <c r="L30" i="33" s="1"/>
  <c r="G31" i="33"/>
  <c r="G32" i="33"/>
  <c r="G33" i="33"/>
  <c r="L33" i="33" s="1"/>
  <c r="G34" i="33"/>
  <c r="L34" i="33" s="1"/>
  <c r="G35" i="33"/>
  <c r="L35" i="33" s="1"/>
  <c r="G36" i="33"/>
  <c r="L36" i="33" s="1"/>
  <c r="G37" i="33"/>
  <c r="L37" i="33" s="1"/>
  <c r="G38" i="33"/>
  <c r="L38" i="33" s="1"/>
  <c r="G39" i="33"/>
  <c r="L39" i="33" s="1"/>
  <c r="G40" i="33"/>
  <c r="L40" i="33" s="1"/>
  <c r="G41" i="33"/>
  <c r="G42" i="33"/>
  <c r="L42" i="33" s="1"/>
  <c r="G43" i="33"/>
  <c r="G44" i="33"/>
  <c r="G45" i="33"/>
  <c r="L45" i="33" s="1"/>
  <c r="G46" i="33"/>
  <c r="L46" i="33" s="1"/>
  <c r="G47" i="33"/>
  <c r="L47" i="33" s="1"/>
  <c r="G48" i="33"/>
  <c r="L48" i="33" s="1"/>
  <c r="G49" i="33"/>
  <c r="L49" i="33" s="1"/>
  <c r="G50" i="33"/>
  <c r="L50" i="33" s="1"/>
  <c r="G51" i="33"/>
  <c r="L51" i="33" s="1"/>
  <c r="G52" i="33"/>
  <c r="L52" i="33" s="1"/>
  <c r="G53" i="33"/>
  <c r="G54" i="33"/>
  <c r="L54" i="33" s="1"/>
  <c r="G55" i="33"/>
  <c r="G56" i="33"/>
  <c r="G57" i="33"/>
  <c r="L57" i="33" s="1"/>
  <c r="G58" i="33"/>
  <c r="L58" i="33" s="1"/>
  <c r="G59" i="33"/>
  <c r="L59" i="33" s="1"/>
  <c r="G60" i="33"/>
  <c r="L60" i="33" s="1"/>
  <c r="G61" i="33"/>
  <c r="L61" i="33" s="1"/>
  <c r="G62" i="33"/>
  <c r="L62" i="33" s="1"/>
  <c r="G63" i="33"/>
  <c r="L63" i="33" s="1"/>
  <c r="G64" i="33"/>
  <c r="L64" i="33" s="1"/>
  <c r="G65" i="33"/>
  <c r="G66" i="33"/>
  <c r="L66" i="33" s="1"/>
  <c r="G67" i="33"/>
  <c r="G68" i="33"/>
  <c r="G69" i="33"/>
  <c r="L69" i="33" s="1"/>
  <c r="G70" i="33"/>
  <c r="L70" i="33" s="1"/>
  <c r="G71" i="33"/>
  <c r="L71" i="33" s="1"/>
  <c r="G72" i="33"/>
  <c r="L72" i="33" s="1"/>
  <c r="G73" i="33"/>
  <c r="L73" i="33" s="1"/>
  <c r="G74" i="33"/>
  <c r="L74" i="33" s="1"/>
  <c r="G75" i="33"/>
  <c r="L75" i="33" s="1"/>
  <c r="G76" i="33"/>
  <c r="L76" i="33" s="1"/>
  <c r="G77" i="33"/>
  <c r="G78" i="33"/>
  <c r="L78" i="33" s="1"/>
  <c r="G79" i="33"/>
  <c r="G80" i="33"/>
  <c r="G81" i="33"/>
  <c r="L81" i="33" s="1"/>
  <c r="G82" i="33"/>
  <c r="L82" i="33" s="1"/>
  <c r="G83" i="33"/>
  <c r="L83" i="33" s="1"/>
  <c r="G84" i="33"/>
  <c r="L84" i="33" s="1"/>
  <c r="G85" i="33"/>
  <c r="L85" i="33" s="1"/>
  <c r="G86" i="33"/>
  <c r="L86" i="33" s="1"/>
  <c r="G87" i="33"/>
  <c r="L87" i="33" s="1"/>
  <c r="G88" i="33"/>
  <c r="L88" i="33" s="1"/>
  <c r="G89" i="33"/>
  <c r="G90" i="33"/>
  <c r="L90" i="33" s="1"/>
  <c r="G91" i="33"/>
  <c r="G92" i="33"/>
  <c r="G93" i="33"/>
  <c r="L93" i="33" s="1"/>
  <c r="G94" i="33"/>
  <c r="L94" i="33" s="1"/>
  <c r="G95" i="33"/>
  <c r="L95" i="33" s="1"/>
  <c r="G96" i="33"/>
  <c r="L96" i="33" s="1"/>
  <c r="G97" i="33"/>
  <c r="L97" i="33" s="1"/>
  <c r="G98" i="33"/>
  <c r="L98" i="33" s="1"/>
  <c r="G99" i="33"/>
  <c r="L99" i="33" s="1"/>
  <c r="G100" i="33"/>
  <c r="L100" i="33" s="1"/>
  <c r="G101" i="33"/>
  <c r="G102" i="33"/>
  <c r="L102" i="33" s="1"/>
  <c r="G103" i="33"/>
  <c r="G104" i="33"/>
  <c r="G105" i="33"/>
  <c r="L105" i="33" s="1"/>
  <c r="G106" i="33"/>
  <c r="L106" i="33" s="1"/>
  <c r="G107" i="33"/>
  <c r="L107" i="33" s="1"/>
  <c r="G108" i="33"/>
  <c r="L108" i="33" s="1"/>
  <c r="G109" i="33"/>
  <c r="L109" i="33" s="1"/>
  <c r="G110" i="33"/>
  <c r="L110" i="33" s="1"/>
  <c r="G111" i="33"/>
  <c r="L111" i="33" s="1"/>
  <c r="G112" i="33"/>
  <c r="L112" i="33" s="1"/>
  <c r="G113" i="33"/>
  <c r="G114" i="33"/>
  <c r="L114" i="33" s="1"/>
  <c r="G115" i="33"/>
  <c r="G116" i="33"/>
  <c r="G117" i="33"/>
  <c r="L117" i="33" s="1"/>
  <c r="G118" i="33"/>
  <c r="L118" i="33" s="1"/>
  <c r="G119" i="33"/>
  <c r="L119" i="33" s="1"/>
  <c r="G120" i="33"/>
  <c r="L120" i="33" s="1"/>
  <c r="G121" i="33"/>
  <c r="L121" i="33" s="1"/>
  <c r="G122" i="33"/>
  <c r="L122" i="33" s="1"/>
  <c r="K10" i="32"/>
  <c r="K11" i="32"/>
  <c r="K12" i="32"/>
  <c r="K13" i="32"/>
  <c r="K14" i="32"/>
  <c r="K15" i="32"/>
  <c r="K16" i="32"/>
  <c r="K17" i="32"/>
  <c r="K18" i="32"/>
  <c r="K19" i="32"/>
  <c r="K20" i="32"/>
  <c r="K21" i="32"/>
  <c r="K22" i="32"/>
  <c r="K23" i="32"/>
  <c r="K24" i="32"/>
  <c r="K25" i="32"/>
  <c r="K26" i="32"/>
  <c r="K27" i="32"/>
  <c r="K28" i="32"/>
  <c r="K29" i="32"/>
  <c r="K30" i="32"/>
  <c r="K31" i="32"/>
  <c r="K32" i="32"/>
  <c r="K33" i="32"/>
  <c r="K34" i="32"/>
  <c r="K35" i="32"/>
  <c r="K36" i="32"/>
  <c r="K37" i="32"/>
  <c r="K38" i="32"/>
  <c r="K39" i="32"/>
  <c r="K40" i="32"/>
  <c r="K41" i="32"/>
  <c r="K42" i="32"/>
  <c r="K43" i="32"/>
  <c r="K44" i="32"/>
  <c r="K45" i="32"/>
  <c r="K46" i="32"/>
  <c r="K47" i="32"/>
  <c r="K48" i="32"/>
  <c r="K49" i="32"/>
  <c r="K50" i="32"/>
  <c r="K51" i="32"/>
  <c r="K52" i="32"/>
  <c r="K53" i="32"/>
  <c r="K54" i="32"/>
  <c r="K55" i="32"/>
  <c r="K56" i="32"/>
  <c r="K57" i="32"/>
  <c r="K58" i="32"/>
  <c r="K59" i="32"/>
  <c r="K60" i="32"/>
  <c r="K61" i="32"/>
  <c r="K62" i="32"/>
  <c r="K63" i="32"/>
  <c r="K64" i="32"/>
  <c r="K65" i="32"/>
  <c r="K66" i="32"/>
  <c r="K67" i="32"/>
  <c r="K68" i="32"/>
  <c r="K69" i="32"/>
  <c r="K70" i="32"/>
  <c r="K71" i="32"/>
  <c r="K72" i="32"/>
  <c r="K73" i="32"/>
  <c r="K74" i="32"/>
  <c r="K75" i="32"/>
  <c r="K76" i="32"/>
  <c r="K77" i="32"/>
  <c r="K78" i="32"/>
  <c r="K79" i="32"/>
  <c r="K80" i="32"/>
  <c r="K81" i="32"/>
  <c r="K82" i="32"/>
  <c r="K83" i="32"/>
  <c r="K84" i="32"/>
  <c r="K85" i="32"/>
  <c r="K86" i="32"/>
  <c r="K87" i="32"/>
  <c r="K88" i="32"/>
  <c r="K89" i="32"/>
  <c r="K90" i="32"/>
  <c r="K91" i="32"/>
  <c r="K92" i="32"/>
  <c r="K93" i="32"/>
  <c r="K94" i="32"/>
  <c r="K95" i="32"/>
  <c r="K96" i="32"/>
  <c r="K97" i="32"/>
  <c r="K98" i="32"/>
  <c r="K99" i="32"/>
  <c r="K100" i="32"/>
  <c r="K101" i="32"/>
  <c r="K102" i="32"/>
  <c r="K103" i="32"/>
  <c r="K104" i="32"/>
  <c r="K105" i="32"/>
  <c r="K106" i="32"/>
  <c r="K107" i="32"/>
  <c r="K108" i="32"/>
  <c r="K109" i="32"/>
  <c r="K110" i="32"/>
  <c r="K111" i="32"/>
  <c r="K112" i="32"/>
  <c r="K113" i="32"/>
  <c r="K114" i="32"/>
  <c r="K115" i="32"/>
  <c r="K116" i="32"/>
  <c r="K117" i="32"/>
  <c r="K118" i="32"/>
  <c r="K119" i="32"/>
  <c r="K120" i="32"/>
  <c r="K121" i="32"/>
  <c r="I10" i="32"/>
  <c r="I11" i="32"/>
  <c r="I12" i="32"/>
  <c r="I13" i="32"/>
  <c r="I14" i="32"/>
  <c r="I15" i="32"/>
  <c r="I16" i="32"/>
  <c r="I17" i="32"/>
  <c r="I18" i="32"/>
  <c r="I19" i="32"/>
  <c r="L19" i="32" s="1"/>
  <c r="I20" i="32"/>
  <c r="I21" i="32"/>
  <c r="I22" i="32"/>
  <c r="I23" i="32"/>
  <c r="I24" i="32"/>
  <c r="I25" i="32"/>
  <c r="I26" i="32"/>
  <c r="I27" i="32"/>
  <c r="I28" i="32"/>
  <c r="I29" i="32"/>
  <c r="I30" i="32"/>
  <c r="I31" i="32"/>
  <c r="L31" i="32" s="1"/>
  <c r="I32" i="32"/>
  <c r="I33" i="32"/>
  <c r="I34" i="32"/>
  <c r="I35" i="32"/>
  <c r="I36" i="32"/>
  <c r="I37" i="32"/>
  <c r="I38" i="32"/>
  <c r="I39" i="32"/>
  <c r="I40" i="32"/>
  <c r="I41" i="32"/>
  <c r="I42" i="32"/>
  <c r="I43" i="32"/>
  <c r="L43" i="32" s="1"/>
  <c r="I44" i="32"/>
  <c r="I45" i="32"/>
  <c r="I46" i="32"/>
  <c r="I47" i="32"/>
  <c r="I48" i="32"/>
  <c r="I49" i="32"/>
  <c r="I50" i="32"/>
  <c r="I51" i="32"/>
  <c r="I52" i="32"/>
  <c r="I53" i="32"/>
  <c r="I54" i="32"/>
  <c r="I55" i="32"/>
  <c r="L55" i="32" s="1"/>
  <c r="I56" i="32"/>
  <c r="I57" i="32"/>
  <c r="I58" i="32"/>
  <c r="I59" i="32"/>
  <c r="I60" i="32"/>
  <c r="I61" i="32"/>
  <c r="I62" i="32"/>
  <c r="I63" i="32"/>
  <c r="I64" i="32"/>
  <c r="I65" i="32"/>
  <c r="I66" i="32"/>
  <c r="I67" i="32"/>
  <c r="L67" i="32" s="1"/>
  <c r="I68" i="32"/>
  <c r="I69" i="32"/>
  <c r="I70" i="32"/>
  <c r="I71" i="32"/>
  <c r="I72" i="32"/>
  <c r="I73" i="32"/>
  <c r="I74" i="32"/>
  <c r="I75" i="32"/>
  <c r="I76" i="32"/>
  <c r="I77" i="32"/>
  <c r="I78" i="32"/>
  <c r="I79" i="32"/>
  <c r="L79" i="32" s="1"/>
  <c r="I80" i="32"/>
  <c r="I81" i="32"/>
  <c r="I82" i="32"/>
  <c r="I83" i="32"/>
  <c r="I84" i="32"/>
  <c r="I85" i="32"/>
  <c r="I86" i="32"/>
  <c r="I87" i="32"/>
  <c r="I88" i="32"/>
  <c r="I89" i="32"/>
  <c r="I90" i="32"/>
  <c r="I91" i="32"/>
  <c r="L91" i="32" s="1"/>
  <c r="I92" i="32"/>
  <c r="I93" i="32"/>
  <c r="I94" i="32"/>
  <c r="I95" i="32"/>
  <c r="I96" i="32"/>
  <c r="I97" i="32"/>
  <c r="I98" i="32"/>
  <c r="I99" i="32"/>
  <c r="I100" i="32"/>
  <c r="I101" i="32"/>
  <c r="I102" i="32"/>
  <c r="I103" i="32"/>
  <c r="L103" i="32" s="1"/>
  <c r="I104" i="32"/>
  <c r="I105" i="32"/>
  <c r="I106" i="32"/>
  <c r="I107" i="32"/>
  <c r="I108" i="32"/>
  <c r="I109" i="32"/>
  <c r="I110" i="32"/>
  <c r="I111" i="32"/>
  <c r="I112" i="32"/>
  <c r="I113" i="32"/>
  <c r="I114" i="32"/>
  <c r="I115" i="32"/>
  <c r="L115" i="32" s="1"/>
  <c r="I116" i="32"/>
  <c r="I117" i="32"/>
  <c r="I118" i="32"/>
  <c r="I119" i="32"/>
  <c r="I120" i="32"/>
  <c r="I121" i="32"/>
  <c r="G10" i="32"/>
  <c r="L10" i="32" s="1"/>
  <c r="G11" i="32"/>
  <c r="L11" i="32" s="1"/>
  <c r="G12" i="32"/>
  <c r="L12" i="32" s="1"/>
  <c r="G13" i="32"/>
  <c r="L13" i="32" s="1"/>
  <c r="G14" i="32"/>
  <c r="L14" i="32" s="1"/>
  <c r="G15" i="32"/>
  <c r="G16" i="32"/>
  <c r="L16" i="32" s="1"/>
  <c r="G17" i="32"/>
  <c r="L17" i="32" s="1"/>
  <c r="G18" i="32"/>
  <c r="G19" i="32"/>
  <c r="G20" i="32"/>
  <c r="G21" i="32"/>
  <c r="L21" i="32" s="1"/>
  <c r="G22" i="32"/>
  <c r="L22" i="32" s="1"/>
  <c r="G23" i="32"/>
  <c r="L23" i="32" s="1"/>
  <c r="G24" i="32"/>
  <c r="G25" i="32"/>
  <c r="L25" i="32" s="1"/>
  <c r="G26" i="32"/>
  <c r="L26" i="32" s="1"/>
  <c r="G27" i="32"/>
  <c r="G28" i="32"/>
  <c r="L28" i="32" s="1"/>
  <c r="G29" i="32"/>
  <c r="L29" i="32" s="1"/>
  <c r="G30" i="32"/>
  <c r="G31" i="32"/>
  <c r="G32" i="32"/>
  <c r="G33" i="32"/>
  <c r="L33" i="32" s="1"/>
  <c r="G34" i="32"/>
  <c r="L34" i="32" s="1"/>
  <c r="G35" i="32"/>
  <c r="L35" i="32" s="1"/>
  <c r="G36" i="32"/>
  <c r="G37" i="32"/>
  <c r="L37" i="32" s="1"/>
  <c r="G38" i="32"/>
  <c r="L38" i="32" s="1"/>
  <c r="G39" i="32"/>
  <c r="G40" i="32"/>
  <c r="L40" i="32" s="1"/>
  <c r="G41" i="32"/>
  <c r="L41" i="32" s="1"/>
  <c r="G42" i="32"/>
  <c r="G43" i="32"/>
  <c r="G44" i="32"/>
  <c r="G45" i="32"/>
  <c r="L45" i="32" s="1"/>
  <c r="G46" i="32"/>
  <c r="L46" i="32" s="1"/>
  <c r="G47" i="32"/>
  <c r="L47" i="32" s="1"/>
  <c r="G48" i="32"/>
  <c r="G49" i="32"/>
  <c r="L49" i="32" s="1"/>
  <c r="G50" i="32"/>
  <c r="L50" i="32" s="1"/>
  <c r="G51" i="32"/>
  <c r="G52" i="32"/>
  <c r="L52" i="32" s="1"/>
  <c r="G53" i="32"/>
  <c r="L53" i="32" s="1"/>
  <c r="G54" i="32"/>
  <c r="G55" i="32"/>
  <c r="G56" i="32"/>
  <c r="G57" i="32"/>
  <c r="L57" i="32" s="1"/>
  <c r="G58" i="32"/>
  <c r="L58" i="32" s="1"/>
  <c r="G59" i="32"/>
  <c r="L59" i="32" s="1"/>
  <c r="G60" i="32"/>
  <c r="G61" i="32"/>
  <c r="L61" i="32" s="1"/>
  <c r="G62" i="32"/>
  <c r="L62" i="32" s="1"/>
  <c r="G63" i="32"/>
  <c r="G64" i="32"/>
  <c r="L64" i="32" s="1"/>
  <c r="G65" i="32"/>
  <c r="L65" i="32" s="1"/>
  <c r="G66" i="32"/>
  <c r="G67" i="32"/>
  <c r="G68" i="32"/>
  <c r="G69" i="32"/>
  <c r="L69" i="32" s="1"/>
  <c r="G70" i="32"/>
  <c r="L70" i="32" s="1"/>
  <c r="G71" i="32"/>
  <c r="L71" i="32" s="1"/>
  <c r="G72" i="32"/>
  <c r="G73" i="32"/>
  <c r="L73" i="32" s="1"/>
  <c r="G74" i="32"/>
  <c r="L74" i="32" s="1"/>
  <c r="G75" i="32"/>
  <c r="G76" i="32"/>
  <c r="L76" i="32" s="1"/>
  <c r="G77" i="32"/>
  <c r="L77" i="32" s="1"/>
  <c r="G78" i="32"/>
  <c r="G79" i="32"/>
  <c r="G80" i="32"/>
  <c r="G81" i="32"/>
  <c r="L81" i="32" s="1"/>
  <c r="G82" i="32"/>
  <c r="L82" i="32" s="1"/>
  <c r="G83" i="32"/>
  <c r="L83" i="32" s="1"/>
  <c r="G84" i="32"/>
  <c r="G85" i="32"/>
  <c r="L85" i="32" s="1"/>
  <c r="G86" i="32"/>
  <c r="L86" i="32" s="1"/>
  <c r="G87" i="32"/>
  <c r="G88" i="32"/>
  <c r="L88" i="32" s="1"/>
  <c r="G89" i="32"/>
  <c r="L89" i="32" s="1"/>
  <c r="G90" i="32"/>
  <c r="G91" i="32"/>
  <c r="G92" i="32"/>
  <c r="G93" i="32"/>
  <c r="L93" i="32" s="1"/>
  <c r="G94" i="32"/>
  <c r="L94" i="32" s="1"/>
  <c r="G95" i="32"/>
  <c r="L95" i="32" s="1"/>
  <c r="G96" i="32"/>
  <c r="G97" i="32"/>
  <c r="L97" i="32" s="1"/>
  <c r="G98" i="32"/>
  <c r="L98" i="32" s="1"/>
  <c r="G99" i="32"/>
  <c r="G100" i="32"/>
  <c r="L100" i="32" s="1"/>
  <c r="G101" i="32"/>
  <c r="L101" i="32" s="1"/>
  <c r="G102" i="32"/>
  <c r="G103" i="32"/>
  <c r="G104" i="32"/>
  <c r="G105" i="32"/>
  <c r="L105" i="32" s="1"/>
  <c r="G106" i="32"/>
  <c r="L106" i="32" s="1"/>
  <c r="G107" i="32"/>
  <c r="L107" i="32" s="1"/>
  <c r="G108" i="32"/>
  <c r="G109" i="32"/>
  <c r="L109" i="32" s="1"/>
  <c r="G110" i="32"/>
  <c r="L110" i="32" s="1"/>
  <c r="G111" i="32"/>
  <c r="G112" i="32"/>
  <c r="L112" i="32" s="1"/>
  <c r="G113" i="32"/>
  <c r="L113" i="32" s="1"/>
  <c r="G114" i="32"/>
  <c r="G115" i="32"/>
  <c r="G116" i="32"/>
  <c r="G117" i="32"/>
  <c r="L117" i="32" s="1"/>
  <c r="G118" i="32"/>
  <c r="L118" i="32" s="1"/>
  <c r="G119" i="32"/>
  <c r="L119" i="32" s="1"/>
  <c r="G120" i="32"/>
  <c r="G121" i="32"/>
  <c r="L121" i="32" s="1"/>
  <c r="L120" i="31"/>
  <c r="K10" i="31"/>
  <c r="K11" i="31"/>
  <c r="K12" i="31"/>
  <c r="K13" i="31"/>
  <c r="K14" i="31"/>
  <c r="K15" i="31"/>
  <c r="K16" i="31"/>
  <c r="K17" i="31"/>
  <c r="K18" i="31"/>
  <c r="K19" i="31"/>
  <c r="K20" i="31"/>
  <c r="K21" i="31"/>
  <c r="K22" i="31"/>
  <c r="K23" i="31"/>
  <c r="K24" i="31"/>
  <c r="K25" i="31"/>
  <c r="K26" i="31"/>
  <c r="K27" i="31"/>
  <c r="K28" i="31"/>
  <c r="K29" i="31"/>
  <c r="K30" i="31"/>
  <c r="K31" i="31"/>
  <c r="K32" i="31"/>
  <c r="K33" i="31"/>
  <c r="K34" i="31"/>
  <c r="K35" i="31"/>
  <c r="K36" i="31"/>
  <c r="K37" i="31"/>
  <c r="K38" i="31"/>
  <c r="K39" i="31"/>
  <c r="K40" i="31"/>
  <c r="K41" i="31"/>
  <c r="K42" i="31"/>
  <c r="K43" i="31"/>
  <c r="K44" i="31"/>
  <c r="K45" i="31"/>
  <c r="K46" i="31"/>
  <c r="K47" i="31"/>
  <c r="K48" i="31"/>
  <c r="K49" i="31"/>
  <c r="K50" i="31"/>
  <c r="K51" i="31"/>
  <c r="K52" i="31"/>
  <c r="K53" i="31"/>
  <c r="K54" i="31"/>
  <c r="K55" i="31"/>
  <c r="K56" i="31"/>
  <c r="K57" i="31"/>
  <c r="K58" i="31"/>
  <c r="K59" i="31"/>
  <c r="K60" i="31"/>
  <c r="K61" i="31"/>
  <c r="K62" i="31"/>
  <c r="K63" i="31"/>
  <c r="K64" i="31"/>
  <c r="K65" i="31"/>
  <c r="K66" i="31"/>
  <c r="K67" i="31"/>
  <c r="K68" i="31"/>
  <c r="K69" i="31"/>
  <c r="K70" i="31"/>
  <c r="K71" i="31"/>
  <c r="K72" i="31"/>
  <c r="K73" i="31"/>
  <c r="K74" i="31"/>
  <c r="K75" i="31"/>
  <c r="K76" i="31"/>
  <c r="K77" i="31"/>
  <c r="K78" i="31"/>
  <c r="K79" i="31"/>
  <c r="K80" i="31"/>
  <c r="K81" i="31"/>
  <c r="K82" i="31"/>
  <c r="K83" i="31"/>
  <c r="K84" i="31"/>
  <c r="K85" i="31"/>
  <c r="K86" i="31"/>
  <c r="K87" i="31"/>
  <c r="K88" i="31"/>
  <c r="K89" i="31"/>
  <c r="K90" i="31"/>
  <c r="K91" i="31"/>
  <c r="K92" i="31"/>
  <c r="K93" i="31"/>
  <c r="K94" i="31"/>
  <c r="K95" i="31"/>
  <c r="K96" i="31"/>
  <c r="K97" i="31"/>
  <c r="K98" i="31"/>
  <c r="K99" i="31"/>
  <c r="K100" i="31"/>
  <c r="K101" i="31"/>
  <c r="K102" i="31"/>
  <c r="K103" i="31"/>
  <c r="K104" i="31"/>
  <c r="K105" i="31"/>
  <c r="K106" i="31"/>
  <c r="K107" i="31"/>
  <c r="K108" i="31"/>
  <c r="K109" i="31"/>
  <c r="K110" i="31"/>
  <c r="K111" i="31"/>
  <c r="K112" i="31"/>
  <c r="K113" i="31"/>
  <c r="K114" i="31"/>
  <c r="K115" i="31"/>
  <c r="K116" i="31"/>
  <c r="K117" i="31"/>
  <c r="K118" i="31"/>
  <c r="K119" i="31"/>
  <c r="K120" i="31"/>
  <c r="I10" i="31"/>
  <c r="I11" i="31"/>
  <c r="I12" i="31"/>
  <c r="I13" i="31"/>
  <c r="I14" i="31"/>
  <c r="I15" i="31"/>
  <c r="I16" i="31"/>
  <c r="I17" i="31"/>
  <c r="I18" i="31"/>
  <c r="I19" i="31"/>
  <c r="I20" i="31"/>
  <c r="I21" i="31"/>
  <c r="I22" i="31"/>
  <c r="I23" i="31"/>
  <c r="I24" i="31"/>
  <c r="I25" i="31"/>
  <c r="I26" i="31"/>
  <c r="I27" i="31"/>
  <c r="I28" i="31"/>
  <c r="I29" i="31"/>
  <c r="I30" i="31"/>
  <c r="I31" i="31"/>
  <c r="I32" i="31"/>
  <c r="I33" i="31"/>
  <c r="I34" i="31"/>
  <c r="I35" i="31"/>
  <c r="I36" i="31"/>
  <c r="I37" i="31"/>
  <c r="I38" i="31"/>
  <c r="I39" i="31"/>
  <c r="I40" i="31"/>
  <c r="I41" i="31"/>
  <c r="I42" i="31"/>
  <c r="I43" i="31"/>
  <c r="I44" i="31"/>
  <c r="I45" i="31"/>
  <c r="I46" i="31"/>
  <c r="I47" i="31"/>
  <c r="I48" i="31"/>
  <c r="I49" i="31"/>
  <c r="I50" i="31"/>
  <c r="I51" i="31"/>
  <c r="I52" i="31"/>
  <c r="I53" i="31"/>
  <c r="I54" i="31"/>
  <c r="I55" i="31"/>
  <c r="I56" i="31"/>
  <c r="I57" i="31"/>
  <c r="I58" i="31"/>
  <c r="I59" i="31"/>
  <c r="I60" i="31"/>
  <c r="I61" i="31"/>
  <c r="I62" i="31"/>
  <c r="I63" i="31"/>
  <c r="I64" i="31"/>
  <c r="I65" i="31"/>
  <c r="I66" i="31"/>
  <c r="I67" i="31"/>
  <c r="I68" i="31"/>
  <c r="I69" i="31"/>
  <c r="I70" i="31"/>
  <c r="I71" i="31"/>
  <c r="I72" i="31"/>
  <c r="I73" i="31"/>
  <c r="I74" i="31"/>
  <c r="I75" i="31"/>
  <c r="I76" i="31"/>
  <c r="I77" i="31"/>
  <c r="I78" i="31"/>
  <c r="I79" i="31"/>
  <c r="I80" i="31"/>
  <c r="I81" i="31"/>
  <c r="I82" i="31"/>
  <c r="I83" i="31"/>
  <c r="I84" i="31"/>
  <c r="I85" i="31"/>
  <c r="I86" i="31"/>
  <c r="I87" i="31"/>
  <c r="I88" i="31"/>
  <c r="I89" i="31"/>
  <c r="I90" i="31"/>
  <c r="I91" i="31"/>
  <c r="I92" i="31"/>
  <c r="I93" i="31"/>
  <c r="I94" i="31"/>
  <c r="I95" i="31"/>
  <c r="I96" i="31"/>
  <c r="I97" i="31"/>
  <c r="I98" i="31"/>
  <c r="I99" i="31"/>
  <c r="I100" i="31"/>
  <c r="I101" i="31"/>
  <c r="I102" i="31"/>
  <c r="I103" i="31"/>
  <c r="I104" i="31"/>
  <c r="I105" i="31"/>
  <c r="I106" i="31"/>
  <c r="I107" i="31"/>
  <c r="I108" i="31"/>
  <c r="I109" i="31"/>
  <c r="I110" i="31"/>
  <c r="I111" i="31"/>
  <c r="I112" i="31"/>
  <c r="I113" i="31"/>
  <c r="I114" i="31"/>
  <c r="I115" i="31"/>
  <c r="I116" i="31"/>
  <c r="I117" i="31"/>
  <c r="I118" i="31"/>
  <c r="I119" i="31"/>
  <c r="I120" i="31"/>
  <c r="G10" i="31"/>
  <c r="L10" i="31" s="1"/>
  <c r="G11" i="31"/>
  <c r="G12" i="31"/>
  <c r="L12" i="31" s="1"/>
  <c r="G13" i="31"/>
  <c r="L13" i="31" s="1"/>
  <c r="G14" i="31"/>
  <c r="G15" i="31"/>
  <c r="L15" i="31" s="1"/>
  <c r="G16" i="31"/>
  <c r="L16" i="31" s="1"/>
  <c r="G17" i="31"/>
  <c r="L17" i="31" s="1"/>
  <c r="G18" i="31"/>
  <c r="G19" i="31"/>
  <c r="G20" i="31"/>
  <c r="L20" i="31" s="1"/>
  <c r="G21" i="31"/>
  <c r="G22" i="31"/>
  <c r="L22" i="31" s="1"/>
  <c r="G23" i="31"/>
  <c r="G24" i="31"/>
  <c r="L24" i="31" s="1"/>
  <c r="G25" i="31"/>
  <c r="L25" i="31" s="1"/>
  <c r="G26" i="31"/>
  <c r="G27" i="31"/>
  <c r="L27" i="31" s="1"/>
  <c r="G28" i="31"/>
  <c r="L28" i="31" s="1"/>
  <c r="G29" i="31"/>
  <c r="L29" i="31" s="1"/>
  <c r="G30" i="31"/>
  <c r="G31" i="31"/>
  <c r="G32" i="31"/>
  <c r="L32" i="31" s="1"/>
  <c r="G33" i="31"/>
  <c r="G34" i="31"/>
  <c r="L34" i="31" s="1"/>
  <c r="G35" i="31"/>
  <c r="G36" i="31"/>
  <c r="L36" i="31" s="1"/>
  <c r="G37" i="31"/>
  <c r="L37" i="31" s="1"/>
  <c r="G38" i="31"/>
  <c r="G39" i="31"/>
  <c r="L39" i="31" s="1"/>
  <c r="G40" i="31"/>
  <c r="L40" i="31" s="1"/>
  <c r="G41" i="31"/>
  <c r="L41" i="31" s="1"/>
  <c r="G42" i="31"/>
  <c r="G43" i="31"/>
  <c r="G44" i="31"/>
  <c r="L44" i="31" s="1"/>
  <c r="G45" i="31"/>
  <c r="G46" i="31"/>
  <c r="L46" i="31" s="1"/>
  <c r="G47" i="31"/>
  <c r="G48" i="31"/>
  <c r="L48" i="31" s="1"/>
  <c r="G49" i="31"/>
  <c r="L49" i="31" s="1"/>
  <c r="G50" i="31"/>
  <c r="G51" i="31"/>
  <c r="L51" i="31" s="1"/>
  <c r="G52" i="31"/>
  <c r="L52" i="31" s="1"/>
  <c r="G53" i="31"/>
  <c r="L53" i="31" s="1"/>
  <c r="G54" i="31"/>
  <c r="G55" i="31"/>
  <c r="G56" i="31"/>
  <c r="L56" i="31" s="1"/>
  <c r="G57" i="31"/>
  <c r="G58" i="31"/>
  <c r="L58" i="31" s="1"/>
  <c r="G59" i="31"/>
  <c r="G60" i="31"/>
  <c r="L60" i="31" s="1"/>
  <c r="G61" i="31"/>
  <c r="L61" i="31" s="1"/>
  <c r="G62" i="31"/>
  <c r="G63" i="31"/>
  <c r="L63" i="31" s="1"/>
  <c r="G64" i="31"/>
  <c r="L64" i="31" s="1"/>
  <c r="G65" i="31"/>
  <c r="L65" i="31" s="1"/>
  <c r="G66" i="31"/>
  <c r="G67" i="31"/>
  <c r="G68" i="31"/>
  <c r="L68" i="31" s="1"/>
  <c r="G69" i="31"/>
  <c r="G70" i="31"/>
  <c r="L70" i="31" s="1"/>
  <c r="G71" i="31"/>
  <c r="G72" i="31"/>
  <c r="L72" i="31" s="1"/>
  <c r="G73" i="31"/>
  <c r="L73" i="31" s="1"/>
  <c r="G74" i="31"/>
  <c r="G75" i="31"/>
  <c r="L75" i="31" s="1"/>
  <c r="G76" i="31"/>
  <c r="L76" i="31" s="1"/>
  <c r="G77" i="31"/>
  <c r="L77" i="31" s="1"/>
  <c r="G78" i="31"/>
  <c r="G79" i="31"/>
  <c r="G80" i="31"/>
  <c r="L80" i="31" s="1"/>
  <c r="G81" i="31"/>
  <c r="G82" i="31"/>
  <c r="L82" i="31" s="1"/>
  <c r="G83" i="31"/>
  <c r="G84" i="31"/>
  <c r="L84" i="31" s="1"/>
  <c r="G85" i="31"/>
  <c r="L85" i="31" s="1"/>
  <c r="G86" i="31"/>
  <c r="G87" i="31"/>
  <c r="L87" i="31" s="1"/>
  <c r="G88" i="31"/>
  <c r="L88" i="31" s="1"/>
  <c r="G89" i="31"/>
  <c r="L89" i="31" s="1"/>
  <c r="G90" i="31"/>
  <c r="G91" i="31"/>
  <c r="G92" i="31"/>
  <c r="L92" i="31" s="1"/>
  <c r="G93" i="31"/>
  <c r="G94" i="31"/>
  <c r="L94" i="31" s="1"/>
  <c r="G95" i="31"/>
  <c r="G96" i="31"/>
  <c r="L96" i="31" s="1"/>
  <c r="G97" i="31"/>
  <c r="L97" i="31" s="1"/>
  <c r="G98" i="31"/>
  <c r="G99" i="31"/>
  <c r="L99" i="31" s="1"/>
  <c r="G100" i="31"/>
  <c r="L100" i="31" s="1"/>
  <c r="G101" i="31"/>
  <c r="L101" i="31" s="1"/>
  <c r="G102" i="31"/>
  <c r="G103" i="31"/>
  <c r="G104" i="31"/>
  <c r="L104" i="31" s="1"/>
  <c r="G105" i="31"/>
  <c r="G106" i="31"/>
  <c r="L106" i="31" s="1"/>
  <c r="G107" i="31"/>
  <c r="G108" i="31"/>
  <c r="L108" i="31" s="1"/>
  <c r="G109" i="31"/>
  <c r="L109" i="31" s="1"/>
  <c r="G110" i="31"/>
  <c r="G111" i="31"/>
  <c r="L111" i="31" s="1"/>
  <c r="G112" i="31"/>
  <c r="L112" i="31" s="1"/>
  <c r="G113" i="31"/>
  <c r="L113" i="31" s="1"/>
  <c r="G114" i="31"/>
  <c r="G115" i="31"/>
  <c r="G116" i="31"/>
  <c r="L116" i="31" s="1"/>
  <c r="G117" i="31"/>
  <c r="G118" i="31"/>
  <c r="L118" i="31" s="1"/>
  <c r="G119" i="31"/>
  <c r="G120" i="31"/>
  <c r="K10" i="30"/>
  <c r="K11" i="30"/>
  <c r="K12" i="30"/>
  <c r="K13" i="30"/>
  <c r="K14" i="30"/>
  <c r="K15" i="30"/>
  <c r="K16" i="30"/>
  <c r="K17" i="30"/>
  <c r="K18" i="30"/>
  <c r="K19" i="30"/>
  <c r="K20" i="30"/>
  <c r="K21" i="30"/>
  <c r="K22" i="30"/>
  <c r="K23" i="30"/>
  <c r="K24" i="30"/>
  <c r="K25" i="30"/>
  <c r="K26" i="30"/>
  <c r="K27" i="30"/>
  <c r="K28" i="30"/>
  <c r="K29" i="30"/>
  <c r="K30" i="30"/>
  <c r="K31" i="30"/>
  <c r="K32" i="30"/>
  <c r="K33" i="30"/>
  <c r="K34" i="30"/>
  <c r="K35" i="30"/>
  <c r="K36" i="30"/>
  <c r="K37" i="30"/>
  <c r="K38" i="30"/>
  <c r="K39" i="30"/>
  <c r="K40" i="30"/>
  <c r="K41" i="30"/>
  <c r="K42" i="30"/>
  <c r="K43" i="30"/>
  <c r="K44" i="30"/>
  <c r="K45" i="30"/>
  <c r="K46" i="30"/>
  <c r="K47" i="30"/>
  <c r="K48" i="30"/>
  <c r="K49" i="30"/>
  <c r="K50" i="30"/>
  <c r="K51" i="30"/>
  <c r="K52" i="30"/>
  <c r="K53" i="30"/>
  <c r="K54" i="30"/>
  <c r="K55" i="30"/>
  <c r="K56" i="30"/>
  <c r="K57" i="30"/>
  <c r="K58" i="30"/>
  <c r="K59" i="30"/>
  <c r="K60" i="30"/>
  <c r="K61" i="30"/>
  <c r="K62" i="30"/>
  <c r="K63" i="30"/>
  <c r="K64" i="30"/>
  <c r="K65" i="30"/>
  <c r="K66" i="30"/>
  <c r="K67" i="30"/>
  <c r="K68" i="30"/>
  <c r="K69" i="30"/>
  <c r="K70" i="30"/>
  <c r="K71" i="30"/>
  <c r="K72" i="30"/>
  <c r="K73" i="30"/>
  <c r="K74" i="30"/>
  <c r="K75" i="30"/>
  <c r="K76" i="30"/>
  <c r="K77" i="30"/>
  <c r="K78" i="30"/>
  <c r="K79" i="30"/>
  <c r="K80" i="30"/>
  <c r="K81" i="30"/>
  <c r="K82" i="30"/>
  <c r="K83" i="30"/>
  <c r="K84" i="30"/>
  <c r="K85" i="30"/>
  <c r="K86" i="30"/>
  <c r="K87" i="30"/>
  <c r="K88" i="30"/>
  <c r="K89" i="30"/>
  <c r="K90" i="30"/>
  <c r="K91" i="30"/>
  <c r="K92" i="30"/>
  <c r="K93" i="30"/>
  <c r="K94" i="30"/>
  <c r="K95" i="30"/>
  <c r="K96" i="30"/>
  <c r="K97" i="30"/>
  <c r="K98" i="30"/>
  <c r="K99" i="30"/>
  <c r="K100" i="30"/>
  <c r="K101" i="30"/>
  <c r="K102" i="30"/>
  <c r="K103" i="30"/>
  <c r="K104" i="30"/>
  <c r="K105" i="30"/>
  <c r="K106" i="30"/>
  <c r="K107" i="30"/>
  <c r="K108" i="30"/>
  <c r="K109" i="30"/>
  <c r="K110" i="30"/>
  <c r="K111" i="30"/>
  <c r="K112" i="30"/>
  <c r="K113" i="30"/>
  <c r="K114" i="30"/>
  <c r="K115" i="30"/>
  <c r="K116" i="30"/>
  <c r="K117" i="30"/>
  <c r="K118" i="30"/>
  <c r="K119" i="30"/>
  <c r="K120" i="30"/>
  <c r="I10" i="30"/>
  <c r="I11" i="30"/>
  <c r="I12" i="30"/>
  <c r="I13" i="30"/>
  <c r="I14" i="30"/>
  <c r="I15" i="30"/>
  <c r="I16" i="30"/>
  <c r="I17" i="30"/>
  <c r="I18" i="30"/>
  <c r="I19" i="30"/>
  <c r="I20" i="30"/>
  <c r="I21" i="30"/>
  <c r="I22" i="30"/>
  <c r="I23" i="30"/>
  <c r="I24" i="30"/>
  <c r="I25" i="30"/>
  <c r="I26" i="30"/>
  <c r="I27" i="30"/>
  <c r="I28" i="30"/>
  <c r="I29" i="30"/>
  <c r="I30" i="30"/>
  <c r="I31" i="30"/>
  <c r="I32" i="30"/>
  <c r="I33" i="30"/>
  <c r="I34" i="30"/>
  <c r="I35" i="30"/>
  <c r="I36" i="30"/>
  <c r="I37" i="30"/>
  <c r="I38" i="30"/>
  <c r="I39" i="30"/>
  <c r="I40" i="30"/>
  <c r="I41" i="30"/>
  <c r="I42" i="30"/>
  <c r="I43" i="30"/>
  <c r="I44" i="30"/>
  <c r="I45" i="30"/>
  <c r="I46" i="30"/>
  <c r="I47" i="30"/>
  <c r="I48" i="30"/>
  <c r="I49" i="30"/>
  <c r="I50" i="30"/>
  <c r="I51" i="30"/>
  <c r="I52" i="30"/>
  <c r="I53" i="30"/>
  <c r="I54" i="30"/>
  <c r="I55" i="30"/>
  <c r="I56" i="30"/>
  <c r="I57" i="30"/>
  <c r="I58" i="30"/>
  <c r="I59" i="30"/>
  <c r="I60" i="30"/>
  <c r="I61" i="30"/>
  <c r="I62" i="30"/>
  <c r="I63" i="30"/>
  <c r="I64" i="30"/>
  <c r="I65" i="30"/>
  <c r="I66" i="30"/>
  <c r="I67" i="30"/>
  <c r="L67" i="30" s="1"/>
  <c r="I68" i="30"/>
  <c r="I69" i="30"/>
  <c r="I70" i="30"/>
  <c r="I71" i="30"/>
  <c r="I72" i="30"/>
  <c r="I73" i="30"/>
  <c r="I74" i="30"/>
  <c r="I75" i="30"/>
  <c r="I76" i="30"/>
  <c r="I77" i="30"/>
  <c r="I78" i="30"/>
  <c r="I79" i="30"/>
  <c r="I80" i="30"/>
  <c r="I81" i="30"/>
  <c r="I82" i="30"/>
  <c r="I83" i="30"/>
  <c r="I84" i="30"/>
  <c r="I85" i="30"/>
  <c r="I86" i="30"/>
  <c r="I87" i="30"/>
  <c r="I88" i="30"/>
  <c r="I89" i="30"/>
  <c r="I90" i="30"/>
  <c r="I91" i="30"/>
  <c r="I92" i="30"/>
  <c r="I93" i="30"/>
  <c r="I94" i="30"/>
  <c r="I95" i="30"/>
  <c r="I96" i="30"/>
  <c r="I97" i="30"/>
  <c r="I98" i="30"/>
  <c r="I99" i="30"/>
  <c r="I100" i="30"/>
  <c r="I101" i="30"/>
  <c r="I102" i="30"/>
  <c r="I103" i="30"/>
  <c r="I104" i="30"/>
  <c r="I105" i="30"/>
  <c r="I106" i="30"/>
  <c r="I107" i="30"/>
  <c r="I108" i="30"/>
  <c r="I109" i="30"/>
  <c r="I110" i="30"/>
  <c r="I111" i="30"/>
  <c r="I112" i="30"/>
  <c r="I113" i="30"/>
  <c r="I114" i="30"/>
  <c r="I115" i="30"/>
  <c r="I116" i="30"/>
  <c r="I117" i="30"/>
  <c r="I118" i="30"/>
  <c r="I119" i="30"/>
  <c r="I120" i="30"/>
  <c r="G10" i="30"/>
  <c r="L10" i="30" s="1"/>
  <c r="G11" i="30"/>
  <c r="G12" i="30"/>
  <c r="L12" i="30" s="1"/>
  <c r="G13" i="30"/>
  <c r="G14" i="30"/>
  <c r="L14" i="30" s="1"/>
  <c r="G15" i="30"/>
  <c r="G16" i="30"/>
  <c r="L16" i="30" s="1"/>
  <c r="G17" i="30"/>
  <c r="L17" i="30" s="1"/>
  <c r="G18" i="30"/>
  <c r="L18" i="30" s="1"/>
  <c r="G19" i="30"/>
  <c r="L19" i="30" s="1"/>
  <c r="G20" i="30"/>
  <c r="G21" i="30"/>
  <c r="G22" i="30"/>
  <c r="L22" i="30" s="1"/>
  <c r="G23" i="30"/>
  <c r="G24" i="30"/>
  <c r="L24" i="30" s="1"/>
  <c r="G25" i="30"/>
  <c r="G26" i="30"/>
  <c r="L26" i="30" s="1"/>
  <c r="G27" i="30"/>
  <c r="G28" i="30"/>
  <c r="L28" i="30" s="1"/>
  <c r="G29" i="30"/>
  <c r="L29" i="30" s="1"/>
  <c r="G30" i="30"/>
  <c r="L30" i="30" s="1"/>
  <c r="G31" i="30"/>
  <c r="L31" i="30" s="1"/>
  <c r="G32" i="30"/>
  <c r="G33" i="30"/>
  <c r="G34" i="30"/>
  <c r="L34" i="30" s="1"/>
  <c r="G35" i="30"/>
  <c r="G36" i="30"/>
  <c r="L36" i="30" s="1"/>
  <c r="G37" i="30"/>
  <c r="G38" i="30"/>
  <c r="L38" i="30" s="1"/>
  <c r="G39" i="30"/>
  <c r="G40" i="30"/>
  <c r="L40" i="30" s="1"/>
  <c r="G41" i="30"/>
  <c r="L41" i="30" s="1"/>
  <c r="G42" i="30"/>
  <c r="L42" i="30" s="1"/>
  <c r="G43" i="30"/>
  <c r="L43" i="30" s="1"/>
  <c r="G44" i="30"/>
  <c r="G45" i="30"/>
  <c r="G46" i="30"/>
  <c r="L46" i="30" s="1"/>
  <c r="G47" i="30"/>
  <c r="G48" i="30"/>
  <c r="L48" i="30" s="1"/>
  <c r="G49" i="30"/>
  <c r="G50" i="30"/>
  <c r="L50" i="30" s="1"/>
  <c r="G51" i="30"/>
  <c r="G52" i="30"/>
  <c r="L52" i="30" s="1"/>
  <c r="G53" i="30"/>
  <c r="L53" i="30" s="1"/>
  <c r="G54" i="30"/>
  <c r="L54" i="30" s="1"/>
  <c r="G55" i="30"/>
  <c r="L55" i="30" s="1"/>
  <c r="G56" i="30"/>
  <c r="G57" i="30"/>
  <c r="G58" i="30"/>
  <c r="L58" i="30" s="1"/>
  <c r="G59" i="30"/>
  <c r="G60" i="30"/>
  <c r="L60" i="30" s="1"/>
  <c r="G61" i="30"/>
  <c r="G62" i="30"/>
  <c r="L62" i="30" s="1"/>
  <c r="G63" i="30"/>
  <c r="G64" i="30"/>
  <c r="L64" i="30" s="1"/>
  <c r="G65" i="30"/>
  <c r="L65" i="30" s="1"/>
  <c r="G66" i="30"/>
  <c r="L66" i="30" s="1"/>
  <c r="G67" i="30"/>
  <c r="G68" i="30"/>
  <c r="G69" i="30"/>
  <c r="G70" i="30"/>
  <c r="L70" i="30" s="1"/>
  <c r="G71" i="30"/>
  <c r="G72" i="30"/>
  <c r="L72" i="30" s="1"/>
  <c r="G73" i="30"/>
  <c r="G74" i="30"/>
  <c r="L74" i="30" s="1"/>
  <c r="G75" i="30"/>
  <c r="G76" i="30"/>
  <c r="L76" i="30" s="1"/>
  <c r="G77" i="30"/>
  <c r="L77" i="30" s="1"/>
  <c r="G78" i="30"/>
  <c r="L78" i="30" s="1"/>
  <c r="G79" i="30"/>
  <c r="L79" i="30" s="1"/>
  <c r="G80" i="30"/>
  <c r="G81" i="30"/>
  <c r="G82" i="30"/>
  <c r="L82" i="30" s="1"/>
  <c r="G83" i="30"/>
  <c r="G84" i="30"/>
  <c r="L84" i="30" s="1"/>
  <c r="G85" i="30"/>
  <c r="G86" i="30"/>
  <c r="L86" i="30" s="1"/>
  <c r="G87" i="30"/>
  <c r="G88" i="30"/>
  <c r="L88" i="30" s="1"/>
  <c r="G89" i="30"/>
  <c r="L89" i="30" s="1"/>
  <c r="G90" i="30"/>
  <c r="L90" i="30" s="1"/>
  <c r="G91" i="30"/>
  <c r="L91" i="30" s="1"/>
  <c r="G92" i="30"/>
  <c r="G93" i="30"/>
  <c r="G94" i="30"/>
  <c r="L94" i="30" s="1"/>
  <c r="G95" i="30"/>
  <c r="G96" i="30"/>
  <c r="L96" i="30" s="1"/>
  <c r="G97" i="30"/>
  <c r="G98" i="30"/>
  <c r="L98" i="30" s="1"/>
  <c r="G99" i="30"/>
  <c r="G100" i="30"/>
  <c r="L100" i="30" s="1"/>
  <c r="G101" i="30"/>
  <c r="L101" i="30" s="1"/>
  <c r="G102" i="30"/>
  <c r="L102" i="30" s="1"/>
  <c r="G103" i="30"/>
  <c r="L103" i="30" s="1"/>
  <c r="G104" i="30"/>
  <c r="G105" i="30"/>
  <c r="G106" i="30"/>
  <c r="L106" i="30" s="1"/>
  <c r="G107" i="30"/>
  <c r="G108" i="30"/>
  <c r="L108" i="30" s="1"/>
  <c r="G109" i="30"/>
  <c r="G110" i="30"/>
  <c r="L110" i="30" s="1"/>
  <c r="G111" i="30"/>
  <c r="G112" i="30"/>
  <c r="L112" i="30" s="1"/>
  <c r="G113" i="30"/>
  <c r="L113" i="30" s="1"/>
  <c r="G114" i="30"/>
  <c r="L114" i="30" s="1"/>
  <c r="G115" i="30"/>
  <c r="L115" i="30" s="1"/>
  <c r="G116" i="30"/>
  <c r="G117" i="30"/>
  <c r="G118" i="30"/>
  <c r="L118" i="30" s="1"/>
  <c r="G119" i="30"/>
  <c r="G120" i="30"/>
  <c r="L120" i="30" s="1"/>
  <c r="K10" i="29"/>
  <c r="K11" i="29"/>
  <c r="K12" i="29"/>
  <c r="K13" i="29"/>
  <c r="K14" i="29"/>
  <c r="K15" i="29"/>
  <c r="K16" i="29"/>
  <c r="K17" i="29"/>
  <c r="K18" i="29"/>
  <c r="K19" i="29"/>
  <c r="K20" i="29"/>
  <c r="K21" i="29"/>
  <c r="K22" i="29"/>
  <c r="K23" i="29"/>
  <c r="K24" i="29"/>
  <c r="K25" i="29"/>
  <c r="K26" i="29"/>
  <c r="K27" i="29"/>
  <c r="K28" i="29"/>
  <c r="K29" i="29"/>
  <c r="K30" i="29"/>
  <c r="K31" i="29"/>
  <c r="K32" i="29"/>
  <c r="K33" i="29"/>
  <c r="K34" i="29"/>
  <c r="K35" i="29"/>
  <c r="K36" i="29"/>
  <c r="K37" i="29"/>
  <c r="K38" i="29"/>
  <c r="K39" i="29"/>
  <c r="K40" i="29"/>
  <c r="K41" i="29"/>
  <c r="K42" i="29"/>
  <c r="K43" i="29"/>
  <c r="K44" i="29"/>
  <c r="K45" i="29"/>
  <c r="K46" i="29"/>
  <c r="K47" i="29"/>
  <c r="K48" i="29"/>
  <c r="K49" i="29"/>
  <c r="K50" i="29"/>
  <c r="K51" i="29"/>
  <c r="K52" i="29"/>
  <c r="K53" i="29"/>
  <c r="K54" i="29"/>
  <c r="K55" i="29"/>
  <c r="K56" i="29"/>
  <c r="K57" i="29"/>
  <c r="K58" i="29"/>
  <c r="K59" i="29"/>
  <c r="K60" i="29"/>
  <c r="K61" i="29"/>
  <c r="K62" i="29"/>
  <c r="K63" i="29"/>
  <c r="K64" i="29"/>
  <c r="K65" i="29"/>
  <c r="K66" i="29"/>
  <c r="K67" i="29"/>
  <c r="K68" i="29"/>
  <c r="K69" i="29"/>
  <c r="K70" i="29"/>
  <c r="K71" i="29"/>
  <c r="K72" i="29"/>
  <c r="K73" i="29"/>
  <c r="K74" i="29"/>
  <c r="K75" i="29"/>
  <c r="K76" i="29"/>
  <c r="K77" i="29"/>
  <c r="K78" i="29"/>
  <c r="K79" i="29"/>
  <c r="K80" i="29"/>
  <c r="K81" i="29"/>
  <c r="K82" i="29"/>
  <c r="K83" i="29"/>
  <c r="K84" i="29"/>
  <c r="K85" i="29"/>
  <c r="K86" i="29"/>
  <c r="K87" i="29"/>
  <c r="K88" i="29"/>
  <c r="L88" i="29" s="1"/>
  <c r="K89" i="29"/>
  <c r="K90" i="29"/>
  <c r="K91" i="29"/>
  <c r="K92" i="29"/>
  <c r="K93" i="29"/>
  <c r="K94" i="29"/>
  <c r="K95" i="29"/>
  <c r="K96" i="29"/>
  <c r="K97" i="29"/>
  <c r="K98" i="29"/>
  <c r="K99" i="29"/>
  <c r="K100" i="29"/>
  <c r="L100" i="29" s="1"/>
  <c r="K101" i="29"/>
  <c r="K102" i="29"/>
  <c r="K103" i="29"/>
  <c r="K104" i="29"/>
  <c r="K105" i="29"/>
  <c r="K106" i="29"/>
  <c r="K107" i="29"/>
  <c r="K108" i="29"/>
  <c r="K109" i="29"/>
  <c r="K110" i="29"/>
  <c r="K111" i="29"/>
  <c r="K112" i="29"/>
  <c r="K113" i="29"/>
  <c r="K114" i="29"/>
  <c r="K115" i="29"/>
  <c r="K116" i="29"/>
  <c r="K117" i="29"/>
  <c r="K118" i="29"/>
  <c r="K119" i="29"/>
  <c r="K120" i="29"/>
  <c r="K121" i="29"/>
  <c r="K122" i="29"/>
  <c r="K123" i="29"/>
  <c r="K124" i="29"/>
  <c r="K125" i="29"/>
  <c r="K126" i="29"/>
  <c r="K127" i="29"/>
  <c r="K128" i="29"/>
  <c r="K129" i="29"/>
  <c r="K130" i="29"/>
  <c r="K131" i="29"/>
  <c r="K132" i="29"/>
  <c r="K133" i="29"/>
  <c r="K134" i="29"/>
  <c r="K135" i="29"/>
  <c r="K136" i="29"/>
  <c r="K137" i="29"/>
  <c r="K138" i="29"/>
  <c r="K139" i="29"/>
  <c r="K140" i="29"/>
  <c r="K141" i="29"/>
  <c r="K142" i="29"/>
  <c r="K143" i="29"/>
  <c r="K144" i="29"/>
  <c r="K145" i="29"/>
  <c r="K146" i="29"/>
  <c r="K147" i="29"/>
  <c r="K148" i="29"/>
  <c r="K149" i="29"/>
  <c r="I10" i="29"/>
  <c r="I11" i="29"/>
  <c r="I12" i="29"/>
  <c r="I13" i="29"/>
  <c r="I14" i="29"/>
  <c r="I15" i="29"/>
  <c r="I16" i="29"/>
  <c r="L16" i="29" s="1"/>
  <c r="I17" i="29"/>
  <c r="I18" i="29"/>
  <c r="I19" i="29"/>
  <c r="I20" i="29"/>
  <c r="I21" i="29"/>
  <c r="I22" i="29"/>
  <c r="I23" i="29"/>
  <c r="I24" i="29"/>
  <c r="I25" i="29"/>
  <c r="I26" i="29"/>
  <c r="I27" i="29"/>
  <c r="I28" i="29"/>
  <c r="L28" i="29" s="1"/>
  <c r="I29" i="29"/>
  <c r="I30" i="29"/>
  <c r="I31" i="29"/>
  <c r="I32" i="29"/>
  <c r="I33" i="29"/>
  <c r="I34" i="29"/>
  <c r="I35" i="29"/>
  <c r="I36" i="29"/>
  <c r="I37" i="29"/>
  <c r="I38" i="29"/>
  <c r="I39" i="29"/>
  <c r="I40" i="29"/>
  <c r="L40" i="29" s="1"/>
  <c r="I41" i="29"/>
  <c r="I42" i="29"/>
  <c r="I43" i="29"/>
  <c r="I44" i="29"/>
  <c r="I45" i="29"/>
  <c r="I46" i="29"/>
  <c r="I47" i="29"/>
  <c r="I48" i="29"/>
  <c r="I49" i="29"/>
  <c r="I50" i="29"/>
  <c r="I51" i="29"/>
  <c r="I52" i="29"/>
  <c r="L52" i="29" s="1"/>
  <c r="I53" i="29"/>
  <c r="I54" i="29"/>
  <c r="I55" i="29"/>
  <c r="I56" i="29"/>
  <c r="I57" i="29"/>
  <c r="I58" i="29"/>
  <c r="I59" i="29"/>
  <c r="I60" i="29"/>
  <c r="I61" i="29"/>
  <c r="I62" i="29"/>
  <c r="I63" i="29"/>
  <c r="I64" i="29"/>
  <c r="L64" i="29" s="1"/>
  <c r="I65" i="29"/>
  <c r="I66" i="29"/>
  <c r="I67" i="29"/>
  <c r="I68" i="29"/>
  <c r="I69" i="29"/>
  <c r="I70" i="29"/>
  <c r="I71" i="29"/>
  <c r="I72" i="29"/>
  <c r="I73" i="29"/>
  <c r="I74" i="29"/>
  <c r="I75" i="29"/>
  <c r="I76" i="29"/>
  <c r="L76" i="29" s="1"/>
  <c r="I77" i="29"/>
  <c r="I78" i="29"/>
  <c r="I79" i="29"/>
  <c r="I80" i="29"/>
  <c r="I81" i="29"/>
  <c r="I82" i="29"/>
  <c r="I83" i="29"/>
  <c r="I84" i="29"/>
  <c r="I85" i="29"/>
  <c r="I86" i="29"/>
  <c r="I87" i="29"/>
  <c r="I88" i="29"/>
  <c r="I89" i="29"/>
  <c r="I90" i="29"/>
  <c r="I91" i="29"/>
  <c r="I92" i="29"/>
  <c r="I93" i="29"/>
  <c r="I94" i="29"/>
  <c r="I95" i="29"/>
  <c r="I96" i="29"/>
  <c r="I97" i="29"/>
  <c r="I98" i="29"/>
  <c r="I99" i="29"/>
  <c r="I100" i="29"/>
  <c r="I101" i="29"/>
  <c r="I102" i="29"/>
  <c r="I103" i="29"/>
  <c r="I104" i="29"/>
  <c r="I105" i="29"/>
  <c r="I106" i="29"/>
  <c r="I107" i="29"/>
  <c r="I108" i="29"/>
  <c r="I109" i="29"/>
  <c r="I110" i="29"/>
  <c r="I111" i="29"/>
  <c r="I112" i="29"/>
  <c r="L112" i="29" s="1"/>
  <c r="I113" i="29"/>
  <c r="I114" i="29"/>
  <c r="I115" i="29"/>
  <c r="I116" i="29"/>
  <c r="I117" i="29"/>
  <c r="I118" i="29"/>
  <c r="I119" i="29"/>
  <c r="I120" i="29"/>
  <c r="I121" i="29"/>
  <c r="I122" i="29"/>
  <c r="I123" i="29"/>
  <c r="I124" i="29"/>
  <c r="L124" i="29" s="1"/>
  <c r="I125" i="29"/>
  <c r="I126" i="29"/>
  <c r="I127" i="29"/>
  <c r="I128" i="29"/>
  <c r="I129" i="29"/>
  <c r="I130" i="29"/>
  <c r="I131" i="29"/>
  <c r="I132" i="29"/>
  <c r="I133" i="29"/>
  <c r="I134" i="29"/>
  <c r="I135" i="29"/>
  <c r="I136" i="29"/>
  <c r="L136" i="29" s="1"/>
  <c r="I137" i="29"/>
  <c r="I138" i="29"/>
  <c r="I139" i="29"/>
  <c r="I140" i="29"/>
  <c r="I141" i="29"/>
  <c r="I142" i="29"/>
  <c r="I143" i="29"/>
  <c r="I144" i="29"/>
  <c r="I145" i="29"/>
  <c r="I146" i="29"/>
  <c r="I147" i="29"/>
  <c r="I148" i="29"/>
  <c r="L148" i="29" s="1"/>
  <c r="I149" i="29"/>
  <c r="G10" i="29"/>
  <c r="L10" i="29" s="1"/>
  <c r="G11" i="29"/>
  <c r="L11" i="29" s="1"/>
  <c r="G12" i="29"/>
  <c r="L12" i="29" s="1"/>
  <c r="G13" i="29"/>
  <c r="G14" i="29"/>
  <c r="L14" i="29" s="1"/>
  <c r="G15" i="29"/>
  <c r="L15" i="29" s="1"/>
  <c r="G16" i="29"/>
  <c r="G17" i="29"/>
  <c r="L17" i="29" s="1"/>
  <c r="G18" i="29"/>
  <c r="G19" i="29"/>
  <c r="G20" i="29"/>
  <c r="L20" i="29" s="1"/>
  <c r="G21" i="29"/>
  <c r="L21" i="29" s="1"/>
  <c r="G22" i="29"/>
  <c r="L22" i="29" s="1"/>
  <c r="G23" i="29"/>
  <c r="L23" i="29" s="1"/>
  <c r="G24" i="29"/>
  <c r="L24" i="29" s="1"/>
  <c r="G25" i="29"/>
  <c r="G26" i="29"/>
  <c r="L26" i="29" s="1"/>
  <c r="G27" i="29"/>
  <c r="L27" i="29" s="1"/>
  <c r="G28" i="29"/>
  <c r="G29" i="29"/>
  <c r="L29" i="29" s="1"/>
  <c r="G30" i="29"/>
  <c r="G31" i="29"/>
  <c r="G32" i="29"/>
  <c r="L32" i="29" s="1"/>
  <c r="G33" i="29"/>
  <c r="L33" i="29" s="1"/>
  <c r="G34" i="29"/>
  <c r="L34" i="29" s="1"/>
  <c r="G35" i="29"/>
  <c r="L35" i="29" s="1"/>
  <c r="G36" i="29"/>
  <c r="L36" i="29" s="1"/>
  <c r="G37" i="29"/>
  <c r="G38" i="29"/>
  <c r="L38" i="29" s="1"/>
  <c r="G39" i="29"/>
  <c r="L39" i="29" s="1"/>
  <c r="G40" i="29"/>
  <c r="G41" i="29"/>
  <c r="L41" i="29" s="1"/>
  <c r="G42" i="29"/>
  <c r="G43" i="29"/>
  <c r="G44" i="29"/>
  <c r="L44" i="29" s="1"/>
  <c r="G45" i="29"/>
  <c r="L45" i="29" s="1"/>
  <c r="G46" i="29"/>
  <c r="L46" i="29" s="1"/>
  <c r="G47" i="29"/>
  <c r="L47" i="29" s="1"/>
  <c r="G48" i="29"/>
  <c r="L48" i="29" s="1"/>
  <c r="G49" i="29"/>
  <c r="G50" i="29"/>
  <c r="L50" i="29" s="1"/>
  <c r="G51" i="29"/>
  <c r="L51" i="29" s="1"/>
  <c r="G52" i="29"/>
  <c r="G53" i="29"/>
  <c r="L53" i="29" s="1"/>
  <c r="G54" i="29"/>
  <c r="G55" i="29"/>
  <c r="G56" i="29"/>
  <c r="L56" i="29" s="1"/>
  <c r="G57" i="29"/>
  <c r="L57" i="29" s="1"/>
  <c r="G58" i="29"/>
  <c r="L58" i="29" s="1"/>
  <c r="G59" i="29"/>
  <c r="L59" i="29" s="1"/>
  <c r="G60" i="29"/>
  <c r="L60" i="29" s="1"/>
  <c r="G61" i="29"/>
  <c r="G62" i="29"/>
  <c r="L62" i="29" s="1"/>
  <c r="G63" i="29"/>
  <c r="L63" i="29" s="1"/>
  <c r="G64" i="29"/>
  <c r="G65" i="29"/>
  <c r="L65" i="29" s="1"/>
  <c r="G66" i="29"/>
  <c r="G67" i="29"/>
  <c r="G68" i="29"/>
  <c r="L68" i="29" s="1"/>
  <c r="G69" i="29"/>
  <c r="L69" i="29" s="1"/>
  <c r="G70" i="29"/>
  <c r="L70" i="29" s="1"/>
  <c r="G71" i="29"/>
  <c r="L71" i="29" s="1"/>
  <c r="G72" i="29"/>
  <c r="L72" i="29" s="1"/>
  <c r="G73" i="29"/>
  <c r="G74" i="29"/>
  <c r="L74" i="29" s="1"/>
  <c r="G75" i="29"/>
  <c r="L75" i="29" s="1"/>
  <c r="G76" i="29"/>
  <c r="G77" i="29"/>
  <c r="L77" i="29" s="1"/>
  <c r="G78" i="29"/>
  <c r="G79" i="29"/>
  <c r="G80" i="29"/>
  <c r="L80" i="29" s="1"/>
  <c r="G81" i="29"/>
  <c r="L81" i="29" s="1"/>
  <c r="G82" i="29"/>
  <c r="L82" i="29" s="1"/>
  <c r="G83" i="29"/>
  <c r="L83" i="29" s="1"/>
  <c r="G84" i="29"/>
  <c r="L84" i="29" s="1"/>
  <c r="G85" i="29"/>
  <c r="G86" i="29"/>
  <c r="L86" i="29" s="1"/>
  <c r="G87" i="29"/>
  <c r="L87" i="29" s="1"/>
  <c r="G88" i="29"/>
  <c r="G89" i="29"/>
  <c r="L89" i="29" s="1"/>
  <c r="G90" i="29"/>
  <c r="G91" i="29"/>
  <c r="G92" i="29"/>
  <c r="L92" i="29" s="1"/>
  <c r="G93" i="29"/>
  <c r="L93" i="29" s="1"/>
  <c r="G94" i="29"/>
  <c r="L94" i="29" s="1"/>
  <c r="G95" i="29"/>
  <c r="L95" i="29" s="1"/>
  <c r="G96" i="29"/>
  <c r="L96" i="29" s="1"/>
  <c r="G97" i="29"/>
  <c r="G98" i="29"/>
  <c r="L98" i="29" s="1"/>
  <c r="G99" i="29"/>
  <c r="L99" i="29" s="1"/>
  <c r="G100" i="29"/>
  <c r="G101" i="29"/>
  <c r="L101" i="29" s="1"/>
  <c r="G102" i="29"/>
  <c r="G103" i="29"/>
  <c r="G104" i="29"/>
  <c r="L104" i="29" s="1"/>
  <c r="G105" i="29"/>
  <c r="L105" i="29" s="1"/>
  <c r="G106" i="29"/>
  <c r="L106" i="29" s="1"/>
  <c r="G107" i="29"/>
  <c r="L107" i="29" s="1"/>
  <c r="G108" i="29"/>
  <c r="L108" i="29" s="1"/>
  <c r="G109" i="29"/>
  <c r="G110" i="29"/>
  <c r="L110" i="29" s="1"/>
  <c r="G111" i="29"/>
  <c r="L111" i="29" s="1"/>
  <c r="G112" i="29"/>
  <c r="G113" i="29"/>
  <c r="L113" i="29" s="1"/>
  <c r="G114" i="29"/>
  <c r="G115" i="29"/>
  <c r="G116" i="29"/>
  <c r="L116" i="29" s="1"/>
  <c r="G117" i="29"/>
  <c r="L117" i="29" s="1"/>
  <c r="G118" i="29"/>
  <c r="L118" i="29" s="1"/>
  <c r="G119" i="29"/>
  <c r="L119" i="29" s="1"/>
  <c r="G120" i="29"/>
  <c r="L120" i="29" s="1"/>
  <c r="G121" i="29"/>
  <c r="G122" i="29"/>
  <c r="L122" i="29" s="1"/>
  <c r="G123" i="29"/>
  <c r="L123" i="29" s="1"/>
  <c r="G124" i="29"/>
  <c r="G125" i="29"/>
  <c r="L125" i="29" s="1"/>
  <c r="G126" i="29"/>
  <c r="G127" i="29"/>
  <c r="G128" i="29"/>
  <c r="L128" i="29" s="1"/>
  <c r="G129" i="29"/>
  <c r="L129" i="29" s="1"/>
  <c r="G130" i="29"/>
  <c r="L130" i="29" s="1"/>
  <c r="G131" i="29"/>
  <c r="L131" i="29" s="1"/>
  <c r="G132" i="29"/>
  <c r="L132" i="29" s="1"/>
  <c r="G133" i="29"/>
  <c r="G134" i="29"/>
  <c r="L134" i="29" s="1"/>
  <c r="G135" i="29"/>
  <c r="L135" i="29" s="1"/>
  <c r="G136" i="29"/>
  <c r="G137" i="29"/>
  <c r="L137" i="29" s="1"/>
  <c r="G138" i="29"/>
  <c r="G139" i="29"/>
  <c r="G140" i="29"/>
  <c r="L140" i="29" s="1"/>
  <c r="G141" i="29"/>
  <c r="L141" i="29" s="1"/>
  <c r="G142" i="29"/>
  <c r="L142" i="29" s="1"/>
  <c r="G143" i="29"/>
  <c r="L143" i="29" s="1"/>
  <c r="G144" i="29"/>
  <c r="L144" i="29" s="1"/>
  <c r="G145" i="29"/>
  <c r="G146" i="29"/>
  <c r="L146" i="29" s="1"/>
  <c r="G147" i="29"/>
  <c r="L147" i="29" s="1"/>
  <c r="G148" i="29"/>
  <c r="G149" i="29"/>
  <c r="L149" i="29" s="1"/>
  <c r="K10" i="28"/>
  <c r="K11" i="28"/>
  <c r="K12" i="28"/>
  <c r="K13" i="28"/>
  <c r="K14" i="28"/>
  <c r="K15" i="28"/>
  <c r="K16" i="28"/>
  <c r="K17" i="28"/>
  <c r="K18" i="28"/>
  <c r="K19" i="28"/>
  <c r="K20" i="28"/>
  <c r="K21" i="28"/>
  <c r="K22" i="28"/>
  <c r="K23" i="28"/>
  <c r="K24" i="28"/>
  <c r="K25" i="28"/>
  <c r="K26" i="28"/>
  <c r="K27" i="28"/>
  <c r="K28" i="28"/>
  <c r="L28" i="28" s="1"/>
  <c r="K29" i="28"/>
  <c r="K30" i="28"/>
  <c r="K31" i="28"/>
  <c r="K32" i="28"/>
  <c r="K33" i="28"/>
  <c r="K34" i="28"/>
  <c r="K35" i="28"/>
  <c r="K36" i="28"/>
  <c r="K37" i="28"/>
  <c r="K38" i="28"/>
  <c r="K39" i="28"/>
  <c r="K40" i="28"/>
  <c r="K41" i="28"/>
  <c r="K42" i="28"/>
  <c r="K43" i="28"/>
  <c r="K44" i="28"/>
  <c r="K45" i="28"/>
  <c r="K46" i="28"/>
  <c r="K47" i="28"/>
  <c r="K48" i="28"/>
  <c r="K49" i="28"/>
  <c r="K50" i="28"/>
  <c r="K51" i="28"/>
  <c r="K52" i="28"/>
  <c r="K53" i="28"/>
  <c r="K54" i="28"/>
  <c r="K55" i="28"/>
  <c r="K56" i="28"/>
  <c r="K57" i="28"/>
  <c r="K58" i="28"/>
  <c r="K59" i="28"/>
  <c r="K60" i="28"/>
  <c r="K61" i="28"/>
  <c r="K62" i="28"/>
  <c r="K63" i="28"/>
  <c r="K64" i="28"/>
  <c r="L64" i="28" s="1"/>
  <c r="K65" i="28"/>
  <c r="K66" i="28"/>
  <c r="K67" i="28"/>
  <c r="K68" i="28"/>
  <c r="K69" i="28"/>
  <c r="K70" i="28"/>
  <c r="K71" i="28"/>
  <c r="K72" i="28"/>
  <c r="K73" i="28"/>
  <c r="K74" i="28"/>
  <c r="K75" i="28"/>
  <c r="K76" i="28"/>
  <c r="K77" i="28"/>
  <c r="K78" i="28"/>
  <c r="K79" i="28"/>
  <c r="K80" i="28"/>
  <c r="K81" i="28"/>
  <c r="K82" i="28"/>
  <c r="K83" i="28"/>
  <c r="K84" i="28"/>
  <c r="K85" i="28"/>
  <c r="K86" i="28"/>
  <c r="K87" i="28"/>
  <c r="K88" i="28"/>
  <c r="L88" i="28" s="1"/>
  <c r="K89" i="28"/>
  <c r="K90" i="28"/>
  <c r="K91" i="28"/>
  <c r="K92" i="28"/>
  <c r="K93" i="28"/>
  <c r="K94" i="28"/>
  <c r="K95" i="28"/>
  <c r="K96" i="28"/>
  <c r="K97" i="28"/>
  <c r="K98" i="28"/>
  <c r="K99" i="28"/>
  <c r="K100" i="28"/>
  <c r="K101" i="28"/>
  <c r="K102" i="28"/>
  <c r="K103" i="28"/>
  <c r="K104" i="28"/>
  <c r="K105" i="28"/>
  <c r="K106" i="28"/>
  <c r="K107" i="28"/>
  <c r="K108" i="28"/>
  <c r="K109" i="28"/>
  <c r="K110" i="28"/>
  <c r="K111" i="28"/>
  <c r="K112" i="28"/>
  <c r="K113" i="28"/>
  <c r="K114" i="28"/>
  <c r="K115" i="28"/>
  <c r="K116" i="28"/>
  <c r="K117" i="28"/>
  <c r="K118" i="28"/>
  <c r="K119" i="28"/>
  <c r="K120" i="28"/>
  <c r="K121" i="28"/>
  <c r="K122" i="28"/>
  <c r="K123" i="28"/>
  <c r="K124" i="28"/>
  <c r="K125" i="28"/>
  <c r="K126" i="28"/>
  <c r="K127" i="28"/>
  <c r="K128" i="28"/>
  <c r="K129" i="28"/>
  <c r="K130" i="28"/>
  <c r="K131" i="28"/>
  <c r="K132" i="28"/>
  <c r="K133" i="28"/>
  <c r="K134" i="28"/>
  <c r="K135" i="28"/>
  <c r="K136" i="28"/>
  <c r="K137" i="28"/>
  <c r="K138" i="28"/>
  <c r="K139" i="28"/>
  <c r="K140" i="28"/>
  <c r="K141" i="28"/>
  <c r="K142" i="28"/>
  <c r="K143" i="28"/>
  <c r="K144" i="28"/>
  <c r="K145" i="28"/>
  <c r="K146" i="28"/>
  <c r="K147" i="28"/>
  <c r="K148" i="28"/>
  <c r="K149" i="28"/>
  <c r="K150" i="28"/>
  <c r="K151" i="28"/>
  <c r="K152" i="28"/>
  <c r="K153" i="28"/>
  <c r="K154" i="28"/>
  <c r="I10" i="28"/>
  <c r="I11" i="28"/>
  <c r="I12" i="28"/>
  <c r="I13" i="28"/>
  <c r="I14" i="28"/>
  <c r="I15" i="28"/>
  <c r="I16" i="28"/>
  <c r="L16" i="28" s="1"/>
  <c r="I17" i="28"/>
  <c r="I18" i="28"/>
  <c r="I19" i="28"/>
  <c r="I20" i="28"/>
  <c r="I21" i="28"/>
  <c r="I22" i="28"/>
  <c r="I23" i="28"/>
  <c r="I24" i="28"/>
  <c r="I25" i="28"/>
  <c r="I26" i="28"/>
  <c r="I27" i="28"/>
  <c r="I28" i="28"/>
  <c r="I29" i="28"/>
  <c r="I30" i="28"/>
  <c r="I31" i="28"/>
  <c r="I32" i="28"/>
  <c r="I33" i="28"/>
  <c r="I34" i="28"/>
  <c r="I35" i="28"/>
  <c r="I36" i="28"/>
  <c r="I37" i="28"/>
  <c r="I38" i="28"/>
  <c r="I39" i="28"/>
  <c r="I40" i="28"/>
  <c r="L40" i="28" s="1"/>
  <c r="I41" i="28"/>
  <c r="I42" i="28"/>
  <c r="I43" i="28"/>
  <c r="I44" i="28"/>
  <c r="I45" i="28"/>
  <c r="I46" i="28"/>
  <c r="I47" i="28"/>
  <c r="I48" i="28"/>
  <c r="I49" i="28"/>
  <c r="I50" i="28"/>
  <c r="I51" i="28"/>
  <c r="I52" i="28"/>
  <c r="L52" i="28" s="1"/>
  <c r="I53" i="28"/>
  <c r="I54" i="28"/>
  <c r="I55" i="28"/>
  <c r="I56" i="28"/>
  <c r="I57" i="28"/>
  <c r="I58" i="28"/>
  <c r="I59" i="28"/>
  <c r="I60" i="28"/>
  <c r="I61" i="28"/>
  <c r="I62" i="28"/>
  <c r="I63" i="28"/>
  <c r="I64" i="28"/>
  <c r="I65" i="28"/>
  <c r="I66" i="28"/>
  <c r="I67" i="28"/>
  <c r="I68" i="28"/>
  <c r="I69" i="28"/>
  <c r="I70" i="28"/>
  <c r="I71" i="28"/>
  <c r="I72" i="28"/>
  <c r="I73" i="28"/>
  <c r="I74" i="28"/>
  <c r="I75" i="28"/>
  <c r="I76" i="28"/>
  <c r="L76" i="28" s="1"/>
  <c r="I77" i="28"/>
  <c r="I78" i="28"/>
  <c r="I79" i="28"/>
  <c r="I80" i="28"/>
  <c r="I81" i="28"/>
  <c r="I82" i="28"/>
  <c r="I83" i="28"/>
  <c r="I84" i="28"/>
  <c r="I85" i="28"/>
  <c r="I86" i="28"/>
  <c r="I87" i="28"/>
  <c r="I88" i="28"/>
  <c r="I89" i="28"/>
  <c r="I90" i="28"/>
  <c r="I91" i="28"/>
  <c r="I92" i="28"/>
  <c r="I93" i="28"/>
  <c r="I94" i="28"/>
  <c r="L94" i="28" s="1"/>
  <c r="I95" i="28"/>
  <c r="I96" i="28"/>
  <c r="I97" i="28"/>
  <c r="I98" i="28"/>
  <c r="I99" i="28"/>
  <c r="I100" i="28"/>
  <c r="I101" i="28"/>
  <c r="I102" i="28"/>
  <c r="I103" i="28"/>
  <c r="I104" i="28"/>
  <c r="I105" i="28"/>
  <c r="I106" i="28"/>
  <c r="I107" i="28"/>
  <c r="I108" i="28"/>
  <c r="I109" i="28"/>
  <c r="I110" i="28"/>
  <c r="I111" i="28"/>
  <c r="I112" i="28"/>
  <c r="L112" i="28" s="1"/>
  <c r="I113" i="28"/>
  <c r="I114" i="28"/>
  <c r="I115" i="28"/>
  <c r="I116" i="28"/>
  <c r="I117" i="28"/>
  <c r="I118" i="28"/>
  <c r="I119" i="28"/>
  <c r="I120" i="28"/>
  <c r="I121" i="28"/>
  <c r="I122" i="28"/>
  <c r="I123" i="28"/>
  <c r="I124" i="28"/>
  <c r="L124" i="28" s="1"/>
  <c r="I125" i="28"/>
  <c r="I126" i="28"/>
  <c r="I127" i="28"/>
  <c r="I128" i="28"/>
  <c r="I129" i="28"/>
  <c r="I130" i="28"/>
  <c r="I131" i="28"/>
  <c r="I132" i="28"/>
  <c r="I133" i="28"/>
  <c r="I134" i="28"/>
  <c r="I135" i="28"/>
  <c r="I136" i="28"/>
  <c r="L136" i="28" s="1"/>
  <c r="I137" i="28"/>
  <c r="I138" i="28"/>
  <c r="I139" i="28"/>
  <c r="I140" i="28"/>
  <c r="I141" i="28"/>
  <c r="I142" i="28"/>
  <c r="I143" i="28"/>
  <c r="I144" i="28"/>
  <c r="I145" i="28"/>
  <c r="I146" i="28"/>
  <c r="I147" i="28"/>
  <c r="I148" i="28"/>
  <c r="L148" i="28" s="1"/>
  <c r="I149" i="28"/>
  <c r="I150" i="28"/>
  <c r="I151" i="28"/>
  <c r="I152" i="28"/>
  <c r="I153" i="28"/>
  <c r="I154" i="28"/>
  <c r="G10" i="28"/>
  <c r="G11" i="28"/>
  <c r="L11" i="28" s="1"/>
  <c r="G12" i="28"/>
  <c r="G13" i="28"/>
  <c r="G14" i="28"/>
  <c r="L14" i="28" s="1"/>
  <c r="G15" i="28"/>
  <c r="L15" i="28" s="1"/>
  <c r="G16" i="28"/>
  <c r="G17" i="28"/>
  <c r="L17" i="28" s="1"/>
  <c r="G18" i="28"/>
  <c r="L18" i="28" s="1"/>
  <c r="G19" i="28"/>
  <c r="G20" i="28"/>
  <c r="L20" i="28" s="1"/>
  <c r="G21" i="28"/>
  <c r="L21" i="28" s="1"/>
  <c r="G22" i="28"/>
  <c r="G23" i="28"/>
  <c r="L23" i="28" s="1"/>
  <c r="G24" i="28"/>
  <c r="G25" i="28"/>
  <c r="G26" i="28"/>
  <c r="L26" i="28" s="1"/>
  <c r="G27" i="28"/>
  <c r="L27" i="28" s="1"/>
  <c r="G28" i="28"/>
  <c r="G29" i="28"/>
  <c r="L29" i="28" s="1"/>
  <c r="G30" i="28"/>
  <c r="L30" i="28" s="1"/>
  <c r="G31" i="28"/>
  <c r="G32" i="28"/>
  <c r="L32" i="28" s="1"/>
  <c r="G33" i="28"/>
  <c r="L33" i="28" s="1"/>
  <c r="G34" i="28"/>
  <c r="G35" i="28"/>
  <c r="L35" i="28" s="1"/>
  <c r="G36" i="28"/>
  <c r="G37" i="28"/>
  <c r="G38" i="28"/>
  <c r="L38" i="28" s="1"/>
  <c r="G39" i="28"/>
  <c r="L39" i="28" s="1"/>
  <c r="G40" i="28"/>
  <c r="G41" i="28"/>
  <c r="L41" i="28" s="1"/>
  <c r="G42" i="28"/>
  <c r="L42" i="28" s="1"/>
  <c r="G43" i="28"/>
  <c r="G44" i="28"/>
  <c r="L44" i="28" s="1"/>
  <c r="G45" i="28"/>
  <c r="L45" i="28" s="1"/>
  <c r="G46" i="28"/>
  <c r="G47" i="28"/>
  <c r="L47" i="28" s="1"/>
  <c r="G48" i="28"/>
  <c r="G49" i="28"/>
  <c r="G50" i="28"/>
  <c r="L50" i="28" s="1"/>
  <c r="G51" i="28"/>
  <c r="G52" i="28"/>
  <c r="G53" i="28"/>
  <c r="L53" i="28" s="1"/>
  <c r="G54" i="28"/>
  <c r="L54" i="28" s="1"/>
  <c r="G55" i="28"/>
  <c r="G56" i="28"/>
  <c r="L56" i="28" s="1"/>
  <c r="G57" i="28"/>
  <c r="L57" i="28" s="1"/>
  <c r="G58" i="28"/>
  <c r="G59" i="28"/>
  <c r="L59" i="28" s="1"/>
  <c r="G60" i="28"/>
  <c r="G61" i="28"/>
  <c r="G62" i="28"/>
  <c r="L62" i="28" s="1"/>
  <c r="G63" i="28"/>
  <c r="G64" i="28"/>
  <c r="G65" i="28"/>
  <c r="L65" i="28" s="1"/>
  <c r="G66" i="28"/>
  <c r="L66" i="28" s="1"/>
  <c r="G67" i="28"/>
  <c r="G68" i="28"/>
  <c r="L68" i="28" s="1"/>
  <c r="G69" i="28"/>
  <c r="L69" i="28" s="1"/>
  <c r="G70" i="28"/>
  <c r="G71" i="28"/>
  <c r="L71" i="28" s="1"/>
  <c r="G72" i="28"/>
  <c r="G73" i="28"/>
  <c r="G74" i="28"/>
  <c r="L74" i="28" s="1"/>
  <c r="G75" i="28"/>
  <c r="G76" i="28"/>
  <c r="G77" i="28"/>
  <c r="L77" i="28" s="1"/>
  <c r="G78" i="28"/>
  <c r="L78" i="28" s="1"/>
  <c r="G79" i="28"/>
  <c r="G80" i="28"/>
  <c r="G81" i="28"/>
  <c r="L81" i="28" s="1"/>
  <c r="G82" i="28"/>
  <c r="G83" i="28"/>
  <c r="L83" i="28" s="1"/>
  <c r="G84" i="28"/>
  <c r="G85" i="28"/>
  <c r="G86" i="28"/>
  <c r="L86" i="28" s="1"/>
  <c r="G87" i="28"/>
  <c r="G88" i="28"/>
  <c r="G89" i="28"/>
  <c r="L89" i="28" s="1"/>
  <c r="G90" i="28"/>
  <c r="L90" i="28" s="1"/>
  <c r="G91" i="28"/>
  <c r="G92" i="28"/>
  <c r="L92" i="28" s="1"/>
  <c r="G93" i="28"/>
  <c r="L93" i="28" s="1"/>
  <c r="G94" i="28"/>
  <c r="G95" i="28"/>
  <c r="L95" i="28" s="1"/>
  <c r="G96" i="28"/>
  <c r="G97" i="28"/>
  <c r="G98" i="28"/>
  <c r="L98" i="28" s="1"/>
  <c r="G99" i="28"/>
  <c r="G100" i="28"/>
  <c r="G101" i="28"/>
  <c r="L101" i="28" s="1"/>
  <c r="G102" i="28"/>
  <c r="L102" i="28" s="1"/>
  <c r="G103" i="28"/>
  <c r="G104" i="28"/>
  <c r="L104" i="28" s="1"/>
  <c r="G105" i="28"/>
  <c r="L105" i="28" s="1"/>
  <c r="G106" i="28"/>
  <c r="G107" i="28"/>
  <c r="L107" i="28" s="1"/>
  <c r="G108" i="28"/>
  <c r="G109" i="28"/>
  <c r="G110" i="28"/>
  <c r="L110" i="28" s="1"/>
  <c r="G111" i="28"/>
  <c r="G112" i="28"/>
  <c r="G113" i="28"/>
  <c r="L113" i="28" s="1"/>
  <c r="G114" i="28"/>
  <c r="L114" i="28" s="1"/>
  <c r="G115" i="28"/>
  <c r="G116" i="28"/>
  <c r="G117" i="28"/>
  <c r="L117" i="28" s="1"/>
  <c r="G118" i="28"/>
  <c r="G119" i="28"/>
  <c r="L119" i="28" s="1"/>
  <c r="G120" i="28"/>
  <c r="G121" i="28"/>
  <c r="G122" i="28"/>
  <c r="L122" i="28" s="1"/>
  <c r="G123" i="28"/>
  <c r="G124" i="28"/>
  <c r="G125" i="28"/>
  <c r="L125" i="28" s="1"/>
  <c r="G126" i="28"/>
  <c r="L126" i="28" s="1"/>
  <c r="G127" i="28"/>
  <c r="G128" i="28"/>
  <c r="G129" i="28"/>
  <c r="L129" i="28" s="1"/>
  <c r="G130" i="28"/>
  <c r="G131" i="28"/>
  <c r="L131" i="28" s="1"/>
  <c r="G132" i="28"/>
  <c r="G133" i="28"/>
  <c r="G134" i="28"/>
  <c r="L134" i="28" s="1"/>
  <c r="G135" i="28"/>
  <c r="G136" i="28"/>
  <c r="G137" i="28"/>
  <c r="L137" i="28" s="1"/>
  <c r="G138" i="28"/>
  <c r="L138" i="28" s="1"/>
  <c r="G139" i="28"/>
  <c r="G140" i="28"/>
  <c r="G141" i="28"/>
  <c r="L141" i="28" s="1"/>
  <c r="G142" i="28"/>
  <c r="G143" i="28"/>
  <c r="L143" i="28" s="1"/>
  <c r="G144" i="28"/>
  <c r="G145" i="28"/>
  <c r="G146" i="28"/>
  <c r="L146" i="28" s="1"/>
  <c r="G147" i="28"/>
  <c r="G148" i="28"/>
  <c r="G149" i="28"/>
  <c r="L149" i="28" s="1"/>
  <c r="G150" i="28"/>
  <c r="L150" i="28" s="1"/>
  <c r="G151" i="28"/>
  <c r="G152" i="28"/>
  <c r="G153" i="28"/>
  <c r="L153" i="28" s="1"/>
  <c r="G154" i="28"/>
  <c r="K10" i="26"/>
  <c r="K150" i="26" s="1"/>
  <c r="K11" i="26"/>
  <c r="K12" i="26"/>
  <c r="K13" i="26"/>
  <c r="K14" i="26"/>
  <c r="K15" i="26"/>
  <c r="K16" i="26"/>
  <c r="K17" i="26"/>
  <c r="K18" i="26"/>
  <c r="K19" i="26"/>
  <c r="K20" i="26"/>
  <c r="K21" i="26"/>
  <c r="K22" i="26"/>
  <c r="K23" i="26"/>
  <c r="K24" i="26"/>
  <c r="K25" i="26"/>
  <c r="K26" i="26"/>
  <c r="K27" i="26"/>
  <c r="K28" i="26"/>
  <c r="K29" i="26"/>
  <c r="K30" i="26"/>
  <c r="K31" i="26"/>
  <c r="K32" i="26"/>
  <c r="K33" i="26"/>
  <c r="K34" i="26"/>
  <c r="K35" i="26"/>
  <c r="K36" i="26"/>
  <c r="K37" i="26"/>
  <c r="K38" i="26"/>
  <c r="K39" i="26"/>
  <c r="K40" i="26"/>
  <c r="K41" i="26"/>
  <c r="K42" i="26"/>
  <c r="K43" i="26"/>
  <c r="K44" i="26"/>
  <c r="K45" i="26"/>
  <c r="K46" i="26"/>
  <c r="K47" i="26"/>
  <c r="K48" i="26"/>
  <c r="K49" i="26"/>
  <c r="K50" i="26"/>
  <c r="K51" i="26"/>
  <c r="K52" i="26"/>
  <c r="K53" i="26"/>
  <c r="K54" i="26"/>
  <c r="K55" i="26"/>
  <c r="K56" i="26"/>
  <c r="K57" i="26"/>
  <c r="K58" i="26"/>
  <c r="K59" i="26"/>
  <c r="K60" i="26"/>
  <c r="K61" i="26"/>
  <c r="K62" i="26"/>
  <c r="K63" i="26"/>
  <c r="K64" i="26"/>
  <c r="K65" i="26"/>
  <c r="K66" i="26"/>
  <c r="K67" i="26"/>
  <c r="K68" i="26"/>
  <c r="K69" i="26"/>
  <c r="K70" i="26"/>
  <c r="K71" i="26"/>
  <c r="K72" i="26"/>
  <c r="K73" i="26"/>
  <c r="K74" i="26"/>
  <c r="K75" i="26"/>
  <c r="K76" i="26"/>
  <c r="K77" i="26"/>
  <c r="K78" i="26"/>
  <c r="K79" i="26"/>
  <c r="K80" i="26"/>
  <c r="K81" i="26"/>
  <c r="K82" i="26"/>
  <c r="K83" i="26"/>
  <c r="K84" i="26"/>
  <c r="K85" i="26"/>
  <c r="K86" i="26"/>
  <c r="K87" i="26"/>
  <c r="K88" i="26"/>
  <c r="K89" i="26"/>
  <c r="K90" i="26"/>
  <c r="K91" i="26"/>
  <c r="K92" i="26"/>
  <c r="K93" i="26"/>
  <c r="K94" i="26"/>
  <c r="K95" i="26"/>
  <c r="K96" i="26"/>
  <c r="K97" i="26"/>
  <c r="K98" i="26"/>
  <c r="K99" i="26"/>
  <c r="K100" i="26"/>
  <c r="L100" i="26" s="1"/>
  <c r="K101" i="26"/>
  <c r="K102" i="26"/>
  <c r="K103" i="26"/>
  <c r="K104" i="26"/>
  <c r="K105" i="26"/>
  <c r="K106" i="26"/>
  <c r="K107" i="26"/>
  <c r="K108" i="26"/>
  <c r="K109" i="26"/>
  <c r="K110" i="26"/>
  <c r="K111" i="26"/>
  <c r="K112" i="26"/>
  <c r="K113" i="26"/>
  <c r="K114" i="26"/>
  <c r="K115" i="26"/>
  <c r="K116" i="26"/>
  <c r="K117" i="26"/>
  <c r="K118" i="26"/>
  <c r="K119" i="26"/>
  <c r="K120" i="26"/>
  <c r="K121" i="26"/>
  <c r="K122" i="26"/>
  <c r="K123" i="26"/>
  <c r="K124" i="26"/>
  <c r="K125" i="26"/>
  <c r="K126" i="26"/>
  <c r="K127" i="26"/>
  <c r="K128" i="26"/>
  <c r="K129" i="26"/>
  <c r="K130" i="26"/>
  <c r="K131" i="26"/>
  <c r="K132" i="26"/>
  <c r="K133" i="26"/>
  <c r="K134" i="26"/>
  <c r="K135" i="26"/>
  <c r="K136" i="26"/>
  <c r="K137" i="26"/>
  <c r="K138" i="26"/>
  <c r="K139" i="26"/>
  <c r="K140" i="26"/>
  <c r="K141" i="26"/>
  <c r="K142" i="26"/>
  <c r="K143" i="26"/>
  <c r="K144" i="26"/>
  <c r="K145" i="26"/>
  <c r="K146" i="26"/>
  <c r="K147" i="26"/>
  <c r="K148" i="26"/>
  <c r="K149" i="26"/>
  <c r="I10" i="26"/>
  <c r="I11" i="26"/>
  <c r="I12" i="26"/>
  <c r="I13" i="26"/>
  <c r="I14" i="26"/>
  <c r="I15" i="26"/>
  <c r="I16" i="26"/>
  <c r="I17" i="26"/>
  <c r="I18" i="26"/>
  <c r="I19" i="26"/>
  <c r="I20" i="26"/>
  <c r="I21" i="26"/>
  <c r="I22" i="26"/>
  <c r="I23" i="26"/>
  <c r="I24" i="26"/>
  <c r="I25" i="26"/>
  <c r="I26" i="26"/>
  <c r="I27" i="26"/>
  <c r="I28" i="26"/>
  <c r="I29" i="26"/>
  <c r="I30" i="26"/>
  <c r="I31" i="26"/>
  <c r="I32" i="26"/>
  <c r="I33" i="26"/>
  <c r="I34" i="26"/>
  <c r="I35" i="26"/>
  <c r="I36" i="26"/>
  <c r="I37" i="26"/>
  <c r="I38" i="26"/>
  <c r="I39" i="26"/>
  <c r="I40" i="26"/>
  <c r="I41" i="26"/>
  <c r="I42" i="26"/>
  <c r="I43" i="26"/>
  <c r="I44" i="26"/>
  <c r="I45" i="26"/>
  <c r="I46" i="26"/>
  <c r="I47" i="26"/>
  <c r="I48" i="26"/>
  <c r="I49" i="26"/>
  <c r="I50" i="26"/>
  <c r="I51" i="26"/>
  <c r="I52" i="26"/>
  <c r="I53" i="26"/>
  <c r="I54" i="26"/>
  <c r="I55" i="26"/>
  <c r="I56" i="26"/>
  <c r="I57" i="26"/>
  <c r="I58" i="26"/>
  <c r="I59" i="26"/>
  <c r="I60" i="26"/>
  <c r="I61" i="26"/>
  <c r="I62" i="26"/>
  <c r="I63" i="26"/>
  <c r="I64" i="26"/>
  <c r="I65" i="26"/>
  <c r="I66" i="26"/>
  <c r="I67" i="26"/>
  <c r="I68" i="26"/>
  <c r="I69" i="26"/>
  <c r="I70" i="26"/>
  <c r="I71" i="26"/>
  <c r="L71" i="26" s="1"/>
  <c r="I72" i="26"/>
  <c r="I73" i="26"/>
  <c r="I74" i="26"/>
  <c r="I75" i="26"/>
  <c r="I76" i="26"/>
  <c r="I77" i="26"/>
  <c r="I78" i="26"/>
  <c r="I79" i="26"/>
  <c r="I80" i="26"/>
  <c r="I81" i="26"/>
  <c r="I82" i="26"/>
  <c r="I83" i="26"/>
  <c r="L83" i="26" s="1"/>
  <c r="I84" i="26"/>
  <c r="I85" i="26"/>
  <c r="I86" i="26"/>
  <c r="I87" i="26"/>
  <c r="I88" i="26"/>
  <c r="I89" i="26"/>
  <c r="I90" i="26"/>
  <c r="I91" i="26"/>
  <c r="I92" i="26"/>
  <c r="I93" i="26"/>
  <c r="I94" i="26"/>
  <c r="I95" i="26"/>
  <c r="L95" i="26" s="1"/>
  <c r="I96" i="26"/>
  <c r="I97" i="26"/>
  <c r="I98" i="26"/>
  <c r="I99" i="26"/>
  <c r="I100" i="26"/>
  <c r="I101" i="26"/>
  <c r="I102" i="26"/>
  <c r="I103" i="26"/>
  <c r="I104" i="26"/>
  <c r="I105" i="26"/>
  <c r="I106" i="26"/>
  <c r="I107" i="26"/>
  <c r="L107" i="26" s="1"/>
  <c r="I108" i="26"/>
  <c r="I109" i="26"/>
  <c r="I110" i="26"/>
  <c r="I111" i="26"/>
  <c r="I112" i="26"/>
  <c r="I113" i="26"/>
  <c r="I114" i="26"/>
  <c r="I115" i="26"/>
  <c r="I116" i="26"/>
  <c r="I117" i="26"/>
  <c r="I118" i="26"/>
  <c r="I119" i="26"/>
  <c r="L119" i="26" s="1"/>
  <c r="I120" i="26"/>
  <c r="I121" i="26"/>
  <c r="I122" i="26"/>
  <c r="I123" i="26"/>
  <c r="I124" i="26"/>
  <c r="I125" i="26"/>
  <c r="I126" i="26"/>
  <c r="I127" i="26"/>
  <c r="I128" i="26"/>
  <c r="I129" i="26"/>
  <c r="I130" i="26"/>
  <c r="I131" i="26"/>
  <c r="L131" i="26" s="1"/>
  <c r="I132" i="26"/>
  <c r="I133" i="26"/>
  <c r="I134" i="26"/>
  <c r="I135" i="26"/>
  <c r="I136" i="26"/>
  <c r="I137" i="26"/>
  <c r="I138" i="26"/>
  <c r="I139" i="26"/>
  <c r="I140" i="26"/>
  <c r="I141" i="26"/>
  <c r="I142" i="26"/>
  <c r="I143" i="26"/>
  <c r="L143" i="26" s="1"/>
  <c r="I144" i="26"/>
  <c r="I145" i="26"/>
  <c r="I146" i="26"/>
  <c r="I147" i="26"/>
  <c r="I148" i="26"/>
  <c r="I149" i="26"/>
  <c r="G10" i="26"/>
  <c r="G11" i="26"/>
  <c r="L11" i="26" s="1"/>
  <c r="G12" i="26"/>
  <c r="L12" i="26" s="1"/>
  <c r="G13" i="26"/>
  <c r="G14" i="26"/>
  <c r="G15" i="26"/>
  <c r="G16" i="26"/>
  <c r="G17" i="26"/>
  <c r="L17" i="26" s="1"/>
  <c r="G18" i="26"/>
  <c r="L18" i="26" s="1"/>
  <c r="G19" i="26"/>
  <c r="G20" i="26"/>
  <c r="L20" i="26" s="1"/>
  <c r="G21" i="26"/>
  <c r="L21" i="26" s="1"/>
  <c r="G22" i="26"/>
  <c r="G23" i="26"/>
  <c r="L23" i="26" s="1"/>
  <c r="G24" i="26"/>
  <c r="L24" i="26" s="1"/>
  <c r="G25" i="26"/>
  <c r="G26" i="26"/>
  <c r="G27" i="26"/>
  <c r="G28" i="26"/>
  <c r="G29" i="26"/>
  <c r="L29" i="26" s="1"/>
  <c r="G30" i="26"/>
  <c r="L30" i="26" s="1"/>
  <c r="G31" i="26"/>
  <c r="G32" i="26"/>
  <c r="L32" i="26" s="1"/>
  <c r="G33" i="26"/>
  <c r="L33" i="26" s="1"/>
  <c r="G34" i="26"/>
  <c r="G35" i="26"/>
  <c r="L35" i="26" s="1"/>
  <c r="G36" i="26"/>
  <c r="L36" i="26" s="1"/>
  <c r="G37" i="26"/>
  <c r="G38" i="26"/>
  <c r="G39" i="26"/>
  <c r="G40" i="26"/>
  <c r="G41" i="26"/>
  <c r="L41" i="26" s="1"/>
  <c r="G42" i="26"/>
  <c r="L42" i="26" s="1"/>
  <c r="G43" i="26"/>
  <c r="G44" i="26"/>
  <c r="L44" i="26" s="1"/>
  <c r="G45" i="26"/>
  <c r="L45" i="26" s="1"/>
  <c r="G46" i="26"/>
  <c r="G47" i="26"/>
  <c r="L47" i="26" s="1"/>
  <c r="G48" i="26"/>
  <c r="L48" i="26" s="1"/>
  <c r="G49" i="26"/>
  <c r="G50" i="26"/>
  <c r="G51" i="26"/>
  <c r="G52" i="26"/>
  <c r="G53" i="26"/>
  <c r="L53" i="26" s="1"/>
  <c r="G54" i="26"/>
  <c r="L54" i="26" s="1"/>
  <c r="G55" i="26"/>
  <c r="G56" i="26"/>
  <c r="L56" i="26" s="1"/>
  <c r="G57" i="26"/>
  <c r="L57" i="26" s="1"/>
  <c r="G58" i="26"/>
  <c r="G59" i="26"/>
  <c r="L59" i="26" s="1"/>
  <c r="G60" i="26"/>
  <c r="L60" i="26" s="1"/>
  <c r="G61" i="26"/>
  <c r="G62" i="26"/>
  <c r="G63" i="26"/>
  <c r="G64" i="26"/>
  <c r="G65" i="26"/>
  <c r="L65" i="26" s="1"/>
  <c r="G66" i="26"/>
  <c r="L66" i="26" s="1"/>
  <c r="G67" i="26"/>
  <c r="G68" i="26"/>
  <c r="L68" i="26" s="1"/>
  <c r="G69" i="26"/>
  <c r="L69" i="26" s="1"/>
  <c r="G70" i="26"/>
  <c r="G71" i="26"/>
  <c r="G72" i="26"/>
  <c r="L72" i="26" s="1"/>
  <c r="G73" i="26"/>
  <c r="G74" i="26"/>
  <c r="G75" i="26"/>
  <c r="G76" i="26"/>
  <c r="G77" i="26"/>
  <c r="L77" i="26" s="1"/>
  <c r="G78" i="26"/>
  <c r="L78" i="26" s="1"/>
  <c r="G79" i="26"/>
  <c r="G80" i="26"/>
  <c r="L80" i="26" s="1"/>
  <c r="G81" i="26"/>
  <c r="L81" i="26" s="1"/>
  <c r="G82" i="26"/>
  <c r="G83" i="26"/>
  <c r="G84" i="26"/>
  <c r="L84" i="26" s="1"/>
  <c r="G85" i="26"/>
  <c r="G86" i="26"/>
  <c r="G87" i="26"/>
  <c r="G88" i="26"/>
  <c r="G89" i="26"/>
  <c r="L89" i="26" s="1"/>
  <c r="G90" i="26"/>
  <c r="L90" i="26" s="1"/>
  <c r="G91" i="26"/>
  <c r="G92" i="26"/>
  <c r="L92" i="26" s="1"/>
  <c r="G93" i="26"/>
  <c r="L93" i="26" s="1"/>
  <c r="G94" i="26"/>
  <c r="G95" i="26"/>
  <c r="G96" i="26"/>
  <c r="L96" i="26" s="1"/>
  <c r="G97" i="26"/>
  <c r="G98" i="26"/>
  <c r="G99" i="26"/>
  <c r="G100" i="26"/>
  <c r="G101" i="26"/>
  <c r="L101" i="26" s="1"/>
  <c r="G102" i="26"/>
  <c r="L102" i="26" s="1"/>
  <c r="G103" i="26"/>
  <c r="G104" i="26"/>
  <c r="L104" i="26" s="1"/>
  <c r="G105" i="26"/>
  <c r="L105" i="26" s="1"/>
  <c r="G106" i="26"/>
  <c r="G107" i="26"/>
  <c r="G108" i="26"/>
  <c r="L108" i="26" s="1"/>
  <c r="G109" i="26"/>
  <c r="G110" i="26"/>
  <c r="G111" i="26"/>
  <c r="G112" i="26"/>
  <c r="G113" i="26"/>
  <c r="L113" i="26" s="1"/>
  <c r="G114" i="26"/>
  <c r="L114" i="26" s="1"/>
  <c r="G115" i="26"/>
  <c r="G116" i="26"/>
  <c r="L116" i="26" s="1"/>
  <c r="G117" i="26"/>
  <c r="L117" i="26" s="1"/>
  <c r="G118" i="26"/>
  <c r="G119" i="26"/>
  <c r="G120" i="26"/>
  <c r="L120" i="26" s="1"/>
  <c r="G121" i="26"/>
  <c r="G122" i="26"/>
  <c r="G123" i="26"/>
  <c r="G124" i="26"/>
  <c r="G125" i="26"/>
  <c r="L125" i="26" s="1"/>
  <c r="G126" i="26"/>
  <c r="L126" i="26" s="1"/>
  <c r="G127" i="26"/>
  <c r="G128" i="26"/>
  <c r="L128" i="26" s="1"/>
  <c r="G129" i="26"/>
  <c r="L129" i="26" s="1"/>
  <c r="G130" i="26"/>
  <c r="G131" i="26"/>
  <c r="G132" i="26"/>
  <c r="L132" i="26" s="1"/>
  <c r="G133" i="26"/>
  <c r="G134" i="26"/>
  <c r="G135" i="26"/>
  <c r="G136" i="26"/>
  <c r="G137" i="26"/>
  <c r="L137" i="26" s="1"/>
  <c r="G138" i="26"/>
  <c r="L138" i="26" s="1"/>
  <c r="G139" i="26"/>
  <c r="G140" i="26"/>
  <c r="L140" i="26" s="1"/>
  <c r="G141" i="26"/>
  <c r="L141" i="26" s="1"/>
  <c r="G142" i="26"/>
  <c r="G143" i="26"/>
  <c r="G144" i="26"/>
  <c r="L144" i="26" s="1"/>
  <c r="G145" i="26"/>
  <c r="G146" i="26"/>
  <c r="G147" i="26"/>
  <c r="G148" i="26"/>
  <c r="G149" i="26"/>
  <c r="L149" i="26" s="1"/>
  <c r="K10" i="27"/>
  <c r="K11" i="27"/>
  <c r="K12" i="27"/>
  <c r="K13" i="27"/>
  <c r="K14" i="27"/>
  <c r="K15" i="27"/>
  <c r="K16" i="27"/>
  <c r="K17" i="27"/>
  <c r="K18" i="27"/>
  <c r="K19" i="27"/>
  <c r="K20" i="27"/>
  <c r="K21" i="27"/>
  <c r="K22" i="27"/>
  <c r="K23" i="27"/>
  <c r="K24" i="27"/>
  <c r="K25" i="27"/>
  <c r="K26" i="27"/>
  <c r="K27" i="27"/>
  <c r="K28" i="27"/>
  <c r="K29" i="27"/>
  <c r="K30" i="27"/>
  <c r="K31" i="27"/>
  <c r="K32" i="27"/>
  <c r="K33" i="27"/>
  <c r="K34" i="27"/>
  <c r="K35" i="27"/>
  <c r="K36" i="27"/>
  <c r="K37" i="27"/>
  <c r="K38" i="27"/>
  <c r="K39" i="27"/>
  <c r="K40" i="27"/>
  <c r="K41" i="27"/>
  <c r="K42" i="27"/>
  <c r="K43" i="27"/>
  <c r="K44" i="27"/>
  <c r="K45" i="27"/>
  <c r="K46" i="27"/>
  <c r="K47" i="27"/>
  <c r="K48" i="27"/>
  <c r="K49" i="27"/>
  <c r="K50" i="27"/>
  <c r="K51" i="27"/>
  <c r="K52" i="27"/>
  <c r="K53" i="27"/>
  <c r="K54" i="27"/>
  <c r="K55" i="27"/>
  <c r="K56" i="27"/>
  <c r="K57" i="27"/>
  <c r="K58" i="27"/>
  <c r="K59" i="27"/>
  <c r="K60" i="27"/>
  <c r="K61" i="27"/>
  <c r="K62" i="27"/>
  <c r="K63" i="27"/>
  <c r="K64" i="27"/>
  <c r="K65" i="27"/>
  <c r="K66" i="27"/>
  <c r="K67" i="27"/>
  <c r="K68" i="27"/>
  <c r="K69" i="27"/>
  <c r="K70" i="27"/>
  <c r="K71" i="27"/>
  <c r="K72" i="27"/>
  <c r="K73" i="27"/>
  <c r="K74" i="27"/>
  <c r="K75" i="27"/>
  <c r="K76" i="27"/>
  <c r="K77" i="27"/>
  <c r="K78" i="27"/>
  <c r="K79" i="27"/>
  <c r="K80" i="27"/>
  <c r="K81" i="27"/>
  <c r="K82" i="27"/>
  <c r="K83" i="27"/>
  <c r="K84" i="27"/>
  <c r="K85" i="27"/>
  <c r="K86" i="27"/>
  <c r="K87" i="27"/>
  <c r="K88" i="27"/>
  <c r="K89" i="27"/>
  <c r="K90" i="27"/>
  <c r="K91" i="27"/>
  <c r="K92" i="27"/>
  <c r="K93" i="27"/>
  <c r="K94" i="27"/>
  <c r="K95" i="27"/>
  <c r="K96" i="27"/>
  <c r="K97" i="27"/>
  <c r="K98" i="27"/>
  <c r="K99" i="27"/>
  <c r="K100" i="27"/>
  <c r="K101" i="27"/>
  <c r="K102" i="27"/>
  <c r="K103" i="27"/>
  <c r="K104" i="27"/>
  <c r="K105" i="27"/>
  <c r="K106" i="27"/>
  <c r="K107" i="27"/>
  <c r="K108" i="27"/>
  <c r="K109" i="27"/>
  <c r="K110" i="27"/>
  <c r="K111" i="27"/>
  <c r="K112" i="27"/>
  <c r="K113" i="27"/>
  <c r="K114" i="27"/>
  <c r="K115" i="27"/>
  <c r="K116" i="27"/>
  <c r="K117" i="27"/>
  <c r="K118" i="27"/>
  <c r="K119" i="27"/>
  <c r="K120" i="27"/>
  <c r="K121" i="27"/>
  <c r="K122" i="27"/>
  <c r="K123" i="27"/>
  <c r="K124" i="27"/>
  <c r="K125" i="27"/>
  <c r="K126" i="27"/>
  <c r="K127" i="27"/>
  <c r="K128" i="27"/>
  <c r="K129" i="27"/>
  <c r="K130" i="27"/>
  <c r="K131" i="27"/>
  <c r="K132" i="27"/>
  <c r="K133" i="27"/>
  <c r="K134" i="27"/>
  <c r="K135" i="27"/>
  <c r="K136" i="27"/>
  <c r="K137" i="27"/>
  <c r="K138" i="27"/>
  <c r="K139" i="27"/>
  <c r="K140" i="27"/>
  <c r="K141" i="27"/>
  <c r="K142" i="27"/>
  <c r="K143" i="27"/>
  <c r="K144" i="27"/>
  <c r="K145" i="27"/>
  <c r="K146" i="27"/>
  <c r="K147" i="27"/>
  <c r="K148" i="27"/>
  <c r="K149" i="27"/>
  <c r="K150" i="27"/>
  <c r="K151" i="27"/>
  <c r="K152" i="27"/>
  <c r="K153" i="27"/>
  <c r="K154" i="27"/>
  <c r="I10" i="27"/>
  <c r="I11" i="27"/>
  <c r="I12" i="27"/>
  <c r="I13" i="27"/>
  <c r="I14" i="27"/>
  <c r="I15" i="27"/>
  <c r="I16" i="27"/>
  <c r="L16" i="27" s="1"/>
  <c r="I17" i="27"/>
  <c r="I18" i="27"/>
  <c r="I19" i="27"/>
  <c r="L19" i="27" s="1"/>
  <c r="I20" i="27"/>
  <c r="I21" i="27"/>
  <c r="I22" i="27"/>
  <c r="I23" i="27"/>
  <c r="I24" i="27"/>
  <c r="I25" i="27"/>
  <c r="I26" i="27"/>
  <c r="L26" i="27" s="1"/>
  <c r="I27" i="27"/>
  <c r="I28" i="27"/>
  <c r="L28" i="27" s="1"/>
  <c r="I29" i="27"/>
  <c r="I30" i="27"/>
  <c r="I31" i="27"/>
  <c r="L31" i="27" s="1"/>
  <c r="I32" i="27"/>
  <c r="I33" i="27"/>
  <c r="I34" i="27"/>
  <c r="I35" i="27"/>
  <c r="I36" i="27"/>
  <c r="I37" i="27"/>
  <c r="I38" i="27"/>
  <c r="L38" i="27" s="1"/>
  <c r="I39" i="27"/>
  <c r="I40" i="27"/>
  <c r="L40" i="27" s="1"/>
  <c r="I41" i="27"/>
  <c r="I42" i="27"/>
  <c r="I43" i="27"/>
  <c r="L43" i="27" s="1"/>
  <c r="I44" i="27"/>
  <c r="I45" i="27"/>
  <c r="I46" i="27"/>
  <c r="I47" i="27"/>
  <c r="I48" i="27"/>
  <c r="I49" i="27"/>
  <c r="I50" i="27"/>
  <c r="L50" i="27" s="1"/>
  <c r="I51" i="27"/>
  <c r="I52" i="27"/>
  <c r="L52" i="27" s="1"/>
  <c r="I53" i="27"/>
  <c r="I54" i="27"/>
  <c r="I55" i="27"/>
  <c r="L55" i="27" s="1"/>
  <c r="I56" i="27"/>
  <c r="I57" i="27"/>
  <c r="I58" i="27"/>
  <c r="I59" i="27"/>
  <c r="I60" i="27"/>
  <c r="I61" i="27"/>
  <c r="I62" i="27"/>
  <c r="L62" i="27" s="1"/>
  <c r="I63" i="27"/>
  <c r="I64" i="27"/>
  <c r="L64" i="27" s="1"/>
  <c r="I65" i="27"/>
  <c r="I66" i="27"/>
  <c r="I67" i="27"/>
  <c r="L67" i="27" s="1"/>
  <c r="I68" i="27"/>
  <c r="I69" i="27"/>
  <c r="I70" i="27"/>
  <c r="I71" i="27"/>
  <c r="I72" i="27"/>
  <c r="I73" i="27"/>
  <c r="I74" i="27"/>
  <c r="L74" i="27" s="1"/>
  <c r="I75" i="27"/>
  <c r="I76" i="27"/>
  <c r="L76" i="27" s="1"/>
  <c r="I77" i="27"/>
  <c r="I78" i="27"/>
  <c r="I79" i="27"/>
  <c r="L79" i="27" s="1"/>
  <c r="I80" i="27"/>
  <c r="I81" i="27"/>
  <c r="I82" i="27"/>
  <c r="I83" i="27"/>
  <c r="I84" i="27"/>
  <c r="I85" i="27"/>
  <c r="I86" i="27"/>
  <c r="L86" i="27" s="1"/>
  <c r="I87" i="27"/>
  <c r="I88" i="27"/>
  <c r="L88" i="27" s="1"/>
  <c r="I89" i="27"/>
  <c r="I90" i="27"/>
  <c r="I91" i="27"/>
  <c r="L91" i="27" s="1"/>
  <c r="I92" i="27"/>
  <c r="I93" i="27"/>
  <c r="I94" i="27"/>
  <c r="I95" i="27"/>
  <c r="I96" i="27"/>
  <c r="I97" i="27"/>
  <c r="I98" i="27"/>
  <c r="L98" i="27" s="1"/>
  <c r="I99" i="27"/>
  <c r="I100" i="27"/>
  <c r="L100" i="27" s="1"/>
  <c r="I101" i="27"/>
  <c r="I102" i="27"/>
  <c r="I103" i="27"/>
  <c r="L103" i="27" s="1"/>
  <c r="I104" i="27"/>
  <c r="I105" i="27"/>
  <c r="I106" i="27"/>
  <c r="I107" i="27"/>
  <c r="I108" i="27"/>
  <c r="I109" i="27"/>
  <c r="I110" i="27"/>
  <c r="L110" i="27" s="1"/>
  <c r="I111" i="27"/>
  <c r="I112" i="27"/>
  <c r="L112" i="27" s="1"/>
  <c r="I113" i="27"/>
  <c r="I114" i="27"/>
  <c r="I115" i="27"/>
  <c r="L115" i="27" s="1"/>
  <c r="I116" i="27"/>
  <c r="I117" i="27"/>
  <c r="I118" i="27"/>
  <c r="I119" i="27"/>
  <c r="I120" i="27"/>
  <c r="I121" i="27"/>
  <c r="I122" i="27"/>
  <c r="L122" i="27" s="1"/>
  <c r="I123" i="27"/>
  <c r="I124" i="27"/>
  <c r="L124" i="27" s="1"/>
  <c r="I125" i="27"/>
  <c r="I126" i="27"/>
  <c r="I127" i="27"/>
  <c r="L127" i="27" s="1"/>
  <c r="I128" i="27"/>
  <c r="I129" i="27"/>
  <c r="I130" i="27"/>
  <c r="I131" i="27"/>
  <c r="I132" i="27"/>
  <c r="I133" i="27"/>
  <c r="I134" i="27"/>
  <c r="L134" i="27" s="1"/>
  <c r="I135" i="27"/>
  <c r="I136" i="27"/>
  <c r="L136" i="27" s="1"/>
  <c r="I137" i="27"/>
  <c r="I138" i="27"/>
  <c r="I139" i="27"/>
  <c r="L139" i="27" s="1"/>
  <c r="I140" i="27"/>
  <c r="I141" i="27"/>
  <c r="I142" i="27"/>
  <c r="I143" i="27"/>
  <c r="I144" i="27"/>
  <c r="I145" i="27"/>
  <c r="I146" i="27"/>
  <c r="L146" i="27" s="1"/>
  <c r="I147" i="27"/>
  <c r="I148" i="27"/>
  <c r="L148" i="27" s="1"/>
  <c r="I149" i="27"/>
  <c r="I150" i="27"/>
  <c r="I151" i="27"/>
  <c r="L151" i="27" s="1"/>
  <c r="I152" i="27"/>
  <c r="I153" i="27"/>
  <c r="I154" i="27"/>
  <c r="G10" i="27"/>
  <c r="L10" i="27" s="1"/>
  <c r="G11" i="27"/>
  <c r="L11" i="27" s="1"/>
  <c r="G12" i="27"/>
  <c r="G13" i="27"/>
  <c r="L13" i="27" s="1"/>
  <c r="G14" i="27"/>
  <c r="L14" i="27" s="1"/>
  <c r="G15" i="27"/>
  <c r="L15" i="27" s="1"/>
  <c r="G16" i="27"/>
  <c r="G17" i="27"/>
  <c r="L17" i="27" s="1"/>
  <c r="G18" i="27"/>
  <c r="L18" i="27" s="1"/>
  <c r="G19" i="27"/>
  <c r="G20" i="27"/>
  <c r="G21" i="27"/>
  <c r="L21" i="27" s="1"/>
  <c r="G22" i="27"/>
  <c r="L22" i="27" s="1"/>
  <c r="G23" i="27"/>
  <c r="L23" i="27" s="1"/>
  <c r="G24" i="27"/>
  <c r="G25" i="27"/>
  <c r="L25" i="27" s="1"/>
  <c r="G26" i="27"/>
  <c r="G27" i="27"/>
  <c r="L27" i="27" s="1"/>
  <c r="G28" i="27"/>
  <c r="G29" i="27"/>
  <c r="L29" i="27" s="1"/>
  <c r="G30" i="27"/>
  <c r="L30" i="27" s="1"/>
  <c r="G31" i="27"/>
  <c r="G32" i="27"/>
  <c r="G33" i="27"/>
  <c r="L33" i="27" s="1"/>
  <c r="G34" i="27"/>
  <c r="L34" i="27" s="1"/>
  <c r="G35" i="27"/>
  <c r="L35" i="27" s="1"/>
  <c r="G36" i="27"/>
  <c r="G37" i="27"/>
  <c r="L37" i="27" s="1"/>
  <c r="G38" i="27"/>
  <c r="G39" i="27"/>
  <c r="L39" i="27" s="1"/>
  <c r="G40" i="27"/>
  <c r="G41" i="27"/>
  <c r="L41" i="27" s="1"/>
  <c r="G42" i="27"/>
  <c r="L42" i="27" s="1"/>
  <c r="G43" i="27"/>
  <c r="G44" i="27"/>
  <c r="G45" i="27"/>
  <c r="L45" i="27" s="1"/>
  <c r="G46" i="27"/>
  <c r="L46" i="27" s="1"/>
  <c r="G47" i="27"/>
  <c r="L47" i="27" s="1"/>
  <c r="G48" i="27"/>
  <c r="G49" i="27"/>
  <c r="L49" i="27" s="1"/>
  <c r="G50" i="27"/>
  <c r="G51" i="27"/>
  <c r="L51" i="27" s="1"/>
  <c r="G52" i="27"/>
  <c r="G53" i="27"/>
  <c r="L53" i="27" s="1"/>
  <c r="G54" i="27"/>
  <c r="L54" i="27" s="1"/>
  <c r="G55" i="27"/>
  <c r="G56" i="27"/>
  <c r="G57" i="27"/>
  <c r="L57" i="27" s="1"/>
  <c r="G58" i="27"/>
  <c r="L58" i="27" s="1"/>
  <c r="G59" i="27"/>
  <c r="L59" i="27" s="1"/>
  <c r="G60" i="27"/>
  <c r="G61" i="27"/>
  <c r="L61" i="27" s="1"/>
  <c r="G62" i="27"/>
  <c r="G63" i="27"/>
  <c r="L63" i="27" s="1"/>
  <c r="G64" i="27"/>
  <c r="G65" i="27"/>
  <c r="L65" i="27" s="1"/>
  <c r="G66" i="27"/>
  <c r="L66" i="27" s="1"/>
  <c r="G67" i="27"/>
  <c r="G68" i="27"/>
  <c r="G69" i="27"/>
  <c r="L69" i="27" s="1"/>
  <c r="G70" i="27"/>
  <c r="L70" i="27" s="1"/>
  <c r="G71" i="27"/>
  <c r="L71" i="27" s="1"/>
  <c r="G72" i="27"/>
  <c r="G73" i="27"/>
  <c r="L73" i="27" s="1"/>
  <c r="G74" i="27"/>
  <c r="G75" i="27"/>
  <c r="L75" i="27" s="1"/>
  <c r="G76" i="27"/>
  <c r="G77" i="27"/>
  <c r="L77" i="27" s="1"/>
  <c r="G78" i="27"/>
  <c r="L78" i="27" s="1"/>
  <c r="G79" i="27"/>
  <c r="G80" i="27"/>
  <c r="G81" i="27"/>
  <c r="L81" i="27" s="1"/>
  <c r="G82" i="27"/>
  <c r="L82" i="27" s="1"/>
  <c r="G83" i="27"/>
  <c r="L83" i="27" s="1"/>
  <c r="G84" i="27"/>
  <c r="G85" i="27"/>
  <c r="L85" i="27" s="1"/>
  <c r="G86" i="27"/>
  <c r="G87" i="27"/>
  <c r="L87" i="27" s="1"/>
  <c r="G88" i="27"/>
  <c r="G89" i="27"/>
  <c r="L89" i="27" s="1"/>
  <c r="G90" i="27"/>
  <c r="L90" i="27" s="1"/>
  <c r="G91" i="27"/>
  <c r="G92" i="27"/>
  <c r="G93" i="27"/>
  <c r="L93" i="27" s="1"/>
  <c r="G94" i="27"/>
  <c r="L94" i="27" s="1"/>
  <c r="G95" i="27"/>
  <c r="L95" i="27" s="1"/>
  <c r="G96" i="27"/>
  <c r="G97" i="27"/>
  <c r="L97" i="27" s="1"/>
  <c r="G98" i="27"/>
  <c r="G99" i="27"/>
  <c r="L99" i="27" s="1"/>
  <c r="G100" i="27"/>
  <c r="G101" i="27"/>
  <c r="L101" i="27" s="1"/>
  <c r="G102" i="27"/>
  <c r="L102" i="27" s="1"/>
  <c r="G103" i="27"/>
  <c r="G104" i="27"/>
  <c r="G105" i="27"/>
  <c r="L105" i="27" s="1"/>
  <c r="G106" i="27"/>
  <c r="L106" i="27" s="1"/>
  <c r="G107" i="27"/>
  <c r="L107" i="27" s="1"/>
  <c r="G108" i="27"/>
  <c r="G109" i="27"/>
  <c r="L109" i="27" s="1"/>
  <c r="G110" i="27"/>
  <c r="G111" i="27"/>
  <c r="L111" i="27" s="1"/>
  <c r="G112" i="27"/>
  <c r="G113" i="27"/>
  <c r="L113" i="27" s="1"/>
  <c r="G114" i="27"/>
  <c r="L114" i="27" s="1"/>
  <c r="G115" i="27"/>
  <c r="G116" i="27"/>
  <c r="G117" i="27"/>
  <c r="L117" i="27" s="1"/>
  <c r="G118" i="27"/>
  <c r="L118" i="27" s="1"/>
  <c r="G119" i="27"/>
  <c r="L119" i="27" s="1"/>
  <c r="G120" i="27"/>
  <c r="G121" i="27"/>
  <c r="L121" i="27" s="1"/>
  <c r="G122" i="27"/>
  <c r="G123" i="27"/>
  <c r="L123" i="27" s="1"/>
  <c r="G124" i="27"/>
  <c r="G125" i="27"/>
  <c r="L125" i="27" s="1"/>
  <c r="G126" i="27"/>
  <c r="L126" i="27" s="1"/>
  <c r="G127" i="27"/>
  <c r="G128" i="27"/>
  <c r="G129" i="27"/>
  <c r="L129" i="27" s="1"/>
  <c r="G130" i="27"/>
  <c r="L130" i="27" s="1"/>
  <c r="G131" i="27"/>
  <c r="L131" i="27" s="1"/>
  <c r="G132" i="27"/>
  <c r="G133" i="27"/>
  <c r="L133" i="27" s="1"/>
  <c r="G134" i="27"/>
  <c r="G135" i="27"/>
  <c r="L135" i="27" s="1"/>
  <c r="G136" i="27"/>
  <c r="G137" i="27"/>
  <c r="L137" i="27" s="1"/>
  <c r="G138" i="27"/>
  <c r="L138" i="27" s="1"/>
  <c r="G139" i="27"/>
  <c r="G140" i="27"/>
  <c r="G141" i="27"/>
  <c r="L141" i="27" s="1"/>
  <c r="G142" i="27"/>
  <c r="L142" i="27" s="1"/>
  <c r="G143" i="27"/>
  <c r="L143" i="27" s="1"/>
  <c r="G144" i="27"/>
  <c r="G145" i="27"/>
  <c r="L145" i="27" s="1"/>
  <c r="G146" i="27"/>
  <c r="G147" i="27"/>
  <c r="L147" i="27" s="1"/>
  <c r="G148" i="27"/>
  <c r="G149" i="27"/>
  <c r="L149" i="27" s="1"/>
  <c r="G150" i="27"/>
  <c r="L150" i="27" s="1"/>
  <c r="G151" i="27"/>
  <c r="G152" i="27"/>
  <c r="G153" i="27"/>
  <c r="L153" i="27" s="1"/>
  <c r="G154" i="27"/>
  <c r="L154" i="27" s="1"/>
  <c r="L49" i="25"/>
  <c r="L105" i="25"/>
  <c r="K10" i="25"/>
  <c r="K11" i="25"/>
  <c r="K12" i="25"/>
  <c r="K13" i="25"/>
  <c r="K14" i="25"/>
  <c r="K15" i="25"/>
  <c r="K16" i="25"/>
  <c r="K17" i="25"/>
  <c r="K18" i="25"/>
  <c r="K19" i="25"/>
  <c r="K20" i="25"/>
  <c r="L20" i="25" s="1"/>
  <c r="K21" i="25"/>
  <c r="K22" i="25"/>
  <c r="K23" i="25"/>
  <c r="K24" i="25"/>
  <c r="K25" i="25"/>
  <c r="K26" i="25"/>
  <c r="L26" i="25" s="1"/>
  <c r="K27" i="25"/>
  <c r="L27" i="25" s="1"/>
  <c r="K28" i="25"/>
  <c r="K29" i="25"/>
  <c r="K30" i="25"/>
  <c r="K31" i="25"/>
  <c r="K32" i="25"/>
  <c r="K33" i="25"/>
  <c r="K34" i="25"/>
  <c r="K35" i="25"/>
  <c r="K36" i="25"/>
  <c r="K37" i="25"/>
  <c r="K38" i="25"/>
  <c r="L38" i="25" s="1"/>
  <c r="K39" i="25"/>
  <c r="K40" i="25"/>
  <c r="K41" i="25"/>
  <c r="K42" i="25"/>
  <c r="K43" i="25"/>
  <c r="K44" i="25"/>
  <c r="K45" i="25"/>
  <c r="K46" i="25"/>
  <c r="K47" i="25"/>
  <c r="K48" i="25"/>
  <c r="K49" i="25"/>
  <c r="K50" i="25"/>
  <c r="L50" i="25" s="1"/>
  <c r="K51" i="25"/>
  <c r="K52" i="25"/>
  <c r="K53" i="25"/>
  <c r="K54" i="25"/>
  <c r="K55" i="25"/>
  <c r="K56" i="25"/>
  <c r="K57" i="25"/>
  <c r="K58" i="25"/>
  <c r="K59" i="25"/>
  <c r="K60" i="25"/>
  <c r="K61" i="25"/>
  <c r="K62" i="25"/>
  <c r="K63" i="25"/>
  <c r="L63" i="25" s="1"/>
  <c r="K64" i="25"/>
  <c r="K65" i="25"/>
  <c r="K66" i="25"/>
  <c r="K67" i="25"/>
  <c r="K68" i="25"/>
  <c r="K69" i="25"/>
  <c r="K70" i="25"/>
  <c r="K71" i="25"/>
  <c r="K72" i="25"/>
  <c r="K73" i="25"/>
  <c r="K74" i="25"/>
  <c r="K75" i="25"/>
  <c r="L75" i="25" s="1"/>
  <c r="K76" i="25"/>
  <c r="K77" i="25"/>
  <c r="K78" i="25"/>
  <c r="K79" i="25"/>
  <c r="K80" i="25"/>
  <c r="K81" i="25"/>
  <c r="K82" i="25"/>
  <c r="K83" i="25"/>
  <c r="K84" i="25"/>
  <c r="K85" i="25"/>
  <c r="K86" i="25"/>
  <c r="L86" i="25" s="1"/>
  <c r="K87" i="25"/>
  <c r="L87" i="25" s="1"/>
  <c r="K88" i="25"/>
  <c r="K89" i="25"/>
  <c r="K90" i="25"/>
  <c r="K91" i="25"/>
  <c r="K92" i="25"/>
  <c r="K93" i="25"/>
  <c r="K94" i="25"/>
  <c r="K95" i="25"/>
  <c r="K96" i="25"/>
  <c r="K97" i="25"/>
  <c r="K98" i="25"/>
  <c r="K99" i="25"/>
  <c r="K100" i="25"/>
  <c r="K101" i="25"/>
  <c r="K102" i="25"/>
  <c r="K103" i="25"/>
  <c r="K104" i="25"/>
  <c r="K105" i="25"/>
  <c r="K106" i="25"/>
  <c r="K107" i="25"/>
  <c r="K108" i="25"/>
  <c r="K109" i="25"/>
  <c r="K110" i="25"/>
  <c r="K111" i="25"/>
  <c r="L111" i="25" s="1"/>
  <c r="K112" i="25"/>
  <c r="K113" i="25"/>
  <c r="K114" i="25"/>
  <c r="K115" i="25"/>
  <c r="K116" i="25"/>
  <c r="K117" i="25"/>
  <c r="K118" i="25"/>
  <c r="K119" i="25"/>
  <c r="K120" i="25"/>
  <c r="K121" i="25"/>
  <c r="K122" i="25"/>
  <c r="L122" i="25" s="1"/>
  <c r="K123" i="25"/>
  <c r="L123" i="25" s="1"/>
  <c r="K124" i="25"/>
  <c r="K125" i="25"/>
  <c r="K126" i="25"/>
  <c r="K127" i="25"/>
  <c r="K128" i="25"/>
  <c r="K129" i="25"/>
  <c r="K130" i="25"/>
  <c r="K131" i="25"/>
  <c r="K132" i="25"/>
  <c r="K133" i="25"/>
  <c r="K134" i="25"/>
  <c r="L134" i="25" s="1"/>
  <c r="K135" i="25"/>
  <c r="L135" i="25" s="1"/>
  <c r="K136" i="25"/>
  <c r="K137" i="25"/>
  <c r="K138" i="25"/>
  <c r="K139" i="25"/>
  <c r="K140" i="25"/>
  <c r="K141" i="25"/>
  <c r="K142" i="25"/>
  <c r="K143" i="25"/>
  <c r="K144" i="25"/>
  <c r="K145" i="25"/>
  <c r="K146" i="25"/>
  <c r="L146" i="25" s="1"/>
  <c r="K147" i="25"/>
  <c r="K148" i="25"/>
  <c r="K149" i="25"/>
  <c r="I10" i="25"/>
  <c r="I11" i="25"/>
  <c r="I12" i="25"/>
  <c r="I13" i="25"/>
  <c r="L13" i="25" s="1"/>
  <c r="I14" i="25"/>
  <c r="I15" i="25"/>
  <c r="L15" i="25" s="1"/>
  <c r="I16" i="25"/>
  <c r="I17" i="25"/>
  <c r="I18" i="25"/>
  <c r="I19" i="25"/>
  <c r="I20" i="25"/>
  <c r="I21" i="25"/>
  <c r="L21" i="25" s="1"/>
  <c r="I22" i="25"/>
  <c r="I23" i="25"/>
  <c r="I24" i="25"/>
  <c r="I25" i="25"/>
  <c r="L25" i="25" s="1"/>
  <c r="I26" i="25"/>
  <c r="I27" i="25"/>
  <c r="I28" i="25"/>
  <c r="I29" i="25"/>
  <c r="I30" i="25"/>
  <c r="I31" i="25"/>
  <c r="I32" i="25"/>
  <c r="I33" i="25"/>
  <c r="L33" i="25" s="1"/>
  <c r="I34" i="25"/>
  <c r="I35" i="25"/>
  <c r="I36" i="25"/>
  <c r="I37" i="25"/>
  <c r="L37" i="25" s="1"/>
  <c r="I38" i="25"/>
  <c r="I39" i="25"/>
  <c r="L39" i="25" s="1"/>
  <c r="I40" i="25"/>
  <c r="I41" i="25"/>
  <c r="I42" i="25"/>
  <c r="I43" i="25"/>
  <c r="I44" i="25"/>
  <c r="I45" i="25"/>
  <c r="L45" i="25" s="1"/>
  <c r="I46" i="25"/>
  <c r="I47" i="25"/>
  <c r="I48" i="25"/>
  <c r="I49" i="25"/>
  <c r="I50" i="25"/>
  <c r="I51" i="25"/>
  <c r="L51" i="25" s="1"/>
  <c r="I52" i="25"/>
  <c r="I53" i="25"/>
  <c r="I54" i="25"/>
  <c r="I55" i="25"/>
  <c r="I56" i="25"/>
  <c r="I57" i="25"/>
  <c r="L57" i="25" s="1"/>
  <c r="I58" i="25"/>
  <c r="I59" i="25"/>
  <c r="I60" i="25"/>
  <c r="I61" i="25"/>
  <c r="L61" i="25" s="1"/>
  <c r="I62" i="25"/>
  <c r="I63" i="25"/>
  <c r="I64" i="25"/>
  <c r="I65" i="25"/>
  <c r="I66" i="25"/>
  <c r="I67" i="25"/>
  <c r="I68" i="25"/>
  <c r="I69" i="25"/>
  <c r="L69" i="25" s="1"/>
  <c r="I70" i="25"/>
  <c r="I71" i="25"/>
  <c r="I72" i="25"/>
  <c r="I73" i="25"/>
  <c r="L73" i="25" s="1"/>
  <c r="I74" i="25"/>
  <c r="I75" i="25"/>
  <c r="I76" i="25"/>
  <c r="I77" i="25"/>
  <c r="I78" i="25"/>
  <c r="I79" i="25"/>
  <c r="I80" i="25"/>
  <c r="I81" i="25"/>
  <c r="L81" i="25" s="1"/>
  <c r="I82" i="25"/>
  <c r="I83" i="25"/>
  <c r="I84" i="25"/>
  <c r="I85" i="25"/>
  <c r="L85" i="25" s="1"/>
  <c r="I86" i="25"/>
  <c r="I87" i="25"/>
  <c r="I88" i="25"/>
  <c r="I89" i="25"/>
  <c r="I90" i="25"/>
  <c r="I91" i="25"/>
  <c r="I92" i="25"/>
  <c r="I93" i="25"/>
  <c r="L93" i="25" s="1"/>
  <c r="I94" i="25"/>
  <c r="I95" i="25"/>
  <c r="I96" i="25"/>
  <c r="I97" i="25"/>
  <c r="L97" i="25" s="1"/>
  <c r="I98" i="25"/>
  <c r="I99" i="25"/>
  <c r="L99" i="25" s="1"/>
  <c r="I100" i="25"/>
  <c r="I101" i="25"/>
  <c r="I102" i="25"/>
  <c r="I103" i="25"/>
  <c r="I104" i="25"/>
  <c r="I105" i="25"/>
  <c r="I106" i="25"/>
  <c r="I107" i="25"/>
  <c r="I108" i="25"/>
  <c r="I109" i="25"/>
  <c r="L109" i="25" s="1"/>
  <c r="I110" i="25"/>
  <c r="I111" i="25"/>
  <c r="I112" i="25"/>
  <c r="I113" i="25"/>
  <c r="I114" i="25"/>
  <c r="I115" i="25"/>
  <c r="I116" i="25"/>
  <c r="I117" i="25"/>
  <c r="L117" i="25" s="1"/>
  <c r="I118" i="25"/>
  <c r="I119" i="25"/>
  <c r="I120" i="25"/>
  <c r="I121" i="25"/>
  <c r="L121" i="25" s="1"/>
  <c r="I122" i="25"/>
  <c r="I123" i="25"/>
  <c r="I124" i="25"/>
  <c r="I125" i="25"/>
  <c r="I126" i="25"/>
  <c r="I127" i="25"/>
  <c r="I128" i="25"/>
  <c r="I129" i="25"/>
  <c r="L129" i="25" s="1"/>
  <c r="I130" i="25"/>
  <c r="I131" i="25"/>
  <c r="I132" i="25"/>
  <c r="I133" i="25"/>
  <c r="L133" i="25" s="1"/>
  <c r="I134" i="25"/>
  <c r="I135" i="25"/>
  <c r="I136" i="25"/>
  <c r="I137" i="25"/>
  <c r="I138" i="25"/>
  <c r="I139" i="25"/>
  <c r="I140" i="25"/>
  <c r="I141" i="25"/>
  <c r="L141" i="25" s="1"/>
  <c r="I142" i="25"/>
  <c r="I143" i="25"/>
  <c r="I144" i="25"/>
  <c r="I145" i="25"/>
  <c r="L145" i="25" s="1"/>
  <c r="I146" i="25"/>
  <c r="I147" i="25"/>
  <c r="L147" i="25" s="1"/>
  <c r="I148" i="25"/>
  <c r="I149" i="25"/>
  <c r="G10" i="25"/>
  <c r="L10" i="25" s="1"/>
  <c r="G11" i="25"/>
  <c r="L11" i="25" s="1"/>
  <c r="G12" i="25"/>
  <c r="G13" i="25"/>
  <c r="G14" i="25"/>
  <c r="G15" i="25"/>
  <c r="G16" i="25"/>
  <c r="L16" i="25" s="1"/>
  <c r="G17" i="25"/>
  <c r="G18" i="25"/>
  <c r="G19" i="25"/>
  <c r="L19" i="25" s="1"/>
  <c r="G20" i="25"/>
  <c r="G21" i="25"/>
  <c r="G22" i="25"/>
  <c r="L22" i="25" s="1"/>
  <c r="G23" i="25"/>
  <c r="L23" i="25" s="1"/>
  <c r="G24" i="25"/>
  <c r="G25" i="25"/>
  <c r="G26" i="25"/>
  <c r="G27" i="25"/>
  <c r="G28" i="25"/>
  <c r="L28" i="25" s="1"/>
  <c r="G29" i="25"/>
  <c r="G30" i="25"/>
  <c r="G31" i="25"/>
  <c r="L31" i="25" s="1"/>
  <c r="G32" i="25"/>
  <c r="G33" i="25"/>
  <c r="G34" i="25"/>
  <c r="L34" i="25" s="1"/>
  <c r="G35" i="25"/>
  <c r="L35" i="25" s="1"/>
  <c r="G36" i="25"/>
  <c r="G37" i="25"/>
  <c r="G38" i="25"/>
  <c r="G39" i="25"/>
  <c r="G40" i="25"/>
  <c r="L40" i="25" s="1"/>
  <c r="G41" i="25"/>
  <c r="G42" i="25"/>
  <c r="G43" i="25"/>
  <c r="L43" i="25" s="1"/>
  <c r="G44" i="25"/>
  <c r="G45" i="25"/>
  <c r="G46" i="25"/>
  <c r="L46" i="25" s="1"/>
  <c r="G47" i="25"/>
  <c r="L47" i="25" s="1"/>
  <c r="G48" i="25"/>
  <c r="G49" i="25"/>
  <c r="G50" i="25"/>
  <c r="G51" i="25"/>
  <c r="G52" i="25"/>
  <c r="L52" i="25" s="1"/>
  <c r="G53" i="25"/>
  <c r="G54" i="25"/>
  <c r="G55" i="25"/>
  <c r="L55" i="25" s="1"/>
  <c r="G56" i="25"/>
  <c r="G57" i="25"/>
  <c r="G58" i="25"/>
  <c r="L58" i="25" s="1"/>
  <c r="G59" i="25"/>
  <c r="L59" i="25" s="1"/>
  <c r="G60" i="25"/>
  <c r="G61" i="25"/>
  <c r="G62" i="25"/>
  <c r="G63" i="25"/>
  <c r="G64" i="25"/>
  <c r="L64" i="25" s="1"/>
  <c r="G65" i="25"/>
  <c r="G66" i="25"/>
  <c r="G67" i="25"/>
  <c r="L67" i="25" s="1"/>
  <c r="G68" i="25"/>
  <c r="G69" i="25"/>
  <c r="G70" i="25"/>
  <c r="L70" i="25" s="1"/>
  <c r="G71" i="25"/>
  <c r="L71" i="25" s="1"/>
  <c r="G72" i="25"/>
  <c r="G73" i="25"/>
  <c r="G74" i="25"/>
  <c r="G75" i="25"/>
  <c r="G76" i="25"/>
  <c r="L76" i="25" s="1"/>
  <c r="G77" i="25"/>
  <c r="G78" i="25"/>
  <c r="G79" i="25"/>
  <c r="L79" i="25" s="1"/>
  <c r="G80" i="25"/>
  <c r="G81" i="25"/>
  <c r="G82" i="25"/>
  <c r="L82" i="25" s="1"/>
  <c r="G83" i="25"/>
  <c r="L83" i="25" s="1"/>
  <c r="G84" i="25"/>
  <c r="G85" i="25"/>
  <c r="G86" i="25"/>
  <c r="G87" i="25"/>
  <c r="G88" i="25"/>
  <c r="L88" i="25" s="1"/>
  <c r="G89" i="25"/>
  <c r="G90" i="25"/>
  <c r="G91" i="25"/>
  <c r="L91" i="25" s="1"/>
  <c r="G92" i="25"/>
  <c r="G93" i="25"/>
  <c r="G94" i="25"/>
  <c r="L94" i="25" s="1"/>
  <c r="G95" i="25"/>
  <c r="L95" i="25" s="1"/>
  <c r="G96" i="25"/>
  <c r="G97" i="25"/>
  <c r="G98" i="25"/>
  <c r="G99" i="25"/>
  <c r="G100" i="25"/>
  <c r="L100" i="25" s="1"/>
  <c r="G101" i="25"/>
  <c r="G102" i="25"/>
  <c r="G103" i="25"/>
  <c r="L103" i="25" s="1"/>
  <c r="G104" i="25"/>
  <c r="G105" i="25"/>
  <c r="G106" i="25"/>
  <c r="L106" i="25" s="1"/>
  <c r="G107" i="25"/>
  <c r="L107" i="25" s="1"/>
  <c r="G108" i="25"/>
  <c r="G109" i="25"/>
  <c r="G110" i="25"/>
  <c r="G111" i="25"/>
  <c r="G112" i="25"/>
  <c r="L112" i="25" s="1"/>
  <c r="G113" i="25"/>
  <c r="G114" i="25"/>
  <c r="G115" i="25"/>
  <c r="L115" i="25" s="1"/>
  <c r="G116" i="25"/>
  <c r="G117" i="25"/>
  <c r="G118" i="25"/>
  <c r="L118" i="25" s="1"/>
  <c r="G119" i="25"/>
  <c r="L119" i="25" s="1"/>
  <c r="G120" i="25"/>
  <c r="G121" i="25"/>
  <c r="G122" i="25"/>
  <c r="G123" i="25"/>
  <c r="G124" i="25"/>
  <c r="L124" i="25" s="1"/>
  <c r="G125" i="25"/>
  <c r="G126" i="25"/>
  <c r="G127" i="25"/>
  <c r="L127" i="25" s="1"/>
  <c r="G128" i="25"/>
  <c r="G129" i="25"/>
  <c r="G130" i="25"/>
  <c r="L130" i="25" s="1"/>
  <c r="G131" i="25"/>
  <c r="L131" i="25" s="1"/>
  <c r="G132" i="25"/>
  <c r="G133" i="25"/>
  <c r="G134" i="25"/>
  <c r="G135" i="25"/>
  <c r="G136" i="25"/>
  <c r="L136" i="25" s="1"/>
  <c r="G137" i="25"/>
  <c r="G138" i="25"/>
  <c r="G139" i="25"/>
  <c r="L139" i="25" s="1"/>
  <c r="G140" i="25"/>
  <c r="G141" i="25"/>
  <c r="G142" i="25"/>
  <c r="L142" i="25" s="1"/>
  <c r="G143" i="25"/>
  <c r="L143" i="25" s="1"/>
  <c r="G144" i="25"/>
  <c r="G145" i="25"/>
  <c r="G146" i="25"/>
  <c r="G147" i="25"/>
  <c r="G148" i="25"/>
  <c r="L148" i="25" s="1"/>
  <c r="G149" i="25"/>
  <c r="K10" i="24"/>
  <c r="K154" i="24" s="1"/>
  <c r="K11" i="24"/>
  <c r="K12" i="24"/>
  <c r="K13" i="24"/>
  <c r="K14" i="24"/>
  <c r="K15" i="24"/>
  <c r="K16" i="24"/>
  <c r="K17" i="24"/>
  <c r="K18" i="24"/>
  <c r="K19" i="24"/>
  <c r="K20" i="24"/>
  <c r="K21" i="24"/>
  <c r="K22" i="24"/>
  <c r="K23" i="24"/>
  <c r="K24" i="24"/>
  <c r="K25" i="24"/>
  <c r="K26" i="24"/>
  <c r="K27" i="24"/>
  <c r="K28" i="24"/>
  <c r="K29" i="24"/>
  <c r="K30" i="24"/>
  <c r="K31" i="24"/>
  <c r="K32" i="24"/>
  <c r="K33" i="24"/>
  <c r="K34" i="24"/>
  <c r="K35" i="24"/>
  <c r="K36" i="24"/>
  <c r="K37" i="24"/>
  <c r="K38" i="24"/>
  <c r="K39" i="24"/>
  <c r="K40" i="24"/>
  <c r="K41" i="24"/>
  <c r="K42" i="24"/>
  <c r="K43" i="24"/>
  <c r="K44" i="24"/>
  <c r="K45" i="24"/>
  <c r="K46" i="24"/>
  <c r="K47" i="24"/>
  <c r="K48" i="24"/>
  <c r="K49" i="24"/>
  <c r="L49" i="24" s="1"/>
  <c r="K50" i="24"/>
  <c r="K51" i="24"/>
  <c r="K52" i="24"/>
  <c r="K53" i="24"/>
  <c r="K54" i="24"/>
  <c r="K55" i="24"/>
  <c r="K56" i="24"/>
  <c r="K57" i="24"/>
  <c r="K58" i="24"/>
  <c r="K59" i="24"/>
  <c r="K60" i="24"/>
  <c r="K61" i="24"/>
  <c r="K62" i="24"/>
  <c r="K63" i="24"/>
  <c r="K64" i="24"/>
  <c r="K65" i="24"/>
  <c r="K66" i="24"/>
  <c r="K67" i="24"/>
  <c r="K68" i="24"/>
  <c r="K69" i="24"/>
  <c r="K70" i="24"/>
  <c r="K71" i="24"/>
  <c r="K72" i="24"/>
  <c r="K73" i="24"/>
  <c r="K74" i="24"/>
  <c r="K75" i="24"/>
  <c r="K76" i="24"/>
  <c r="K77" i="24"/>
  <c r="K78" i="24"/>
  <c r="K79" i="24"/>
  <c r="K80" i="24"/>
  <c r="K81" i="24"/>
  <c r="K82" i="24"/>
  <c r="K83" i="24"/>
  <c r="K84" i="24"/>
  <c r="K85" i="24"/>
  <c r="K86" i="24"/>
  <c r="K87" i="24"/>
  <c r="K88" i="24"/>
  <c r="K89" i="24"/>
  <c r="K90" i="24"/>
  <c r="K91" i="24"/>
  <c r="K92" i="24"/>
  <c r="K93" i="24"/>
  <c r="K94" i="24"/>
  <c r="K95" i="24"/>
  <c r="K96" i="24"/>
  <c r="K97" i="24"/>
  <c r="K98" i="24"/>
  <c r="K99" i="24"/>
  <c r="K100" i="24"/>
  <c r="K101" i="24"/>
  <c r="K102" i="24"/>
  <c r="K103" i="24"/>
  <c r="K104" i="24"/>
  <c r="K105" i="24"/>
  <c r="K106" i="24"/>
  <c r="K107" i="24"/>
  <c r="K108" i="24"/>
  <c r="K109" i="24"/>
  <c r="K110" i="24"/>
  <c r="K111" i="24"/>
  <c r="K112" i="24"/>
  <c r="K113" i="24"/>
  <c r="K114" i="24"/>
  <c r="K115" i="24"/>
  <c r="K116" i="24"/>
  <c r="K117" i="24"/>
  <c r="K118" i="24"/>
  <c r="K119" i="24"/>
  <c r="K120" i="24"/>
  <c r="K121" i="24"/>
  <c r="K122" i="24"/>
  <c r="K123" i="24"/>
  <c r="K124" i="24"/>
  <c r="K125" i="24"/>
  <c r="K126" i="24"/>
  <c r="K127" i="24"/>
  <c r="K128" i="24"/>
  <c r="K129" i="24"/>
  <c r="K130" i="24"/>
  <c r="K131" i="24"/>
  <c r="K132" i="24"/>
  <c r="K133" i="24"/>
  <c r="K134" i="24"/>
  <c r="K135" i="24"/>
  <c r="K136" i="24"/>
  <c r="K137" i="24"/>
  <c r="K138" i="24"/>
  <c r="K139" i="24"/>
  <c r="K140" i="24"/>
  <c r="K141" i="24"/>
  <c r="K142" i="24"/>
  <c r="K143" i="24"/>
  <c r="K144" i="24"/>
  <c r="K145" i="24"/>
  <c r="K146" i="24"/>
  <c r="K147" i="24"/>
  <c r="K148" i="24"/>
  <c r="K149" i="24"/>
  <c r="K150" i="24"/>
  <c r="K151" i="24"/>
  <c r="K152" i="24"/>
  <c r="K153" i="24"/>
  <c r="I10" i="24"/>
  <c r="I11" i="24"/>
  <c r="I12" i="24"/>
  <c r="I13" i="24"/>
  <c r="L13" i="24" s="1"/>
  <c r="I14" i="24"/>
  <c r="I15" i="24"/>
  <c r="I16" i="24"/>
  <c r="I17" i="24"/>
  <c r="I18" i="24"/>
  <c r="I19" i="24"/>
  <c r="I20" i="24"/>
  <c r="I21" i="24"/>
  <c r="I22" i="24"/>
  <c r="I23" i="24"/>
  <c r="I24" i="24"/>
  <c r="I25" i="24"/>
  <c r="L25" i="24" s="1"/>
  <c r="I26" i="24"/>
  <c r="I27" i="24"/>
  <c r="I28" i="24"/>
  <c r="I29" i="24"/>
  <c r="I30" i="24"/>
  <c r="I31" i="24"/>
  <c r="I32" i="24"/>
  <c r="I33" i="24"/>
  <c r="I34" i="24"/>
  <c r="I35" i="24"/>
  <c r="I36" i="24"/>
  <c r="I37" i="24"/>
  <c r="L37" i="24" s="1"/>
  <c r="I38" i="24"/>
  <c r="I39" i="24"/>
  <c r="I40" i="24"/>
  <c r="I41" i="24"/>
  <c r="I42" i="24"/>
  <c r="I43" i="24"/>
  <c r="I44" i="24"/>
  <c r="I45" i="24"/>
  <c r="I46" i="24"/>
  <c r="I47" i="24"/>
  <c r="I48" i="24"/>
  <c r="I49" i="24"/>
  <c r="I50" i="24"/>
  <c r="I51" i="24"/>
  <c r="I52" i="24"/>
  <c r="I53" i="24"/>
  <c r="I54" i="24"/>
  <c r="I55" i="24"/>
  <c r="I56" i="24"/>
  <c r="I57" i="24"/>
  <c r="I58" i="24"/>
  <c r="I59" i="24"/>
  <c r="I60" i="24"/>
  <c r="I61" i="24"/>
  <c r="L61" i="24" s="1"/>
  <c r="I62" i="24"/>
  <c r="I63" i="24"/>
  <c r="I64" i="24"/>
  <c r="I65" i="24"/>
  <c r="I66" i="24"/>
  <c r="I67" i="24"/>
  <c r="I68" i="24"/>
  <c r="I69" i="24"/>
  <c r="I70" i="24"/>
  <c r="I71" i="24"/>
  <c r="I72" i="24"/>
  <c r="I73" i="24"/>
  <c r="L73" i="24" s="1"/>
  <c r="I74" i="24"/>
  <c r="I75" i="24"/>
  <c r="I76" i="24"/>
  <c r="I77" i="24"/>
  <c r="I78" i="24"/>
  <c r="I79" i="24"/>
  <c r="I80" i="24"/>
  <c r="I81" i="24"/>
  <c r="I82" i="24"/>
  <c r="I83" i="24"/>
  <c r="I84" i="24"/>
  <c r="I85" i="24"/>
  <c r="L85" i="24" s="1"/>
  <c r="I86" i="24"/>
  <c r="I87" i="24"/>
  <c r="I88" i="24"/>
  <c r="I89" i="24"/>
  <c r="I90" i="24"/>
  <c r="I91" i="24"/>
  <c r="I92" i="24"/>
  <c r="I93" i="24"/>
  <c r="I94" i="24"/>
  <c r="I95" i="24"/>
  <c r="I96" i="24"/>
  <c r="I97" i="24"/>
  <c r="L97" i="24" s="1"/>
  <c r="I98" i="24"/>
  <c r="I99" i="24"/>
  <c r="I100" i="24"/>
  <c r="I101" i="24"/>
  <c r="I102" i="24"/>
  <c r="I103" i="24"/>
  <c r="I104" i="24"/>
  <c r="I105" i="24"/>
  <c r="I106" i="24"/>
  <c r="I107" i="24"/>
  <c r="I108" i="24"/>
  <c r="I109" i="24"/>
  <c r="L109" i="24" s="1"/>
  <c r="I110" i="24"/>
  <c r="I111" i="24"/>
  <c r="I112" i="24"/>
  <c r="I113" i="24"/>
  <c r="I114" i="24"/>
  <c r="I115" i="24"/>
  <c r="I116" i="24"/>
  <c r="I117" i="24"/>
  <c r="I118" i="24"/>
  <c r="I119" i="24"/>
  <c r="I120" i="24"/>
  <c r="I121" i="24"/>
  <c r="L121" i="24" s="1"/>
  <c r="I122" i="24"/>
  <c r="I123" i="24"/>
  <c r="I124" i="24"/>
  <c r="I125" i="24"/>
  <c r="I126" i="24"/>
  <c r="I127" i="24"/>
  <c r="I128" i="24"/>
  <c r="I129" i="24"/>
  <c r="I130" i="24"/>
  <c r="I131" i="24"/>
  <c r="I132" i="24"/>
  <c r="I133" i="24"/>
  <c r="L133" i="24" s="1"/>
  <c r="I134" i="24"/>
  <c r="I135" i="24"/>
  <c r="I136" i="24"/>
  <c r="I137" i="24"/>
  <c r="I138" i="24"/>
  <c r="I139" i="24"/>
  <c r="I140" i="24"/>
  <c r="I141" i="24"/>
  <c r="I142" i="24"/>
  <c r="I143" i="24"/>
  <c r="I144" i="24"/>
  <c r="I145" i="24"/>
  <c r="L145" i="24" s="1"/>
  <c r="I146" i="24"/>
  <c r="I147" i="24"/>
  <c r="I148" i="24"/>
  <c r="I149" i="24"/>
  <c r="I150" i="24"/>
  <c r="I151" i="24"/>
  <c r="I152" i="24"/>
  <c r="L152" i="24" s="1"/>
  <c r="I153" i="24"/>
  <c r="L153" i="24" s="1"/>
  <c r="G10" i="24"/>
  <c r="L10" i="24" s="1"/>
  <c r="G11" i="24"/>
  <c r="L11" i="24" s="1"/>
  <c r="G12" i="24"/>
  <c r="L12" i="24" s="1"/>
  <c r="G13" i="24"/>
  <c r="G14" i="24"/>
  <c r="L14" i="24" s="1"/>
  <c r="G15" i="24"/>
  <c r="L15" i="24" s="1"/>
  <c r="G16" i="24"/>
  <c r="L16" i="24" s="1"/>
  <c r="G17" i="24"/>
  <c r="L17" i="24" s="1"/>
  <c r="G18" i="24"/>
  <c r="L18" i="24" s="1"/>
  <c r="G19" i="24"/>
  <c r="L19" i="24" s="1"/>
  <c r="G20" i="24"/>
  <c r="L20" i="24" s="1"/>
  <c r="G21" i="24"/>
  <c r="G22" i="24"/>
  <c r="L22" i="24" s="1"/>
  <c r="G23" i="24"/>
  <c r="L23" i="24" s="1"/>
  <c r="G24" i="24"/>
  <c r="L24" i="24" s="1"/>
  <c r="G25" i="24"/>
  <c r="G26" i="24"/>
  <c r="L26" i="24" s="1"/>
  <c r="G27" i="24"/>
  <c r="L27" i="24" s="1"/>
  <c r="G28" i="24"/>
  <c r="L28" i="24" s="1"/>
  <c r="G29" i="24"/>
  <c r="L29" i="24" s="1"/>
  <c r="G30" i="24"/>
  <c r="L30" i="24" s="1"/>
  <c r="G31" i="24"/>
  <c r="L31" i="24" s="1"/>
  <c r="G32" i="24"/>
  <c r="L32" i="24" s="1"/>
  <c r="G33" i="24"/>
  <c r="G34" i="24"/>
  <c r="L34" i="24" s="1"/>
  <c r="G35" i="24"/>
  <c r="L35" i="24" s="1"/>
  <c r="G36" i="24"/>
  <c r="L36" i="24" s="1"/>
  <c r="G37" i="24"/>
  <c r="G38" i="24"/>
  <c r="L38" i="24" s="1"/>
  <c r="G39" i="24"/>
  <c r="L39" i="24" s="1"/>
  <c r="G40" i="24"/>
  <c r="L40" i="24" s="1"/>
  <c r="G41" i="24"/>
  <c r="L41" i="24" s="1"/>
  <c r="G42" i="24"/>
  <c r="L42" i="24" s="1"/>
  <c r="G43" i="24"/>
  <c r="L43" i="24" s="1"/>
  <c r="G44" i="24"/>
  <c r="L44" i="24" s="1"/>
  <c r="G45" i="24"/>
  <c r="L45" i="24" s="1"/>
  <c r="G46" i="24"/>
  <c r="L46" i="24" s="1"/>
  <c r="G47" i="24"/>
  <c r="L47" i="24" s="1"/>
  <c r="G48" i="24"/>
  <c r="L48" i="24" s="1"/>
  <c r="G49" i="24"/>
  <c r="G50" i="24"/>
  <c r="L50" i="24" s="1"/>
  <c r="G51" i="24"/>
  <c r="L51" i="24" s="1"/>
  <c r="G52" i="24"/>
  <c r="L52" i="24" s="1"/>
  <c r="G53" i="24"/>
  <c r="L53" i="24" s="1"/>
  <c r="G54" i="24"/>
  <c r="L54" i="24" s="1"/>
  <c r="G55" i="24"/>
  <c r="L55" i="24" s="1"/>
  <c r="G56" i="24"/>
  <c r="L56" i="24" s="1"/>
  <c r="G57" i="24"/>
  <c r="G58" i="24"/>
  <c r="L58" i="24" s="1"/>
  <c r="G59" i="24"/>
  <c r="L59" i="24" s="1"/>
  <c r="G60" i="24"/>
  <c r="L60" i="24" s="1"/>
  <c r="G61" i="24"/>
  <c r="G62" i="24"/>
  <c r="L62" i="24" s="1"/>
  <c r="G63" i="24"/>
  <c r="L63" i="24" s="1"/>
  <c r="G64" i="24"/>
  <c r="L64" i="24" s="1"/>
  <c r="G65" i="24"/>
  <c r="L65" i="24" s="1"/>
  <c r="G66" i="24"/>
  <c r="L66" i="24" s="1"/>
  <c r="G67" i="24"/>
  <c r="L67" i="24" s="1"/>
  <c r="G68" i="24"/>
  <c r="L68" i="24" s="1"/>
  <c r="G69" i="24"/>
  <c r="L69" i="24" s="1"/>
  <c r="G70" i="24"/>
  <c r="L70" i="24" s="1"/>
  <c r="G71" i="24"/>
  <c r="L71" i="24" s="1"/>
  <c r="G72" i="24"/>
  <c r="L72" i="24" s="1"/>
  <c r="G73" i="24"/>
  <c r="G74" i="24"/>
  <c r="L74" i="24" s="1"/>
  <c r="G75" i="24"/>
  <c r="L75" i="24" s="1"/>
  <c r="G76" i="24"/>
  <c r="L76" i="24" s="1"/>
  <c r="G77" i="24"/>
  <c r="L77" i="24" s="1"/>
  <c r="G78" i="24"/>
  <c r="L78" i="24" s="1"/>
  <c r="G79" i="24"/>
  <c r="L79" i="24" s="1"/>
  <c r="G80" i="24"/>
  <c r="L80" i="24" s="1"/>
  <c r="G81" i="24"/>
  <c r="L81" i="24" s="1"/>
  <c r="G82" i="24"/>
  <c r="L82" i="24" s="1"/>
  <c r="G83" i="24"/>
  <c r="L83" i="24" s="1"/>
  <c r="G84" i="24"/>
  <c r="L84" i="24" s="1"/>
  <c r="G85" i="24"/>
  <c r="G86" i="24"/>
  <c r="L86" i="24" s="1"/>
  <c r="G87" i="24"/>
  <c r="L87" i="24" s="1"/>
  <c r="G88" i="24"/>
  <c r="L88" i="24" s="1"/>
  <c r="G89" i="24"/>
  <c r="L89" i="24" s="1"/>
  <c r="G90" i="24"/>
  <c r="L90" i="24" s="1"/>
  <c r="G91" i="24"/>
  <c r="L91" i="24" s="1"/>
  <c r="G92" i="24"/>
  <c r="L92" i="24" s="1"/>
  <c r="G93" i="24"/>
  <c r="L93" i="24" s="1"/>
  <c r="G94" i="24"/>
  <c r="L94" i="24" s="1"/>
  <c r="G95" i="24"/>
  <c r="L95" i="24" s="1"/>
  <c r="G96" i="24"/>
  <c r="L96" i="24" s="1"/>
  <c r="G97" i="24"/>
  <c r="G98" i="24"/>
  <c r="L98" i="24" s="1"/>
  <c r="G99" i="24"/>
  <c r="L99" i="24" s="1"/>
  <c r="G100" i="24"/>
  <c r="L100" i="24" s="1"/>
  <c r="G101" i="24"/>
  <c r="L101" i="24" s="1"/>
  <c r="G102" i="24"/>
  <c r="L102" i="24" s="1"/>
  <c r="G103" i="24"/>
  <c r="L103" i="24" s="1"/>
  <c r="G104" i="24"/>
  <c r="L104" i="24" s="1"/>
  <c r="G105" i="24"/>
  <c r="L105" i="24" s="1"/>
  <c r="G106" i="24"/>
  <c r="L106" i="24" s="1"/>
  <c r="G107" i="24"/>
  <c r="G108" i="24"/>
  <c r="L108" i="24" s="1"/>
  <c r="G109" i="24"/>
  <c r="G110" i="24"/>
  <c r="L110" i="24" s="1"/>
  <c r="G111" i="24"/>
  <c r="L111" i="24" s="1"/>
  <c r="G112" i="24"/>
  <c r="L112" i="24" s="1"/>
  <c r="G113" i="24"/>
  <c r="L113" i="24" s="1"/>
  <c r="G114" i="24"/>
  <c r="L114" i="24" s="1"/>
  <c r="G115" i="24"/>
  <c r="L115" i="24" s="1"/>
  <c r="G116" i="24"/>
  <c r="L116" i="24" s="1"/>
  <c r="G117" i="24"/>
  <c r="G118" i="24"/>
  <c r="L118" i="24" s="1"/>
  <c r="G119" i="24"/>
  <c r="L119" i="24" s="1"/>
  <c r="G120" i="24"/>
  <c r="L120" i="24" s="1"/>
  <c r="G121" i="24"/>
  <c r="G122" i="24"/>
  <c r="L122" i="24" s="1"/>
  <c r="G123" i="24"/>
  <c r="L123" i="24" s="1"/>
  <c r="G124" i="24"/>
  <c r="L124" i="24" s="1"/>
  <c r="G125" i="24"/>
  <c r="L125" i="24" s="1"/>
  <c r="G126" i="24"/>
  <c r="L126" i="24" s="1"/>
  <c r="G127" i="24"/>
  <c r="L127" i="24" s="1"/>
  <c r="G128" i="24"/>
  <c r="L128" i="24" s="1"/>
  <c r="G129" i="24"/>
  <c r="L129" i="24" s="1"/>
  <c r="G130" i="24"/>
  <c r="L130" i="24" s="1"/>
  <c r="G131" i="24"/>
  <c r="L131" i="24" s="1"/>
  <c r="G132" i="24"/>
  <c r="L132" i="24" s="1"/>
  <c r="G133" i="24"/>
  <c r="G134" i="24"/>
  <c r="L134" i="24" s="1"/>
  <c r="G135" i="24"/>
  <c r="L135" i="24" s="1"/>
  <c r="G136" i="24"/>
  <c r="L136" i="24" s="1"/>
  <c r="G137" i="24"/>
  <c r="L137" i="24" s="1"/>
  <c r="G138" i="24"/>
  <c r="L138" i="24" s="1"/>
  <c r="G139" i="24"/>
  <c r="L139" i="24" s="1"/>
  <c r="G140" i="24"/>
  <c r="L140" i="24" s="1"/>
  <c r="G141" i="24"/>
  <c r="G142" i="24"/>
  <c r="L142" i="24" s="1"/>
  <c r="G143" i="24"/>
  <c r="L143" i="24" s="1"/>
  <c r="G144" i="24"/>
  <c r="L144" i="24" s="1"/>
  <c r="G145" i="24"/>
  <c r="G146" i="24"/>
  <c r="L146" i="24" s="1"/>
  <c r="G147" i="24"/>
  <c r="L147" i="24" s="1"/>
  <c r="G148" i="24"/>
  <c r="L148" i="24" s="1"/>
  <c r="G149" i="24"/>
  <c r="L149" i="24" s="1"/>
  <c r="G150" i="24"/>
  <c r="L150" i="24" s="1"/>
  <c r="G151" i="24"/>
  <c r="L151" i="24" s="1"/>
  <c r="G152" i="24"/>
  <c r="G153" i="24"/>
  <c r="L12" i="17"/>
  <c r="L120" i="17"/>
  <c r="K10" i="17"/>
  <c r="K11" i="17"/>
  <c r="K12" i="17"/>
  <c r="K13" i="17"/>
  <c r="K14" i="17"/>
  <c r="K15" i="17"/>
  <c r="K16" i="17"/>
  <c r="K17" i="17"/>
  <c r="K18" i="17"/>
  <c r="K19" i="17"/>
  <c r="K20" i="17"/>
  <c r="K21" i="17"/>
  <c r="K22" i="17"/>
  <c r="K23" i="17"/>
  <c r="K24" i="17"/>
  <c r="K25" i="17"/>
  <c r="K26" i="17"/>
  <c r="K27" i="17"/>
  <c r="K28" i="17"/>
  <c r="K29" i="17"/>
  <c r="K30" i="17"/>
  <c r="K31" i="17"/>
  <c r="K32" i="17"/>
  <c r="K33" i="17"/>
  <c r="K34" i="17"/>
  <c r="K35" i="17"/>
  <c r="K36" i="17"/>
  <c r="K37" i="17"/>
  <c r="K38" i="17"/>
  <c r="K39" i="17"/>
  <c r="K40" i="17"/>
  <c r="K41" i="17"/>
  <c r="K42" i="17"/>
  <c r="K43" i="17"/>
  <c r="K44" i="17"/>
  <c r="K45" i="17"/>
  <c r="K46" i="17"/>
  <c r="K47" i="17"/>
  <c r="K48" i="17"/>
  <c r="K49" i="17"/>
  <c r="K50" i="17"/>
  <c r="K51" i="17"/>
  <c r="K52" i="17"/>
  <c r="K53" i="17"/>
  <c r="K54" i="17"/>
  <c r="K55" i="17"/>
  <c r="K56" i="17"/>
  <c r="K57" i="17"/>
  <c r="K58" i="17"/>
  <c r="K59" i="17"/>
  <c r="K60" i="17"/>
  <c r="K61" i="17"/>
  <c r="K62" i="17"/>
  <c r="K63" i="17"/>
  <c r="K64" i="17"/>
  <c r="K65" i="17"/>
  <c r="K66" i="17"/>
  <c r="K67" i="17"/>
  <c r="K68" i="17"/>
  <c r="K69" i="17"/>
  <c r="K70" i="17"/>
  <c r="K71" i="17"/>
  <c r="K72" i="17"/>
  <c r="K73" i="17"/>
  <c r="K74" i="17"/>
  <c r="K75" i="17"/>
  <c r="K76" i="17"/>
  <c r="K77" i="17"/>
  <c r="K78" i="17"/>
  <c r="K79" i="17"/>
  <c r="K80" i="17"/>
  <c r="K81" i="17"/>
  <c r="K82" i="17"/>
  <c r="K83" i="17"/>
  <c r="K84" i="17"/>
  <c r="K85" i="17"/>
  <c r="K86" i="17"/>
  <c r="K87" i="17"/>
  <c r="K88" i="17"/>
  <c r="K89" i="17"/>
  <c r="K90" i="17"/>
  <c r="K91" i="17"/>
  <c r="K92" i="17"/>
  <c r="K93" i="17"/>
  <c r="K94" i="17"/>
  <c r="K95" i="17"/>
  <c r="K96" i="17"/>
  <c r="K97" i="17"/>
  <c r="K98" i="17"/>
  <c r="K99" i="17"/>
  <c r="K100" i="17"/>
  <c r="K101" i="17"/>
  <c r="K102" i="17"/>
  <c r="K103" i="17"/>
  <c r="K104" i="17"/>
  <c r="K105" i="17"/>
  <c r="K106" i="17"/>
  <c r="K107" i="17"/>
  <c r="K108" i="17"/>
  <c r="K109" i="17"/>
  <c r="K110" i="17"/>
  <c r="K111" i="17"/>
  <c r="K112" i="17"/>
  <c r="K113" i="17"/>
  <c r="K114" i="17"/>
  <c r="K115" i="17"/>
  <c r="K116" i="17"/>
  <c r="K117" i="17"/>
  <c r="K118" i="17"/>
  <c r="K119" i="17"/>
  <c r="K120" i="17"/>
  <c r="K121" i="17"/>
  <c r="K122" i="17"/>
  <c r="K123" i="17"/>
  <c r="K124" i="17"/>
  <c r="K125" i="17"/>
  <c r="K126" i="17"/>
  <c r="K127" i="17"/>
  <c r="K128" i="17"/>
  <c r="K129" i="17"/>
  <c r="L129" i="17" s="1"/>
  <c r="K130" i="17"/>
  <c r="K131" i="17"/>
  <c r="K132" i="17"/>
  <c r="K133" i="17"/>
  <c r="K134" i="17"/>
  <c r="K135" i="17"/>
  <c r="K136" i="17"/>
  <c r="K137" i="17"/>
  <c r="K138" i="17"/>
  <c r="K139" i="17"/>
  <c r="K140" i="17"/>
  <c r="K141" i="17"/>
  <c r="K142" i="17"/>
  <c r="K143" i="17"/>
  <c r="K144" i="17"/>
  <c r="K145" i="17"/>
  <c r="K146" i="17"/>
  <c r="K147" i="17"/>
  <c r="K148" i="17"/>
  <c r="K149" i="17"/>
  <c r="I10" i="17"/>
  <c r="I11" i="17"/>
  <c r="I13" i="17"/>
  <c r="I14" i="17"/>
  <c r="I15" i="17"/>
  <c r="I16" i="17"/>
  <c r="I17" i="17"/>
  <c r="I18" i="17"/>
  <c r="I19" i="17"/>
  <c r="I20" i="17"/>
  <c r="I21" i="17"/>
  <c r="L21" i="17" s="1"/>
  <c r="I22" i="17"/>
  <c r="I23" i="17"/>
  <c r="I24" i="17"/>
  <c r="L24" i="17" s="1"/>
  <c r="I25" i="17"/>
  <c r="I26" i="17"/>
  <c r="I27" i="17"/>
  <c r="I28" i="17"/>
  <c r="I29" i="17"/>
  <c r="I30" i="17"/>
  <c r="I31" i="17"/>
  <c r="I32" i="17"/>
  <c r="I33" i="17"/>
  <c r="L33" i="17" s="1"/>
  <c r="I34" i="17"/>
  <c r="I35" i="17"/>
  <c r="I36" i="17"/>
  <c r="L36" i="17" s="1"/>
  <c r="I37" i="17"/>
  <c r="I38" i="17"/>
  <c r="I39" i="17"/>
  <c r="I40" i="17"/>
  <c r="I41" i="17"/>
  <c r="I42" i="17"/>
  <c r="I43" i="17"/>
  <c r="I44" i="17"/>
  <c r="I45" i="17"/>
  <c r="I46" i="17"/>
  <c r="I47" i="17"/>
  <c r="I48" i="17"/>
  <c r="L48" i="17" s="1"/>
  <c r="I49" i="17"/>
  <c r="I50" i="17"/>
  <c r="I51" i="17"/>
  <c r="I52" i="17"/>
  <c r="I53" i="17"/>
  <c r="I54" i="17"/>
  <c r="I55" i="17"/>
  <c r="I56" i="17"/>
  <c r="I57" i="17"/>
  <c r="I58" i="17"/>
  <c r="I59" i="17"/>
  <c r="I60" i="17"/>
  <c r="L60" i="17" s="1"/>
  <c r="I61" i="17"/>
  <c r="I62" i="17"/>
  <c r="I63" i="17"/>
  <c r="I64" i="17"/>
  <c r="I65" i="17"/>
  <c r="I66" i="17"/>
  <c r="I67" i="17"/>
  <c r="I68" i="17"/>
  <c r="I69" i="17"/>
  <c r="I70" i="17"/>
  <c r="I71" i="17"/>
  <c r="I72" i="17"/>
  <c r="L72" i="17" s="1"/>
  <c r="I73" i="17"/>
  <c r="I74" i="17"/>
  <c r="I75" i="17"/>
  <c r="I76" i="17"/>
  <c r="I77" i="17"/>
  <c r="I78" i="17"/>
  <c r="I79" i="17"/>
  <c r="I80" i="17"/>
  <c r="I81" i="17"/>
  <c r="I82" i="17"/>
  <c r="I83" i="17"/>
  <c r="I84" i="17"/>
  <c r="L84" i="17" s="1"/>
  <c r="I85" i="17"/>
  <c r="I86" i="17"/>
  <c r="I87" i="17"/>
  <c r="I88" i="17"/>
  <c r="I89" i="17"/>
  <c r="I90" i="17"/>
  <c r="I91" i="17"/>
  <c r="I92" i="17"/>
  <c r="I93" i="17"/>
  <c r="I94" i="17"/>
  <c r="I95" i="17"/>
  <c r="I96" i="17"/>
  <c r="L96" i="17" s="1"/>
  <c r="I97" i="17"/>
  <c r="I98" i="17"/>
  <c r="I99" i="17"/>
  <c r="I100" i="17"/>
  <c r="I101" i="17"/>
  <c r="I102" i="17"/>
  <c r="I103" i="17"/>
  <c r="I104" i="17"/>
  <c r="I105" i="17"/>
  <c r="I106" i="17"/>
  <c r="I107" i="17"/>
  <c r="I108" i="17"/>
  <c r="L108" i="17" s="1"/>
  <c r="I109" i="17"/>
  <c r="I110" i="17"/>
  <c r="I111" i="17"/>
  <c r="I112" i="17"/>
  <c r="I113" i="17"/>
  <c r="I114" i="17"/>
  <c r="I115" i="17"/>
  <c r="I116" i="17"/>
  <c r="I117" i="17"/>
  <c r="I118" i="17"/>
  <c r="I119" i="17"/>
  <c r="I120" i="17"/>
  <c r="I121" i="17"/>
  <c r="I122" i="17"/>
  <c r="I123" i="17"/>
  <c r="I124" i="17"/>
  <c r="I125" i="17"/>
  <c r="I126" i="17"/>
  <c r="I127" i="17"/>
  <c r="I128" i="17"/>
  <c r="I129" i="17"/>
  <c r="I130" i="17"/>
  <c r="I131" i="17"/>
  <c r="I132" i="17"/>
  <c r="L132" i="17" s="1"/>
  <c r="I133" i="17"/>
  <c r="I134" i="17"/>
  <c r="I135" i="17"/>
  <c r="I136" i="17"/>
  <c r="I137" i="17"/>
  <c r="I138" i="17"/>
  <c r="I139" i="17"/>
  <c r="I140" i="17"/>
  <c r="I141" i="17"/>
  <c r="I142" i="17"/>
  <c r="I143" i="17"/>
  <c r="I144" i="17"/>
  <c r="L144" i="17" s="1"/>
  <c r="I145" i="17"/>
  <c r="I146" i="17"/>
  <c r="I147" i="17"/>
  <c r="I148" i="17"/>
  <c r="I149" i="17"/>
  <c r="G10" i="17"/>
  <c r="L10" i="17" s="1"/>
  <c r="G11" i="17"/>
  <c r="G12" i="17"/>
  <c r="G13" i="17"/>
  <c r="L13" i="17" s="1"/>
  <c r="G14" i="17"/>
  <c r="G15" i="17"/>
  <c r="L15" i="17" s="1"/>
  <c r="G16" i="17"/>
  <c r="G17" i="17"/>
  <c r="G18" i="17"/>
  <c r="G19" i="17"/>
  <c r="G20" i="17"/>
  <c r="L20" i="17" s="1"/>
  <c r="G21" i="17"/>
  <c r="G22" i="17"/>
  <c r="L22" i="17" s="1"/>
  <c r="G23" i="17"/>
  <c r="G24" i="17"/>
  <c r="G25" i="17"/>
  <c r="L25" i="17" s="1"/>
  <c r="G26" i="17"/>
  <c r="G27" i="17"/>
  <c r="L27" i="17" s="1"/>
  <c r="G28" i="17"/>
  <c r="G29" i="17"/>
  <c r="G30" i="17"/>
  <c r="G31" i="17"/>
  <c r="G32" i="17"/>
  <c r="L32" i="17" s="1"/>
  <c r="G33" i="17"/>
  <c r="G34" i="17"/>
  <c r="L34" i="17" s="1"/>
  <c r="G35" i="17"/>
  <c r="G36" i="17"/>
  <c r="G37" i="17"/>
  <c r="L37" i="17" s="1"/>
  <c r="G38" i="17"/>
  <c r="G39" i="17"/>
  <c r="L39" i="17" s="1"/>
  <c r="G40" i="17"/>
  <c r="G41" i="17"/>
  <c r="G42" i="17"/>
  <c r="G43" i="17"/>
  <c r="G44" i="17"/>
  <c r="L44" i="17" s="1"/>
  <c r="G45" i="17"/>
  <c r="L45" i="17" s="1"/>
  <c r="G46" i="17"/>
  <c r="L46" i="17" s="1"/>
  <c r="G47" i="17"/>
  <c r="G48" i="17"/>
  <c r="G49" i="17"/>
  <c r="L49" i="17" s="1"/>
  <c r="G50" i="17"/>
  <c r="G51" i="17"/>
  <c r="L51" i="17" s="1"/>
  <c r="G52" i="17"/>
  <c r="G53" i="17"/>
  <c r="G54" i="17"/>
  <c r="G55" i="17"/>
  <c r="G56" i="17"/>
  <c r="L56" i="17" s="1"/>
  <c r="G57" i="17"/>
  <c r="L57" i="17" s="1"/>
  <c r="G58" i="17"/>
  <c r="L58" i="17" s="1"/>
  <c r="G59" i="17"/>
  <c r="G60" i="17"/>
  <c r="G61" i="17"/>
  <c r="L61" i="17" s="1"/>
  <c r="G62" i="17"/>
  <c r="G63" i="17"/>
  <c r="L63" i="17" s="1"/>
  <c r="G64" i="17"/>
  <c r="G65" i="17"/>
  <c r="G66" i="17"/>
  <c r="G67" i="17"/>
  <c r="G68" i="17"/>
  <c r="L68" i="17" s="1"/>
  <c r="G69" i="17"/>
  <c r="L69" i="17" s="1"/>
  <c r="G70" i="17"/>
  <c r="L70" i="17" s="1"/>
  <c r="G71" i="17"/>
  <c r="G72" i="17"/>
  <c r="G73" i="17"/>
  <c r="L73" i="17" s="1"/>
  <c r="G74" i="17"/>
  <c r="G75" i="17"/>
  <c r="L75" i="17" s="1"/>
  <c r="G76" i="17"/>
  <c r="G77" i="17"/>
  <c r="G78" i="17"/>
  <c r="G79" i="17"/>
  <c r="G80" i="17"/>
  <c r="L80" i="17" s="1"/>
  <c r="G81" i="17"/>
  <c r="L81" i="17" s="1"/>
  <c r="G82" i="17"/>
  <c r="L82" i="17" s="1"/>
  <c r="G83" i="17"/>
  <c r="G84" i="17"/>
  <c r="G85" i="17"/>
  <c r="L85" i="17" s="1"/>
  <c r="G86" i="17"/>
  <c r="G87" i="17"/>
  <c r="L87" i="17" s="1"/>
  <c r="G88" i="17"/>
  <c r="G89" i="17"/>
  <c r="G90" i="17"/>
  <c r="G91" i="17"/>
  <c r="G92" i="17"/>
  <c r="L92" i="17" s="1"/>
  <c r="G93" i="17"/>
  <c r="L93" i="17" s="1"/>
  <c r="G94" i="17"/>
  <c r="L94" i="17" s="1"/>
  <c r="G95" i="17"/>
  <c r="G96" i="17"/>
  <c r="G97" i="17"/>
  <c r="L97" i="17" s="1"/>
  <c r="G98" i="17"/>
  <c r="G99" i="17"/>
  <c r="L99" i="17" s="1"/>
  <c r="G100" i="17"/>
  <c r="G101" i="17"/>
  <c r="G102" i="17"/>
  <c r="G103" i="17"/>
  <c r="G104" i="17"/>
  <c r="L104" i="17" s="1"/>
  <c r="G105" i="17"/>
  <c r="L105" i="17" s="1"/>
  <c r="G106" i="17"/>
  <c r="L106" i="17" s="1"/>
  <c r="G107" i="17"/>
  <c r="G108" i="17"/>
  <c r="G109" i="17"/>
  <c r="L109" i="17" s="1"/>
  <c r="G110" i="17"/>
  <c r="G111" i="17"/>
  <c r="L111" i="17" s="1"/>
  <c r="G112" i="17"/>
  <c r="G113" i="17"/>
  <c r="G114" i="17"/>
  <c r="G115" i="17"/>
  <c r="G116" i="17"/>
  <c r="L116" i="17" s="1"/>
  <c r="G117" i="17"/>
  <c r="L117" i="17" s="1"/>
  <c r="G118" i="17"/>
  <c r="L118" i="17" s="1"/>
  <c r="G119" i="17"/>
  <c r="G120" i="17"/>
  <c r="G121" i="17"/>
  <c r="L121" i="17" s="1"/>
  <c r="G122" i="17"/>
  <c r="G123" i="17"/>
  <c r="L123" i="17" s="1"/>
  <c r="G124" i="17"/>
  <c r="G125" i="17"/>
  <c r="G126" i="17"/>
  <c r="G127" i="17"/>
  <c r="G128" i="17"/>
  <c r="L128" i="17" s="1"/>
  <c r="G129" i="17"/>
  <c r="G130" i="17"/>
  <c r="L130" i="17" s="1"/>
  <c r="G131" i="17"/>
  <c r="G132" i="17"/>
  <c r="G133" i="17"/>
  <c r="L133" i="17" s="1"/>
  <c r="G134" i="17"/>
  <c r="G135" i="17"/>
  <c r="L135" i="17" s="1"/>
  <c r="G136" i="17"/>
  <c r="G137" i="17"/>
  <c r="G138" i="17"/>
  <c r="G139" i="17"/>
  <c r="G140" i="17"/>
  <c r="L140" i="17" s="1"/>
  <c r="G141" i="17"/>
  <c r="L141" i="17" s="1"/>
  <c r="G142" i="17"/>
  <c r="L142" i="17" s="1"/>
  <c r="G143" i="17"/>
  <c r="G144" i="17"/>
  <c r="G145" i="17"/>
  <c r="L145" i="17" s="1"/>
  <c r="G146" i="17"/>
  <c r="G147" i="17"/>
  <c r="L147" i="17" s="1"/>
  <c r="G148" i="17"/>
  <c r="G149" i="17"/>
  <c r="K10" i="16"/>
  <c r="K11" i="16"/>
  <c r="K12" i="16"/>
  <c r="K13" i="16"/>
  <c r="K14" i="16"/>
  <c r="K15" i="16"/>
  <c r="K16" i="16"/>
  <c r="K17" i="16"/>
  <c r="K18" i="16"/>
  <c r="K19" i="16"/>
  <c r="K20" i="16"/>
  <c r="K21" i="16"/>
  <c r="K22" i="16"/>
  <c r="K23" i="16"/>
  <c r="K24" i="16"/>
  <c r="K25" i="16"/>
  <c r="K26" i="16"/>
  <c r="K27" i="16"/>
  <c r="K28" i="16"/>
  <c r="K29" i="16"/>
  <c r="K30" i="16"/>
  <c r="K31" i="16"/>
  <c r="K32" i="16"/>
  <c r="K33" i="16"/>
  <c r="K34" i="16"/>
  <c r="K35" i="16"/>
  <c r="K36" i="16"/>
  <c r="K37" i="16"/>
  <c r="K38" i="16"/>
  <c r="K39" i="16"/>
  <c r="K40" i="16"/>
  <c r="K41" i="16"/>
  <c r="K42" i="16"/>
  <c r="K43" i="16"/>
  <c r="K44" i="16"/>
  <c r="K45" i="16"/>
  <c r="K46" i="16"/>
  <c r="K47" i="16"/>
  <c r="K48" i="16"/>
  <c r="K49" i="16"/>
  <c r="K50" i="16"/>
  <c r="K51" i="16"/>
  <c r="K52" i="16"/>
  <c r="K53" i="16"/>
  <c r="K54" i="16"/>
  <c r="K55" i="16"/>
  <c r="K56" i="16"/>
  <c r="K57" i="16"/>
  <c r="L57" i="16" s="1"/>
  <c r="K58" i="16"/>
  <c r="K59" i="16"/>
  <c r="K60" i="16"/>
  <c r="K61" i="16"/>
  <c r="K62" i="16"/>
  <c r="K63" i="16"/>
  <c r="K64" i="16"/>
  <c r="K65" i="16"/>
  <c r="K66" i="16"/>
  <c r="K67" i="16"/>
  <c r="K68" i="16"/>
  <c r="K69" i="16"/>
  <c r="K70" i="16"/>
  <c r="K71" i="16"/>
  <c r="K72" i="16"/>
  <c r="K73" i="16"/>
  <c r="K74" i="16"/>
  <c r="K75" i="16"/>
  <c r="K76" i="16"/>
  <c r="K77" i="16"/>
  <c r="K78" i="16"/>
  <c r="K79" i="16"/>
  <c r="K80" i="16"/>
  <c r="K81" i="16"/>
  <c r="K82" i="16"/>
  <c r="K83" i="16"/>
  <c r="K84" i="16"/>
  <c r="K85" i="16"/>
  <c r="K86" i="16"/>
  <c r="K87" i="16"/>
  <c r="K88" i="16"/>
  <c r="K89" i="16"/>
  <c r="K90" i="16"/>
  <c r="K91" i="16"/>
  <c r="K92" i="16"/>
  <c r="K93" i="16"/>
  <c r="K94" i="16"/>
  <c r="K95" i="16"/>
  <c r="K96" i="16"/>
  <c r="K97" i="16"/>
  <c r="K98" i="16"/>
  <c r="K99" i="16"/>
  <c r="K100" i="16"/>
  <c r="K101" i="16"/>
  <c r="K102" i="16"/>
  <c r="K103" i="16"/>
  <c r="K104" i="16"/>
  <c r="K105" i="16"/>
  <c r="L105" i="16" s="1"/>
  <c r="K106" i="16"/>
  <c r="K107" i="16"/>
  <c r="K108" i="16"/>
  <c r="K109" i="16"/>
  <c r="K110" i="16"/>
  <c r="K111" i="16"/>
  <c r="K112" i="16"/>
  <c r="K113" i="16"/>
  <c r="K114" i="16"/>
  <c r="K115" i="16"/>
  <c r="K116" i="16"/>
  <c r="K117" i="16"/>
  <c r="K118" i="16"/>
  <c r="K119" i="16"/>
  <c r="K120" i="16"/>
  <c r="K121" i="16"/>
  <c r="K122" i="16"/>
  <c r="K123" i="16"/>
  <c r="K124" i="16"/>
  <c r="K125" i="16"/>
  <c r="K126" i="16"/>
  <c r="K127" i="16"/>
  <c r="K128" i="16"/>
  <c r="K129" i="16"/>
  <c r="K130" i="16"/>
  <c r="K131" i="16"/>
  <c r="K132" i="16"/>
  <c r="K133" i="16"/>
  <c r="K134" i="16"/>
  <c r="K135" i="16"/>
  <c r="K136" i="16"/>
  <c r="K137" i="16"/>
  <c r="K138" i="16"/>
  <c r="K139" i="16"/>
  <c r="K140" i="16"/>
  <c r="K141" i="16"/>
  <c r="K142" i="16"/>
  <c r="K143" i="16"/>
  <c r="K144" i="16"/>
  <c r="K145" i="16"/>
  <c r="K146" i="16"/>
  <c r="K147" i="16"/>
  <c r="K148" i="16"/>
  <c r="K149" i="16"/>
  <c r="K150" i="16"/>
  <c r="K151" i="16"/>
  <c r="K152" i="16"/>
  <c r="K153" i="16"/>
  <c r="L153" i="16" s="1"/>
  <c r="K154" i="16"/>
  <c r="I10" i="16"/>
  <c r="I11" i="16"/>
  <c r="I12" i="16"/>
  <c r="I13" i="16"/>
  <c r="I14" i="16"/>
  <c r="I15" i="16"/>
  <c r="I16" i="16"/>
  <c r="I17" i="16"/>
  <c r="I18" i="16"/>
  <c r="I19" i="16"/>
  <c r="I20" i="16"/>
  <c r="L20" i="16" s="1"/>
  <c r="I21" i="16"/>
  <c r="I22" i="16"/>
  <c r="I23" i="16"/>
  <c r="I24" i="16"/>
  <c r="I25" i="16"/>
  <c r="I26" i="16"/>
  <c r="I27" i="16"/>
  <c r="I28" i="16"/>
  <c r="I29" i="16"/>
  <c r="I30" i="16"/>
  <c r="I31" i="16"/>
  <c r="I32" i="16"/>
  <c r="L32" i="16" s="1"/>
  <c r="I33" i="16"/>
  <c r="I34" i="16"/>
  <c r="I35" i="16"/>
  <c r="I36" i="16"/>
  <c r="I37" i="16"/>
  <c r="I38" i="16"/>
  <c r="I39" i="16"/>
  <c r="I40" i="16"/>
  <c r="I41" i="16"/>
  <c r="I42" i="16"/>
  <c r="I43" i="16"/>
  <c r="I44" i="16"/>
  <c r="L44" i="16" s="1"/>
  <c r="I45" i="16"/>
  <c r="I46" i="16"/>
  <c r="I47" i="16"/>
  <c r="I48" i="16"/>
  <c r="I49" i="16"/>
  <c r="I50" i="16"/>
  <c r="I51" i="16"/>
  <c r="I52" i="16"/>
  <c r="I53" i="16"/>
  <c r="I54" i="16"/>
  <c r="I55" i="16"/>
  <c r="I56" i="16"/>
  <c r="L56" i="16" s="1"/>
  <c r="I57" i="16"/>
  <c r="I58" i="16"/>
  <c r="I59" i="16"/>
  <c r="I60" i="16"/>
  <c r="I61" i="16"/>
  <c r="I62" i="16"/>
  <c r="I63" i="16"/>
  <c r="I64" i="16"/>
  <c r="I65" i="16"/>
  <c r="I66" i="16"/>
  <c r="I67" i="16"/>
  <c r="I68" i="16"/>
  <c r="L68" i="16" s="1"/>
  <c r="I69" i="16"/>
  <c r="I70" i="16"/>
  <c r="I71" i="16"/>
  <c r="I72" i="16"/>
  <c r="I73" i="16"/>
  <c r="I74" i="16"/>
  <c r="I75" i="16"/>
  <c r="I76" i="16"/>
  <c r="I77" i="16"/>
  <c r="I78" i="16"/>
  <c r="I79" i="16"/>
  <c r="I80" i="16"/>
  <c r="L80" i="16" s="1"/>
  <c r="I81" i="16"/>
  <c r="I82" i="16"/>
  <c r="I83" i="16"/>
  <c r="I84" i="16"/>
  <c r="I85" i="16"/>
  <c r="I86" i="16"/>
  <c r="I87" i="16"/>
  <c r="I88" i="16"/>
  <c r="I89" i="16"/>
  <c r="I90" i="16"/>
  <c r="I91" i="16"/>
  <c r="I92" i="16"/>
  <c r="L92" i="16" s="1"/>
  <c r="I93" i="16"/>
  <c r="I94" i="16"/>
  <c r="I95" i="16"/>
  <c r="I96" i="16"/>
  <c r="I97" i="16"/>
  <c r="I98" i="16"/>
  <c r="I99" i="16"/>
  <c r="I100" i="16"/>
  <c r="I101" i="16"/>
  <c r="I102" i="16"/>
  <c r="I103" i="16"/>
  <c r="I104" i="16"/>
  <c r="L104" i="16" s="1"/>
  <c r="I105" i="16"/>
  <c r="I106" i="16"/>
  <c r="I107" i="16"/>
  <c r="I108" i="16"/>
  <c r="I109" i="16"/>
  <c r="I110" i="16"/>
  <c r="I111" i="16"/>
  <c r="I112" i="16"/>
  <c r="I113" i="16"/>
  <c r="I114" i="16"/>
  <c r="I115" i="16"/>
  <c r="I116" i="16"/>
  <c r="L116" i="16" s="1"/>
  <c r="I117" i="16"/>
  <c r="I118" i="16"/>
  <c r="I119" i="16"/>
  <c r="I120" i="16"/>
  <c r="I121" i="16"/>
  <c r="I122" i="16"/>
  <c r="I123" i="16"/>
  <c r="I124" i="16"/>
  <c r="I125" i="16"/>
  <c r="I126" i="16"/>
  <c r="I127" i="16"/>
  <c r="I128" i="16"/>
  <c r="L128" i="16" s="1"/>
  <c r="I129" i="16"/>
  <c r="I130" i="16"/>
  <c r="I131" i="16"/>
  <c r="I132" i="16"/>
  <c r="I133" i="16"/>
  <c r="I134" i="16"/>
  <c r="I135" i="16"/>
  <c r="I136" i="16"/>
  <c r="I137" i="16"/>
  <c r="I138" i="16"/>
  <c r="I139" i="16"/>
  <c r="I140" i="16"/>
  <c r="L140" i="16" s="1"/>
  <c r="I141" i="16"/>
  <c r="I142" i="16"/>
  <c r="I143" i="16"/>
  <c r="I144" i="16"/>
  <c r="I145" i="16"/>
  <c r="I146" i="16"/>
  <c r="I147" i="16"/>
  <c r="I148" i="16"/>
  <c r="I149" i="16"/>
  <c r="I150" i="16"/>
  <c r="I151" i="16"/>
  <c r="I152" i="16"/>
  <c r="L152" i="16" s="1"/>
  <c r="I153" i="16"/>
  <c r="I154" i="16"/>
  <c r="G10" i="16"/>
  <c r="G11" i="16"/>
  <c r="L11" i="16" s="1"/>
  <c r="G12" i="16"/>
  <c r="L12" i="16" s="1"/>
  <c r="G13" i="16"/>
  <c r="G14" i="16"/>
  <c r="L14" i="16" s="1"/>
  <c r="G15" i="16"/>
  <c r="G16" i="16"/>
  <c r="L16" i="16" s="1"/>
  <c r="G17" i="16"/>
  <c r="G18" i="16"/>
  <c r="G19" i="16"/>
  <c r="L19" i="16" s="1"/>
  <c r="G20" i="16"/>
  <c r="G21" i="16"/>
  <c r="G22" i="16"/>
  <c r="G23" i="16"/>
  <c r="L23" i="16" s="1"/>
  <c r="G24" i="16"/>
  <c r="L24" i="16" s="1"/>
  <c r="G25" i="16"/>
  <c r="G26" i="16"/>
  <c r="L26" i="16" s="1"/>
  <c r="G27" i="16"/>
  <c r="G28" i="16"/>
  <c r="L28" i="16" s="1"/>
  <c r="G29" i="16"/>
  <c r="G30" i="16"/>
  <c r="G31" i="16"/>
  <c r="L31" i="16" s="1"/>
  <c r="G32" i="16"/>
  <c r="G33" i="16"/>
  <c r="G34" i="16"/>
  <c r="G35" i="16"/>
  <c r="L35" i="16" s="1"/>
  <c r="G36" i="16"/>
  <c r="L36" i="16" s="1"/>
  <c r="G37" i="16"/>
  <c r="G38" i="16"/>
  <c r="L38" i="16" s="1"/>
  <c r="G39" i="16"/>
  <c r="G40" i="16"/>
  <c r="L40" i="16" s="1"/>
  <c r="G41" i="16"/>
  <c r="G42" i="16"/>
  <c r="G43" i="16"/>
  <c r="L43" i="16" s="1"/>
  <c r="G44" i="16"/>
  <c r="G45" i="16"/>
  <c r="G46" i="16"/>
  <c r="G47" i="16"/>
  <c r="L47" i="16" s="1"/>
  <c r="G48" i="16"/>
  <c r="G49" i="16"/>
  <c r="G50" i="16"/>
  <c r="L50" i="16" s="1"/>
  <c r="G51" i="16"/>
  <c r="G52" i="16"/>
  <c r="L52" i="16" s="1"/>
  <c r="G53" i="16"/>
  <c r="G54" i="16"/>
  <c r="G55" i="16"/>
  <c r="L55" i="16" s="1"/>
  <c r="G56" i="16"/>
  <c r="G57" i="16"/>
  <c r="G58" i="16"/>
  <c r="G59" i="16"/>
  <c r="L59" i="16" s="1"/>
  <c r="G60" i="16"/>
  <c r="G61" i="16"/>
  <c r="G62" i="16"/>
  <c r="L62" i="16" s="1"/>
  <c r="G63" i="16"/>
  <c r="G64" i="16"/>
  <c r="L64" i="16" s="1"/>
  <c r="G65" i="16"/>
  <c r="G66" i="16"/>
  <c r="G67" i="16"/>
  <c r="L67" i="16" s="1"/>
  <c r="G68" i="16"/>
  <c r="G69" i="16"/>
  <c r="G70" i="16"/>
  <c r="G71" i="16"/>
  <c r="L71" i="16" s="1"/>
  <c r="G72" i="16"/>
  <c r="G73" i="16"/>
  <c r="G74" i="16"/>
  <c r="L74" i="16" s="1"/>
  <c r="G75" i="16"/>
  <c r="G76" i="16"/>
  <c r="L76" i="16" s="1"/>
  <c r="G77" i="16"/>
  <c r="G78" i="16"/>
  <c r="G79" i="16"/>
  <c r="L79" i="16" s="1"/>
  <c r="G80" i="16"/>
  <c r="G81" i="16"/>
  <c r="G82" i="16"/>
  <c r="G83" i="16"/>
  <c r="L83" i="16" s="1"/>
  <c r="G84" i="16"/>
  <c r="G85" i="16"/>
  <c r="G86" i="16"/>
  <c r="L86" i="16" s="1"/>
  <c r="G87" i="16"/>
  <c r="G88" i="16"/>
  <c r="L88" i="16" s="1"/>
  <c r="G89" i="16"/>
  <c r="G90" i="16"/>
  <c r="G91" i="16"/>
  <c r="L91" i="16" s="1"/>
  <c r="G92" i="16"/>
  <c r="G93" i="16"/>
  <c r="G94" i="16"/>
  <c r="G95" i="16"/>
  <c r="L95" i="16" s="1"/>
  <c r="G96" i="16"/>
  <c r="G97" i="16"/>
  <c r="G98" i="16"/>
  <c r="L98" i="16" s="1"/>
  <c r="G99" i="16"/>
  <c r="G100" i="16"/>
  <c r="L100" i="16" s="1"/>
  <c r="G101" i="16"/>
  <c r="G102" i="16"/>
  <c r="G103" i="16"/>
  <c r="L103" i="16" s="1"/>
  <c r="G104" i="16"/>
  <c r="G105" i="16"/>
  <c r="G106" i="16"/>
  <c r="G107" i="16"/>
  <c r="L107" i="16" s="1"/>
  <c r="G108" i="16"/>
  <c r="G109" i="16"/>
  <c r="G110" i="16"/>
  <c r="L110" i="16" s="1"/>
  <c r="G111" i="16"/>
  <c r="G112" i="16"/>
  <c r="L112" i="16" s="1"/>
  <c r="G113" i="16"/>
  <c r="G114" i="16"/>
  <c r="G115" i="16"/>
  <c r="L115" i="16" s="1"/>
  <c r="G116" i="16"/>
  <c r="G117" i="16"/>
  <c r="G118" i="16"/>
  <c r="G119" i="16"/>
  <c r="L119" i="16" s="1"/>
  <c r="G120" i="16"/>
  <c r="G121" i="16"/>
  <c r="G122" i="16"/>
  <c r="L122" i="16" s="1"/>
  <c r="G123" i="16"/>
  <c r="G124" i="16"/>
  <c r="L124" i="16" s="1"/>
  <c r="G125" i="16"/>
  <c r="G126" i="16"/>
  <c r="G127" i="16"/>
  <c r="L127" i="16" s="1"/>
  <c r="G128" i="16"/>
  <c r="G129" i="16"/>
  <c r="G130" i="16"/>
  <c r="G131" i="16"/>
  <c r="L131" i="16" s="1"/>
  <c r="G132" i="16"/>
  <c r="G133" i="16"/>
  <c r="G134" i="16"/>
  <c r="L134" i="16" s="1"/>
  <c r="G135" i="16"/>
  <c r="G136" i="16"/>
  <c r="L136" i="16" s="1"/>
  <c r="G137" i="16"/>
  <c r="G138" i="16"/>
  <c r="G139" i="16"/>
  <c r="L139" i="16" s="1"/>
  <c r="G140" i="16"/>
  <c r="G141" i="16"/>
  <c r="G142" i="16"/>
  <c r="G143" i="16"/>
  <c r="L143" i="16" s="1"/>
  <c r="G144" i="16"/>
  <c r="G145" i="16"/>
  <c r="G146" i="16"/>
  <c r="L146" i="16" s="1"/>
  <c r="G147" i="16"/>
  <c r="G148" i="16"/>
  <c r="L148" i="16" s="1"/>
  <c r="G149" i="16"/>
  <c r="G150" i="16"/>
  <c r="G151" i="16"/>
  <c r="L151" i="16" s="1"/>
  <c r="G152" i="16"/>
  <c r="G153" i="16"/>
  <c r="G154" i="16"/>
  <c r="L73" i="9"/>
  <c r="L120" i="9"/>
  <c r="K10" i="9"/>
  <c r="K11" i="9"/>
  <c r="K12" i="9"/>
  <c r="K13" i="9"/>
  <c r="K14" i="9"/>
  <c r="K15" i="9"/>
  <c r="K16" i="9"/>
  <c r="K17" i="9"/>
  <c r="K18" i="9"/>
  <c r="K19" i="9"/>
  <c r="K20" i="9"/>
  <c r="K21" i="9"/>
  <c r="K22" i="9"/>
  <c r="K23" i="9"/>
  <c r="K24" i="9"/>
  <c r="L24" i="9" s="1"/>
  <c r="K25" i="9"/>
  <c r="L25" i="9" s="1"/>
  <c r="K26" i="9"/>
  <c r="K27" i="9"/>
  <c r="K28" i="9"/>
  <c r="K29" i="9"/>
  <c r="K30" i="9"/>
  <c r="K31" i="9"/>
  <c r="K32" i="9"/>
  <c r="K33" i="9"/>
  <c r="K34" i="9"/>
  <c r="K35" i="9"/>
  <c r="K36" i="9"/>
  <c r="K37" i="9"/>
  <c r="K38" i="9"/>
  <c r="K39" i="9"/>
  <c r="K40" i="9"/>
  <c r="K41" i="9"/>
  <c r="K42" i="9"/>
  <c r="K43" i="9"/>
  <c r="K44" i="9"/>
  <c r="K45" i="9"/>
  <c r="K46" i="9"/>
  <c r="K47" i="9"/>
  <c r="K48" i="9"/>
  <c r="K49" i="9"/>
  <c r="K50" i="9"/>
  <c r="K51" i="9"/>
  <c r="K52" i="9"/>
  <c r="K53" i="9"/>
  <c r="K54" i="9"/>
  <c r="K55" i="9"/>
  <c r="K56" i="9"/>
  <c r="K57" i="9"/>
  <c r="K58" i="9"/>
  <c r="K59" i="9"/>
  <c r="K60" i="9"/>
  <c r="K61" i="9"/>
  <c r="K62" i="9"/>
  <c r="K63" i="9"/>
  <c r="K64" i="9"/>
  <c r="K65" i="9"/>
  <c r="K66" i="9"/>
  <c r="K67" i="9"/>
  <c r="K68" i="9"/>
  <c r="K69" i="9"/>
  <c r="K70" i="9"/>
  <c r="K71" i="9"/>
  <c r="K72" i="9"/>
  <c r="L72" i="9" s="1"/>
  <c r="K73" i="9"/>
  <c r="K74" i="9"/>
  <c r="K75" i="9"/>
  <c r="K76" i="9"/>
  <c r="K77" i="9"/>
  <c r="K78" i="9"/>
  <c r="K79" i="9"/>
  <c r="K80" i="9"/>
  <c r="K81" i="9"/>
  <c r="K82" i="9"/>
  <c r="K83" i="9"/>
  <c r="K84" i="9"/>
  <c r="K85" i="9"/>
  <c r="K86" i="9"/>
  <c r="K87" i="9"/>
  <c r="K88" i="9"/>
  <c r="K89" i="9"/>
  <c r="K90" i="9"/>
  <c r="K91" i="9"/>
  <c r="K92" i="9"/>
  <c r="K93" i="9"/>
  <c r="K94" i="9"/>
  <c r="K95" i="9"/>
  <c r="K96" i="9"/>
  <c r="K97" i="9"/>
  <c r="K98" i="9"/>
  <c r="K99" i="9"/>
  <c r="K100" i="9"/>
  <c r="K101" i="9"/>
  <c r="K102" i="9"/>
  <c r="K103" i="9"/>
  <c r="K104" i="9"/>
  <c r="K105" i="9"/>
  <c r="K106" i="9"/>
  <c r="K107" i="9"/>
  <c r="K108" i="9"/>
  <c r="K109" i="9"/>
  <c r="K110" i="9"/>
  <c r="K111" i="9"/>
  <c r="K112" i="9"/>
  <c r="K113" i="9"/>
  <c r="K114" i="9"/>
  <c r="K115" i="9"/>
  <c r="K116" i="9"/>
  <c r="K117" i="9"/>
  <c r="K118" i="9"/>
  <c r="K119" i="9"/>
  <c r="K120" i="9"/>
  <c r="K121" i="9"/>
  <c r="L121" i="9" s="1"/>
  <c r="K122" i="9"/>
  <c r="K123" i="9"/>
  <c r="K124" i="9"/>
  <c r="K125" i="9"/>
  <c r="K126" i="9"/>
  <c r="K127" i="9"/>
  <c r="K128" i="9"/>
  <c r="K129" i="9"/>
  <c r="K130" i="9"/>
  <c r="K131" i="9"/>
  <c r="K132" i="9"/>
  <c r="K133" i="9"/>
  <c r="K134" i="9"/>
  <c r="K135" i="9"/>
  <c r="K136" i="9"/>
  <c r="K137" i="9"/>
  <c r="K138" i="9"/>
  <c r="K139" i="9"/>
  <c r="K140" i="9"/>
  <c r="K141" i="9"/>
  <c r="K142" i="9"/>
  <c r="K143" i="9"/>
  <c r="K144" i="9"/>
  <c r="K145" i="9"/>
  <c r="K146" i="9"/>
  <c r="K147" i="9"/>
  <c r="K148" i="9"/>
  <c r="K149" i="9"/>
  <c r="I10" i="9"/>
  <c r="I11" i="9"/>
  <c r="I12" i="9"/>
  <c r="L12" i="9" s="1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36" i="9"/>
  <c r="L36" i="9" s="1"/>
  <c r="I37" i="9"/>
  <c r="I38" i="9"/>
  <c r="I39" i="9"/>
  <c r="I40" i="9"/>
  <c r="I41" i="9"/>
  <c r="I42" i="9"/>
  <c r="I43" i="9"/>
  <c r="I44" i="9"/>
  <c r="I45" i="9"/>
  <c r="I46" i="9"/>
  <c r="I47" i="9"/>
  <c r="I48" i="9"/>
  <c r="L48" i="9" s="1"/>
  <c r="I49" i="9"/>
  <c r="I50" i="9"/>
  <c r="I51" i="9"/>
  <c r="I52" i="9"/>
  <c r="I53" i="9"/>
  <c r="I54" i="9"/>
  <c r="I55" i="9"/>
  <c r="I56" i="9"/>
  <c r="I57" i="9"/>
  <c r="I58" i="9"/>
  <c r="I59" i="9"/>
  <c r="I60" i="9"/>
  <c r="L60" i="9" s="1"/>
  <c r="I61" i="9"/>
  <c r="I62" i="9"/>
  <c r="I63" i="9"/>
  <c r="I64" i="9"/>
  <c r="I65" i="9"/>
  <c r="I66" i="9"/>
  <c r="I67" i="9"/>
  <c r="I68" i="9"/>
  <c r="I69" i="9"/>
  <c r="I70" i="9"/>
  <c r="I71" i="9"/>
  <c r="I72" i="9"/>
  <c r="I73" i="9"/>
  <c r="I74" i="9"/>
  <c r="I75" i="9"/>
  <c r="I76" i="9"/>
  <c r="I77" i="9"/>
  <c r="I78" i="9"/>
  <c r="I79" i="9"/>
  <c r="I80" i="9"/>
  <c r="I81" i="9"/>
  <c r="I82" i="9"/>
  <c r="I83" i="9"/>
  <c r="I84" i="9"/>
  <c r="L84" i="9" s="1"/>
  <c r="I85" i="9"/>
  <c r="I86" i="9"/>
  <c r="I87" i="9"/>
  <c r="I88" i="9"/>
  <c r="I89" i="9"/>
  <c r="I90" i="9"/>
  <c r="I91" i="9"/>
  <c r="I92" i="9"/>
  <c r="I93" i="9"/>
  <c r="I94" i="9"/>
  <c r="I95" i="9"/>
  <c r="I96" i="9"/>
  <c r="L96" i="9" s="1"/>
  <c r="I97" i="9"/>
  <c r="I98" i="9"/>
  <c r="I99" i="9"/>
  <c r="I100" i="9"/>
  <c r="I101" i="9"/>
  <c r="I102" i="9"/>
  <c r="I103" i="9"/>
  <c r="I104" i="9"/>
  <c r="I105" i="9"/>
  <c r="I106" i="9"/>
  <c r="I107" i="9"/>
  <c r="I108" i="9"/>
  <c r="L108" i="9" s="1"/>
  <c r="I109" i="9"/>
  <c r="I110" i="9"/>
  <c r="I111" i="9"/>
  <c r="I112" i="9"/>
  <c r="I113" i="9"/>
  <c r="I114" i="9"/>
  <c r="I115" i="9"/>
  <c r="I116" i="9"/>
  <c r="I117" i="9"/>
  <c r="I118" i="9"/>
  <c r="I119" i="9"/>
  <c r="I120" i="9"/>
  <c r="I121" i="9"/>
  <c r="I122" i="9"/>
  <c r="I123" i="9"/>
  <c r="I124" i="9"/>
  <c r="I125" i="9"/>
  <c r="I126" i="9"/>
  <c r="I127" i="9"/>
  <c r="I128" i="9"/>
  <c r="I129" i="9"/>
  <c r="I130" i="9"/>
  <c r="I131" i="9"/>
  <c r="I132" i="9"/>
  <c r="L132" i="9" s="1"/>
  <c r="I133" i="9"/>
  <c r="I134" i="9"/>
  <c r="I135" i="9"/>
  <c r="I136" i="9"/>
  <c r="I137" i="9"/>
  <c r="I138" i="9"/>
  <c r="I139" i="9"/>
  <c r="I140" i="9"/>
  <c r="I141" i="9"/>
  <c r="I142" i="9"/>
  <c r="I143" i="9"/>
  <c r="I144" i="9"/>
  <c r="L144" i="9" s="1"/>
  <c r="I145" i="9"/>
  <c r="I146" i="9"/>
  <c r="I147" i="9"/>
  <c r="I148" i="9"/>
  <c r="I149" i="9"/>
  <c r="L149" i="9" s="1"/>
  <c r="G10" i="9"/>
  <c r="L10" i="9" s="1"/>
  <c r="G11" i="9"/>
  <c r="L11" i="9" s="1"/>
  <c r="G12" i="9"/>
  <c r="G13" i="9"/>
  <c r="G14" i="9"/>
  <c r="G15" i="9"/>
  <c r="L15" i="9" s="1"/>
  <c r="G16" i="9"/>
  <c r="G17" i="9"/>
  <c r="L17" i="9" s="1"/>
  <c r="G18" i="9"/>
  <c r="G19" i="9"/>
  <c r="G20" i="9"/>
  <c r="L20" i="9" s="1"/>
  <c r="G21" i="9"/>
  <c r="L21" i="9" s="1"/>
  <c r="G22" i="9"/>
  <c r="L22" i="9" s="1"/>
  <c r="G23" i="9"/>
  <c r="L23" i="9" s="1"/>
  <c r="G24" i="9"/>
  <c r="G25" i="9"/>
  <c r="G26" i="9"/>
  <c r="G27" i="9"/>
  <c r="L27" i="9" s="1"/>
  <c r="G28" i="9"/>
  <c r="G29" i="9"/>
  <c r="L29" i="9" s="1"/>
  <c r="G30" i="9"/>
  <c r="G31" i="9"/>
  <c r="G32" i="9"/>
  <c r="L32" i="9" s="1"/>
  <c r="G33" i="9"/>
  <c r="L33" i="9" s="1"/>
  <c r="G34" i="9"/>
  <c r="L34" i="9" s="1"/>
  <c r="G35" i="9"/>
  <c r="L35" i="9" s="1"/>
  <c r="G36" i="9"/>
  <c r="G37" i="9"/>
  <c r="G38" i="9"/>
  <c r="G39" i="9"/>
  <c r="L39" i="9" s="1"/>
  <c r="G40" i="9"/>
  <c r="G41" i="9"/>
  <c r="L41" i="9" s="1"/>
  <c r="G42" i="9"/>
  <c r="G43" i="9"/>
  <c r="G44" i="9"/>
  <c r="L44" i="9" s="1"/>
  <c r="G45" i="9"/>
  <c r="L45" i="9" s="1"/>
  <c r="G46" i="9"/>
  <c r="L46" i="9" s="1"/>
  <c r="G47" i="9"/>
  <c r="L47" i="9" s="1"/>
  <c r="G48" i="9"/>
  <c r="G49" i="9"/>
  <c r="G50" i="9"/>
  <c r="G51" i="9"/>
  <c r="L51" i="9" s="1"/>
  <c r="G52" i="9"/>
  <c r="G53" i="9"/>
  <c r="L53" i="9" s="1"/>
  <c r="G54" i="9"/>
  <c r="G55" i="9"/>
  <c r="G56" i="9"/>
  <c r="L56" i="9" s="1"/>
  <c r="G57" i="9"/>
  <c r="L57" i="9" s="1"/>
  <c r="G58" i="9"/>
  <c r="L58" i="9" s="1"/>
  <c r="G59" i="9"/>
  <c r="L59" i="9" s="1"/>
  <c r="G60" i="9"/>
  <c r="G61" i="9"/>
  <c r="G62" i="9"/>
  <c r="G63" i="9"/>
  <c r="L63" i="9" s="1"/>
  <c r="G64" i="9"/>
  <c r="G65" i="9"/>
  <c r="L65" i="9" s="1"/>
  <c r="G66" i="9"/>
  <c r="G67" i="9"/>
  <c r="G68" i="9"/>
  <c r="L68" i="9" s="1"/>
  <c r="G69" i="9"/>
  <c r="L69" i="9" s="1"/>
  <c r="G70" i="9"/>
  <c r="L70" i="9" s="1"/>
  <c r="G71" i="9"/>
  <c r="L71" i="9" s="1"/>
  <c r="G72" i="9"/>
  <c r="G73" i="9"/>
  <c r="G74" i="9"/>
  <c r="G75" i="9"/>
  <c r="L75" i="9" s="1"/>
  <c r="G76" i="9"/>
  <c r="G77" i="9"/>
  <c r="L77" i="9" s="1"/>
  <c r="G78" i="9"/>
  <c r="G79" i="9"/>
  <c r="G80" i="9"/>
  <c r="L80" i="9" s="1"/>
  <c r="G81" i="9"/>
  <c r="L81" i="9" s="1"/>
  <c r="G82" i="9"/>
  <c r="L82" i="9" s="1"/>
  <c r="G83" i="9"/>
  <c r="L83" i="9" s="1"/>
  <c r="G84" i="9"/>
  <c r="G85" i="9"/>
  <c r="G86" i="9"/>
  <c r="G87" i="9"/>
  <c r="L87" i="9" s="1"/>
  <c r="G88" i="9"/>
  <c r="G89" i="9"/>
  <c r="L89" i="9" s="1"/>
  <c r="G90" i="9"/>
  <c r="G91" i="9"/>
  <c r="G92" i="9"/>
  <c r="L92" i="9" s="1"/>
  <c r="G93" i="9"/>
  <c r="L93" i="9" s="1"/>
  <c r="G94" i="9"/>
  <c r="L94" i="9" s="1"/>
  <c r="G95" i="9"/>
  <c r="L95" i="9" s="1"/>
  <c r="G96" i="9"/>
  <c r="G97" i="9"/>
  <c r="G98" i="9"/>
  <c r="G99" i="9"/>
  <c r="L99" i="9" s="1"/>
  <c r="G100" i="9"/>
  <c r="G101" i="9"/>
  <c r="L101" i="9" s="1"/>
  <c r="G102" i="9"/>
  <c r="G103" i="9"/>
  <c r="G104" i="9"/>
  <c r="L104" i="9" s="1"/>
  <c r="G105" i="9"/>
  <c r="L105" i="9" s="1"/>
  <c r="G106" i="9"/>
  <c r="L106" i="9" s="1"/>
  <c r="G107" i="9"/>
  <c r="L107" i="9" s="1"/>
  <c r="G108" i="9"/>
  <c r="G109" i="9"/>
  <c r="G110" i="9"/>
  <c r="G111" i="9"/>
  <c r="L111" i="9" s="1"/>
  <c r="G112" i="9"/>
  <c r="G113" i="9"/>
  <c r="L113" i="9" s="1"/>
  <c r="G114" i="9"/>
  <c r="G115" i="9"/>
  <c r="G116" i="9"/>
  <c r="L116" i="9" s="1"/>
  <c r="G117" i="9"/>
  <c r="L117" i="9" s="1"/>
  <c r="G118" i="9"/>
  <c r="L118" i="9" s="1"/>
  <c r="G119" i="9"/>
  <c r="L119" i="9" s="1"/>
  <c r="G120" i="9"/>
  <c r="G121" i="9"/>
  <c r="G122" i="9"/>
  <c r="G123" i="9"/>
  <c r="L123" i="9" s="1"/>
  <c r="G124" i="9"/>
  <c r="G125" i="9"/>
  <c r="L125" i="9" s="1"/>
  <c r="G126" i="9"/>
  <c r="G127" i="9"/>
  <c r="G128" i="9"/>
  <c r="L128" i="9" s="1"/>
  <c r="G129" i="9"/>
  <c r="L129" i="9" s="1"/>
  <c r="G130" i="9"/>
  <c r="L130" i="9" s="1"/>
  <c r="G131" i="9"/>
  <c r="L131" i="9" s="1"/>
  <c r="G132" i="9"/>
  <c r="G133" i="9"/>
  <c r="G134" i="9"/>
  <c r="G135" i="9"/>
  <c r="L135" i="9" s="1"/>
  <c r="G136" i="9"/>
  <c r="G137" i="9"/>
  <c r="L137" i="9" s="1"/>
  <c r="G138" i="9"/>
  <c r="G139" i="9"/>
  <c r="G140" i="9"/>
  <c r="L140" i="9" s="1"/>
  <c r="G141" i="9"/>
  <c r="L141" i="9" s="1"/>
  <c r="G142" i="9"/>
  <c r="L142" i="9" s="1"/>
  <c r="G143" i="9"/>
  <c r="L143" i="9" s="1"/>
  <c r="G144" i="9"/>
  <c r="G145" i="9"/>
  <c r="G146" i="9"/>
  <c r="G147" i="9"/>
  <c r="L147" i="9" s="1"/>
  <c r="G148" i="9"/>
  <c r="G149" i="9"/>
  <c r="L154" i="8"/>
  <c r="K10" i="8"/>
  <c r="K11" i="8"/>
  <c r="K12" i="8"/>
  <c r="K13" i="8"/>
  <c r="K14" i="8"/>
  <c r="K15" i="8"/>
  <c r="K16" i="8"/>
  <c r="K17" i="8"/>
  <c r="K18" i="8"/>
  <c r="K19" i="8"/>
  <c r="K20" i="8"/>
  <c r="K21" i="8"/>
  <c r="K22" i="8"/>
  <c r="K23" i="8"/>
  <c r="K24" i="8"/>
  <c r="K25" i="8"/>
  <c r="K26" i="8"/>
  <c r="K27" i="8"/>
  <c r="K28" i="8"/>
  <c r="K29" i="8"/>
  <c r="K30" i="8"/>
  <c r="K31" i="8"/>
  <c r="K32" i="8"/>
  <c r="K33" i="8"/>
  <c r="K34" i="8"/>
  <c r="K35" i="8"/>
  <c r="K36" i="8"/>
  <c r="K37" i="8"/>
  <c r="K38" i="8"/>
  <c r="K39" i="8"/>
  <c r="K40" i="8"/>
  <c r="K41" i="8"/>
  <c r="K42" i="8"/>
  <c r="K43" i="8"/>
  <c r="K44" i="8"/>
  <c r="K45" i="8"/>
  <c r="K46" i="8"/>
  <c r="K47" i="8"/>
  <c r="K48" i="8"/>
  <c r="K49" i="8"/>
  <c r="K50" i="8"/>
  <c r="K51" i="8"/>
  <c r="K52" i="8"/>
  <c r="K53" i="8"/>
  <c r="K54" i="8"/>
  <c r="K55" i="8"/>
  <c r="K56" i="8"/>
  <c r="K57" i="8"/>
  <c r="K58" i="8"/>
  <c r="K59" i="8"/>
  <c r="K60" i="8"/>
  <c r="K61" i="8"/>
  <c r="K62" i="8"/>
  <c r="K63" i="8"/>
  <c r="K64" i="8"/>
  <c r="K65" i="8"/>
  <c r="K66" i="8"/>
  <c r="K67" i="8"/>
  <c r="K68" i="8"/>
  <c r="K69" i="8"/>
  <c r="K70" i="8"/>
  <c r="K71" i="8"/>
  <c r="K72" i="8"/>
  <c r="K73" i="8"/>
  <c r="K74" i="8"/>
  <c r="K75" i="8"/>
  <c r="K76" i="8"/>
  <c r="K77" i="8"/>
  <c r="K78" i="8"/>
  <c r="K79" i="8"/>
  <c r="K80" i="8"/>
  <c r="K81" i="8"/>
  <c r="K82" i="8"/>
  <c r="K83" i="8"/>
  <c r="K84" i="8"/>
  <c r="K85" i="8"/>
  <c r="K86" i="8"/>
  <c r="K87" i="8"/>
  <c r="K88" i="8"/>
  <c r="K89" i="8"/>
  <c r="K90" i="8"/>
  <c r="K91" i="8"/>
  <c r="K92" i="8"/>
  <c r="K93" i="8"/>
  <c r="K94" i="8"/>
  <c r="K95" i="8"/>
  <c r="K96" i="8"/>
  <c r="K97" i="8"/>
  <c r="K98" i="8"/>
  <c r="K99" i="8"/>
  <c r="K100" i="8"/>
  <c r="K101" i="8"/>
  <c r="K102" i="8"/>
  <c r="K103" i="8"/>
  <c r="K104" i="8"/>
  <c r="K105" i="8"/>
  <c r="K106" i="8"/>
  <c r="K107" i="8"/>
  <c r="K108" i="8"/>
  <c r="K109" i="8"/>
  <c r="K110" i="8"/>
  <c r="K111" i="8"/>
  <c r="K112" i="8"/>
  <c r="K113" i="8"/>
  <c r="K114" i="8"/>
  <c r="K115" i="8"/>
  <c r="K116" i="8"/>
  <c r="K117" i="8"/>
  <c r="K118" i="8"/>
  <c r="K119" i="8"/>
  <c r="K120" i="8"/>
  <c r="K121" i="8"/>
  <c r="K122" i="8"/>
  <c r="K123" i="8"/>
  <c r="K124" i="8"/>
  <c r="K125" i="8"/>
  <c r="K126" i="8"/>
  <c r="K127" i="8"/>
  <c r="K128" i="8"/>
  <c r="K129" i="8"/>
  <c r="K130" i="8"/>
  <c r="K131" i="8"/>
  <c r="K132" i="8"/>
  <c r="K133" i="8"/>
  <c r="K134" i="8"/>
  <c r="K135" i="8"/>
  <c r="K136" i="8"/>
  <c r="K137" i="8"/>
  <c r="K138" i="8"/>
  <c r="K139" i="8"/>
  <c r="K140" i="8"/>
  <c r="K141" i="8"/>
  <c r="K142" i="8"/>
  <c r="K143" i="8"/>
  <c r="K144" i="8"/>
  <c r="K145" i="8"/>
  <c r="K146" i="8"/>
  <c r="K147" i="8"/>
  <c r="K148" i="8"/>
  <c r="K149" i="8"/>
  <c r="K150" i="8"/>
  <c r="K151" i="8"/>
  <c r="K152" i="8"/>
  <c r="K153" i="8"/>
  <c r="K154" i="8"/>
  <c r="I10" i="8"/>
  <c r="I11" i="8"/>
  <c r="I12" i="8"/>
  <c r="I13" i="8"/>
  <c r="I14" i="8"/>
  <c r="I15" i="8"/>
  <c r="I16" i="8"/>
  <c r="I17" i="8"/>
  <c r="I18" i="8"/>
  <c r="I19" i="8"/>
  <c r="I20" i="8"/>
  <c r="I21" i="8"/>
  <c r="I22" i="8"/>
  <c r="I23" i="8"/>
  <c r="I24" i="8"/>
  <c r="I25" i="8"/>
  <c r="I26" i="8"/>
  <c r="I27" i="8"/>
  <c r="I28" i="8"/>
  <c r="I29" i="8"/>
  <c r="I30" i="8"/>
  <c r="I31" i="8"/>
  <c r="I32" i="8"/>
  <c r="I33" i="8"/>
  <c r="I34" i="8"/>
  <c r="I35" i="8"/>
  <c r="I36" i="8"/>
  <c r="I37" i="8"/>
  <c r="I38" i="8"/>
  <c r="I39" i="8"/>
  <c r="I40" i="8"/>
  <c r="I41" i="8"/>
  <c r="I42" i="8"/>
  <c r="I43" i="8"/>
  <c r="I44" i="8"/>
  <c r="I45" i="8"/>
  <c r="I46" i="8"/>
  <c r="I47" i="8"/>
  <c r="I48" i="8"/>
  <c r="I49" i="8"/>
  <c r="I50" i="8"/>
  <c r="I51" i="8"/>
  <c r="I52" i="8"/>
  <c r="I53" i="8"/>
  <c r="I54" i="8"/>
  <c r="I55" i="8"/>
  <c r="I56" i="8"/>
  <c r="I57" i="8"/>
  <c r="I58" i="8"/>
  <c r="I59" i="8"/>
  <c r="I60" i="8"/>
  <c r="I61" i="8"/>
  <c r="I62" i="8"/>
  <c r="I63" i="8"/>
  <c r="I64" i="8"/>
  <c r="I65" i="8"/>
  <c r="I66" i="8"/>
  <c r="I67" i="8"/>
  <c r="I68" i="8"/>
  <c r="I69" i="8"/>
  <c r="I70" i="8"/>
  <c r="I71" i="8"/>
  <c r="I72" i="8"/>
  <c r="I73" i="8"/>
  <c r="I74" i="8"/>
  <c r="I75" i="8"/>
  <c r="I76" i="8"/>
  <c r="I77" i="8"/>
  <c r="I78" i="8"/>
  <c r="I79" i="8"/>
  <c r="I80" i="8"/>
  <c r="I81" i="8"/>
  <c r="I82" i="8"/>
  <c r="I83" i="8"/>
  <c r="I84" i="8"/>
  <c r="I85" i="8"/>
  <c r="I86" i="8"/>
  <c r="I87" i="8"/>
  <c r="I88" i="8"/>
  <c r="I89" i="8"/>
  <c r="I90" i="8"/>
  <c r="I91" i="8"/>
  <c r="I92" i="8"/>
  <c r="I93" i="8"/>
  <c r="I94" i="8"/>
  <c r="I95" i="8"/>
  <c r="I96" i="8"/>
  <c r="I97" i="8"/>
  <c r="I98" i="8"/>
  <c r="I99" i="8"/>
  <c r="I100" i="8"/>
  <c r="I101" i="8"/>
  <c r="I102" i="8"/>
  <c r="I103" i="8"/>
  <c r="I104" i="8"/>
  <c r="I105" i="8"/>
  <c r="I106" i="8"/>
  <c r="I107" i="8"/>
  <c r="I108" i="8"/>
  <c r="I109" i="8"/>
  <c r="I110" i="8"/>
  <c r="I111" i="8"/>
  <c r="I112" i="8"/>
  <c r="I113" i="8"/>
  <c r="I114" i="8"/>
  <c r="I115" i="8"/>
  <c r="I116" i="8"/>
  <c r="I117" i="8"/>
  <c r="I118" i="8"/>
  <c r="I119" i="8"/>
  <c r="I120" i="8"/>
  <c r="I121" i="8"/>
  <c r="I122" i="8"/>
  <c r="I123" i="8"/>
  <c r="I124" i="8"/>
  <c r="I125" i="8"/>
  <c r="I126" i="8"/>
  <c r="I127" i="8"/>
  <c r="I128" i="8"/>
  <c r="I129" i="8"/>
  <c r="I130" i="8"/>
  <c r="I131" i="8"/>
  <c r="I132" i="8"/>
  <c r="I133" i="8"/>
  <c r="I134" i="8"/>
  <c r="I135" i="8"/>
  <c r="I136" i="8"/>
  <c r="I137" i="8"/>
  <c r="I138" i="8"/>
  <c r="I139" i="8"/>
  <c r="I140" i="8"/>
  <c r="I141" i="8"/>
  <c r="I142" i="8"/>
  <c r="I143" i="8"/>
  <c r="I144" i="8"/>
  <c r="I145" i="8"/>
  <c r="I146" i="8"/>
  <c r="I147" i="8"/>
  <c r="I148" i="8"/>
  <c r="I149" i="8"/>
  <c r="I150" i="8"/>
  <c r="I151" i="8"/>
  <c r="I152" i="8"/>
  <c r="I153" i="8"/>
  <c r="I154" i="8"/>
  <c r="G10" i="8"/>
  <c r="L10" i="8" s="1"/>
  <c r="G11" i="8"/>
  <c r="L11" i="8" s="1"/>
  <c r="G12" i="8"/>
  <c r="L12" i="8" s="1"/>
  <c r="G13" i="8"/>
  <c r="L13" i="8" s="1"/>
  <c r="G14" i="8"/>
  <c r="L14" i="8" s="1"/>
  <c r="G15" i="8"/>
  <c r="L15" i="8" s="1"/>
  <c r="G16" i="8"/>
  <c r="G17" i="8"/>
  <c r="G18" i="8"/>
  <c r="G19" i="8"/>
  <c r="L19" i="8" s="1"/>
  <c r="G20" i="8"/>
  <c r="G21" i="8"/>
  <c r="G22" i="8"/>
  <c r="L22" i="8" s="1"/>
  <c r="G23" i="8"/>
  <c r="L23" i="8" s="1"/>
  <c r="G24" i="8"/>
  <c r="L24" i="8" s="1"/>
  <c r="G25" i="8"/>
  <c r="L25" i="8" s="1"/>
  <c r="G26" i="8"/>
  <c r="L26" i="8" s="1"/>
  <c r="G27" i="8"/>
  <c r="L27" i="8" s="1"/>
  <c r="G28" i="8"/>
  <c r="G29" i="8"/>
  <c r="G30" i="8"/>
  <c r="L30" i="8" s="1"/>
  <c r="G31" i="8"/>
  <c r="L31" i="8" s="1"/>
  <c r="G32" i="8"/>
  <c r="G33" i="8"/>
  <c r="G34" i="8"/>
  <c r="L34" i="8" s="1"/>
  <c r="G35" i="8"/>
  <c r="L35" i="8" s="1"/>
  <c r="G36" i="8"/>
  <c r="L36" i="8" s="1"/>
  <c r="G37" i="8"/>
  <c r="L37" i="8" s="1"/>
  <c r="G38" i="8"/>
  <c r="L38" i="8" s="1"/>
  <c r="G39" i="8"/>
  <c r="L39" i="8" s="1"/>
  <c r="G40" i="8"/>
  <c r="G41" i="8"/>
  <c r="G42" i="8"/>
  <c r="L42" i="8" s="1"/>
  <c r="G43" i="8"/>
  <c r="L43" i="8" s="1"/>
  <c r="G44" i="8"/>
  <c r="G45" i="8"/>
  <c r="G46" i="8"/>
  <c r="L46" i="8" s="1"/>
  <c r="G47" i="8"/>
  <c r="L47" i="8" s="1"/>
  <c r="G48" i="8"/>
  <c r="L48" i="8" s="1"/>
  <c r="G49" i="8"/>
  <c r="L49" i="8" s="1"/>
  <c r="G50" i="8"/>
  <c r="L50" i="8" s="1"/>
  <c r="G51" i="8"/>
  <c r="L51" i="8" s="1"/>
  <c r="G52" i="8"/>
  <c r="G53" i="8"/>
  <c r="G54" i="8"/>
  <c r="L54" i="8" s="1"/>
  <c r="G55" i="8"/>
  <c r="L55" i="8" s="1"/>
  <c r="G56" i="8"/>
  <c r="G57" i="8"/>
  <c r="G58" i="8"/>
  <c r="L58" i="8" s="1"/>
  <c r="G59" i="8"/>
  <c r="L59" i="8" s="1"/>
  <c r="G60" i="8"/>
  <c r="L60" i="8" s="1"/>
  <c r="G61" i="8"/>
  <c r="L61" i="8" s="1"/>
  <c r="G62" i="8"/>
  <c r="L62" i="8" s="1"/>
  <c r="G63" i="8"/>
  <c r="L63" i="8" s="1"/>
  <c r="G64" i="8"/>
  <c r="G65" i="8"/>
  <c r="G66" i="8"/>
  <c r="L66" i="8" s="1"/>
  <c r="G67" i="8"/>
  <c r="L67" i="8" s="1"/>
  <c r="G68" i="8"/>
  <c r="G69" i="8"/>
  <c r="G70" i="8"/>
  <c r="L70" i="8" s="1"/>
  <c r="G71" i="8"/>
  <c r="L71" i="8" s="1"/>
  <c r="G72" i="8"/>
  <c r="L72" i="8" s="1"/>
  <c r="G73" i="8"/>
  <c r="L73" i="8" s="1"/>
  <c r="G74" i="8"/>
  <c r="L74" i="8" s="1"/>
  <c r="G75" i="8"/>
  <c r="L75" i="8" s="1"/>
  <c r="G76" i="8"/>
  <c r="G77" i="8"/>
  <c r="G78" i="8"/>
  <c r="L78" i="8" s="1"/>
  <c r="G79" i="8"/>
  <c r="L79" i="8" s="1"/>
  <c r="G80" i="8"/>
  <c r="G81" i="8"/>
  <c r="G82" i="8"/>
  <c r="L82" i="8" s="1"/>
  <c r="G83" i="8"/>
  <c r="L83" i="8" s="1"/>
  <c r="G84" i="8"/>
  <c r="L84" i="8" s="1"/>
  <c r="G85" i="8"/>
  <c r="L85" i="8" s="1"/>
  <c r="G86" i="8"/>
  <c r="L86" i="8" s="1"/>
  <c r="G87" i="8"/>
  <c r="L87" i="8" s="1"/>
  <c r="G88" i="8"/>
  <c r="G89" i="8"/>
  <c r="G90" i="8"/>
  <c r="L90" i="8" s="1"/>
  <c r="G91" i="8"/>
  <c r="L91" i="8" s="1"/>
  <c r="G92" i="8"/>
  <c r="G93" i="8"/>
  <c r="G94" i="8"/>
  <c r="L94" i="8" s="1"/>
  <c r="G95" i="8"/>
  <c r="L95" i="8" s="1"/>
  <c r="G96" i="8"/>
  <c r="L96" i="8" s="1"/>
  <c r="G97" i="8"/>
  <c r="L97" i="8" s="1"/>
  <c r="G98" i="8"/>
  <c r="L98" i="8" s="1"/>
  <c r="G99" i="8"/>
  <c r="L99" i="8" s="1"/>
  <c r="G100" i="8"/>
  <c r="G101" i="8"/>
  <c r="G102" i="8"/>
  <c r="L102" i="8" s="1"/>
  <c r="G103" i="8"/>
  <c r="L103" i="8" s="1"/>
  <c r="G104" i="8"/>
  <c r="G105" i="8"/>
  <c r="G106" i="8"/>
  <c r="L106" i="8" s="1"/>
  <c r="G107" i="8"/>
  <c r="L107" i="8" s="1"/>
  <c r="G108" i="8"/>
  <c r="L108" i="8" s="1"/>
  <c r="G109" i="8"/>
  <c r="L109" i="8" s="1"/>
  <c r="G110" i="8"/>
  <c r="L110" i="8" s="1"/>
  <c r="G111" i="8"/>
  <c r="L111" i="8" s="1"/>
  <c r="G112" i="8"/>
  <c r="G113" i="8"/>
  <c r="G114" i="8"/>
  <c r="L114" i="8" s="1"/>
  <c r="G115" i="8"/>
  <c r="L115" i="8" s="1"/>
  <c r="G116" i="8"/>
  <c r="G117" i="8"/>
  <c r="G118" i="8"/>
  <c r="L118" i="8" s="1"/>
  <c r="G119" i="8"/>
  <c r="L119" i="8" s="1"/>
  <c r="G120" i="8"/>
  <c r="L120" i="8" s="1"/>
  <c r="G121" i="8"/>
  <c r="L121" i="8" s="1"/>
  <c r="G122" i="8"/>
  <c r="L122" i="8" s="1"/>
  <c r="G123" i="8"/>
  <c r="L123" i="8" s="1"/>
  <c r="G124" i="8"/>
  <c r="G125" i="8"/>
  <c r="G126" i="8"/>
  <c r="L126" i="8" s="1"/>
  <c r="G127" i="8"/>
  <c r="L127" i="8" s="1"/>
  <c r="G128" i="8"/>
  <c r="G129" i="8"/>
  <c r="G130" i="8"/>
  <c r="L130" i="8" s="1"/>
  <c r="G131" i="8"/>
  <c r="L131" i="8" s="1"/>
  <c r="G132" i="8"/>
  <c r="L132" i="8" s="1"/>
  <c r="G133" i="8"/>
  <c r="L133" i="8" s="1"/>
  <c r="G134" i="8"/>
  <c r="L134" i="8" s="1"/>
  <c r="G135" i="8"/>
  <c r="L135" i="8" s="1"/>
  <c r="G136" i="8"/>
  <c r="G137" i="8"/>
  <c r="G138" i="8"/>
  <c r="L138" i="8" s="1"/>
  <c r="G139" i="8"/>
  <c r="L139" i="8" s="1"/>
  <c r="G140" i="8"/>
  <c r="G141" i="8"/>
  <c r="G142" i="8"/>
  <c r="L142" i="8" s="1"/>
  <c r="G143" i="8"/>
  <c r="L143" i="8" s="1"/>
  <c r="G144" i="8"/>
  <c r="L144" i="8" s="1"/>
  <c r="G145" i="8"/>
  <c r="L145" i="8" s="1"/>
  <c r="G146" i="8"/>
  <c r="L146" i="8" s="1"/>
  <c r="G147" i="8"/>
  <c r="L147" i="8" s="1"/>
  <c r="G148" i="8"/>
  <c r="G149" i="8"/>
  <c r="G150" i="8"/>
  <c r="L150" i="8" s="1"/>
  <c r="G151" i="8"/>
  <c r="L151" i="8" s="1"/>
  <c r="G152" i="8"/>
  <c r="G153" i="8"/>
  <c r="G154" i="8"/>
  <c r="E106" i="35"/>
  <c r="E110" i="36"/>
  <c r="E106" i="36"/>
  <c r="E102" i="36"/>
  <c r="E99" i="36"/>
  <c r="E98" i="36"/>
  <c r="E101" i="36" s="1"/>
  <c r="E94" i="36"/>
  <c r="E91" i="36"/>
  <c r="E92" i="36" s="1"/>
  <c r="E90" i="36"/>
  <c r="E87" i="36"/>
  <c r="E85" i="36"/>
  <c r="E84" i="36"/>
  <c r="E77" i="36"/>
  <c r="E76" i="36"/>
  <c r="E74" i="36"/>
  <c r="E73" i="36"/>
  <c r="E72" i="36"/>
  <c r="E71" i="36"/>
  <c r="E70" i="36"/>
  <c r="E65" i="36"/>
  <c r="E62" i="36"/>
  <c r="E66" i="36" s="1"/>
  <c r="E58" i="36"/>
  <c r="E59" i="36" s="1"/>
  <c r="E57" i="36"/>
  <c r="E55" i="36"/>
  <c r="E54" i="36"/>
  <c r="E56" i="36" s="1"/>
  <c r="E52" i="36"/>
  <c r="E51" i="36"/>
  <c r="E50" i="36"/>
  <c r="E49" i="36"/>
  <c r="E47" i="36"/>
  <c r="E45" i="36"/>
  <c r="E44" i="36"/>
  <c r="E43" i="36"/>
  <c r="E41" i="36"/>
  <c r="E38" i="36"/>
  <c r="E37" i="36"/>
  <c r="E35" i="36"/>
  <c r="E33" i="36"/>
  <c r="E32" i="36"/>
  <c r="E31" i="36"/>
  <c r="E16" i="36"/>
  <c r="E17" i="36" s="1"/>
  <c r="E15" i="36"/>
  <c r="E14" i="36"/>
  <c r="E12" i="36"/>
  <c r="E10" i="36"/>
  <c r="E9" i="36"/>
  <c r="K9" i="36" s="1"/>
  <c r="K116" i="36" s="1"/>
  <c r="K8" i="36"/>
  <c r="I8" i="36"/>
  <c r="G8" i="36"/>
  <c r="E58" i="35"/>
  <c r="E103" i="35"/>
  <c r="E104" i="35" s="1"/>
  <c r="E102" i="35"/>
  <c r="E99" i="35"/>
  <c r="E98" i="35"/>
  <c r="E101" i="35" s="1"/>
  <c r="E91" i="35"/>
  <c r="E94" i="35" s="1"/>
  <c r="E90" i="35"/>
  <c r="E87" i="35"/>
  <c r="E85" i="35"/>
  <c r="E84" i="35"/>
  <c r="E77" i="35"/>
  <c r="E76" i="35"/>
  <c r="E74" i="35"/>
  <c r="E73" i="35"/>
  <c r="E72" i="35"/>
  <c r="E71" i="35"/>
  <c r="E70" i="35"/>
  <c r="E68" i="35"/>
  <c r="E62" i="35"/>
  <c r="E66" i="35" s="1"/>
  <c r="E57" i="35"/>
  <c r="E55" i="35"/>
  <c r="E54" i="35"/>
  <c r="E52" i="35"/>
  <c r="E51" i="35"/>
  <c r="E50" i="35"/>
  <c r="E49" i="35"/>
  <c r="E47" i="35"/>
  <c r="E45" i="35"/>
  <c r="E44" i="35"/>
  <c r="E43" i="35"/>
  <c r="E41" i="35"/>
  <c r="E38" i="35"/>
  <c r="E37" i="35"/>
  <c r="E35" i="35"/>
  <c r="E33" i="35"/>
  <c r="E32" i="35"/>
  <c r="E31" i="35"/>
  <c r="E16" i="35"/>
  <c r="E17" i="35" s="1"/>
  <c r="E15" i="35"/>
  <c r="E14" i="35"/>
  <c r="E12" i="35"/>
  <c r="E10" i="35"/>
  <c r="E9" i="35"/>
  <c r="K9" i="35" s="1"/>
  <c r="K115" i="35" s="1"/>
  <c r="K8" i="35"/>
  <c r="I8" i="35"/>
  <c r="G8" i="35"/>
  <c r="E112" i="34"/>
  <c r="E109" i="34" s="1"/>
  <c r="E108" i="34"/>
  <c r="E105" i="34"/>
  <c r="E104" i="34"/>
  <c r="E107" i="34" s="1"/>
  <c r="E102" i="34"/>
  <c r="E97" i="34"/>
  <c r="E100" i="34" s="1"/>
  <c r="E96" i="34"/>
  <c r="E93" i="34"/>
  <c r="E91" i="34"/>
  <c r="E90" i="34"/>
  <c r="E87" i="34"/>
  <c r="E83" i="34"/>
  <c r="E82" i="34"/>
  <c r="E80" i="34"/>
  <c r="E79" i="34"/>
  <c r="E78" i="34"/>
  <c r="E77" i="34"/>
  <c r="E76" i="34"/>
  <c r="E69" i="34"/>
  <c r="E68" i="34"/>
  <c r="E72" i="34" s="1"/>
  <c r="E66" i="34"/>
  <c r="E67" i="34"/>
  <c r="E63" i="34"/>
  <c r="E61" i="34"/>
  <c r="E60" i="34"/>
  <c r="E58" i="34"/>
  <c r="E57" i="34"/>
  <c r="E56" i="34"/>
  <c r="E55" i="34"/>
  <c r="E53" i="34"/>
  <c r="E51" i="34"/>
  <c r="E50" i="34"/>
  <c r="E49" i="34"/>
  <c r="E47" i="34"/>
  <c r="E44" i="34"/>
  <c r="E43" i="34"/>
  <c r="E41" i="34"/>
  <c r="E39" i="34"/>
  <c r="E38" i="34"/>
  <c r="E37" i="34"/>
  <c r="E22" i="34"/>
  <c r="E26" i="34" s="1"/>
  <c r="E21" i="34"/>
  <c r="E18" i="34"/>
  <c r="E17" i="34"/>
  <c r="E15" i="34"/>
  <c r="E14" i="34"/>
  <c r="E12" i="34"/>
  <c r="E10" i="34"/>
  <c r="E9" i="34"/>
  <c r="K9" i="34" s="1"/>
  <c r="K123" i="34" s="1"/>
  <c r="K8" i="34"/>
  <c r="I8" i="34"/>
  <c r="G8" i="34"/>
  <c r="E64" i="33"/>
  <c r="E112" i="33"/>
  <c r="E109" i="33"/>
  <c r="E110" i="33" s="1"/>
  <c r="E108" i="33"/>
  <c r="E105" i="33"/>
  <c r="E104" i="33"/>
  <c r="E107" i="33" s="1"/>
  <c r="E97" i="33"/>
  <c r="E100" i="33" s="1"/>
  <c r="E96" i="33"/>
  <c r="E93" i="33"/>
  <c r="E91" i="33"/>
  <c r="E90" i="33"/>
  <c r="E83" i="33"/>
  <c r="E86" i="33" s="1"/>
  <c r="E82" i="33"/>
  <c r="E80" i="33"/>
  <c r="E79" i="33"/>
  <c r="E78" i="33"/>
  <c r="E77" i="33"/>
  <c r="E76" i="33"/>
  <c r="E68" i="33"/>
  <c r="E72" i="33" s="1"/>
  <c r="E67" i="33"/>
  <c r="E63" i="33"/>
  <c r="E61" i="33"/>
  <c r="E60" i="33"/>
  <c r="E58" i="33"/>
  <c r="E57" i="33"/>
  <c r="E56" i="33"/>
  <c r="E55" i="33"/>
  <c r="E53" i="33"/>
  <c r="E51" i="33"/>
  <c r="E50" i="33"/>
  <c r="E49" i="33"/>
  <c r="E47" i="33"/>
  <c r="E44" i="33"/>
  <c r="E43" i="33"/>
  <c r="E41" i="33"/>
  <c r="E39" i="33"/>
  <c r="E38" i="33"/>
  <c r="E37" i="33"/>
  <c r="E40" i="33" s="1"/>
  <c r="E22" i="33"/>
  <c r="E23" i="33" s="1"/>
  <c r="E21" i="33"/>
  <c r="E18" i="33"/>
  <c r="E17" i="33"/>
  <c r="E19" i="33" s="1"/>
  <c r="E15" i="33"/>
  <c r="E14" i="33"/>
  <c r="E12" i="33"/>
  <c r="E10" i="33"/>
  <c r="E9" i="33"/>
  <c r="K9" i="33" s="1"/>
  <c r="K123" i="33" s="1"/>
  <c r="K8" i="33"/>
  <c r="I8" i="33"/>
  <c r="G8" i="33"/>
  <c r="E112" i="32"/>
  <c r="E108" i="32"/>
  <c r="E105" i="32"/>
  <c r="E104" i="32"/>
  <c r="E97" i="32"/>
  <c r="E102" i="32" s="1"/>
  <c r="E96" i="32"/>
  <c r="E93" i="32"/>
  <c r="E91" i="32"/>
  <c r="E90" i="32"/>
  <c r="E95" i="32" s="1"/>
  <c r="E83" i="32"/>
  <c r="E85" i="32" s="1"/>
  <c r="E82" i="32"/>
  <c r="E80" i="32"/>
  <c r="E79" i="32"/>
  <c r="E78" i="32"/>
  <c r="E77" i="32"/>
  <c r="E76" i="32"/>
  <c r="E68" i="32"/>
  <c r="E64" i="32"/>
  <c r="E63" i="32"/>
  <c r="E61" i="32"/>
  <c r="E60" i="32"/>
  <c r="E58" i="32"/>
  <c r="E57" i="32"/>
  <c r="E56" i="32"/>
  <c r="E55" i="32"/>
  <c r="E53" i="32"/>
  <c r="E51" i="32"/>
  <c r="E50" i="32"/>
  <c r="E49" i="32"/>
  <c r="E52" i="32" s="1"/>
  <c r="E47" i="32"/>
  <c r="E44" i="32"/>
  <c r="E43" i="32"/>
  <c r="E41" i="32"/>
  <c r="E40" i="32"/>
  <c r="E39" i="32"/>
  <c r="E38" i="32"/>
  <c r="E37" i="32"/>
  <c r="E22" i="32"/>
  <c r="E23" i="32" s="1"/>
  <c r="E21" i="32"/>
  <c r="E18" i="32"/>
  <c r="E17" i="32"/>
  <c r="E15" i="32"/>
  <c r="E14" i="32"/>
  <c r="E12" i="32"/>
  <c r="E10" i="32"/>
  <c r="E9" i="32"/>
  <c r="K9" i="32" s="1"/>
  <c r="K122" i="32" s="1"/>
  <c r="K8" i="32"/>
  <c r="I8" i="32"/>
  <c r="G8" i="32"/>
  <c r="E64" i="31"/>
  <c r="E66" i="31" s="1"/>
  <c r="E64" i="30"/>
  <c r="E112" i="31"/>
  <c r="E109" i="31" s="1"/>
  <c r="E108" i="31"/>
  <c r="E105" i="31"/>
  <c r="E104" i="31"/>
  <c r="E101" i="31"/>
  <c r="E99" i="31"/>
  <c r="E98" i="31"/>
  <c r="E97" i="31"/>
  <c r="E100" i="31" s="1"/>
  <c r="E96" i="31"/>
  <c r="E93" i="31"/>
  <c r="E91" i="31"/>
  <c r="E90" i="31"/>
  <c r="E95" i="31" s="1"/>
  <c r="E87" i="31"/>
  <c r="E84" i="31"/>
  <c r="E83" i="31"/>
  <c r="E82" i="31"/>
  <c r="E80" i="31"/>
  <c r="E79" i="31"/>
  <c r="E78" i="31"/>
  <c r="E77" i="31"/>
  <c r="E76" i="31"/>
  <c r="E71" i="31"/>
  <c r="E69" i="31"/>
  <c r="E68" i="31"/>
  <c r="E72" i="31" s="1"/>
  <c r="E65" i="31"/>
  <c r="E67" i="31"/>
  <c r="E63" i="31"/>
  <c r="E61" i="31"/>
  <c r="E60" i="31"/>
  <c r="E58" i="31"/>
  <c r="E57" i="31"/>
  <c r="E56" i="31"/>
  <c r="E55" i="31"/>
  <c r="E53" i="31"/>
  <c r="E51" i="31"/>
  <c r="E50" i="31"/>
  <c r="E49" i="31"/>
  <c r="E52" i="31" s="1"/>
  <c r="E47" i="31"/>
  <c r="E44" i="31"/>
  <c r="E43" i="31"/>
  <c r="E41" i="31"/>
  <c r="E39" i="31"/>
  <c r="E38" i="31"/>
  <c r="E37" i="31"/>
  <c r="E22" i="31"/>
  <c r="E30" i="31" s="1"/>
  <c r="E35" i="31" s="1"/>
  <c r="E21" i="31"/>
  <c r="E18" i="31"/>
  <c r="E17" i="31"/>
  <c r="E15" i="31"/>
  <c r="E14" i="31"/>
  <c r="E12" i="31"/>
  <c r="E10" i="31"/>
  <c r="E9" i="31"/>
  <c r="K8" i="31"/>
  <c r="I8" i="31"/>
  <c r="G8" i="31"/>
  <c r="E68" i="30"/>
  <c r="E83" i="30"/>
  <c r="E112" i="30"/>
  <c r="E97" i="30"/>
  <c r="E77" i="30"/>
  <c r="E65" i="30"/>
  <c r="E63" i="30"/>
  <c r="E61" i="30"/>
  <c r="E60" i="30"/>
  <c r="E53" i="30"/>
  <c r="E51" i="30"/>
  <c r="E50" i="30"/>
  <c r="E47" i="30"/>
  <c r="E44" i="30"/>
  <c r="E43" i="30"/>
  <c r="L113" i="36" l="1"/>
  <c r="L101" i="36"/>
  <c r="L89" i="36"/>
  <c r="L77" i="36"/>
  <c r="L65" i="36"/>
  <c r="L53" i="36"/>
  <c r="L41" i="36"/>
  <c r="L29" i="36"/>
  <c r="L17" i="36"/>
  <c r="L114" i="36"/>
  <c r="L102" i="36"/>
  <c r="L90" i="36"/>
  <c r="L78" i="36"/>
  <c r="L66" i="36"/>
  <c r="L54" i="36"/>
  <c r="L42" i="36"/>
  <c r="L30" i="36"/>
  <c r="L18" i="36"/>
  <c r="L112" i="36"/>
  <c r="L100" i="36"/>
  <c r="L88" i="36"/>
  <c r="L76" i="36"/>
  <c r="L64" i="36"/>
  <c r="L52" i="36"/>
  <c r="L40" i="36"/>
  <c r="L110" i="36"/>
  <c r="L98" i="36"/>
  <c r="L86" i="36"/>
  <c r="L74" i="36"/>
  <c r="L62" i="36"/>
  <c r="L50" i="36"/>
  <c r="L38" i="36"/>
  <c r="L26" i="36"/>
  <c r="L14" i="36"/>
  <c r="L109" i="36"/>
  <c r="L97" i="36"/>
  <c r="L85" i="36"/>
  <c r="L73" i="36"/>
  <c r="L61" i="36"/>
  <c r="L49" i="36"/>
  <c r="L37" i="36"/>
  <c r="L25" i="36"/>
  <c r="L13" i="36"/>
  <c r="L107" i="35"/>
  <c r="L71" i="35"/>
  <c r="L59" i="35"/>
  <c r="L47" i="35"/>
  <c r="L35" i="35"/>
  <c r="L109" i="35"/>
  <c r="L97" i="35"/>
  <c r="L85" i="35"/>
  <c r="L73" i="35"/>
  <c r="L61" i="35"/>
  <c r="L49" i="35"/>
  <c r="L37" i="35"/>
  <c r="L25" i="35"/>
  <c r="L13" i="35"/>
  <c r="L105" i="35"/>
  <c r="L93" i="35"/>
  <c r="L81" i="35"/>
  <c r="L69" i="35"/>
  <c r="L57" i="35"/>
  <c r="L45" i="35"/>
  <c r="L33" i="35"/>
  <c r="L21" i="35"/>
  <c r="L104" i="35"/>
  <c r="L92" i="35"/>
  <c r="L80" i="35"/>
  <c r="L68" i="35"/>
  <c r="L56" i="35"/>
  <c r="L44" i="35"/>
  <c r="L32" i="35"/>
  <c r="L20" i="35"/>
  <c r="L103" i="35"/>
  <c r="L91" i="35"/>
  <c r="L79" i="35"/>
  <c r="L67" i="35"/>
  <c r="L55" i="35"/>
  <c r="L43" i="35"/>
  <c r="L31" i="35"/>
  <c r="L19" i="35"/>
  <c r="L114" i="35"/>
  <c r="L102" i="35"/>
  <c r="L90" i="35"/>
  <c r="L78" i="35"/>
  <c r="L66" i="35"/>
  <c r="L54" i="35"/>
  <c r="L42" i="35"/>
  <c r="L30" i="35"/>
  <c r="L18" i="35"/>
  <c r="L113" i="35"/>
  <c r="L101" i="35"/>
  <c r="L89" i="35"/>
  <c r="L77" i="35"/>
  <c r="L41" i="35"/>
  <c r="L17" i="35"/>
  <c r="L112" i="35"/>
  <c r="L100" i="35"/>
  <c r="L88" i="35"/>
  <c r="L76" i="35"/>
  <c r="L64" i="35"/>
  <c r="L52" i="35"/>
  <c r="L40" i="35"/>
  <c r="L28" i="35"/>
  <c r="L16" i="35"/>
  <c r="L111" i="35"/>
  <c r="L99" i="35"/>
  <c r="L87" i="35"/>
  <c r="L75" i="35"/>
  <c r="L63" i="35"/>
  <c r="L51" i="35"/>
  <c r="L39" i="35"/>
  <c r="L27" i="35"/>
  <c r="L15" i="35"/>
  <c r="L112" i="34"/>
  <c r="L100" i="34"/>
  <c r="L88" i="34"/>
  <c r="L76" i="34"/>
  <c r="L64" i="34"/>
  <c r="L52" i="34"/>
  <c r="L40" i="34"/>
  <c r="L28" i="34"/>
  <c r="L16" i="34"/>
  <c r="L119" i="34"/>
  <c r="L107" i="34"/>
  <c r="L95" i="34"/>
  <c r="L83" i="34"/>
  <c r="L71" i="34"/>
  <c r="L59" i="34"/>
  <c r="L47" i="34"/>
  <c r="L35" i="34"/>
  <c r="L23" i="34"/>
  <c r="L11" i="34"/>
  <c r="L113" i="34"/>
  <c r="L101" i="34"/>
  <c r="L89" i="34"/>
  <c r="L77" i="34"/>
  <c r="L65" i="34"/>
  <c r="L53" i="34"/>
  <c r="L41" i="34"/>
  <c r="L29" i="34"/>
  <c r="L17" i="34"/>
  <c r="L115" i="33"/>
  <c r="L103" i="33"/>
  <c r="L91" i="33"/>
  <c r="L79" i="33"/>
  <c r="L67" i="33"/>
  <c r="L55" i="33"/>
  <c r="L43" i="33"/>
  <c r="L31" i="33"/>
  <c r="L19" i="33"/>
  <c r="L116" i="33"/>
  <c r="L104" i="33"/>
  <c r="L92" i="33"/>
  <c r="L80" i="33"/>
  <c r="L68" i="33"/>
  <c r="L56" i="33"/>
  <c r="L44" i="33"/>
  <c r="L32" i="33"/>
  <c r="L20" i="33"/>
  <c r="L113" i="33"/>
  <c r="L101" i="33"/>
  <c r="L89" i="33"/>
  <c r="L77" i="33"/>
  <c r="L65" i="33"/>
  <c r="L53" i="33"/>
  <c r="L41" i="33"/>
  <c r="L29" i="33"/>
  <c r="L17" i="33"/>
  <c r="L116" i="32"/>
  <c r="L104" i="32"/>
  <c r="L92" i="32"/>
  <c r="L80" i="32"/>
  <c r="L68" i="32"/>
  <c r="L56" i="32"/>
  <c r="L44" i="32"/>
  <c r="L32" i="32"/>
  <c r="L20" i="32"/>
  <c r="L8" i="32"/>
  <c r="L15" i="32"/>
  <c r="L120" i="32"/>
  <c r="L108" i="32"/>
  <c r="L96" i="32"/>
  <c r="L84" i="32"/>
  <c r="L72" i="32"/>
  <c r="L60" i="32"/>
  <c r="L48" i="32"/>
  <c r="L36" i="32"/>
  <c r="L24" i="32"/>
  <c r="L114" i="32"/>
  <c r="L102" i="32"/>
  <c r="L90" i="32"/>
  <c r="L78" i="32"/>
  <c r="L66" i="32"/>
  <c r="L54" i="32"/>
  <c r="L42" i="32"/>
  <c r="L30" i="32"/>
  <c r="L18" i="32"/>
  <c r="L111" i="32"/>
  <c r="L99" i="32"/>
  <c r="L87" i="32"/>
  <c r="L75" i="32"/>
  <c r="L63" i="32"/>
  <c r="L51" i="32"/>
  <c r="L39" i="32"/>
  <c r="L27" i="32"/>
  <c r="L119" i="31"/>
  <c r="L107" i="31"/>
  <c r="L95" i="31"/>
  <c r="L83" i="31"/>
  <c r="L71" i="31"/>
  <c r="L59" i="31"/>
  <c r="L47" i="31"/>
  <c r="L35" i="31"/>
  <c r="L23" i="31"/>
  <c r="L11" i="31"/>
  <c r="L110" i="31"/>
  <c r="L98" i="31"/>
  <c r="L86" i="31"/>
  <c r="L74" i="31"/>
  <c r="L62" i="31"/>
  <c r="L50" i="31"/>
  <c r="L38" i="31"/>
  <c r="L26" i="31"/>
  <c r="L14" i="31"/>
  <c r="L117" i="31"/>
  <c r="L105" i="31"/>
  <c r="L93" i="31"/>
  <c r="L81" i="31"/>
  <c r="L69" i="31"/>
  <c r="L57" i="31"/>
  <c r="L45" i="31"/>
  <c r="L33" i="31"/>
  <c r="L21" i="31"/>
  <c r="L115" i="31"/>
  <c r="L103" i="31"/>
  <c r="L91" i="31"/>
  <c r="L79" i="31"/>
  <c r="L67" i="31"/>
  <c r="L55" i="31"/>
  <c r="L43" i="31"/>
  <c r="L31" i="31"/>
  <c r="L19" i="31"/>
  <c r="L114" i="31"/>
  <c r="L102" i="31"/>
  <c r="L90" i="31"/>
  <c r="L78" i="31"/>
  <c r="L66" i="31"/>
  <c r="L54" i="31"/>
  <c r="L42" i="31"/>
  <c r="L30" i="31"/>
  <c r="L18" i="31"/>
  <c r="L116" i="30"/>
  <c r="L104" i="30"/>
  <c r="L92" i="30"/>
  <c r="L80" i="30"/>
  <c r="L68" i="30"/>
  <c r="L56" i="30"/>
  <c r="L44" i="30"/>
  <c r="L32" i="30"/>
  <c r="L20" i="30"/>
  <c r="L119" i="30"/>
  <c r="L107" i="30"/>
  <c r="L95" i="30"/>
  <c r="L83" i="30"/>
  <c r="L71" i="30"/>
  <c r="L59" i="30"/>
  <c r="L47" i="30"/>
  <c r="L35" i="30"/>
  <c r="L23" i="30"/>
  <c r="L11" i="30"/>
  <c r="L117" i="30"/>
  <c r="L105" i="30"/>
  <c r="L93" i="30"/>
  <c r="L81" i="30"/>
  <c r="L69" i="30"/>
  <c r="L57" i="30"/>
  <c r="L45" i="30"/>
  <c r="L33" i="30"/>
  <c r="L21" i="30"/>
  <c r="L111" i="30"/>
  <c r="L99" i="30"/>
  <c r="L87" i="30"/>
  <c r="L75" i="30"/>
  <c r="L63" i="30"/>
  <c r="L51" i="30"/>
  <c r="L39" i="30"/>
  <c r="L27" i="30"/>
  <c r="L15" i="30"/>
  <c r="L109" i="30"/>
  <c r="L97" i="30"/>
  <c r="L85" i="30"/>
  <c r="L73" i="30"/>
  <c r="L61" i="30"/>
  <c r="L49" i="30"/>
  <c r="L37" i="30"/>
  <c r="L25" i="30"/>
  <c r="L13" i="30"/>
  <c r="L145" i="29"/>
  <c r="L133" i="29"/>
  <c r="L121" i="29"/>
  <c r="L109" i="29"/>
  <c r="L97" i="29"/>
  <c r="L85" i="29"/>
  <c r="L73" i="29"/>
  <c r="L61" i="29"/>
  <c r="L49" i="29"/>
  <c r="L37" i="29"/>
  <c r="L25" i="29"/>
  <c r="L13" i="29"/>
  <c r="L139" i="29"/>
  <c r="L127" i="29"/>
  <c r="L115" i="29"/>
  <c r="L103" i="29"/>
  <c r="L91" i="29"/>
  <c r="L79" i="29"/>
  <c r="L67" i="29"/>
  <c r="L55" i="29"/>
  <c r="L43" i="29"/>
  <c r="L31" i="29"/>
  <c r="L19" i="29"/>
  <c r="L138" i="29"/>
  <c r="L126" i="29"/>
  <c r="L114" i="29"/>
  <c r="L102" i="29"/>
  <c r="L90" i="29"/>
  <c r="L78" i="29"/>
  <c r="L66" i="29"/>
  <c r="L54" i="29"/>
  <c r="L42" i="29"/>
  <c r="L30" i="29"/>
  <c r="L18" i="29"/>
  <c r="L152" i="28"/>
  <c r="L140" i="28"/>
  <c r="L128" i="28"/>
  <c r="L116" i="28"/>
  <c r="L80" i="28"/>
  <c r="L100" i="28"/>
  <c r="L37" i="28"/>
  <c r="L25" i="28"/>
  <c r="L13" i="28"/>
  <c r="L144" i="28"/>
  <c r="L132" i="28"/>
  <c r="L120" i="28"/>
  <c r="L108" i="28"/>
  <c r="L96" i="28"/>
  <c r="L84" i="28"/>
  <c r="L72" i="28"/>
  <c r="L60" i="28"/>
  <c r="L48" i="28"/>
  <c r="L36" i="28"/>
  <c r="L24" i="28"/>
  <c r="L12" i="28"/>
  <c r="L154" i="28"/>
  <c r="L142" i="28"/>
  <c r="L130" i="28"/>
  <c r="L118" i="28"/>
  <c r="L106" i="28"/>
  <c r="L82" i="28"/>
  <c r="L70" i="28"/>
  <c r="L58" i="28"/>
  <c r="L46" i="28"/>
  <c r="L34" i="28"/>
  <c r="L22" i="28"/>
  <c r="L10" i="28"/>
  <c r="L151" i="28"/>
  <c r="L139" i="28"/>
  <c r="L127" i="28"/>
  <c r="L115" i="28"/>
  <c r="L103" i="28"/>
  <c r="L91" i="28"/>
  <c r="L79" i="28"/>
  <c r="L67" i="28"/>
  <c r="L55" i="28"/>
  <c r="L43" i="28"/>
  <c r="L31" i="28"/>
  <c r="L19" i="28"/>
  <c r="L147" i="28"/>
  <c r="L135" i="28"/>
  <c r="L123" i="28"/>
  <c r="L111" i="28"/>
  <c r="L99" i="28"/>
  <c r="L87" i="28"/>
  <c r="L75" i="28"/>
  <c r="L63" i="28"/>
  <c r="L51" i="28"/>
  <c r="L145" i="28"/>
  <c r="L133" i="28"/>
  <c r="L121" i="28"/>
  <c r="L109" i="28"/>
  <c r="L97" i="28"/>
  <c r="L85" i="28"/>
  <c r="L73" i="28"/>
  <c r="L61" i="28"/>
  <c r="L49" i="28"/>
  <c r="L146" i="26"/>
  <c r="L134" i="26"/>
  <c r="L122" i="26"/>
  <c r="L110" i="26"/>
  <c r="L98" i="26"/>
  <c r="L86" i="26"/>
  <c r="L74" i="26"/>
  <c r="L62" i="26"/>
  <c r="L50" i="26"/>
  <c r="L38" i="26"/>
  <c r="L26" i="26"/>
  <c r="L14" i="26"/>
  <c r="L145" i="26"/>
  <c r="L133" i="26"/>
  <c r="L121" i="26"/>
  <c r="L109" i="26"/>
  <c r="L97" i="26"/>
  <c r="L85" i="26"/>
  <c r="L73" i="26"/>
  <c r="L61" i="26"/>
  <c r="L49" i="26"/>
  <c r="L37" i="26"/>
  <c r="L25" i="26"/>
  <c r="L13" i="26"/>
  <c r="L142" i="26"/>
  <c r="L130" i="26"/>
  <c r="L118" i="26"/>
  <c r="L106" i="26"/>
  <c r="L94" i="26"/>
  <c r="L82" i="26"/>
  <c r="L70" i="26"/>
  <c r="L58" i="26"/>
  <c r="L46" i="26"/>
  <c r="L34" i="26"/>
  <c r="L22" i="26"/>
  <c r="L10" i="26"/>
  <c r="L148" i="26"/>
  <c r="L136" i="26"/>
  <c r="L124" i="26"/>
  <c r="L112" i="26"/>
  <c r="L88" i="26"/>
  <c r="L76" i="26"/>
  <c r="L64" i="26"/>
  <c r="L52" i="26"/>
  <c r="L40" i="26"/>
  <c r="L28" i="26"/>
  <c r="L16" i="26"/>
  <c r="L139" i="26"/>
  <c r="L127" i="26"/>
  <c r="L115" i="26"/>
  <c r="L103" i="26"/>
  <c r="L91" i="26"/>
  <c r="L79" i="26"/>
  <c r="L67" i="26"/>
  <c r="L55" i="26"/>
  <c r="L43" i="26"/>
  <c r="L31" i="26"/>
  <c r="L19" i="26"/>
  <c r="L147" i="26"/>
  <c r="L135" i="26"/>
  <c r="L123" i="26"/>
  <c r="L111" i="26"/>
  <c r="L99" i="26"/>
  <c r="L87" i="26"/>
  <c r="L75" i="26"/>
  <c r="L63" i="26"/>
  <c r="L51" i="26"/>
  <c r="L39" i="26"/>
  <c r="L27" i="26"/>
  <c r="L15" i="26"/>
  <c r="G150" i="26"/>
  <c r="L24" i="27"/>
  <c r="L12" i="27"/>
  <c r="L144" i="27"/>
  <c r="L132" i="27"/>
  <c r="L120" i="27"/>
  <c r="L108" i="27"/>
  <c r="L96" i="27"/>
  <c r="L84" i="27"/>
  <c r="L72" i="27"/>
  <c r="L60" i="27"/>
  <c r="L48" i="27"/>
  <c r="L36" i="27"/>
  <c r="L152" i="27"/>
  <c r="L140" i="27"/>
  <c r="L128" i="27"/>
  <c r="L116" i="27"/>
  <c r="L104" i="27"/>
  <c r="L92" i="27"/>
  <c r="L80" i="27"/>
  <c r="L68" i="27"/>
  <c r="L56" i="27"/>
  <c r="L44" i="27"/>
  <c r="L32" i="27"/>
  <c r="L20" i="27"/>
  <c r="L144" i="25"/>
  <c r="L132" i="25"/>
  <c r="L120" i="25"/>
  <c r="L108" i="25"/>
  <c r="L96" i="25"/>
  <c r="L84" i="25"/>
  <c r="L72" i="25"/>
  <c r="L60" i="25"/>
  <c r="L48" i="25"/>
  <c r="L36" i="25"/>
  <c r="L24" i="25"/>
  <c r="L12" i="25"/>
  <c r="L140" i="25"/>
  <c r="L128" i="25"/>
  <c r="L116" i="25"/>
  <c r="L104" i="25"/>
  <c r="L92" i="25"/>
  <c r="L80" i="25"/>
  <c r="L68" i="25"/>
  <c r="L56" i="25"/>
  <c r="L44" i="25"/>
  <c r="L32" i="25"/>
  <c r="L110" i="25"/>
  <c r="L98" i="25"/>
  <c r="L74" i="25"/>
  <c r="L62" i="25"/>
  <c r="L14" i="25"/>
  <c r="L138" i="25"/>
  <c r="L126" i="25"/>
  <c r="L114" i="25"/>
  <c r="L102" i="25"/>
  <c r="L90" i="25"/>
  <c r="L78" i="25"/>
  <c r="L66" i="25"/>
  <c r="L54" i="25"/>
  <c r="L42" i="25"/>
  <c r="L30" i="25"/>
  <c r="L18" i="25"/>
  <c r="L149" i="25"/>
  <c r="L137" i="25"/>
  <c r="L125" i="25"/>
  <c r="L113" i="25"/>
  <c r="L101" i="25"/>
  <c r="L89" i="25"/>
  <c r="L77" i="25"/>
  <c r="L65" i="25"/>
  <c r="L53" i="25"/>
  <c r="L41" i="25"/>
  <c r="L29" i="25"/>
  <c r="L17" i="25"/>
  <c r="L107" i="24"/>
  <c r="L141" i="24"/>
  <c r="L57" i="24"/>
  <c r="L21" i="24"/>
  <c r="L33" i="24"/>
  <c r="L117" i="24"/>
  <c r="G154" i="24"/>
  <c r="L146" i="17"/>
  <c r="L134" i="17"/>
  <c r="L122" i="17"/>
  <c r="L110" i="17"/>
  <c r="L98" i="17"/>
  <c r="L86" i="17"/>
  <c r="L74" i="17"/>
  <c r="L62" i="17"/>
  <c r="L50" i="17"/>
  <c r="L38" i="17"/>
  <c r="L26" i="17"/>
  <c r="L14" i="17"/>
  <c r="L143" i="17"/>
  <c r="L131" i="17"/>
  <c r="L119" i="17"/>
  <c r="L107" i="17"/>
  <c r="L95" i="17"/>
  <c r="L83" i="17"/>
  <c r="L71" i="17"/>
  <c r="L59" i="17"/>
  <c r="L47" i="17"/>
  <c r="L35" i="17"/>
  <c r="L23" i="17"/>
  <c r="L11" i="17"/>
  <c r="L149" i="17"/>
  <c r="L148" i="17"/>
  <c r="L137" i="17"/>
  <c r="L125" i="17"/>
  <c r="L113" i="17"/>
  <c r="L101" i="17"/>
  <c r="L89" i="17"/>
  <c r="L77" i="17"/>
  <c r="L65" i="17"/>
  <c r="L53" i="17"/>
  <c r="L41" i="17"/>
  <c r="L29" i="17"/>
  <c r="L17" i="17"/>
  <c r="L136" i="17"/>
  <c r="L124" i="17"/>
  <c r="L112" i="17"/>
  <c r="L100" i="17"/>
  <c r="L88" i="17"/>
  <c r="L76" i="17"/>
  <c r="L64" i="17"/>
  <c r="L52" i="17"/>
  <c r="L40" i="17"/>
  <c r="L28" i="17"/>
  <c r="L16" i="17"/>
  <c r="L139" i="17"/>
  <c r="L127" i="17"/>
  <c r="L115" i="17"/>
  <c r="L103" i="17"/>
  <c r="L91" i="17"/>
  <c r="L79" i="17"/>
  <c r="L67" i="17"/>
  <c r="L55" i="17"/>
  <c r="L43" i="17"/>
  <c r="L31" i="17"/>
  <c r="L19" i="17"/>
  <c r="L138" i="17"/>
  <c r="L126" i="17"/>
  <c r="L114" i="17"/>
  <c r="L102" i="17"/>
  <c r="L90" i="17"/>
  <c r="L78" i="17"/>
  <c r="L66" i="17"/>
  <c r="L54" i="17"/>
  <c r="L42" i="17"/>
  <c r="L30" i="17"/>
  <c r="L18" i="17"/>
  <c r="L144" i="16"/>
  <c r="L132" i="16"/>
  <c r="L120" i="16"/>
  <c r="L108" i="16"/>
  <c r="L96" i="16"/>
  <c r="L84" i="16"/>
  <c r="L72" i="16"/>
  <c r="L60" i="16"/>
  <c r="L48" i="16"/>
  <c r="L154" i="16"/>
  <c r="L142" i="16"/>
  <c r="L130" i="16"/>
  <c r="L118" i="16"/>
  <c r="L106" i="16"/>
  <c r="L94" i="16"/>
  <c r="L82" i="16"/>
  <c r="L70" i="16"/>
  <c r="L58" i="16"/>
  <c r="L46" i="16"/>
  <c r="L34" i="16"/>
  <c r="L22" i="16"/>
  <c r="L10" i="16"/>
  <c r="L141" i="16"/>
  <c r="L129" i="16"/>
  <c r="L117" i="16"/>
  <c r="L93" i="16"/>
  <c r="L81" i="16"/>
  <c r="L69" i="16"/>
  <c r="L45" i="16"/>
  <c r="L33" i="16"/>
  <c r="L21" i="16"/>
  <c r="L149" i="16"/>
  <c r="L137" i="16"/>
  <c r="L125" i="16"/>
  <c r="L113" i="16"/>
  <c r="L101" i="16"/>
  <c r="L89" i="16"/>
  <c r="L77" i="16"/>
  <c r="L65" i="16"/>
  <c r="L53" i="16"/>
  <c r="L41" i="16"/>
  <c r="L29" i="16"/>
  <c r="L17" i="16"/>
  <c r="L147" i="16"/>
  <c r="L135" i="16"/>
  <c r="L123" i="16"/>
  <c r="L111" i="16"/>
  <c r="L99" i="16"/>
  <c r="L87" i="16"/>
  <c r="L75" i="16"/>
  <c r="L63" i="16"/>
  <c r="L51" i="16"/>
  <c r="L39" i="16"/>
  <c r="L27" i="16"/>
  <c r="L15" i="16"/>
  <c r="L145" i="16"/>
  <c r="L133" i="16"/>
  <c r="L121" i="16"/>
  <c r="L109" i="16"/>
  <c r="L97" i="16"/>
  <c r="L85" i="16"/>
  <c r="L73" i="16"/>
  <c r="L61" i="16"/>
  <c r="L49" i="16"/>
  <c r="L37" i="16"/>
  <c r="L25" i="16"/>
  <c r="L13" i="16"/>
  <c r="L150" i="16"/>
  <c r="L138" i="16"/>
  <c r="L126" i="16"/>
  <c r="L114" i="16"/>
  <c r="L102" i="16"/>
  <c r="L90" i="16"/>
  <c r="L78" i="16"/>
  <c r="L66" i="16"/>
  <c r="L54" i="16"/>
  <c r="L42" i="16"/>
  <c r="L30" i="16"/>
  <c r="L18" i="16"/>
  <c r="L148" i="9"/>
  <c r="L139" i="9"/>
  <c r="L127" i="9"/>
  <c r="L115" i="9"/>
  <c r="L103" i="9"/>
  <c r="L91" i="9"/>
  <c r="L79" i="9"/>
  <c r="L67" i="9"/>
  <c r="L55" i="9"/>
  <c r="L43" i="9"/>
  <c r="L31" i="9"/>
  <c r="L19" i="9"/>
  <c r="L126" i="9"/>
  <c r="L102" i="9"/>
  <c r="L78" i="9"/>
  <c r="L54" i="9"/>
  <c r="L30" i="9"/>
  <c r="L146" i="9"/>
  <c r="L134" i="9"/>
  <c r="L110" i="9"/>
  <c r="L86" i="9"/>
  <c r="L62" i="9"/>
  <c r="L38" i="9"/>
  <c r="L14" i="9"/>
  <c r="L145" i="9"/>
  <c r="L133" i="9"/>
  <c r="L109" i="9"/>
  <c r="L97" i="9"/>
  <c r="L85" i="9"/>
  <c r="L61" i="9"/>
  <c r="L49" i="9"/>
  <c r="L37" i="9"/>
  <c r="L13" i="9"/>
  <c r="L138" i="9"/>
  <c r="L114" i="9"/>
  <c r="L90" i="9"/>
  <c r="L66" i="9"/>
  <c r="L42" i="9"/>
  <c r="L18" i="9"/>
  <c r="L122" i="9"/>
  <c r="L98" i="9"/>
  <c r="L74" i="9"/>
  <c r="L50" i="9"/>
  <c r="L26" i="9"/>
  <c r="L136" i="9"/>
  <c r="L124" i="9"/>
  <c r="L112" i="9"/>
  <c r="L100" i="9"/>
  <c r="L88" i="9"/>
  <c r="L76" i="9"/>
  <c r="L64" i="9"/>
  <c r="L52" i="9"/>
  <c r="L40" i="9"/>
  <c r="L28" i="9"/>
  <c r="L16" i="9"/>
  <c r="L153" i="8"/>
  <c r="L149" i="8"/>
  <c r="L137" i="8"/>
  <c r="L125" i="8"/>
  <c r="L113" i="8"/>
  <c r="L101" i="8"/>
  <c r="L89" i="8"/>
  <c r="L77" i="8"/>
  <c r="L65" i="8"/>
  <c r="L53" i="8"/>
  <c r="L41" i="8"/>
  <c r="L29" i="8"/>
  <c r="L17" i="8"/>
  <c r="L148" i="8"/>
  <c r="L136" i="8"/>
  <c r="L124" i="8"/>
  <c r="L112" i="8"/>
  <c r="L100" i="8"/>
  <c r="L88" i="8"/>
  <c r="L76" i="8"/>
  <c r="L64" i="8"/>
  <c r="L52" i="8"/>
  <c r="L40" i="8"/>
  <c r="L28" i="8"/>
  <c r="L16" i="8"/>
  <c r="L152" i="8"/>
  <c r="L140" i="8"/>
  <c r="L128" i="8"/>
  <c r="L116" i="8"/>
  <c r="L104" i="8"/>
  <c r="L92" i="8"/>
  <c r="L80" i="8"/>
  <c r="L68" i="8"/>
  <c r="L56" i="8"/>
  <c r="L44" i="8"/>
  <c r="L32" i="8"/>
  <c r="L20" i="8"/>
  <c r="L18" i="8"/>
  <c r="L141" i="8"/>
  <c r="L129" i="8"/>
  <c r="L117" i="8"/>
  <c r="L105" i="8"/>
  <c r="L93" i="8"/>
  <c r="L81" i="8"/>
  <c r="L69" i="8"/>
  <c r="L57" i="8"/>
  <c r="L45" i="8"/>
  <c r="L33" i="8"/>
  <c r="L21" i="8"/>
  <c r="E93" i="36"/>
  <c r="L8" i="36"/>
  <c r="E81" i="36"/>
  <c r="E60" i="36"/>
  <c r="E61" i="36"/>
  <c r="E61" i="35"/>
  <c r="E110" i="34"/>
  <c r="E116" i="34"/>
  <c r="E99" i="34"/>
  <c r="E23" i="34"/>
  <c r="E71" i="34"/>
  <c r="L8" i="34"/>
  <c r="E25" i="34"/>
  <c r="E84" i="34"/>
  <c r="E74" i="34"/>
  <c r="E109" i="32"/>
  <c r="E72" i="32"/>
  <c r="E25" i="31"/>
  <c r="E74" i="31"/>
  <c r="L8" i="31"/>
  <c r="E40" i="31"/>
  <c r="E86" i="31"/>
  <c r="E102" i="31"/>
  <c r="E109" i="30"/>
  <c r="E11" i="36"/>
  <c r="G9" i="36"/>
  <c r="E19" i="36"/>
  <c r="E78" i="36"/>
  <c r="I9" i="36"/>
  <c r="I116" i="36" s="1"/>
  <c r="E68" i="36"/>
  <c r="E79" i="36"/>
  <c r="E96" i="36"/>
  <c r="E63" i="36"/>
  <c r="E103" i="36"/>
  <c r="E109" i="36" s="1"/>
  <c r="E95" i="36"/>
  <c r="E24" i="36"/>
  <c r="E34" i="36"/>
  <c r="E80" i="36"/>
  <c r="E18" i="36"/>
  <c r="E39" i="36"/>
  <c r="E46" i="36"/>
  <c r="E64" i="36"/>
  <c r="E82" i="36"/>
  <c r="E89" i="36"/>
  <c r="E20" i="36"/>
  <c r="E81" i="35"/>
  <c r="L8" i="35"/>
  <c r="E63" i="35"/>
  <c r="E96" i="35"/>
  <c r="E108" i="35"/>
  <c r="E19" i="35"/>
  <c r="E60" i="35"/>
  <c r="E78" i="35"/>
  <c r="E93" i="35"/>
  <c r="E24" i="35"/>
  <c r="E65" i="35"/>
  <c r="E34" i="35"/>
  <c r="E80" i="35"/>
  <c r="G9" i="35"/>
  <c r="G115" i="35" s="1"/>
  <c r="E18" i="35"/>
  <c r="E39" i="35"/>
  <c r="E59" i="35"/>
  <c r="E92" i="35"/>
  <c r="I9" i="35"/>
  <c r="I115" i="35" s="1"/>
  <c r="E11" i="35"/>
  <c r="E46" i="35"/>
  <c r="E56" i="35"/>
  <c r="E64" i="35"/>
  <c r="E82" i="35"/>
  <c r="E89" i="35"/>
  <c r="E109" i="35"/>
  <c r="E20" i="35"/>
  <c r="E79" i="35"/>
  <c r="E29" i="34"/>
  <c r="E27" i="34"/>
  <c r="E28" i="34"/>
  <c r="E115" i="34"/>
  <c r="E30" i="34"/>
  <c r="E40" i="34"/>
  <c r="E86" i="34"/>
  <c r="G9" i="34"/>
  <c r="G123" i="34" s="1"/>
  <c r="E19" i="34"/>
  <c r="E24" i="34"/>
  <c r="E45" i="34"/>
  <c r="E65" i="34"/>
  <c r="E98" i="34"/>
  <c r="I9" i="34"/>
  <c r="I123" i="34" s="1"/>
  <c r="E11" i="34"/>
  <c r="E52" i="34"/>
  <c r="E62" i="34"/>
  <c r="E70" i="34"/>
  <c r="E88" i="34"/>
  <c r="E95" i="34"/>
  <c r="E85" i="34"/>
  <c r="E102" i="33"/>
  <c r="E62" i="33"/>
  <c r="E52" i="33"/>
  <c r="E11" i="33"/>
  <c r="E85" i="33"/>
  <c r="E70" i="33"/>
  <c r="E71" i="33"/>
  <c r="E84" i="33"/>
  <c r="E66" i="33"/>
  <c r="L8" i="33"/>
  <c r="G9" i="33"/>
  <c r="G123" i="33" s="1"/>
  <c r="E25" i="33"/>
  <c r="I9" i="33"/>
  <c r="I123" i="33" s="1"/>
  <c r="E87" i="33"/>
  <c r="E95" i="33"/>
  <c r="E99" i="33"/>
  <c r="E69" i="33"/>
  <c r="E74" i="33"/>
  <c r="E88" i="33"/>
  <c r="E45" i="33"/>
  <c r="E115" i="33"/>
  <c r="E30" i="33"/>
  <c r="E24" i="33"/>
  <c r="E65" i="33"/>
  <c r="E98" i="33"/>
  <c r="E116" i="33"/>
  <c r="E26" i="33"/>
  <c r="E84" i="32"/>
  <c r="E99" i="32"/>
  <c r="E74" i="32"/>
  <c r="E86" i="32"/>
  <c r="E69" i="32"/>
  <c r="E87" i="32"/>
  <c r="E71" i="32"/>
  <c r="E30" i="32"/>
  <c r="E45" i="32"/>
  <c r="E67" i="32"/>
  <c r="E65" i="32"/>
  <c r="E19" i="32"/>
  <c r="E66" i="32"/>
  <c r="E26" i="32"/>
  <c r="E24" i="32"/>
  <c r="E25" i="32"/>
  <c r="E100" i="32"/>
  <c r="E98" i="32"/>
  <c r="E107" i="32"/>
  <c r="G9" i="32"/>
  <c r="G122" i="32" s="1"/>
  <c r="I9" i="32"/>
  <c r="I122" i="32" s="1"/>
  <c r="E11" i="32"/>
  <c r="E62" i="32"/>
  <c r="E70" i="32"/>
  <c r="E88" i="32"/>
  <c r="E23" i="31"/>
  <c r="E26" i="31"/>
  <c r="E24" i="31"/>
  <c r="E107" i="31"/>
  <c r="E45" i="31"/>
  <c r="E110" i="31"/>
  <c r="E115" i="31"/>
  <c r="E31" i="31"/>
  <c r="E32" i="31"/>
  <c r="E62" i="31"/>
  <c r="E19" i="31"/>
  <c r="K9" i="31"/>
  <c r="K121" i="31" s="1"/>
  <c r="E11" i="31"/>
  <c r="I9" i="31"/>
  <c r="I121" i="31" s="1"/>
  <c r="G9" i="31"/>
  <c r="G121" i="31" s="1"/>
  <c r="E33" i="31"/>
  <c r="E70" i="31"/>
  <c r="E88" i="31"/>
  <c r="E85" i="31"/>
  <c r="E66" i="30"/>
  <c r="E67" i="30"/>
  <c r="E79" i="30"/>
  <c r="E76" i="30"/>
  <c r="E78" i="30"/>
  <c r="E82" i="30"/>
  <c r="E80" i="30"/>
  <c r="E62" i="30"/>
  <c r="E58" i="30"/>
  <c r="E57" i="30"/>
  <c r="E55" i="30"/>
  <c r="E56" i="30"/>
  <c r="E49" i="30"/>
  <c r="E45" i="30"/>
  <c r="E22" i="30"/>
  <c r="E108" i="30"/>
  <c r="E105" i="30"/>
  <c r="E104" i="30"/>
  <c r="E102" i="30"/>
  <c r="E100" i="30"/>
  <c r="E99" i="30"/>
  <c r="E98" i="30"/>
  <c r="E88" i="30"/>
  <c r="E87" i="30"/>
  <c r="E86" i="30"/>
  <c r="E85" i="30"/>
  <c r="E84" i="30"/>
  <c r="E69" i="30"/>
  <c r="E41" i="30"/>
  <c r="E39" i="30"/>
  <c r="E38" i="30"/>
  <c r="E37" i="30"/>
  <c r="E21" i="30"/>
  <c r="E18" i="30"/>
  <c r="E17" i="30"/>
  <c r="E15" i="30"/>
  <c r="E12" i="30"/>
  <c r="E10" i="30"/>
  <c r="E9" i="30"/>
  <c r="K8" i="30"/>
  <c r="I8" i="30"/>
  <c r="E145" i="29"/>
  <c r="E142" i="29"/>
  <c r="E141" i="29"/>
  <c r="E140" i="29"/>
  <c r="E138" i="29"/>
  <c r="E135" i="29"/>
  <c r="E134" i="29"/>
  <c r="E132" i="29"/>
  <c r="E131" i="29"/>
  <c r="E129" i="29"/>
  <c r="E127" i="29"/>
  <c r="E126" i="29"/>
  <c r="E125" i="29"/>
  <c r="E128" i="29" s="1"/>
  <c r="E123" i="29"/>
  <c r="E120" i="29"/>
  <c r="E119" i="29"/>
  <c r="E118" i="29"/>
  <c r="E116" i="29"/>
  <c r="E115" i="29"/>
  <c r="E110" i="29"/>
  <c r="E113" i="29"/>
  <c r="E108" i="29"/>
  <c r="E105" i="29"/>
  <c r="E104" i="29"/>
  <c r="E102" i="29"/>
  <c r="E100" i="29"/>
  <c r="E99" i="29"/>
  <c r="E98" i="29"/>
  <c r="E101" i="29" s="1"/>
  <c r="E96" i="29"/>
  <c r="E95" i="29"/>
  <c r="E94" i="29"/>
  <c r="E93" i="29"/>
  <c r="E92" i="29"/>
  <c r="E90" i="29"/>
  <c r="E87" i="29"/>
  <c r="E86" i="29"/>
  <c r="E85" i="29"/>
  <c r="E83" i="29"/>
  <c r="E81" i="29"/>
  <c r="E79" i="29"/>
  <c r="E78" i="29"/>
  <c r="E80" i="29" s="1"/>
  <c r="E76" i="29"/>
  <c r="E75" i="29"/>
  <c r="E74" i="29"/>
  <c r="E71" i="29"/>
  <c r="E69" i="29"/>
  <c r="E68" i="29"/>
  <c r="E67" i="29"/>
  <c r="E70" i="29" s="1"/>
  <c r="E65" i="29"/>
  <c r="E63" i="29"/>
  <c r="E62" i="29"/>
  <c r="E61" i="29"/>
  <c r="E59" i="29"/>
  <c r="E57" i="29"/>
  <c r="E56" i="29"/>
  <c r="E55" i="29"/>
  <c r="E42" i="29"/>
  <c r="E44" i="29" s="1"/>
  <c r="E41" i="29"/>
  <c r="E39" i="29"/>
  <c r="E38" i="29"/>
  <c r="E37" i="29"/>
  <c r="E40" i="29" s="1"/>
  <c r="E34" i="29"/>
  <c r="E33" i="29"/>
  <c r="E35" i="29"/>
  <c r="E31" i="29"/>
  <c r="E29" i="29"/>
  <c r="E48" i="29"/>
  <c r="E27" i="29"/>
  <c r="E24" i="29"/>
  <c r="E23" i="29"/>
  <c r="E21" i="29"/>
  <c r="E19" i="29"/>
  <c r="E18" i="29"/>
  <c r="E17" i="29"/>
  <c r="E20" i="29" s="1"/>
  <c r="E15" i="29"/>
  <c r="E14" i="29"/>
  <c r="E12" i="29"/>
  <c r="E10" i="29"/>
  <c r="E9" i="29"/>
  <c r="E11" i="29" s="1"/>
  <c r="K8" i="29"/>
  <c r="I8" i="29"/>
  <c r="G8" i="29"/>
  <c r="E150" i="28"/>
  <c r="E147" i="28"/>
  <c r="E146" i="28"/>
  <c r="E145" i="28"/>
  <c r="E143" i="28"/>
  <c r="E140" i="28"/>
  <c r="E139" i="28"/>
  <c r="E137" i="28"/>
  <c r="E136" i="28"/>
  <c r="E134" i="28"/>
  <c r="E132" i="28"/>
  <c r="E131" i="28"/>
  <c r="E130" i="28"/>
  <c r="E128" i="28"/>
  <c r="E127" i="28"/>
  <c r="E125" i="28"/>
  <c r="E124" i="28"/>
  <c r="E123" i="28"/>
  <c r="E115" i="28"/>
  <c r="E118" i="28"/>
  <c r="E113" i="28"/>
  <c r="E110" i="28"/>
  <c r="E109" i="28"/>
  <c r="E107" i="28"/>
  <c r="E105" i="28"/>
  <c r="E104" i="28"/>
  <c r="E102" i="28"/>
  <c r="E100" i="28"/>
  <c r="E99" i="28"/>
  <c r="E98" i="28"/>
  <c r="E101" i="28" s="1"/>
  <c r="E96" i="28"/>
  <c r="E95" i="28"/>
  <c r="E94" i="28"/>
  <c r="E93" i="28"/>
  <c r="E92" i="28"/>
  <c r="E90" i="28"/>
  <c r="E87" i="28"/>
  <c r="E86" i="28"/>
  <c r="E85" i="28"/>
  <c r="E83" i="28"/>
  <c r="E81" i="28"/>
  <c r="E79" i="28"/>
  <c r="E78" i="28"/>
  <c r="E76" i="28"/>
  <c r="E75" i="28"/>
  <c r="E74" i="28"/>
  <c r="E71" i="28"/>
  <c r="E69" i="28"/>
  <c r="E68" i="28"/>
  <c r="E67" i="28"/>
  <c r="E65" i="28"/>
  <c r="E63" i="28"/>
  <c r="E62" i="28"/>
  <c r="E61" i="28"/>
  <c r="E64" i="28" s="1"/>
  <c r="E59" i="28"/>
  <c r="E57" i="28"/>
  <c r="E56" i="28"/>
  <c r="E55" i="28"/>
  <c r="E45" i="28"/>
  <c r="E41" i="28"/>
  <c r="E39" i="28"/>
  <c r="E38" i="28"/>
  <c r="E37" i="28"/>
  <c r="E35" i="28"/>
  <c r="E34" i="28"/>
  <c r="E31" i="28"/>
  <c r="E29" i="28"/>
  <c r="E30" i="28"/>
  <c r="E27" i="28"/>
  <c r="E24" i="28"/>
  <c r="E23" i="28"/>
  <c r="E25" i="28" s="1"/>
  <c r="E21" i="28"/>
  <c r="E19" i="28"/>
  <c r="E18" i="28"/>
  <c r="E17" i="28"/>
  <c r="E20" i="28" s="1"/>
  <c r="E15" i="28"/>
  <c r="E14" i="28"/>
  <c r="E12" i="28"/>
  <c r="E10" i="28"/>
  <c r="E9" i="28"/>
  <c r="K9" i="28" s="1"/>
  <c r="K155" i="28" s="1"/>
  <c r="K8" i="28"/>
  <c r="I8" i="28"/>
  <c r="G8" i="28"/>
  <c r="E145" i="26"/>
  <c r="E142" i="26"/>
  <c r="E141" i="26"/>
  <c r="E140" i="26"/>
  <c r="E138" i="26"/>
  <c r="E135" i="26"/>
  <c r="E132" i="26"/>
  <c r="E131" i="26"/>
  <c r="E129" i="26"/>
  <c r="E127" i="26"/>
  <c r="E126" i="26"/>
  <c r="E125" i="26"/>
  <c r="E128" i="26" s="1"/>
  <c r="E123" i="26"/>
  <c r="E120" i="26"/>
  <c r="E119" i="26"/>
  <c r="E118" i="26"/>
  <c r="E113" i="26"/>
  <c r="E108" i="26"/>
  <c r="E105" i="26"/>
  <c r="E104" i="26"/>
  <c r="E102" i="26"/>
  <c r="E100" i="26"/>
  <c r="E99" i="26"/>
  <c r="E98" i="26"/>
  <c r="E101" i="26" s="1"/>
  <c r="E96" i="26"/>
  <c r="E95" i="26"/>
  <c r="E94" i="26"/>
  <c r="E93" i="26"/>
  <c r="E92" i="26"/>
  <c r="E90" i="26"/>
  <c r="E87" i="26"/>
  <c r="E86" i="26"/>
  <c r="E85" i="26"/>
  <c r="E83" i="26"/>
  <c r="E81" i="26"/>
  <c r="E79" i="26"/>
  <c r="E78" i="26"/>
  <c r="E76" i="26"/>
  <c r="E75" i="26"/>
  <c r="E74" i="26"/>
  <c r="E71" i="26"/>
  <c r="E69" i="26"/>
  <c r="E68" i="26"/>
  <c r="E67" i="26"/>
  <c r="E65" i="26"/>
  <c r="E63" i="26"/>
  <c r="E62" i="26"/>
  <c r="E61" i="26"/>
  <c r="E59" i="26"/>
  <c r="E57" i="26"/>
  <c r="E56" i="26"/>
  <c r="E55" i="26"/>
  <c r="E42" i="26"/>
  <c r="E41" i="26"/>
  <c r="E39" i="26"/>
  <c r="E38" i="26"/>
  <c r="E37" i="26"/>
  <c r="E32" i="26"/>
  <c r="E33" i="26" s="1"/>
  <c r="E28" i="26"/>
  <c r="E30" i="26" s="1"/>
  <c r="E27" i="26"/>
  <c r="E24" i="26"/>
  <c r="E23" i="26"/>
  <c r="E25" i="26" s="1"/>
  <c r="E21" i="26"/>
  <c r="E19" i="26"/>
  <c r="E18" i="26"/>
  <c r="E17" i="26"/>
  <c r="E20" i="26" s="1"/>
  <c r="E15" i="26"/>
  <c r="E14" i="26"/>
  <c r="E12" i="26"/>
  <c r="E10" i="26"/>
  <c r="E9" i="26"/>
  <c r="K9" i="26" s="1"/>
  <c r="K8" i="26"/>
  <c r="I8" i="26"/>
  <c r="G8" i="26"/>
  <c r="L8" i="26" s="1"/>
  <c r="E143" i="27"/>
  <c r="E145" i="25"/>
  <c r="E150" i="27"/>
  <c r="E147" i="27"/>
  <c r="E146" i="27"/>
  <c r="E145" i="27"/>
  <c r="E140" i="27"/>
  <c r="E137" i="27"/>
  <c r="E136" i="27"/>
  <c r="E134" i="27"/>
  <c r="E132" i="27"/>
  <c r="E131" i="27"/>
  <c r="E130" i="27"/>
  <c r="E133" i="27" s="1"/>
  <c r="E128" i="27"/>
  <c r="E125" i="27"/>
  <c r="E124" i="27"/>
  <c r="E123" i="27"/>
  <c r="E118" i="27"/>
  <c r="E113" i="27"/>
  <c r="E110" i="27"/>
  <c r="E109" i="27"/>
  <c r="E107" i="27"/>
  <c r="E105" i="27"/>
  <c r="E104" i="27"/>
  <c r="E102" i="27"/>
  <c r="E100" i="27"/>
  <c r="E99" i="27"/>
  <c r="E98" i="27"/>
  <c r="E101" i="27" s="1"/>
  <c r="E96" i="27"/>
  <c r="E95" i="27"/>
  <c r="E94" i="27"/>
  <c r="E93" i="27"/>
  <c r="E92" i="27"/>
  <c r="E83" i="27"/>
  <c r="E86" i="27"/>
  <c r="E78" i="27"/>
  <c r="E76" i="27"/>
  <c r="E75" i="27"/>
  <c r="E74" i="27"/>
  <c r="E71" i="27"/>
  <c r="E69" i="27"/>
  <c r="E68" i="27"/>
  <c r="E67" i="27"/>
  <c r="E65" i="27"/>
  <c r="E63" i="27"/>
  <c r="E62" i="27"/>
  <c r="E61" i="27"/>
  <c r="E59" i="27"/>
  <c r="E57" i="27"/>
  <c r="E56" i="27"/>
  <c r="E55" i="27"/>
  <c r="E58" i="27" s="1"/>
  <c r="E42" i="27"/>
  <c r="E45" i="27" s="1"/>
  <c r="E41" i="27"/>
  <c r="E39" i="27"/>
  <c r="E38" i="27"/>
  <c r="E37" i="27"/>
  <c r="E40" i="27" s="1"/>
  <c r="E32" i="27"/>
  <c r="E35" i="27" s="1"/>
  <c r="E28" i="27"/>
  <c r="E48" i="27" s="1"/>
  <c r="E27" i="27"/>
  <c r="E24" i="27"/>
  <c r="E23" i="27"/>
  <c r="E21" i="27"/>
  <c r="E19" i="27"/>
  <c r="E18" i="27"/>
  <c r="E17" i="27"/>
  <c r="E14" i="27"/>
  <c r="E9" i="27"/>
  <c r="E34" i="25"/>
  <c r="E142" i="25"/>
  <c r="E141" i="25"/>
  <c r="E140" i="25"/>
  <c r="E139" i="25"/>
  <c r="E138" i="25"/>
  <c r="E135" i="25"/>
  <c r="E132" i="25"/>
  <c r="E131" i="25"/>
  <c r="E129" i="25"/>
  <c r="E127" i="25"/>
  <c r="E126" i="25"/>
  <c r="E125" i="25"/>
  <c r="E128" i="25" s="1"/>
  <c r="E123" i="25"/>
  <c r="E120" i="25"/>
  <c r="E119" i="25"/>
  <c r="E118" i="25"/>
  <c r="E113" i="25"/>
  <c r="E108" i="25"/>
  <c r="E107" i="25"/>
  <c r="E105" i="25"/>
  <c r="E104" i="25"/>
  <c r="E102" i="25"/>
  <c r="E100" i="25"/>
  <c r="E99" i="25"/>
  <c r="E98" i="25"/>
  <c r="E101" i="25" s="1"/>
  <c r="E96" i="25"/>
  <c r="E95" i="25"/>
  <c r="E94" i="25"/>
  <c r="E93" i="25"/>
  <c r="E92" i="25"/>
  <c r="E83" i="25"/>
  <c r="E86" i="25"/>
  <c r="E78" i="25"/>
  <c r="E76" i="25"/>
  <c r="E75" i="25"/>
  <c r="E74" i="25"/>
  <c r="E71" i="25"/>
  <c r="E69" i="25"/>
  <c r="E68" i="25"/>
  <c r="E67" i="25"/>
  <c r="E65" i="25"/>
  <c r="E63" i="25"/>
  <c r="E62" i="25"/>
  <c r="E61" i="25"/>
  <c r="E59" i="25"/>
  <c r="E57" i="25"/>
  <c r="E56" i="25"/>
  <c r="E55" i="25"/>
  <c r="E58" i="25" s="1"/>
  <c r="E53" i="25"/>
  <c r="E45" i="25"/>
  <c r="E41" i="25"/>
  <c r="E39" i="25"/>
  <c r="E38" i="25"/>
  <c r="E37" i="25"/>
  <c r="E30" i="25"/>
  <c r="E27" i="25"/>
  <c r="E24" i="25"/>
  <c r="E23" i="25"/>
  <c r="E25" i="25" s="1"/>
  <c r="E21" i="25"/>
  <c r="E19" i="25"/>
  <c r="E18" i="25"/>
  <c r="E17" i="25"/>
  <c r="G8" i="25"/>
  <c r="E8" i="25"/>
  <c r="E9" i="25" s="1"/>
  <c r="E147" i="24"/>
  <c r="E146" i="24"/>
  <c r="E145" i="24"/>
  <c r="E144" i="24"/>
  <c r="E143" i="24"/>
  <c r="E140" i="24"/>
  <c r="E137" i="24"/>
  <c r="E136" i="24"/>
  <c r="E134" i="24"/>
  <c r="E132" i="24"/>
  <c r="E131" i="24"/>
  <c r="E130" i="24"/>
  <c r="E133" i="24" s="1"/>
  <c r="E128" i="24"/>
  <c r="E125" i="24"/>
  <c r="E124" i="24"/>
  <c r="E123" i="24"/>
  <c r="E118" i="24"/>
  <c r="E113" i="24"/>
  <c r="E110" i="24"/>
  <c r="E109" i="24"/>
  <c r="E107" i="24"/>
  <c r="E105" i="24"/>
  <c r="E104" i="24"/>
  <c r="E102" i="24"/>
  <c r="E100" i="24"/>
  <c r="E99" i="24"/>
  <c r="E98" i="24"/>
  <c r="E101" i="24" s="1"/>
  <c r="E96" i="24"/>
  <c r="E95" i="24"/>
  <c r="E94" i="24"/>
  <c r="E93" i="24"/>
  <c r="E92" i="24"/>
  <c r="E86" i="24"/>
  <c r="E78" i="24"/>
  <c r="E76" i="24"/>
  <c r="E75" i="24"/>
  <c r="E74" i="24"/>
  <c r="E71" i="24"/>
  <c r="E69" i="24"/>
  <c r="E68" i="24"/>
  <c r="E67" i="24"/>
  <c r="E65" i="24"/>
  <c r="E63" i="24"/>
  <c r="E62" i="24"/>
  <c r="E61" i="24"/>
  <c r="E59" i="24"/>
  <c r="E57" i="24"/>
  <c r="E56" i="24"/>
  <c r="E55" i="24"/>
  <c r="E58" i="24" s="1"/>
  <c r="E48" i="24"/>
  <c r="E53" i="24" s="1"/>
  <c r="E42" i="24"/>
  <c r="E45" i="24" s="1"/>
  <c r="E41" i="24"/>
  <c r="E39" i="24"/>
  <c r="E38" i="24"/>
  <c r="E37" i="24"/>
  <c r="E34" i="24"/>
  <c r="E33" i="24"/>
  <c r="E30" i="24"/>
  <c r="E27" i="24"/>
  <c r="E24" i="24"/>
  <c r="E23" i="24"/>
  <c r="E25" i="24" s="1"/>
  <c r="E21" i="24"/>
  <c r="E19" i="24"/>
  <c r="E18" i="24"/>
  <c r="E17" i="24"/>
  <c r="E8" i="24"/>
  <c r="E9" i="24" s="1"/>
  <c r="E11" i="24" s="1"/>
  <c r="E145" i="17"/>
  <c r="E142" i="17"/>
  <c r="E141" i="17"/>
  <c r="E140" i="17"/>
  <c r="E139" i="17"/>
  <c r="E138" i="17"/>
  <c r="E135" i="17"/>
  <c r="E132" i="17"/>
  <c r="E131" i="17"/>
  <c r="E129" i="17"/>
  <c r="E128" i="17"/>
  <c r="E127" i="17"/>
  <c r="E126" i="17"/>
  <c r="E125" i="17"/>
  <c r="E123" i="17"/>
  <c r="E122" i="17"/>
  <c r="E120" i="17"/>
  <c r="E119" i="17"/>
  <c r="E118" i="17"/>
  <c r="E113" i="17"/>
  <c r="E108" i="17"/>
  <c r="E105" i="17"/>
  <c r="E104" i="17"/>
  <c r="E102" i="17"/>
  <c r="E100" i="17"/>
  <c r="E99" i="17"/>
  <c r="E98" i="17"/>
  <c r="E101" i="17" s="1"/>
  <c r="E96" i="17"/>
  <c r="E95" i="17"/>
  <c r="E94" i="17"/>
  <c r="E93" i="17"/>
  <c r="E92" i="17"/>
  <c r="E82" i="17"/>
  <c r="E86" i="17" s="1"/>
  <c r="E77" i="17"/>
  <c r="E78" i="17" s="1"/>
  <c r="E76" i="17"/>
  <c r="E75" i="17"/>
  <c r="E74" i="17"/>
  <c r="E71" i="17"/>
  <c r="E69" i="17"/>
  <c r="E68" i="17"/>
  <c r="E67" i="17"/>
  <c r="E65" i="17"/>
  <c r="E63" i="17"/>
  <c r="E62" i="17"/>
  <c r="E61" i="17"/>
  <c r="E59" i="17"/>
  <c r="E57" i="17"/>
  <c r="E56" i="17"/>
  <c r="E55" i="17"/>
  <c r="E58" i="17" s="1"/>
  <c r="E42" i="17"/>
  <c r="E45" i="17" s="1"/>
  <c r="E41" i="17"/>
  <c r="E39" i="17"/>
  <c r="E38" i="17"/>
  <c r="E37" i="17"/>
  <c r="E32" i="17"/>
  <c r="E33" i="17" s="1"/>
  <c r="E28" i="17"/>
  <c r="E30" i="17" s="1"/>
  <c r="E27" i="17"/>
  <c r="E24" i="17"/>
  <c r="E23" i="17"/>
  <c r="E25" i="17" s="1"/>
  <c r="E21" i="17"/>
  <c r="E19" i="17"/>
  <c r="E18" i="17"/>
  <c r="E17" i="17"/>
  <c r="E12" i="17"/>
  <c r="E8" i="17"/>
  <c r="E9" i="17" s="1"/>
  <c r="E150" i="16"/>
  <c r="E147" i="16"/>
  <c r="E146" i="16"/>
  <c r="E145" i="16"/>
  <c r="E144" i="16"/>
  <c r="E143" i="16"/>
  <c r="E140" i="16"/>
  <c r="E139" i="16"/>
  <c r="E137" i="16"/>
  <c r="E136" i="16"/>
  <c r="E134" i="16"/>
  <c r="E132" i="16"/>
  <c r="E131" i="16"/>
  <c r="E130" i="16"/>
  <c r="E133" i="16" s="1"/>
  <c r="E128" i="16"/>
  <c r="E125" i="16"/>
  <c r="E124" i="16"/>
  <c r="E123" i="16"/>
  <c r="E121" i="16"/>
  <c r="E120" i="16"/>
  <c r="E115" i="16"/>
  <c r="E118" i="16"/>
  <c r="E113" i="16"/>
  <c r="E112" i="16"/>
  <c r="E110" i="16"/>
  <c r="E109" i="16"/>
  <c r="E107" i="16"/>
  <c r="E105" i="16"/>
  <c r="E104" i="16"/>
  <c r="E102" i="16"/>
  <c r="E100" i="16"/>
  <c r="E99" i="16"/>
  <c r="E98" i="16"/>
  <c r="E96" i="16"/>
  <c r="E95" i="16"/>
  <c r="E94" i="16"/>
  <c r="E93" i="16"/>
  <c r="E92" i="16"/>
  <c r="E90" i="16"/>
  <c r="E85" i="16"/>
  <c r="E83" i="16"/>
  <c r="E86" i="16"/>
  <c r="E76" i="16"/>
  <c r="E75" i="16"/>
  <c r="E74" i="16"/>
  <c r="E71" i="16"/>
  <c r="E69" i="16"/>
  <c r="E68" i="16"/>
  <c r="E67" i="16"/>
  <c r="E70" i="16" s="1"/>
  <c r="E65" i="16"/>
  <c r="E63" i="16"/>
  <c r="E62" i="16"/>
  <c r="E61" i="16"/>
  <c r="E59" i="16"/>
  <c r="E57" i="16"/>
  <c r="E56" i="16"/>
  <c r="E55" i="16"/>
  <c r="E42" i="16"/>
  <c r="E47" i="16" s="1"/>
  <c r="E41" i="16"/>
  <c r="E39" i="16"/>
  <c r="E38" i="16"/>
  <c r="E37" i="16"/>
  <c r="E40" i="16" s="1"/>
  <c r="E34" i="16"/>
  <c r="E35" i="16"/>
  <c r="E31" i="16"/>
  <c r="E29" i="16"/>
  <c r="E27" i="16"/>
  <c r="E24" i="16"/>
  <c r="E23" i="16"/>
  <c r="E21" i="16"/>
  <c r="E19" i="16"/>
  <c r="E18" i="16"/>
  <c r="E17" i="16"/>
  <c r="E14" i="16"/>
  <c r="E8" i="16"/>
  <c r="G8" i="16" s="1"/>
  <c r="E145" i="9"/>
  <c r="E150" i="8"/>
  <c r="E8" i="8"/>
  <c r="E8" i="9"/>
  <c r="I8" i="9" s="1"/>
  <c r="E142" i="9"/>
  <c r="E141" i="9"/>
  <c r="E140" i="9"/>
  <c r="E139" i="9"/>
  <c r="E138" i="9"/>
  <c r="E135" i="9"/>
  <c r="E132" i="9"/>
  <c r="E131" i="9"/>
  <c r="E129" i="9"/>
  <c r="E127" i="9"/>
  <c r="E126" i="9"/>
  <c r="E125" i="9"/>
  <c r="E128" i="9" s="1"/>
  <c r="E123" i="9"/>
  <c r="E120" i="9"/>
  <c r="E119" i="9"/>
  <c r="E118" i="9"/>
  <c r="E113" i="9"/>
  <c r="E108" i="9"/>
  <c r="E105" i="9"/>
  <c r="E104" i="9"/>
  <c r="E102" i="9"/>
  <c r="E100" i="9"/>
  <c r="E99" i="9"/>
  <c r="E98" i="9"/>
  <c r="E96" i="9"/>
  <c r="E95" i="9"/>
  <c r="E94" i="9"/>
  <c r="E93" i="9"/>
  <c r="E92" i="9"/>
  <c r="E79" i="9"/>
  <c r="E76" i="9"/>
  <c r="E75" i="9"/>
  <c r="E74" i="9"/>
  <c r="E71" i="9"/>
  <c r="E69" i="9"/>
  <c r="E68" i="9"/>
  <c r="E67" i="9"/>
  <c r="E65" i="9"/>
  <c r="E63" i="9"/>
  <c r="E62" i="9"/>
  <c r="E61" i="9"/>
  <c r="E59" i="9"/>
  <c r="E57" i="9"/>
  <c r="E56" i="9"/>
  <c r="E55" i="9"/>
  <c r="E42" i="9"/>
  <c r="E44" i="9" s="1"/>
  <c r="E41" i="9"/>
  <c r="E39" i="9"/>
  <c r="E38" i="9"/>
  <c r="E37" i="9"/>
  <c r="E40" i="9" s="1"/>
  <c r="E34" i="9"/>
  <c r="E33" i="9"/>
  <c r="E35" i="9"/>
  <c r="E31" i="9"/>
  <c r="E29" i="9"/>
  <c r="E27" i="9"/>
  <c r="E24" i="9"/>
  <c r="E23" i="9"/>
  <c r="E21" i="9"/>
  <c r="E19" i="9"/>
  <c r="E18" i="9"/>
  <c r="E17" i="9"/>
  <c r="E77" i="8"/>
  <c r="E147" i="8"/>
  <c r="E146" i="8"/>
  <c r="E145" i="8"/>
  <c r="E144" i="8"/>
  <c r="E143" i="8"/>
  <c r="E136" i="8"/>
  <c r="E134" i="8"/>
  <c r="E132" i="8"/>
  <c r="E131" i="8"/>
  <c r="E130" i="8"/>
  <c r="E123" i="8"/>
  <c r="E113" i="8"/>
  <c r="E110" i="8"/>
  <c r="E109" i="8"/>
  <c r="E112" i="8" s="1"/>
  <c r="E107" i="8"/>
  <c r="E105" i="8"/>
  <c r="E104" i="8"/>
  <c r="E102" i="8"/>
  <c r="E100" i="8"/>
  <c r="E99" i="8"/>
  <c r="E98" i="8"/>
  <c r="L9" i="36" l="1"/>
  <c r="L116" i="36" s="1"/>
  <c r="G116" i="36"/>
  <c r="E13" i="36"/>
  <c r="E13" i="33"/>
  <c r="E107" i="29"/>
  <c r="E50" i="29"/>
  <c r="E64" i="29"/>
  <c r="E122" i="29"/>
  <c r="L8" i="28"/>
  <c r="E133" i="28"/>
  <c r="E122" i="26"/>
  <c r="E35" i="26"/>
  <c r="E48" i="26"/>
  <c r="E107" i="26"/>
  <c r="E31" i="26"/>
  <c r="E134" i="26"/>
  <c r="E29" i="27"/>
  <c r="K8" i="25"/>
  <c r="E134" i="25"/>
  <c r="E40" i="24"/>
  <c r="E83" i="17"/>
  <c r="E47" i="17"/>
  <c r="E48" i="17"/>
  <c r="E35" i="17"/>
  <c r="E44" i="16"/>
  <c r="E127" i="16"/>
  <c r="E20" i="9"/>
  <c r="E101" i="9"/>
  <c r="E58" i="9"/>
  <c r="E10" i="9"/>
  <c r="E107" i="9"/>
  <c r="E14" i="9"/>
  <c r="E104" i="36"/>
  <c r="E23" i="36"/>
  <c r="E21" i="36"/>
  <c r="E22" i="36"/>
  <c r="E25" i="36"/>
  <c r="E27" i="36"/>
  <c r="E26" i="36"/>
  <c r="E29" i="36"/>
  <c r="E25" i="35"/>
  <c r="E26" i="35"/>
  <c r="E29" i="35"/>
  <c r="E27" i="35"/>
  <c r="E13" i="35"/>
  <c r="L9" i="35"/>
  <c r="L115" i="35" s="1"/>
  <c r="E23" i="35"/>
  <c r="E22" i="35"/>
  <c r="E21" i="35"/>
  <c r="E95" i="35"/>
  <c r="E101" i="34"/>
  <c r="L9" i="34"/>
  <c r="L123" i="34" s="1"/>
  <c r="E31" i="34"/>
  <c r="E32" i="34"/>
  <c r="E33" i="34"/>
  <c r="E35" i="34"/>
  <c r="E13" i="34"/>
  <c r="L9" i="33"/>
  <c r="L123" i="33" s="1"/>
  <c r="E101" i="33"/>
  <c r="E31" i="33"/>
  <c r="E32" i="33"/>
  <c r="E35" i="33"/>
  <c r="E33" i="33"/>
  <c r="E29" i="33"/>
  <c r="E27" i="33"/>
  <c r="E28" i="33"/>
  <c r="L9" i="32"/>
  <c r="L122" i="32" s="1"/>
  <c r="E110" i="32"/>
  <c r="E116" i="32"/>
  <c r="E13" i="32"/>
  <c r="E35" i="32"/>
  <c r="E32" i="32"/>
  <c r="E33" i="32"/>
  <c r="E31" i="32"/>
  <c r="E101" i="32"/>
  <c r="E29" i="32"/>
  <c r="E27" i="32"/>
  <c r="E28" i="32"/>
  <c r="E34" i="31"/>
  <c r="L9" i="31"/>
  <c r="L121" i="31" s="1"/>
  <c r="E13" i="31"/>
  <c r="E114" i="31"/>
  <c r="E29" i="31"/>
  <c r="E28" i="31"/>
  <c r="E27" i="31"/>
  <c r="E26" i="30"/>
  <c r="E19" i="30"/>
  <c r="E52" i="30"/>
  <c r="E25" i="30"/>
  <c r="E23" i="30"/>
  <c r="E24" i="30"/>
  <c r="E30" i="30"/>
  <c r="E70" i="30"/>
  <c r="E71" i="30"/>
  <c r="E74" i="30"/>
  <c r="E40" i="30"/>
  <c r="E72" i="30"/>
  <c r="E101" i="30"/>
  <c r="E90" i="30"/>
  <c r="E93" i="30"/>
  <c r="E28" i="30"/>
  <c r="E11" i="30"/>
  <c r="I9" i="30"/>
  <c r="I121" i="30" s="1"/>
  <c r="G9" i="30"/>
  <c r="G121" i="30" s="1"/>
  <c r="K9" i="30"/>
  <c r="K121" i="30" s="1"/>
  <c r="E91" i="30"/>
  <c r="E107" i="30"/>
  <c r="G8" i="30"/>
  <c r="L8" i="30" s="1"/>
  <c r="E14" i="30"/>
  <c r="E96" i="30"/>
  <c r="L8" i="29"/>
  <c r="E13" i="29"/>
  <c r="K9" i="29"/>
  <c r="K150" i="29" s="1"/>
  <c r="E43" i="29"/>
  <c r="E47" i="29"/>
  <c r="E45" i="29"/>
  <c r="E136" i="29"/>
  <c r="E53" i="29"/>
  <c r="G9" i="29"/>
  <c r="G150" i="29" s="1"/>
  <c r="I9" i="29"/>
  <c r="I150" i="29" s="1"/>
  <c r="E51" i="29"/>
  <c r="E49" i="29"/>
  <c r="E58" i="29"/>
  <c r="E84" i="29"/>
  <c r="E25" i="29"/>
  <c r="E30" i="29"/>
  <c r="E111" i="29"/>
  <c r="E112" i="28"/>
  <c r="E80" i="28"/>
  <c r="E84" i="28"/>
  <c r="E70" i="28"/>
  <c r="E51" i="28"/>
  <c r="E49" i="28"/>
  <c r="E43" i="28"/>
  <c r="E44" i="28"/>
  <c r="G9" i="28"/>
  <c r="G155" i="28" s="1"/>
  <c r="E11" i="28"/>
  <c r="E53" i="28"/>
  <c r="E58" i="28"/>
  <c r="I9" i="28"/>
  <c r="I155" i="28" s="1"/>
  <c r="E50" i="28"/>
  <c r="E120" i="28"/>
  <c r="E141" i="28"/>
  <c r="E33" i="28"/>
  <c r="E40" i="28"/>
  <c r="E47" i="28"/>
  <c r="E121" i="28"/>
  <c r="E116" i="28"/>
  <c r="E64" i="26"/>
  <c r="E80" i="26"/>
  <c r="E50" i="26"/>
  <c r="E53" i="26"/>
  <c r="E84" i="26"/>
  <c r="E110" i="26"/>
  <c r="E29" i="26"/>
  <c r="E70" i="26"/>
  <c r="E11" i="26"/>
  <c r="G9" i="26"/>
  <c r="E40" i="26"/>
  <c r="I9" i="26"/>
  <c r="I150" i="26" s="1"/>
  <c r="E43" i="26"/>
  <c r="E34" i="26"/>
  <c r="E44" i="26"/>
  <c r="E47" i="26"/>
  <c r="E136" i="26"/>
  <c r="E45" i="26"/>
  <c r="E58" i="26"/>
  <c r="E51" i="26"/>
  <c r="E49" i="26"/>
  <c r="E116" i="26"/>
  <c r="E111" i="26"/>
  <c r="E12" i="25"/>
  <c r="E14" i="25"/>
  <c r="E40" i="25"/>
  <c r="E15" i="25"/>
  <c r="E110" i="25"/>
  <c r="E122" i="25"/>
  <c r="E116" i="25"/>
  <c r="E79" i="17"/>
  <c r="E81" i="17"/>
  <c r="G8" i="17"/>
  <c r="E110" i="17"/>
  <c r="I8" i="17"/>
  <c r="E40" i="17"/>
  <c r="E111" i="17"/>
  <c r="E34" i="17"/>
  <c r="E34" i="27"/>
  <c r="E139" i="27"/>
  <c r="E127" i="27"/>
  <c r="E115" i="27"/>
  <c r="E70" i="27"/>
  <c r="E80" i="27"/>
  <c r="G9" i="27"/>
  <c r="G155" i="27" s="1"/>
  <c r="K9" i="27"/>
  <c r="K155" i="27" s="1"/>
  <c r="E11" i="27"/>
  <c r="I9" i="27"/>
  <c r="I155" i="27" s="1"/>
  <c r="E53" i="27"/>
  <c r="E51" i="27"/>
  <c r="E49" i="27"/>
  <c r="E50" i="27"/>
  <c r="E47" i="27"/>
  <c r="E31" i="27"/>
  <c r="E44" i="27"/>
  <c r="E85" i="27"/>
  <c r="E90" i="27"/>
  <c r="E112" i="27"/>
  <c r="G8" i="27"/>
  <c r="I8" i="27"/>
  <c r="E10" i="27"/>
  <c r="E33" i="27"/>
  <c r="E64" i="27"/>
  <c r="E79" i="27"/>
  <c r="E87" i="27"/>
  <c r="E141" i="27"/>
  <c r="K8" i="27"/>
  <c r="E15" i="27"/>
  <c r="E20" i="27"/>
  <c r="E25" i="27"/>
  <c r="E30" i="27"/>
  <c r="E43" i="27"/>
  <c r="E121" i="27"/>
  <c r="E12" i="27"/>
  <c r="E81" i="27"/>
  <c r="E116" i="27"/>
  <c r="E70" i="25"/>
  <c r="E33" i="25"/>
  <c r="E35" i="25"/>
  <c r="K9" i="25"/>
  <c r="K150" i="25" s="1"/>
  <c r="E11" i="25"/>
  <c r="I9" i="25"/>
  <c r="I150" i="25" s="1"/>
  <c r="G9" i="25"/>
  <c r="G150" i="25" s="1"/>
  <c r="E80" i="25"/>
  <c r="E29" i="25"/>
  <c r="E50" i="25"/>
  <c r="E47" i="25"/>
  <c r="E31" i="25"/>
  <c r="E44" i="25"/>
  <c r="E85" i="25"/>
  <c r="E90" i="25"/>
  <c r="E49" i="25"/>
  <c r="I8" i="25"/>
  <c r="L8" i="25" s="1"/>
  <c r="E10" i="25"/>
  <c r="E64" i="25"/>
  <c r="E79" i="25"/>
  <c r="E87" i="25"/>
  <c r="E20" i="25"/>
  <c r="E43" i="25"/>
  <c r="E51" i="25"/>
  <c r="E81" i="25"/>
  <c r="E111" i="25"/>
  <c r="E64" i="24"/>
  <c r="I8" i="24"/>
  <c r="E115" i="24"/>
  <c r="E10" i="24"/>
  <c r="E29" i="24"/>
  <c r="E35" i="24"/>
  <c r="E79" i="24"/>
  <c r="E83" i="24"/>
  <c r="E12" i="24"/>
  <c r="E81" i="24"/>
  <c r="E87" i="24"/>
  <c r="E127" i="24"/>
  <c r="E47" i="24"/>
  <c r="E70" i="24"/>
  <c r="E141" i="24"/>
  <c r="E13" i="24"/>
  <c r="E80" i="24"/>
  <c r="K9" i="24"/>
  <c r="G9" i="24"/>
  <c r="I9" i="24"/>
  <c r="I154" i="24" s="1"/>
  <c r="E149" i="24"/>
  <c r="E142" i="24"/>
  <c r="E14" i="24"/>
  <c r="E50" i="24"/>
  <c r="E31" i="24"/>
  <c r="E44" i="24"/>
  <c r="E85" i="24"/>
  <c r="E90" i="24"/>
  <c r="E112" i="24"/>
  <c r="E139" i="24"/>
  <c r="G8" i="24"/>
  <c r="E49" i="24"/>
  <c r="K8" i="24"/>
  <c r="E15" i="24"/>
  <c r="E20" i="24"/>
  <c r="E43" i="24"/>
  <c r="E51" i="24"/>
  <c r="E121" i="24"/>
  <c r="E116" i="24"/>
  <c r="E70" i="17"/>
  <c r="E80" i="17"/>
  <c r="E11" i="17"/>
  <c r="K9" i="17"/>
  <c r="K150" i="17" s="1"/>
  <c r="G9" i="17"/>
  <c r="G150" i="17" s="1"/>
  <c r="I9" i="17"/>
  <c r="I150" i="17" s="1"/>
  <c r="E14" i="17"/>
  <c r="E29" i="17"/>
  <c r="E31" i="17"/>
  <c r="E44" i="17"/>
  <c r="E85" i="17"/>
  <c r="E90" i="17"/>
  <c r="E107" i="17"/>
  <c r="E134" i="17"/>
  <c r="E10" i="17"/>
  <c r="E64" i="17"/>
  <c r="E87" i="17"/>
  <c r="E136" i="17"/>
  <c r="K8" i="17"/>
  <c r="E15" i="17"/>
  <c r="E20" i="17"/>
  <c r="E43" i="17"/>
  <c r="E84" i="17"/>
  <c r="E116" i="17"/>
  <c r="E25" i="16"/>
  <c r="E78" i="16"/>
  <c r="E81" i="16"/>
  <c r="E79" i="16"/>
  <c r="E9" i="16"/>
  <c r="E12" i="16"/>
  <c r="E15" i="16"/>
  <c r="K8" i="16"/>
  <c r="E10" i="16"/>
  <c r="I8" i="16"/>
  <c r="E101" i="16"/>
  <c r="E48" i="16"/>
  <c r="E30" i="16"/>
  <c r="E58" i="16"/>
  <c r="E45" i="16"/>
  <c r="E43" i="16"/>
  <c r="E33" i="16"/>
  <c r="E64" i="16"/>
  <c r="E87" i="16"/>
  <c r="E141" i="16"/>
  <c r="E20" i="16"/>
  <c r="E116" i="16"/>
  <c r="E122" i="9"/>
  <c r="E134" i="9"/>
  <c r="E110" i="9"/>
  <c r="E64" i="9"/>
  <c r="E70" i="9"/>
  <c r="E86" i="9"/>
  <c r="E45" i="9"/>
  <c r="E43" i="9"/>
  <c r="E47" i="9"/>
  <c r="E85" i="9"/>
  <c r="E87" i="9"/>
  <c r="E115" i="9"/>
  <c r="E90" i="9"/>
  <c r="E136" i="9"/>
  <c r="E9" i="9"/>
  <c r="E12" i="9"/>
  <c r="E15" i="9"/>
  <c r="K8" i="9"/>
  <c r="E78" i="9"/>
  <c r="E81" i="9"/>
  <c r="E83" i="9"/>
  <c r="G8" i="9"/>
  <c r="E25" i="9"/>
  <c r="E48" i="9"/>
  <c r="E30" i="9"/>
  <c r="E116" i="9"/>
  <c r="E111" i="9"/>
  <c r="E133" i="8"/>
  <c r="E121" i="8"/>
  <c r="E101" i="8"/>
  <c r="E141" i="8"/>
  <c r="E139" i="8"/>
  <c r="E140" i="8"/>
  <c r="E137" i="8"/>
  <c r="E115" i="8"/>
  <c r="E116" i="8"/>
  <c r="E127" i="8"/>
  <c r="E128" i="8"/>
  <c r="E124" i="8"/>
  <c r="E125" i="8"/>
  <c r="E118" i="8"/>
  <c r="E92" i="8"/>
  <c r="E94" i="8"/>
  <c r="E93" i="8"/>
  <c r="E96" i="8"/>
  <c r="E95" i="8"/>
  <c r="E82" i="8"/>
  <c r="E79" i="8"/>
  <c r="E71" i="8"/>
  <c r="E69" i="8"/>
  <c r="E68" i="8"/>
  <c r="E67" i="8"/>
  <c r="E65" i="8"/>
  <c r="E63" i="8"/>
  <c r="E62" i="8"/>
  <c r="E61" i="8"/>
  <c r="K8" i="8"/>
  <c r="E55" i="8"/>
  <c r="E32" i="8"/>
  <c r="E28" i="8"/>
  <c r="E42" i="8"/>
  <c r="E39" i="8"/>
  <c r="E19" i="8"/>
  <c r="E18" i="8"/>
  <c r="E29" i="30" l="1"/>
  <c r="E27" i="30"/>
  <c r="E84" i="24"/>
  <c r="L8" i="17"/>
  <c r="E53" i="17"/>
  <c r="E51" i="17"/>
  <c r="E50" i="17"/>
  <c r="E49" i="17"/>
  <c r="L8" i="16"/>
  <c r="E108" i="36"/>
  <c r="E28" i="36"/>
  <c r="E28" i="35"/>
  <c r="E34" i="34"/>
  <c r="E34" i="33"/>
  <c r="E115" i="32"/>
  <c r="E34" i="32"/>
  <c r="E33" i="30"/>
  <c r="E115" i="17"/>
  <c r="E35" i="30"/>
  <c r="E32" i="30"/>
  <c r="E31" i="30"/>
  <c r="L9" i="30"/>
  <c r="L121" i="30" s="1"/>
  <c r="E110" i="30"/>
  <c r="E115" i="30"/>
  <c r="E13" i="30"/>
  <c r="E95" i="30"/>
  <c r="E144" i="29"/>
  <c r="E137" i="29"/>
  <c r="E46" i="29"/>
  <c r="L9" i="29"/>
  <c r="L150" i="29" s="1"/>
  <c r="E52" i="29"/>
  <c r="E13" i="28"/>
  <c r="L9" i="28"/>
  <c r="L155" i="28" s="1"/>
  <c r="E149" i="28"/>
  <c r="E142" i="28"/>
  <c r="E46" i="28"/>
  <c r="E52" i="28"/>
  <c r="E115" i="26"/>
  <c r="E52" i="26"/>
  <c r="E13" i="26"/>
  <c r="E144" i="26"/>
  <c r="E137" i="26"/>
  <c r="E46" i="26"/>
  <c r="L9" i="26"/>
  <c r="L150" i="26" s="1"/>
  <c r="E115" i="25"/>
  <c r="E120" i="27"/>
  <c r="E149" i="27"/>
  <c r="E142" i="27"/>
  <c r="L9" i="27"/>
  <c r="L155" i="27" s="1"/>
  <c r="L8" i="27"/>
  <c r="E52" i="27"/>
  <c r="E46" i="27"/>
  <c r="E84" i="27"/>
  <c r="E13" i="27"/>
  <c r="E13" i="25"/>
  <c r="E46" i="25"/>
  <c r="E144" i="25"/>
  <c r="E137" i="25"/>
  <c r="E52" i="25"/>
  <c r="L9" i="25"/>
  <c r="L150" i="25" s="1"/>
  <c r="E84" i="25"/>
  <c r="E120" i="24"/>
  <c r="E148" i="24"/>
  <c r="L9" i="24"/>
  <c r="L154" i="24" s="1"/>
  <c r="E46" i="24"/>
  <c r="L8" i="24"/>
  <c r="E52" i="24"/>
  <c r="L9" i="17"/>
  <c r="L150" i="17" s="1"/>
  <c r="E52" i="17"/>
  <c r="E13" i="17"/>
  <c r="E46" i="17"/>
  <c r="E137" i="17"/>
  <c r="E144" i="17"/>
  <c r="K9" i="16"/>
  <c r="K155" i="16" s="1"/>
  <c r="I9" i="16"/>
  <c r="I155" i="16" s="1"/>
  <c r="G9" i="16"/>
  <c r="G155" i="16" s="1"/>
  <c r="E11" i="16"/>
  <c r="E46" i="16"/>
  <c r="E80" i="16"/>
  <c r="E84" i="16"/>
  <c r="E149" i="16"/>
  <c r="E142" i="16"/>
  <c r="E53" i="16"/>
  <c r="E49" i="16"/>
  <c r="E51" i="16"/>
  <c r="E50" i="16"/>
  <c r="L8" i="9"/>
  <c r="E80" i="9"/>
  <c r="E84" i="9"/>
  <c r="E53" i="9"/>
  <c r="E51" i="9"/>
  <c r="E50" i="9"/>
  <c r="E49" i="9"/>
  <c r="E46" i="9"/>
  <c r="E144" i="9"/>
  <c r="E137" i="9"/>
  <c r="E11" i="9"/>
  <c r="K9" i="9"/>
  <c r="K150" i="9" s="1"/>
  <c r="I9" i="9"/>
  <c r="I150" i="9" s="1"/>
  <c r="G9" i="9"/>
  <c r="G150" i="9" s="1"/>
  <c r="E70" i="8"/>
  <c r="E120" i="8"/>
  <c r="E64" i="8"/>
  <c r="E85" i="8"/>
  <c r="E44" i="8"/>
  <c r="E142" i="8"/>
  <c r="E149" i="8"/>
  <c r="E9" i="8"/>
  <c r="I9" i="8" s="1"/>
  <c r="I155" i="8" s="1"/>
  <c r="G8" i="8"/>
  <c r="E10" i="8"/>
  <c r="E14" i="8"/>
  <c r="E15" i="8"/>
  <c r="I8" i="8"/>
  <c r="E12" i="8"/>
  <c r="E48" i="8"/>
  <c r="E30" i="8"/>
  <c r="E57" i="8"/>
  <c r="E58" i="8"/>
  <c r="E59" i="8"/>
  <c r="E35" i="8"/>
  <c r="E56" i="8"/>
  <c r="E33" i="8"/>
  <c r="E34" i="8"/>
  <c r="E47" i="8"/>
  <c r="E45" i="8"/>
  <c r="E43" i="8"/>
  <c r="L122" i="31" l="1"/>
  <c r="L116" i="35"/>
  <c r="E34" i="30"/>
  <c r="E114" i="30"/>
  <c r="E143" i="29"/>
  <c r="E148" i="28"/>
  <c r="E143" i="26"/>
  <c r="E148" i="27"/>
  <c r="E143" i="25"/>
  <c r="L155" i="24"/>
  <c r="E143" i="17"/>
  <c r="L9" i="16"/>
  <c r="L155" i="16" s="1"/>
  <c r="E52" i="16"/>
  <c r="E13" i="16"/>
  <c r="E148" i="16"/>
  <c r="E143" i="9"/>
  <c r="L9" i="9"/>
  <c r="L150" i="9" s="1"/>
  <c r="E52" i="9"/>
  <c r="E13" i="9"/>
  <c r="E46" i="8"/>
  <c r="E148" i="8"/>
  <c r="K9" i="8"/>
  <c r="K155" i="8" s="1"/>
  <c r="E11" i="8"/>
  <c r="G9" i="8"/>
  <c r="G155" i="8" s="1"/>
  <c r="L8" i="8"/>
  <c r="E53" i="8"/>
  <c r="E50" i="8"/>
  <c r="E49" i="8"/>
  <c r="E51" i="8"/>
  <c r="L123" i="31" l="1"/>
  <c r="L124" i="31" s="1"/>
  <c r="L125" i="31" s="1"/>
  <c r="L126" i="31" s="1"/>
  <c r="L127" i="31" s="1"/>
  <c r="L128" i="31" s="1"/>
  <c r="L129" i="31" s="1"/>
  <c r="L130" i="31" s="1"/>
  <c r="L131" i="31" s="1"/>
  <c r="L117" i="36"/>
  <c r="L117" i="35"/>
  <c r="L118" i="35" s="1"/>
  <c r="L119" i="35" s="1"/>
  <c r="L120" i="35" s="1"/>
  <c r="L121" i="35" s="1"/>
  <c r="L122" i="35" s="1"/>
  <c r="L123" i="35" s="1"/>
  <c r="L124" i="34"/>
  <c r="L123" i="32"/>
  <c r="L151" i="29"/>
  <c r="L156" i="28"/>
  <c r="L151" i="26"/>
  <c r="L156" i="27"/>
  <c r="E13" i="8"/>
  <c r="L9" i="8"/>
  <c r="L155" i="8" s="1"/>
  <c r="E52" i="8"/>
  <c r="K3" i="31" l="1"/>
  <c r="E17" i="4"/>
  <c r="L152" i="29"/>
  <c r="L153" i="29" s="1"/>
  <c r="L154" i="29" s="1"/>
  <c r="L155" i="29" s="1"/>
  <c r="L156" i="29" s="1"/>
  <c r="L157" i="29" s="1"/>
  <c r="L158" i="29" s="1"/>
  <c r="L157" i="28"/>
  <c r="L158" i="28" s="1"/>
  <c r="L159" i="28" s="1"/>
  <c r="L160" i="28" s="1"/>
  <c r="L161" i="28" s="1"/>
  <c r="L162" i="28" s="1"/>
  <c r="L163" i="28" s="1"/>
  <c r="L151" i="9"/>
  <c r="L118" i="36"/>
  <c r="L119" i="36" s="1"/>
  <c r="L120" i="36" s="1"/>
  <c r="L121" i="36" s="1"/>
  <c r="L122" i="36" s="1"/>
  <c r="L123" i="36" s="1"/>
  <c r="L124" i="36" s="1"/>
  <c r="L124" i="35"/>
  <c r="L125" i="35" s="1"/>
  <c r="L125" i="34"/>
  <c r="L126" i="34" s="1"/>
  <c r="L127" i="34" s="1"/>
  <c r="L128" i="34" s="1"/>
  <c r="L129" i="34" s="1"/>
  <c r="L130" i="34" s="1"/>
  <c r="L131" i="34" s="1"/>
  <c r="L124" i="32"/>
  <c r="L125" i="32" s="1"/>
  <c r="L126" i="32" s="1"/>
  <c r="L127" i="32" s="1"/>
  <c r="L128" i="32" s="1"/>
  <c r="L129" i="32" s="1"/>
  <c r="L130" i="32" s="1"/>
  <c r="L131" i="32" s="1"/>
  <c r="L132" i="32" s="1"/>
  <c r="L122" i="30"/>
  <c r="L152" i="26"/>
  <c r="L153" i="26" s="1"/>
  <c r="L154" i="26" s="1"/>
  <c r="L155" i="26" s="1"/>
  <c r="L156" i="26" s="1"/>
  <c r="L157" i="26" s="1"/>
  <c r="L158" i="26" s="1"/>
  <c r="L157" i="27"/>
  <c r="L158" i="27" s="1"/>
  <c r="L159" i="27" s="1"/>
  <c r="L160" i="27" s="1"/>
  <c r="L161" i="27" s="1"/>
  <c r="L162" i="27" s="1"/>
  <c r="L163" i="27" s="1"/>
  <c r="L151" i="25"/>
  <c r="L156" i="24"/>
  <c r="L157" i="24" s="1"/>
  <c r="L158" i="24" s="1"/>
  <c r="L159" i="24" s="1"/>
  <c r="L160" i="24" s="1"/>
  <c r="L161" i="24" s="1"/>
  <c r="L162" i="24" s="1"/>
  <c r="L163" i="24" s="1"/>
  <c r="L164" i="24" s="1"/>
  <c r="L151" i="17"/>
  <c r="L156" i="16"/>
  <c r="L125" i="36" l="1"/>
  <c r="L126" i="36" s="1"/>
  <c r="K3" i="35"/>
  <c r="E21" i="4"/>
  <c r="L132" i="34"/>
  <c r="L133" i="34" s="1"/>
  <c r="K3" i="32"/>
  <c r="E18" i="4"/>
  <c r="L123" i="30"/>
  <c r="L124" i="30" s="1"/>
  <c r="L125" i="30" s="1"/>
  <c r="L126" i="30" s="1"/>
  <c r="L127" i="30" s="1"/>
  <c r="L128" i="30" s="1"/>
  <c r="L129" i="30" s="1"/>
  <c r="L130" i="30" s="1"/>
  <c r="L131" i="30" s="1"/>
  <c r="L159" i="29"/>
  <c r="L160" i="29" s="1"/>
  <c r="L164" i="28"/>
  <c r="L165" i="28" s="1"/>
  <c r="L159" i="26"/>
  <c r="L160" i="26" s="1"/>
  <c r="K3" i="24"/>
  <c r="E10" i="4"/>
  <c r="L152" i="17"/>
  <c r="L153" i="17" s="1"/>
  <c r="L154" i="17" s="1"/>
  <c r="L155" i="17" s="1"/>
  <c r="L156" i="17" s="1"/>
  <c r="L157" i="17" s="1"/>
  <c r="L158" i="17" s="1"/>
  <c r="L159" i="17" s="1"/>
  <c r="L160" i="17" s="1"/>
  <c r="L164" i="27"/>
  <c r="L165" i="27" s="1"/>
  <c r="L152" i="25"/>
  <c r="L153" i="25" s="1"/>
  <c r="L154" i="25" s="1"/>
  <c r="L155" i="25" s="1"/>
  <c r="L156" i="25" s="1"/>
  <c r="L157" i="25" s="1"/>
  <c r="L158" i="25" s="1"/>
  <c r="L159" i="25" s="1"/>
  <c r="L160" i="25" s="1"/>
  <c r="L157" i="16"/>
  <c r="L158" i="16" s="1"/>
  <c r="L159" i="16" s="1"/>
  <c r="L160" i="16" s="1"/>
  <c r="L161" i="16" s="1"/>
  <c r="L162" i="16" s="1"/>
  <c r="L163" i="16" s="1"/>
  <c r="L152" i="9"/>
  <c r="L153" i="9" s="1"/>
  <c r="L154" i="9" s="1"/>
  <c r="L155" i="9" s="1"/>
  <c r="L156" i="9" s="1"/>
  <c r="L157" i="9" s="1"/>
  <c r="L158" i="9" s="1"/>
  <c r="E76" i="8"/>
  <c r="E37" i="8"/>
  <c r="E81" i="8"/>
  <c r="E78" i="8"/>
  <c r="E21" i="8"/>
  <c r="E17" i="8"/>
  <c r="K3" i="34" l="1"/>
  <c r="E20" i="4"/>
  <c r="K3" i="36"/>
  <c r="E22" i="4"/>
  <c r="K3" i="30"/>
  <c r="E16" i="4"/>
  <c r="K3" i="29"/>
  <c r="E15" i="4"/>
  <c r="K3" i="28"/>
  <c r="E14" i="4"/>
  <c r="K3" i="26"/>
  <c r="E13" i="4"/>
  <c r="K3" i="27"/>
  <c r="E12" i="4"/>
  <c r="K3" i="17"/>
  <c r="E9" i="4"/>
  <c r="K3" i="25"/>
  <c r="E11" i="4"/>
  <c r="L164" i="16"/>
  <c r="L165" i="16" s="1"/>
  <c r="K3" i="9"/>
  <c r="L159" i="9"/>
  <c r="L160" i="9" s="1"/>
  <c r="E7" i="4" s="1"/>
  <c r="E80" i="8"/>
  <c r="E84" i="8"/>
  <c r="E40" i="8"/>
  <c r="E20" i="8"/>
  <c r="E38" i="8"/>
  <c r="E41" i="8"/>
  <c r="E74" i="8"/>
  <c r="E75" i="8"/>
  <c r="K3" i="16" l="1"/>
  <c r="E8" i="4"/>
  <c r="E90" i="8"/>
  <c r="E86" i="8"/>
  <c r="E31" i="8"/>
  <c r="E29" i="8"/>
  <c r="E27" i="8"/>
  <c r="E24" i="8"/>
  <c r="E23" i="8"/>
  <c r="E25" i="8" l="1"/>
  <c r="E87" i="8"/>
  <c r="E83" i="8"/>
  <c r="L156" i="8" l="1"/>
  <c r="L157" i="8" l="1"/>
  <c r="L158" i="8" s="1"/>
  <c r="L159" i="8" s="1"/>
  <c r="L160" i="8" s="1"/>
  <c r="L161" i="8" s="1"/>
  <c r="L162" i="8" s="1"/>
  <c r="L163" i="8" s="1"/>
  <c r="L164" i="8" s="1"/>
  <c r="L165" i="8" s="1"/>
  <c r="K3" i="8" s="1"/>
  <c r="E6" i="4" l="1"/>
  <c r="L124" i="33"/>
  <c r="L125" i="33" l="1"/>
  <c r="L126" i="33" s="1"/>
  <c r="L127" i="33" s="1"/>
  <c r="L128" i="33" s="1"/>
  <c r="L129" i="33" s="1"/>
  <c r="L130" i="33" s="1"/>
  <c r="L131" i="33" s="1"/>
  <c r="L132" i="33" s="1"/>
  <c r="L133" i="33" s="1"/>
  <c r="K3" i="33" l="1"/>
  <c r="E19" i="4"/>
  <c r="E23" i="4" s="1"/>
</calcChain>
</file>

<file path=xl/sharedStrings.xml><?xml version="1.0" encoding="utf-8"?>
<sst xmlns="http://schemas.openxmlformats.org/spreadsheetml/2006/main" count="5211" uniqueCount="215">
  <si>
    <t>ლარი</t>
  </si>
  <si>
    <t>კგ</t>
  </si>
  <si>
    <t>სხვა მასალა</t>
  </si>
  <si>
    <t>სატრანსპორტო ხარჯი მასალიდან</t>
  </si>
  <si>
    <t>ჯამი</t>
  </si>
  <si>
    <t xml:space="preserve">ზედნადები ხარჯები </t>
  </si>
  <si>
    <t>გაუთვალისწინებელი ხარჯი</t>
  </si>
  <si>
    <t>სულ ჯამი</t>
  </si>
  <si>
    <t>სახარჯთაღრიცხვო ღირ-ბა</t>
  </si>
  <si>
    <t>სხვა მასალები</t>
  </si>
  <si>
    <t>შრომის დანახარჯები</t>
  </si>
  <si>
    <t>მ²</t>
  </si>
  <si>
    <t>ცალი</t>
  </si>
  <si>
    <t>გრძ.მ.</t>
  </si>
  <si>
    <t>სამღებრო  წებვადი ლენტი (ქაღალდის სკოჩი)  50.0მ</t>
  </si>
  <si>
    <t xml:space="preserve">სამღებრო კუთხოვანა  </t>
  </si>
  <si>
    <t xml:space="preserve">სხვა მასალები   </t>
  </si>
  <si>
    <t>კომპ</t>
  </si>
  <si>
    <t>N</t>
  </si>
  <si>
    <t>სამუშაოების დასახელება</t>
  </si>
  <si>
    <t>განზ</t>
  </si>
  <si>
    <t>ნორმატიული რესურსი</t>
  </si>
  <si>
    <t>რაოდენობა</t>
  </si>
  <si>
    <t>მასალები</t>
  </si>
  <si>
    <t>ხელფასი</t>
  </si>
  <si>
    <t xml:space="preserve">მანქანა-მექანიზმები </t>
  </si>
  <si>
    <t xml:space="preserve">ერთ ფასი </t>
  </si>
  <si>
    <t>სახარჯთაღრიცხვო ღირებულება</t>
  </si>
  <si>
    <t xml:space="preserve">მშენებლობის კრებსითი   სახარჯთაღრიცხვო ანგარიში    </t>
  </si>
  <si>
    <t>იორკ თაუნ ტაბახმელა</t>
  </si>
  <si>
    <t>მ</t>
  </si>
  <si>
    <r>
      <t>მ</t>
    </r>
    <r>
      <rPr>
        <sz val="9"/>
        <color theme="1"/>
        <rFont val="Calibri"/>
        <family val="2"/>
        <charset val="204"/>
      </rPr>
      <t>²</t>
    </r>
  </si>
  <si>
    <t xml:space="preserve"> ჯამი</t>
  </si>
  <si>
    <t>დღგ</t>
  </si>
  <si>
    <t xml:space="preserve">გეგმიური დაგროვება </t>
  </si>
  <si>
    <t xml:space="preserve"> თბილისი, ტაბახმელა, იორკ თაუერსი</t>
  </si>
  <si>
    <t>№</t>
  </si>
  <si>
    <r>
      <t>მ</t>
    </r>
    <r>
      <rPr>
        <b/>
        <sz val="9"/>
        <color theme="1"/>
        <rFont val="Arial"/>
        <family val="2"/>
      </rPr>
      <t>²</t>
    </r>
  </si>
  <si>
    <t>დეფექტების აღმოფხვრის სამუშაოები</t>
  </si>
  <si>
    <t xml:space="preserve">ჯამი </t>
  </si>
  <si>
    <t>დასუფთავება, სამშენებლო ნარჩენების გატანა, დატვირთვა ა/თვითმცლელზე და ტრანსპოტირება 30 კმ-ზე</t>
  </si>
  <si>
    <t xml:space="preserve">   2026 წლის თებერვალი</t>
  </si>
  <si>
    <t>სამუშაოების  დასახელება</t>
  </si>
  <si>
    <t>ვილა №</t>
  </si>
  <si>
    <t xml:space="preserve">ხაზოვანი განლაგება№ </t>
  </si>
  <si>
    <t>V</t>
  </si>
  <si>
    <t>VI</t>
  </si>
  <si>
    <t>VII</t>
  </si>
  <si>
    <t>ფასადის ცოკოლის შელესვა-მოპირკეთება</t>
  </si>
  <si>
    <t>ქვიშაცემენტის ნარევი</t>
  </si>
  <si>
    <t>ვილა 59</t>
  </si>
  <si>
    <t>ფასადის ფითხი</t>
  </si>
  <si>
    <t>ფასადის სარებავი</t>
  </si>
  <si>
    <t>ბეტონი B25</t>
  </si>
  <si>
    <r>
      <t>მ</t>
    </r>
    <r>
      <rPr>
        <sz val="9"/>
        <color theme="1"/>
        <rFont val="Sylfaen"/>
        <family val="1"/>
      </rPr>
      <t>³</t>
    </r>
  </si>
  <si>
    <t>არმატურა A 10</t>
  </si>
  <si>
    <t>საყალიბე ფარი</t>
  </si>
  <si>
    <t>კიბისა და ბაქნის მოპირკეთება ბაზალტის ფილებთ</t>
  </si>
  <si>
    <t>წებოცემენტი ყინვაგამძლე</t>
  </si>
  <si>
    <t>ფუგა ყინვაგამძლე</t>
  </si>
  <si>
    <t xml:space="preserve">პლინტუსების მოწყობა ბაქანზე ბაზალტის ფილებისაგან </t>
  </si>
  <si>
    <t>ბაზალტის ფილა პლინტუსი 100x15 მმ</t>
  </si>
  <si>
    <t xml:space="preserve">ქვიშაცემენტის მჭიმის მოწყობა აივნებზე და კიბის ბაქანზე (სადარბაზოში შესასვლელ კართან) </t>
  </si>
  <si>
    <t xml:space="preserve">ქვიშაცემენტის ნარევი </t>
  </si>
  <si>
    <t>ქვიშაცემენტის მჭიმის ჰიდროიზოლაცია</t>
  </si>
  <si>
    <t>ჰიდროსაიზოლაციო მასალა აკრილის ფისის ბაზაზე (დამკვეთთან შეთანხმებით)</t>
  </si>
  <si>
    <t>ბეტონის სამ საფეხურიანი L=90 სმ კიბის მოწყობა  (დამკვეთთან შეთანხმებით)</t>
  </si>
  <si>
    <t>კერამოგრანიტის ფილა ყინვაგამძლე (დამკვეთთან შეთანხმებით)</t>
  </si>
  <si>
    <t>აივნების მოპირკეთება კერამოგრანიტის ფილებთ</t>
  </si>
  <si>
    <t xml:space="preserve">პლინტუსების მოწყობა აივნებზე კერამოგრანიტის ფილებისაგან </t>
  </si>
  <si>
    <t xml:space="preserve">კერამოგრანიტის ფილა ყინვაგამძლე </t>
  </si>
  <si>
    <t>საყალიბე ფიცარი 150x30 მმ</t>
  </si>
  <si>
    <t>ღორღი 20-40 მმ</t>
  </si>
  <si>
    <t>ბეტონი B25 W6</t>
  </si>
  <si>
    <t>ჰიდროსაიზოლაციო პოლიეთილენის ფურცელი</t>
  </si>
  <si>
    <t>ბაზალტის ფილა s =20 მმ  (დამკვეთთან შეთანხმებით)</t>
  </si>
  <si>
    <t>10</t>
  </si>
  <si>
    <t>მავთულბადე შედურებული უჯრებით 200x200x8 მმ (ანკერებით კედელებზე ჩამაგრებით)</t>
  </si>
  <si>
    <t>ფასადზე დაზიანებული დათბუნების xps ფილების აღდგენა</t>
  </si>
  <si>
    <t>ექსტრუდირებული  xps ფილა s =50 მმ , სიმკვრივით 22-26 კგ/მ³ (დამკვეთთან შეთანხმებით)</t>
  </si>
  <si>
    <t>სამონტაჟო მასალა</t>
  </si>
  <si>
    <t>11</t>
  </si>
  <si>
    <t>ფასადზე დაზიანებული ქაფპლასტის დეკორატიული აგურის მოპირკეთების აღდგენა</t>
  </si>
  <si>
    <t>წებო ქაფის</t>
  </si>
  <si>
    <t>ფასადის ფარაგმენტული დაზიანების აღდგენა</t>
  </si>
  <si>
    <t>ქაფპლასტის დეკორატიული აგურის ფილა s =30 მმ , სიმკვრივით 24 კგ/მ³ (დამკვეთთან შეთანხმებით)</t>
  </si>
  <si>
    <t>ფასადის საღებავი</t>
  </si>
  <si>
    <t>კარ-ფანჯრების ფერდილების შელესვა და შეღებვა ფასადის საღებავით</t>
  </si>
  <si>
    <t xml:space="preserve">ფითხი მიუნხენი </t>
  </si>
  <si>
    <t xml:space="preserve">ფასადის საღებავი (დამკვეთთან შეთანხმებით)  </t>
  </si>
  <si>
    <t xml:space="preserve">საღებავის გრუნტი </t>
  </si>
  <si>
    <t>როტბანდი ფასადის</t>
  </si>
  <si>
    <t>აივნის კედლების და ბეტონის ჭერის გადალესვა დამუშავება და შეღებვა</t>
  </si>
  <si>
    <t>აივნის თუნუქის სახურავის ქვეშ ჭერის მოპიკეთება ხის დეკორატიული პანელებით და შეღებვა ლაქით</t>
  </si>
  <si>
    <t xml:space="preserve">ხის ლაქსაღებავი (დამკვეთთან შეთანხმებით)  </t>
  </si>
  <si>
    <t>ფანჯრებზე თუნუქის წყალამრიდი საცრემლეების მოწყობა</t>
  </si>
  <si>
    <t>სილიკონი 310 მლგ</t>
  </si>
  <si>
    <t>სადარბაზოების შესასვლელების გამყოფი გარე კედლის თავის დაფარვა თუნუქით</t>
  </si>
  <si>
    <t>17</t>
  </si>
  <si>
    <t>19</t>
  </si>
  <si>
    <t>აივნის წიბოებზე თუნუქის წყალამრიდის მოწყობა კერამოგრანიტის ქვეშ</t>
  </si>
  <si>
    <t xml:space="preserve">შეღებილი თუნუქის 400 მმ ,  s =0.5 მმ ფურცელი დაპროფილებული </t>
  </si>
  <si>
    <t xml:space="preserve">ხის პანელი ევროვაგონკა 12.5x96x6 მმ  AB (დამკვეთთან შეთანხმებით)  </t>
  </si>
  <si>
    <t>შეღებილი თუნუქის   s =0.5 მმ ფურცელი პროფილირებული</t>
  </si>
  <si>
    <t xml:space="preserve">შეღებილი თუნუქის 250 მმ ,  s =0.5 მმ ფურცელი პროფილირებული </t>
  </si>
  <si>
    <t>20</t>
  </si>
  <si>
    <t>შეღებილი თუნუქის D= 90 მმ,  s =0.5 მმ მი;ლი</t>
  </si>
  <si>
    <t>სამაგრები კედლის</t>
  </si>
  <si>
    <t>თუნუქის ძაბრი</t>
  </si>
  <si>
    <t>წყალშემკრები ღარების მოწყობა</t>
  </si>
  <si>
    <t xml:space="preserve">თუნუქის ღარი,  s =0.5 მმ </t>
  </si>
  <si>
    <t>21</t>
  </si>
  <si>
    <t>22</t>
  </si>
  <si>
    <t>სახურავის დახრილი წიბოების შეფუთვა თუნუქის პროფილით</t>
  </si>
  <si>
    <t>23</t>
  </si>
  <si>
    <t>სახურავში სავენტილაციო შახტის გამწოვი თუნუქის კორობის მოწყობა</t>
  </si>
  <si>
    <t xml:space="preserve">შეღებილი თუნუქის ფურცელი s =0.5 მმ </t>
  </si>
  <si>
    <t xml:space="preserve">შეღებილი თუნუქის პროფილი 250x300 მმ  s =0.5 მმ </t>
  </si>
  <si>
    <t xml:space="preserve">ლითონის პროფილი მილკვადრატი 40x40250x3 მმ </t>
  </si>
  <si>
    <t>სამონტაჟო დეტალები</t>
  </si>
  <si>
    <t>24</t>
  </si>
  <si>
    <t xml:space="preserve">ფანჯრების და ვიტრაჟების მოწყობა შავი ალუმინის თერმოპანელით </t>
  </si>
  <si>
    <t xml:space="preserve">ფანჯარა გაღებით 85x285 სმ ალუმინის თერმოპანელი, მინაპაკეტით, 2 ცალი, სრული კომპლექტაციით (დამკვეთთან შეთანხმებით)  </t>
  </si>
  <si>
    <t xml:space="preserve">აივნის ალუმინის ვიტრჟი კარით 245x270 სმ თერმოპანელი, მინაპაკეტით,  სრული კომპლექტაციით (დამკვეთთან შეთანხმებით)  </t>
  </si>
  <si>
    <t xml:space="preserve">აივნის ალუმინის ვიტრჟი კარით 240x200 სმ თერმოპანელი, მინაპაკეტით,  სრული კომპლექტაციით (დამკვეთთან შეთანხმებით)  </t>
  </si>
  <si>
    <t>ფრამუგის მოწყობა სადარბაზოს კარის თავზე ალუმინის90x30 სმ თერმოპანელი, მინაპაკეტით</t>
  </si>
  <si>
    <t xml:space="preserve">ყრუ ფანჯარა კიბის უჯრედში 120x120 სმ ალუმინის თერმოპანელი, მინაპაკეტით  (დამკვეთთან შეთანხმებით)  </t>
  </si>
  <si>
    <t>სპილენძის ელ. გაყვანილობის ორმაგი იზოლაციით 3x1.5 მმ მონტაჟი</t>
  </si>
  <si>
    <t>2026 წლის თებერვალი</t>
  </si>
  <si>
    <t>ვილა № 59 ფასადის და სახურავის დასრულების სამუშაოების ხარჯთაღრიცხვა</t>
  </si>
  <si>
    <t>17 ვილის ფასადების და სახურავის დასრულების სამუშაოების ხარჯთაღრიცხვა.</t>
  </si>
  <si>
    <t>ვილა № 60 ფასადის და სახურავის დასრულების სამუშაოების ხარჯთაღრიცხვა</t>
  </si>
  <si>
    <t>ვილა 60</t>
  </si>
  <si>
    <t>18</t>
  </si>
  <si>
    <t xml:space="preserve">შენობის იდრგვლივ ბეტონის წყალამრიდის 80 სმ s=12 სმ და დაბალი მხარის შესასვლელთან ბეტონის ბაქნის მოწყობა  </t>
  </si>
  <si>
    <t>წყალშემკრები მილდგარების მოწყობა (ძაბრებით)</t>
  </si>
  <si>
    <t>ლედ სანათის მონტაჟი აივნებზე და შესასვლელი კარის თავზე</t>
  </si>
  <si>
    <t>25</t>
  </si>
  <si>
    <t>26</t>
  </si>
  <si>
    <t>27</t>
  </si>
  <si>
    <t>28</t>
  </si>
  <si>
    <t>სადარბაზოს კარის გატეხილი მინაპაკეტის შეცვლა 20x95 სმ</t>
  </si>
  <si>
    <t>სადარბაზოს კარის და შიდა ვიტრაჟის გატეხილი მინაპაკეტის შეცვლა 20x80 სმ, 40x70 სმ</t>
  </si>
  <si>
    <t>ვილა № 61 ფასადის და სახურავის დასრულების სამუშაოების ხარჯთაღრიცხვა</t>
  </si>
  <si>
    <t>ვილა 61</t>
  </si>
  <si>
    <t>სადარბაზოს კარის გატეხილი მინაპაკეტის შეცვლა 20x80 სმ</t>
  </si>
  <si>
    <t>ვილა № 62 ფასადის და სახურავის დასრულების სამუშაოების ხარჯთაღრიცხვა</t>
  </si>
  <si>
    <t>ვილა 62</t>
  </si>
  <si>
    <t>ვილა № 63 ფასადის და სახურავის დასრულების სამუშაოების ხარჯთაღრიცხვა</t>
  </si>
  <si>
    <t>ვილა 63</t>
  </si>
  <si>
    <t>ვილა № 65 ფასადის და სახურავის დასრულების სამუშაოების ხარჯთაღრიცხვა</t>
  </si>
  <si>
    <t>ვილა 65</t>
  </si>
  <si>
    <t>სადარბაზოს კარის გატეხილი და ვტრაჟის მინაპაკეტის შეცვლა 20x95 სმ , 3.2 მ².</t>
  </si>
  <si>
    <t xml:space="preserve">ჩარჩოს გარეშე, მხოლოდ ფანჯარა გაღებით 73x200 სმ ალუმინის თერმოპანელი, მინაპაკეტით0.3 მ², 2 ცალი, სრული კომპლექტაციით (დამკვეთთან შეთანხმებით)  </t>
  </si>
  <si>
    <t>ვილა № 66 ფასადის და სახურავის დასრულების სამუშაოების ხარჯთაღრიცხვა</t>
  </si>
  <si>
    <t>ვილა 66</t>
  </si>
  <si>
    <t>ვილა № 67 ფასადის და სახურავის დასრულების სამუშაოების ხარჯთაღრიცხვა</t>
  </si>
  <si>
    <t>ვილა 67</t>
  </si>
  <si>
    <t>ვილა № 73 ფასადის და სახურავის დასრულების სამუშაოების ხარჯთაღრიცხვა</t>
  </si>
  <si>
    <t>ვილა 73</t>
  </si>
  <si>
    <t xml:space="preserve">შენობის იდრგვლივ ბეტონის წყალამრიდის 80 სმ s=12 </t>
  </si>
  <si>
    <t>ბეტონის ორ საფეხურიანი L=90 სმ კიბის მოწყობა  (დამკვეთთან შეთანხმებით)</t>
  </si>
  <si>
    <t>ქვიშაცემენტის მჭიმის მოწყობა აივნებზე</t>
  </si>
  <si>
    <t>დარჩენილი ღიობების ამოშენება ბეტ. ბლოკით (მანსარდზე)</t>
  </si>
  <si>
    <t>ცალ</t>
  </si>
  <si>
    <t>ბეტ. ბლოკი 19x39x10 სმ</t>
  </si>
  <si>
    <t>ქვიშაცემნეტის ნარევი</t>
  </si>
  <si>
    <t>მ³</t>
  </si>
  <si>
    <t>გლინულა  s= 6 მმ</t>
  </si>
  <si>
    <t>ფასადის კედლების დათბუნება xps ფილებით</t>
  </si>
  <si>
    <t>მინაბოჭკოვანი ბათქაშის ბადე</t>
  </si>
  <si>
    <t>საფასადე ფითხი მიუნხენის ფაქტურით</t>
  </si>
  <si>
    <t xml:space="preserve">კარ-ფანჯრების ფერდილების შელესვა </t>
  </si>
  <si>
    <t xml:space="preserve">ფითხი ფასადის </t>
  </si>
  <si>
    <t>16</t>
  </si>
  <si>
    <t>7</t>
  </si>
  <si>
    <t>9</t>
  </si>
  <si>
    <t>15</t>
  </si>
  <si>
    <t xml:space="preserve">კარ-ფანჯრების და ვიტრაჟების მოწყობა შავი ალუმინის თერმოპანელით </t>
  </si>
  <si>
    <t>პროექტ</t>
  </si>
  <si>
    <t xml:space="preserve">ფანჯრებზე ჟალუზების მოწყობა (დამკვეთთან შეთანხმებით)  </t>
  </si>
  <si>
    <t>აივნის ჭერისა და ფერდილების დამუშავება და შეღებვა</t>
  </si>
  <si>
    <t xml:space="preserve">დაუმუშავებელი ფასადის მოპირკეთება მიუნხენის ფაქტურა/ფითხით (დამკვეთთან შეთანხმებით)  </t>
  </si>
  <si>
    <t xml:space="preserve">ფასადის ნაწილობრივი დამუშავება და მთლიანად გადაღებვა  (დამკვეთთან შეთანხმებით)  </t>
  </si>
  <si>
    <t xml:space="preserve">შესასვლელი ალუმინის ვიტრაჟი კარით 245x270 სმ თერმოპანელი, დეკორატიული ჩართულობით, მინაპაკეტით,  სრული კომპლექტაციით (დამკვეთთან შეთანხმებით)  </t>
  </si>
  <si>
    <t xml:space="preserve">ყრუ ფანჯარა ალუმინის თერმოპანელი, მინაპაკეტით  (დამკვეთთან შეთანხმებით)  </t>
  </si>
  <si>
    <t>ფანჯარა ალუმინის თერმოპანელი, მინაპაკეტით  (დამკვეთთან შეთანხმებით)  მანსარდზე</t>
  </si>
  <si>
    <t>ფასადზე xps ფილების ზედაპირზე ბადის მოწყობა და გადალესვა</t>
  </si>
  <si>
    <t>ვილა № 74 ფასადის და სახურავის დასრულების სამუშაოების ხარჯთაღრიცხვა</t>
  </si>
  <si>
    <t>ვილა 74</t>
  </si>
  <si>
    <t>არსებული კარის ბლოკის მონტაჟი</t>
  </si>
  <si>
    <t>ვილა № 76 ფასადის და სახურავის დასრულების სამუშაოების ხარჯთაღრიცხვა</t>
  </si>
  <si>
    <t>ვილა 76</t>
  </si>
  <si>
    <t>ვილა 75</t>
  </si>
  <si>
    <t>ვილა № 75 ფასადის და სახურავის დასრულების სამუშაოების ხარჯთაღრიცხვა</t>
  </si>
  <si>
    <t xml:space="preserve">კარ-ფანჯრებზე მინაპაკტების მოწყობა </t>
  </si>
  <si>
    <t xml:space="preserve">შესასვლელი ალუმინის ვიტრაჟი კარით თერმოპანელი, დეკორატიული ჩართულობით, მინაპაკეტით,  სრული კომპლექტაციით (დამკვეთთან შეთანხმებით)  </t>
  </si>
  <si>
    <t>ვილა № 77 ფასადის და სახურავის დასრულების სამუშაოების ხარჯთაღრიცხვა</t>
  </si>
  <si>
    <t>ვილა 77</t>
  </si>
  <si>
    <t xml:space="preserve">ალუმინის კარი თერმოპანელი,  მინაპაკეტით,  სრული კომპლექტაციით (დამკვეთთან შეთანხმებით)  </t>
  </si>
  <si>
    <t xml:space="preserve">ალუმინის კარი თერმოპანელი, მინაპაკეტით,  სრული კომპლექტაციით (დამკვეთთან შეთანხმებით)  </t>
  </si>
  <si>
    <t>ვილა № 79 ფასადის და სახურავის დასრულების სამუშაოების ხარჯთაღრიცხვა</t>
  </si>
  <si>
    <t>ვილა 79</t>
  </si>
  <si>
    <t>6</t>
  </si>
  <si>
    <t>კედლების დათბუნება xps ფილებით</t>
  </si>
  <si>
    <t>8</t>
  </si>
  <si>
    <t>14</t>
  </si>
  <si>
    <t>ვილა № 80 ფასადის და სახურავის დასრულების სამუშაოების ხარჯთაღრიცხვა</t>
  </si>
  <si>
    <t>ვილა 80</t>
  </si>
  <si>
    <t xml:space="preserve">ფანჯრებზე მინაპაკტების მოწყობა </t>
  </si>
  <si>
    <t>ფასადების გადაღებვა</t>
  </si>
  <si>
    <t xml:space="preserve">ფასადის დამუშავება და ღებვა  (დამკვეთთან შეთანხმებით)  </t>
  </si>
  <si>
    <t>29</t>
  </si>
  <si>
    <t>მაქ/სთ</t>
  </si>
  <si>
    <t>ავტო ამწე კალათას მომსახურება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</si>
</sst>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.00_);_(* \(#,##0.00\);_(* &quot;-&quot;??_);_(@_)"/>
    <numFmt numFmtId="165" formatCode="0.000"/>
    <numFmt numFmtId="166" formatCode="0.0"/>
  </numFmts>
  <fonts count="3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  <charset val="204"/>
    </font>
    <font>
      <sz val="11"/>
      <color indexed="8"/>
      <name val="Calibri"/>
      <family val="2"/>
    </font>
    <font>
      <b/>
      <sz val="10"/>
      <color theme="1"/>
      <name val="Sylfaen"/>
      <family val="1"/>
    </font>
    <font>
      <b/>
      <sz val="10"/>
      <name val="Sylfaen"/>
      <family val="1"/>
    </font>
    <font>
      <sz val="10"/>
      <color theme="1"/>
      <name val="Sylfaen"/>
      <family val="1"/>
    </font>
    <font>
      <sz val="10"/>
      <color theme="1"/>
      <name val="Sylfaen"/>
      <family val="1"/>
      <charset val="204"/>
    </font>
    <font>
      <b/>
      <sz val="10"/>
      <color theme="1"/>
      <name val="Sylfaen"/>
      <family val="1"/>
      <charset val="204"/>
    </font>
    <font>
      <b/>
      <sz val="11"/>
      <color theme="1"/>
      <name val="Sylfaen"/>
      <family val="1"/>
    </font>
    <font>
      <sz val="10"/>
      <name val="Sylfaen"/>
      <family val="1"/>
    </font>
    <font>
      <sz val="10"/>
      <color rgb="FFFF0000"/>
      <name val="Sylfaen"/>
      <family val="1"/>
    </font>
    <font>
      <sz val="10"/>
      <name val="Arial Cyr"/>
      <charset val="204"/>
    </font>
    <font>
      <sz val="10"/>
      <name val="Sylfaen"/>
      <family val="1"/>
      <charset val="204"/>
    </font>
    <font>
      <sz val="11"/>
      <color theme="1"/>
      <name val="Sylfaen"/>
      <family val="1"/>
    </font>
    <font>
      <b/>
      <sz val="10"/>
      <color rgb="FFFF0000"/>
      <name val="Sylfaen"/>
      <family val="1"/>
    </font>
    <font>
      <sz val="12"/>
      <name val="Sylfaen"/>
      <family val="1"/>
    </font>
    <font>
      <sz val="11"/>
      <name val="Sylfaen"/>
      <family val="1"/>
    </font>
    <font>
      <b/>
      <sz val="11"/>
      <name val="Sylfaen"/>
      <family val="1"/>
    </font>
    <font>
      <sz val="9"/>
      <color theme="1"/>
      <name val="Sylfaen"/>
      <family val="1"/>
    </font>
    <font>
      <sz val="8"/>
      <color theme="1"/>
      <name val="Sylfaen"/>
      <family val="1"/>
    </font>
    <font>
      <b/>
      <sz val="8"/>
      <name val="Sylfaen"/>
      <family val="1"/>
    </font>
    <font>
      <sz val="8"/>
      <name val="Sylfaen"/>
      <family val="1"/>
    </font>
    <font>
      <sz val="8"/>
      <name val="Calibri"/>
      <family val="2"/>
      <scheme val="minor"/>
    </font>
    <font>
      <sz val="9"/>
      <color theme="1"/>
      <name val="Sylfaen"/>
      <family val="1"/>
      <charset val="1"/>
    </font>
    <font>
      <sz val="9"/>
      <color theme="1"/>
      <name val="Calibri"/>
      <family val="2"/>
      <charset val="204"/>
    </font>
    <font>
      <b/>
      <sz val="10"/>
      <name val="Sylfaen"/>
      <family val="1"/>
      <charset val="204"/>
    </font>
    <font>
      <b/>
      <sz val="12"/>
      <name val="Sylfaen"/>
      <family val="1"/>
    </font>
    <font>
      <sz val="9"/>
      <name val="Sylfaen"/>
      <family val="1"/>
      <charset val="1"/>
    </font>
    <font>
      <b/>
      <sz val="9"/>
      <color theme="1"/>
      <name val="Sylfaen"/>
      <family val="1"/>
      <charset val="1"/>
    </font>
    <font>
      <b/>
      <sz val="9"/>
      <color theme="1"/>
      <name val="Arial"/>
      <family val="2"/>
    </font>
    <font>
      <sz val="11"/>
      <color theme="1"/>
      <name val="Calibri"/>
      <family val="2"/>
      <scheme val="minor"/>
    </font>
    <font>
      <b/>
      <sz val="9"/>
      <name val="Sylfaen"/>
      <family val="1"/>
    </font>
    <font>
      <b/>
      <i/>
      <sz val="8"/>
      <name val="Sylfaen"/>
      <family val="1"/>
    </font>
    <font>
      <b/>
      <sz val="12"/>
      <color rgb="FFFF0000"/>
      <name val="Sylfaen"/>
      <family val="1"/>
    </font>
    <font>
      <b/>
      <sz val="9"/>
      <color theme="1"/>
      <name val="Sylfaen"/>
      <family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8">
    <xf numFmtId="0" fontId="0" fillId="0" borderId="0"/>
    <xf numFmtId="0" fontId="1" fillId="0" borderId="0"/>
    <xf numFmtId="0" fontId="2" fillId="0" borderId="0"/>
    <xf numFmtId="0" fontId="3" fillId="0" borderId="0"/>
    <xf numFmtId="9" fontId="1" fillId="0" borderId="0" applyFont="0" applyFill="0" applyBorder="0" applyAlignment="0" applyProtection="0"/>
    <xf numFmtId="0" fontId="2" fillId="0" borderId="0"/>
    <xf numFmtId="0" fontId="12" fillId="0" borderId="0"/>
    <xf numFmtId="43" fontId="31" fillId="0" borderId="0" applyFont="0" applyFill="0" applyBorder="0" applyAlignment="0" applyProtection="0"/>
  </cellStyleXfs>
  <cellXfs count="134">
    <xf numFmtId="0" fontId="0" fillId="0" borderId="0" xfId="0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4" xfId="0" applyFont="1" applyBorder="1" applyAlignment="1">
      <alignment vertical="center" wrapText="1"/>
    </xf>
    <xf numFmtId="0" fontId="6" fillId="0" borderId="0" xfId="0" applyFont="1" applyAlignment="1">
      <alignment vertical="center"/>
    </xf>
    <xf numFmtId="0" fontId="6" fillId="0" borderId="2" xfId="0" applyFont="1" applyBorder="1" applyAlignment="1">
      <alignment horizontal="center"/>
    </xf>
    <xf numFmtId="0" fontId="4" fillId="3" borderId="2" xfId="0" applyFont="1" applyFill="1" applyBorder="1" applyAlignment="1">
      <alignment vertical="center" wrapText="1"/>
    </xf>
    <xf numFmtId="2" fontId="4" fillId="3" borderId="2" xfId="0" applyNumberFormat="1" applyFont="1" applyFill="1" applyBorder="1" applyAlignment="1">
      <alignment horizontal="center" vertical="center"/>
    </xf>
    <xf numFmtId="2" fontId="6" fillId="0" borderId="2" xfId="0" applyNumberFormat="1" applyFont="1" applyBorder="1" applyAlignment="1">
      <alignment horizontal="center" vertical="center"/>
    </xf>
    <xf numFmtId="164" fontId="6" fillId="0" borderId="2" xfId="0" applyNumberFormat="1" applyFont="1" applyBorder="1" applyAlignment="1">
      <alignment horizontal="center" vertical="center"/>
    </xf>
    <xf numFmtId="0" fontId="6" fillId="0" borderId="2" xfId="0" applyFont="1" applyBorder="1"/>
    <xf numFmtId="2" fontId="6" fillId="0" borderId="2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2" fontId="4" fillId="0" borderId="2" xfId="0" applyNumberFormat="1" applyFont="1" applyBorder="1" applyAlignment="1">
      <alignment horizontal="center" vertical="center"/>
    </xf>
    <xf numFmtId="2" fontId="4" fillId="3" borderId="2" xfId="0" applyNumberFormat="1" applyFont="1" applyFill="1" applyBorder="1" applyAlignment="1">
      <alignment horizontal="center"/>
    </xf>
    <xf numFmtId="0" fontId="4" fillId="3" borderId="2" xfId="0" applyFont="1" applyFill="1" applyBorder="1" applyAlignment="1">
      <alignment vertical="center"/>
    </xf>
    <xf numFmtId="2" fontId="6" fillId="2" borderId="2" xfId="0" applyNumberFormat="1" applyFont="1" applyFill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/>
    </xf>
    <xf numFmtId="2" fontId="5" fillId="0" borderId="2" xfId="0" applyNumberFormat="1" applyFont="1" applyBorder="1" applyAlignment="1">
      <alignment horizontal="center"/>
    </xf>
    <xf numFmtId="2" fontId="11" fillId="0" borderId="2" xfId="0" applyNumberFormat="1" applyFont="1" applyBorder="1" applyAlignment="1">
      <alignment horizontal="center" vertical="center"/>
    </xf>
    <xf numFmtId="2" fontId="11" fillId="2" borderId="2" xfId="0" applyNumberFormat="1" applyFont="1" applyFill="1" applyBorder="1" applyAlignment="1">
      <alignment horizontal="center" vertical="center"/>
    </xf>
    <xf numFmtId="164" fontId="11" fillId="0" borderId="2" xfId="0" applyNumberFormat="1" applyFont="1" applyBorder="1" applyAlignment="1">
      <alignment horizontal="center" vertical="center"/>
    </xf>
    <xf numFmtId="164" fontId="10" fillId="0" borderId="2" xfId="0" applyNumberFormat="1" applyFont="1" applyBorder="1" applyAlignment="1">
      <alignment horizontal="center" vertical="center"/>
    </xf>
    <xf numFmtId="2" fontId="4" fillId="0" borderId="2" xfId="0" applyNumberFormat="1" applyFont="1" applyBorder="1" applyAlignment="1">
      <alignment horizontal="center"/>
    </xf>
    <xf numFmtId="0" fontId="6" fillId="0" borderId="2" xfId="0" applyFont="1" applyBorder="1" applyAlignment="1">
      <alignment vertical="center" wrapText="1"/>
    </xf>
    <xf numFmtId="0" fontId="7" fillId="2" borderId="2" xfId="0" applyFont="1" applyFill="1" applyBorder="1" applyAlignment="1">
      <alignment horizontal="left" vertical="center" wrapText="1"/>
    </xf>
    <xf numFmtId="2" fontId="7" fillId="2" borderId="2" xfId="0" applyNumberFormat="1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left" vertical="center" wrapText="1"/>
    </xf>
    <xf numFmtId="165" fontId="7" fillId="2" borderId="2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2" fontId="6" fillId="2" borderId="2" xfId="0" applyNumberFormat="1" applyFont="1" applyFill="1" applyBorder="1" applyAlignment="1">
      <alignment horizontal="center" vertical="center" wrapText="1"/>
    </xf>
    <xf numFmtId="2" fontId="7" fillId="2" borderId="2" xfId="0" applyNumberFormat="1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left" vertical="center" wrapText="1"/>
    </xf>
    <xf numFmtId="49" fontId="7" fillId="0" borderId="2" xfId="0" applyNumberFormat="1" applyFont="1" applyBorder="1" applyAlignment="1">
      <alignment horizontal="left" vertical="center" wrapText="1"/>
    </xf>
    <xf numFmtId="2" fontId="7" fillId="0" borderId="2" xfId="0" applyNumberFormat="1" applyFont="1" applyBorder="1" applyAlignment="1">
      <alignment horizontal="center" vertical="center" wrapText="1"/>
    </xf>
    <xf numFmtId="165" fontId="6" fillId="2" borderId="2" xfId="0" applyNumberFormat="1" applyFont="1" applyFill="1" applyBorder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4" fillId="0" borderId="2" xfId="0" applyFont="1" applyBorder="1" applyAlignment="1">
      <alignment horizontal="center"/>
    </xf>
    <xf numFmtId="0" fontId="15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6" fillId="2" borderId="0" xfId="1" applyFont="1" applyFill="1"/>
    <xf numFmtId="0" fontId="10" fillId="2" borderId="0" xfId="1" applyFont="1" applyFill="1"/>
    <xf numFmtId="0" fontId="10" fillId="2" borderId="2" xfId="1" applyFont="1" applyFill="1" applyBorder="1" applyAlignment="1">
      <alignment horizontal="center" vertical="center"/>
    </xf>
    <xf numFmtId="0" fontId="10" fillId="2" borderId="2" xfId="1" applyFont="1" applyFill="1" applyBorder="1" applyAlignment="1">
      <alignment horizontal="center" vertical="center" wrapText="1"/>
    </xf>
    <xf numFmtId="2" fontId="17" fillId="2" borderId="0" xfId="1" applyNumberFormat="1" applyFont="1" applyFill="1"/>
    <xf numFmtId="0" fontId="17" fillId="2" borderId="0" xfId="1" applyFont="1" applyFill="1"/>
    <xf numFmtId="2" fontId="17" fillId="2" borderId="0" xfId="1" applyNumberFormat="1" applyFont="1" applyFill="1" applyAlignment="1">
      <alignment vertical="center"/>
    </xf>
    <xf numFmtId="0" fontId="17" fillId="2" borderId="0" xfId="1" applyFont="1" applyFill="1" applyAlignment="1">
      <alignment vertical="center"/>
    </xf>
    <xf numFmtId="164" fontId="17" fillId="2" borderId="0" xfId="1" applyNumberFormat="1" applyFont="1" applyFill="1" applyAlignment="1">
      <alignment horizontal="center" vertical="center"/>
    </xf>
    <xf numFmtId="0" fontId="14" fillId="2" borderId="0" xfId="1" applyFont="1" applyFill="1" applyAlignment="1">
      <alignment vertical="center"/>
    </xf>
    <xf numFmtId="0" fontId="18" fillId="2" borderId="0" xfId="1" applyFont="1" applyFill="1" applyAlignment="1">
      <alignment vertical="center"/>
    </xf>
    <xf numFmtId="0" fontId="14" fillId="0" borderId="0" xfId="0" applyFont="1"/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19" fillId="0" borderId="4" xfId="0" applyFont="1" applyBorder="1" applyAlignment="1">
      <alignment vertical="center"/>
    </xf>
    <xf numFmtId="0" fontId="20" fillId="2" borderId="1" xfId="0" applyFont="1" applyFill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wrapText="1"/>
    </xf>
    <xf numFmtId="0" fontId="6" fillId="2" borderId="2" xfId="0" applyFont="1" applyFill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49" fontId="4" fillId="3" borderId="2" xfId="0" applyNumberFormat="1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center" vertical="center" wrapText="1"/>
    </xf>
    <xf numFmtId="2" fontId="4" fillId="3" borderId="2" xfId="0" applyNumberFormat="1" applyFont="1" applyFill="1" applyBorder="1" applyAlignment="1">
      <alignment horizontal="center" vertical="center" wrapText="1"/>
    </xf>
    <xf numFmtId="2" fontId="14" fillId="0" borderId="2" xfId="0" applyNumberFormat="1" applyFont="1" applyBorder="1" applyAlignment="1">
      <alignment vertical="center"/>
    </xf>
    <xf numFmtId="0" fontId="24" fillId="2" borderId="2" xfId="0" applyFont="1" applyFill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wrapText="1"/>
    </xf>
    <xf numFmtId="49" fontId="8" fillId="3" borderId="2" xfId="0" applyNumberFormat="1" applyFont="1" applyFill="1" applyBorder="1" applyAlignment="1">
      <alignment horizontal="left" vertical="center" wrapText="1"/>
    </xf>
    <xf numFmtId="2" fontId="26" fillId="3" borderId="2" xfId="0" applyNumberFormat="1" applyFont="1" applyFill="1" applyBorder="1" applyAlignment="1">
      <alignment horizontal="center" vertical="center" wrapText="1"/>
    </xf>
    <xf numFmtId="2" fontId="7" fillId="0" borderId="2" xfId="0" applyNumberFormat="1" applyFont="1" applyBorder="1" applyAlignment="1">
      <alignment vertical="center"/>
    </xf>
    <xf numFmtId="0" fontId="18" fillId="4" borderId="2" xfId="0" applyFont="1" applyFill="1" applyBorder="1" applyAlignment="1">
      <alignment horizontal="center" vertical="center" wrapText="1"/>
    </xf>
    <xf numFmtId="2" fontId="6" fillId="0" borderId="2" xfId="0" applyNumberFormat="1" applyFont="1" applyBorder="1" applyAlignment="1">
      <alignment horizontal="right"/>
    </xf>
    <xf numFmtId="0" fontId="16" fillId="2" borderId="2" xfId="1" applyFont="1" applyFill="1" applyBorder="1" applyAlignment="1">
      <alignment horizontal="center" vertical="center"/>
    </xf>
    <xf numFmtId="0" fontId="16" fillId="5" borderId="0" xfId="1" applyFont="1" applyFill="1"/>
    <xf numFmtId="0" fontId="29" fillId="3" borderId="2" xfId="0" applyFont="1" applyFill="1" applyBorder="1" applyAlignment="1">
      <alignment horizontal="center" vertical="center" wrapText="1"/>
    </xf>
    <xf numFmtId="0" fontId="24" fillId="2" borderId="2" xfId="0" applyFont="1" applyFill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 wrapText="1"/>
    </xf>
    <xf numFmtId="0" fontId="0" fillId="2" borderId="0" xfId="0" applyFill="1"/>
    <xf numFmtId="0" fontId="29" fillId="3" borderId="2" xfId="0" applyFont="1" applyFill="1" applyBorder="1" applyAlignment="1">
      <alignment horizontal="center" vertical="center"/>
    </xf>
    <xf numFmtId="43" fontId="5" fillId="2" borderId="2" xfId="7" applyFont="1" applyFill="1" applyBorder="1"/>
    <xf numFmtId="0" fontId="27" fillId="2" borderId="0" xfId="2" applyFont="1" applyFill="1" applyAlignment="1">
      <alignment horizontal="center" vertical="center"/>
    </xf>
    <xf numFmtId="0" fontId="33" fillId="2" borderId="2" xfId="1" applyFont="1" applyFill="1" applyBorder="1" applyAlignment="1">
      <alignment horizontal="center" vertical="center"/>
    </xf>
    <xf numFmtId="0" fontId="34" fillId="2" borderId="2" xfId="1" applyFont="1" applyFill="1" applyBorder="1" applyAlignment="1">
      <alignment horizontal="center"/>
    </xf>
    <xf numFmtId="0" fontId="15" fillId="2" borderId="2" xfId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vertical="center"/>
    </xf>
    <xf numFmtId="0" fontId="10" fillId="2" borderId="2" xfId="0" applyFont="1" applyFill="1" applyBorder="1" applyAlignment="1">
      <alignment vertical="center" wrapText="1"/>
    </xf>
    <xf numFmtId="0" fontId="13" fillId="2" borderId="2" xfId="0" applyFont="1" applyFill="1" applyBorder="1" applyAlignment="1">
      <alignment vertical="center"/>
    </xf>
    <xf numFmtId="0" fontId="7" fillId="2" borderId="2" xfId="0" applyFont="1" applyFill="1" applyBorder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vertical="center"/>
    </xf>
    <xf numFmtId="0" fontId="10" fillId="0" borderId="2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43" fontId="27" fillId="6" borderId="2" xfId="7" applyFont="1" applyFill="1" applyBorder="1" applyAlignment="1">
      <alignment vertical="center"/>
    </xf>
    <xf numFmtId="0" fontId="24" fillId="0" borderId="2" xfId="0" applyFont="1" applyBorder="1" applyAlignment="1">
      <alignment horizontal="center" vertical="center"/>
    </xf>
    <xf numFmtId="9" fontId="24" fillId="0" borderId="2" xfId="0" applyNumberFormat="1" applyFont="1" applyBorder="1" applyAlignment="1">
      <alignment horizontal="center" vertical="center"/>
    </xf>
    <xf numFmtId="9" fontId="28" fillId="0" borderId="2" xfId="0" applyNumberFormat="1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4" fillId="3" borderId="2" xfId="0" applyFont="1" applyFill="1" applyBorder="1" applyAlignment="1">
      <alignment horizontal="center" vertical="center" wrapText="1"/>
    </xf>
    <xf numFmtId="2" fontId="8" fillId="3" borderId="2" xfId="0" applyNumberFormat="1" applyFont="1" applyFill="1" applyBorder="1" applyAlignment="1">
      <alignment horizontal="center" vertical="center" wrapText="1"/>
    </xf>
    <xf numFmtId="2" fontId="6" fillId="0" borderId="2" xfId="0" applyNumberFormat="1" applyFont="1" applyBorder="1" applyAlignment="1">
      <alignment horizontal="center" vertical="center" wrapText="1"/>
    </xf>
    <xf numFmtId="1" fontId="7" fillId="2" borderId="2" xfId="0" applyNumberFormat="1" applyFont="1" applyFill="1" applyBorder="1" applyAlignment="1">
      <alignment horizontal="center" vertical="center" wrapText="1"/>
    </xf>
    <xf numFmtId="2" fontId="5" fillId="3" borderId="2" xfId="0" applyNumberFormat="1" applyFont="1" applyFill="1" applyBorder="1" applyAlignment="1">
      <alignment horizontal="center" vertical="center"/>
    </xf>
    <xf numFmtId="0" fontId="35" fillId="3" borderId="2" xfId="0" applyFont="1" applyFill="1" applyBorder="1" applyAlignment="1">
      <alignment horizontal="center" vertical="center" wrapText="1"/>
    </xf>
    <xf numFmtId="2" fontId="26" fillId="2" borderId="2" xfId="0" applyNumberFormat="1" applyFont="1" applyFill="1" applyBorder="1" applyAlignment="1">
      <alignment horizontal="center" vertical="center" wrapText="1"/>
    </xf>
    <xf numFmtId="2" fontId="4" fillId="2" borderId="2" xfId="0" applyNumberFormat="1" applyFont="1" applyFill="1" applyBorder="1" applyAlignment="1">
      <alignment horizontal="center" vertical="center" wrapText="1"/>
    </xf>
    <xf numFmtId="2" fontId="4" fillId="2" borderId="2" xfId="0" applyNumberFormat="1" applyFont="1" applyFill="1" applyBorder="1" applyAlignment="1">
      <alignment horizontal="center" vertical="center"/>
    </xf>
    <xf numFmtId="2" fontId="5" fillId="2" borderId="2" xfId="0" applyNumberFormat="1" applyFont="1" applyFill="1" applyBorder="1" applyAlignment="1">
      <alignment horizontal="center" vertical="center"/>
    </xf>
    <xf numFmtId="2" fontId="10" fillId="2" borderId="2" xfId="0" applyNumberFormat="1" applyFont="1" applyFill="1" applyBorder="1" applyAlignment="1">
      <alignment horizontal="center" vertical="center"/>
    </xf>
    <xf numFmtId="166" fontId="7" fillId="2" borderId="2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24" fillId="0" borderId="3" xfId="0" applyFont="1" applyBorder="1" applyAlignment="1">
      <alignment horizontal="center" vertical="center"/>
    </xf>
    <xf numFmtId="2" fontId="6" fillId="0" borderId="3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 vertical="center"/>
    </xf>
    <xf numFmtId="2" fontId="6" fillId="2" borderId="3" xfId="0" applyNumberFormat="1" applyFont="1" applyFill="1" applyBorder="1" applyAlignment="1">
      <alignment horizontal="center" vertical="center"/>
    </xf>
    <xf numFmtId="164" fontId="4" fillId="0" borderId="3" xfId="0" applyNumberFormat="1" applyFont="1" applyBorder="1" applyAlignment="1">
      <alignment horizontal="center" vertical="center"/>
    </xf>
    <xf numFmtId="2" fontId="4" fillId="0" borderId="3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vertical="center" wrapText="1"/>
    </xf>
    <xf numFmtId="0" fontId="32" fillId="2" borderId="0" xfId="2" applyFont="1" applyFill="1" applyAlignment="1">
      <alignment horizontal="left" vertical="center"/>
    </xf>
    <xf numFmtId="0" fontId="5" fillId="2" borderId="0" xfId="1" applyFont="1" applyFill="1" applyAlignment="1">
      <alignment horizontal="left"/>
    </xf>
    <xf numFmtId="0" fontId="27" fillId="5" borderId="0" xfId="1" applyFont="1" applyFill="1" applyAlignment="1">
      <alignment horizontal="center" vertical="center"/>
    </xf>
    <xf numFmtId="0" fontId="27" fillId="2" borderId="0" xfId="2" applyFont="1" applyFill="1" applyAlignment="1">
      <alignment horizontal="center" vertical="center"/>
    </xf>
    <xf numFmtId="0" fontId="27" fillId="6" borderId="2" xfId="1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/>
    </xf>
    <xf numFmtId="0" fontId="20" fillId="2" borderId="8" xfId="0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 wrapText="1"/>
    </xf>
    <xf numFmtId="0" fontId="20" fillId="2" borderId="8" xfId="0" applyFont="1" applyFill="1" applyBorder="1" applyAlignment="1">
      <alignment horizontal="center" vertical="center" wrapText="1"/>
    </xf>
    <xf numFmtId="0" fontId="20" fillId="2" borderId="5" xfId="0" applyFont="1" applyFill="1" applyBorder="1" applyAlignment="1">
      <alignment horizontal="center" vertical="center"/>
    </xf>
    <xf numFmtId="0" fontId="20" fillId="2" borderId="6" xfId="0" applyFont="1" applyFill="1" applyBorder="1" applyAlignment="1">
      <alignment horizontal="center" vertical="center"/>
    </xf>
    <xf numFmtId="0" fontId="20" fillId="2" borderId="7" xfId="0" applyFont="1" applyFill="1" applyBorder="1" applyAlignment="1">
      <alignment horizontal="center" vertical="center"/>
    </xf>
    <xf numFmtId="0" fontId="20" fillId="2" borderId="7" xfId="0" applyFont="1" applyFill="1" applyBorder="1" applyAlignment="1">
      <alignment horizontal="center" vertical="center" wrapText="1"/>
    </xf>
    <xf numFmtId="0" fontId="20" fillId="2" borderId="6" xfId="0" applyFont="1" applyFill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</cellXfs>
  <cellStyles count="8">
    <cellStyle name="Comma" xfId="7" builtinId="3"/>
    <cellStyle name="Normal" xfId="0" builtinId="0"/>
    <cellStyle name="Normal 11 2" xfId="2" xr:uid="{00000000-0005-0000-0000-000001000000}"/>
    <cellStyle name="Normal 16 2" xfId="5" xr:uid="{00000000-0005-0000-0000-000002000000}"/>
    <cellStyle name="Normal 3" xfId="1" xr:uid="{00000000-0005-0000-0000-000003000000}"/>
    <cellStyle name="Percent 2" xfId="4" xr:uid="{00000000-0005-0000-0000-000004000000}"/>
    <cellStyle name="Обычный 4" xfId="3" xr:uid="{00000000-0005-0000-0000-000005000000}"/>
    <cellStyle name="Обычный_Лист1" xfId="6" xr:uid="{00000000-0005-0000-0000-000006000000}"/>
  </cellStyles>
  <dxfs count="27"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/>
  </sheetPr>
  <dimension ref="A1:G23"/>
  <sheetViews>
    <sheetView topLeftCell="A3" workbookViewId="0">
      <selection activeCell="E6" sqref="E6"/>
    </sheetView>
  </sheetViews>
  <sheetFormatPr defaultColWidth="9.109375" defaultRowHeight="16.2" x14ac:dyDescent="0.35"/>
  <cols>
    <col min="1" max="1" width="9.109375" style="40"/>
    <col min="2" max="2" width="11" style="40" customWidth="1"/>
    <col min="3" max="3" width="15.77734375" style="40" customWidth="1"/>
    <col min="4" max="4" width="44.44140625" style="40" customWidth="1"/>
    <col min="5" max="5" width="36.44140625" style="40" customWidth="1"/>
    <col min="6" max="6" width="14.109375" style="40" customWidth="1"/>
    <col min="7" max="7" width="12.5546875" style="40" bestFit="1" customWidth="1"/>
    <col min="8" max="16384" width="9.109375" style="40"/>
  </cols>
  <sheetData>
    <row r="1" spans="1:7" ht="23.4" customHeight="1" x14ac:dyDescent="0.35">
      <c r="B1" s="118" t="s">
        <v>35</v>
      </c>
      <c r="C1" s="118"/>
      <c r="D1" s="118"/>
      <c r="E1" s="118"/>
    </row>
    <row r="2" spans="1:7" ht="22.8" customHeight="1" x14ac:dyDescent="0.35">
      <c r="A2" s="120" t="s">
        <v>28</v>
      </c>
      <c r="B2" s="120"/>
      <c r="C2" s="120"/>
      <c r="D2" s="120"/>
      <c r="E2" s="120"/>
    </row>
    <row r="3" spans="1:7" x14ac:dyDescent="0.35">
      <c r="A3" s="117" t="s">
        <v>41</v>
      </c>
      <c r="B3" s="117"/>
      <c r="C3" s="117"/>
      <c r="D3" s="80"/>
      <c r="E3" s="80"/>
    </row>
    <row r="4" spans="1:7" ht="34.799999999999997" customHeight="1" x14ac:dyDescent="0.35">
      <c r="A4" s="73"/>
      <c r="B4" s="119" t="s">
        <v>130</v>
      </c>
      <c r="C4" s="119"/>
      <c r="D4" s="119"/>
      <c r="E4" s="119"/>
    </row>
    <row r="5" spans="1:7" ht="41.4" x14ac:dyDescent="0.35">
      <c r="A5" s="72" t="s">
        <v>36</v>
      </c>
      <c r="B5" s="83" t="s">
        <v>44</v>
      </c>
      <c r="C5" s="83" t="s">
        <v>43</v>
      </c>
      <c r="D5" s="29" t="s">
        <v>42</v>
      </c>
      <c r="E5" s="43" t="s">
        <v>27</v>
      </c>
      <c r="F5" s="41"/>
    </row>
    <row r="6" spans="1:7" s="45" customFormat="1" x14ac:dyDescent="0.35">
      <c r="A6" s="81">
        <v>1</v>
      </c>
      <c r="B6" s="82" t="s">
        <v>45</v>
      </c>
      <c r="C6" s="82">
        <v>59</v>
      </c>
      <c r="D6" s="42" t="s">
        <v>38</v>
      </c>
      <c r="E6" s="79">
        <f>'59'!L165</f>
        <v>0</v>
      </c>
      <c r="F6" s="44"/>
    </row>
    <row r="7" spans="1:7" s="45" customFormat="1" x14ac:dyDescent="0.35">
      <c r="A7" s="81">
        <v>2</v>
      </c>
      <c r="B7" s="82" t="s">
        <v>45</v>
      </c>
      <c r="C7" s="82">
        <v>60</v>
      </c>
      <c r="D7" s="42" t="s">
        <v>38</v>
      </c>
      <c r="E7" s="79">
        <f>'60'!L160</f>
        <v>0</v>
      </c>
      <c r="F7" s="44"/>
    </row>
    <row r="8" spans="1:7" s="47" customFormat="1" x14ac:dyDescent="0.35">
      <c r="A8" s="81">
        <v>3</v>
      </c>
      <c r="B8" s="82" t="s">
        <v>45</v>
      </c>
      <c r="C8" s="82">
        <v>61</v>
      </c>
      <c r="D8" s="42" t="s">
        <v>38</v>
      </c>
      <c r="E8" s="79">
        <f>'61'!L165</f>
        <v>0</v>
      </c>
      <c r="F8" s="46"/>
      <c r="G8" s="45"/>
    </row>
    <row r="9" spans="1:7" s="47" customFormat="1" x14ac:dyDescent="0.35">
      <c r="A9" s="81">
        <v>4</v>
      </c>
      <c r="B9" s="82" t="s">
        <v>45</v>
      </c>
      <c r="C9" s="82">
        <v>62</v>
      </c>
      <c r="D9" s="42" t="s">
        <v>38</v>
      </c>
      <c r="E9" s="79">
        <f>'62'!L160</f>
        <v>0</v>
      </c>
      <c r="F9" s="46"/>
      <c r="G9" s="45"/>
    </row>
    <row r="10" spans="1:7" s="45" customFormat="1" x14ac:dyDescent="0.35">
      <c r="A10" s="81">
        <v>5</v>
      </c>
      <c r="B10" s="82" t="s">
        <v>45</v>
      </c>
      <c r="C10" s="82">
        <v>63</v>
      </c>
      <c r="D10" s="42" t="s">
        <v>38</v>
      </c>
      <c r="E10" s="79">
        <f>'63'!L164</f>
        <v>0</v>
      </c>
      <c r="F10" s="44"/>
    </row>
    <row r="11" spans="1:7" s="45" customFormat="1" x14ac:dyDescent="0.35">
      <c r="A11" s="81">
        <v>6</v>
      </c>
      <c r="B11" s="82" t="s">
        <v>45</v>
      </c>
      <c r="C11" s="82">
        <v>64</v>
      </c>
      <c r="D11" s="42" t="s">
        <v>38</v>
      </c>
      <c r="E11" s="79">
        <f>'64'!L160</f>
        <v>0</v>
      </c>
      <c r="F11" s="48"/>
    </row>
    <row r="12" spans="1:7" s="45" customFormat="1" x14ac:dyDescent="0.35">
      <c r="A12" s="81">
        <v>7</v>
      </c>
      <c r="B12" s="82" t="s">
        <v>45</v>
      </c>
      <c r="C12" s="82">
        <v>65</v>
      </c>
      <c r="D12" s="42" t="s">
        <v>38</v>
      </c>
      <c r="E12" s="79">
        <f>'65'!L165</f>
        <v>0</v>
      </c>
      <c r="F12" s="48"/>
    </row>
    <row r="13" spans="1:7" s="49" customFormat="1" x14ac:dyDescent="0.35">
      <c r="A13" s="81">
        <v>8</v>
      </c>
      <c r="B13" s="82" t="s">
        <v>45</v>
      </c>
      <c r="C13" s="82">
        <v>66</v>
      </c>
      <c r="D13" s="42" t="s">
        <v>38</v>
      </c>
      <c r="E13" s="79">
        <f>'66'!L160</f>
        <v>0</v>
      </c>
      <c r="G13" s="45"/>
    </row>
    <row r="14" spans="1:7" s="50" customFormat="1" x14ac:dyDescent="0.35">
      <c r="A14" s="81">
        <v>9</v>
      </c>
      <c r="B14" s="82" t="s">
        <v>45</v>
      </c>
      <c r="C14" s="82">
        <v>67</v>
      </c>
      <c r="D14" s="42" t="s">
        <v>38</v>
      </c>
      <c r="E14" s="79">
        <f>'67'!L165</f>
        <v>0</v>
      </c>
    </row>
    <row r="15" spans="1:7" s="50" customFormat="1" x14ac:dyDescent="0.35">
      <c r="A15" s="81">
        <v>10</v>
      </c>
      <c r="B15" s="82" t="s">
        <v>45</v>
      </c>
      <c r="C15" s="82">
        <v>68</v>
      </c>
      <c r="D15" s="42" t="s">
        <v>38</v>
      </c>
      <c r="E15" s="79">
        <f>'68'!L160</f>
        <v>0</v>
      </c>
    </row>
    <row r="16" spans="1:7" x14ac:dyDescent="0.35">
      <c r="A16" s="81">
        <v>11</v>
      </c>
      <c r="B16" s="82" t="s">
        <v>46</v>
      </c>
      <c r="C16" s="82">
        <v>73</v>
      </c>
      <c r="D16" s="42" t="s">
        <v>38</v>
      </c>
      <c r="E16" s="79">
        <f>'73'!L131</f>
        <v>0</v>
      </c>
    </row>
    <row r="17" spans="1:5" x14ac:dyDescent="0.35">
      <c r="A17" s="81">
        <v>12</v>
      </c>
      <c r="B17" s="82" t="s">
        <v>46</v>
      </c>
      <c r="C17" s="82">
        <v>74</v>
      </c>
      <c r="D17" s="42" t="s">
        <v>38</v>
      </c>
      <c r="E17" s="79">
        <f>'74'!L131</f>
        <v>0</v>
      </c>
    </row>
    <row r="18" spans="1:5" x14ac:dyDescent="0.35">
      <c r="A18" s="81">
        <v>13</v>
      </c>
      <c r="B18" s="82" t="s">
        <v>46</v>
      </c>
      <c r="C18" s="82">
        <v>75</v>
      </c>
      <c r="D18" s="42" t="s">
        <v>38</v>
      </c>
      <c r="E18" s="79">
        <f>'75'!L132</f>
        <v>0</v>
      </c>
    </row>
    <row r="19" spans="1:5" x14ac:dyDescent="0.35">
      <c r="A19" s="81">
        <v>14</v>
      </c>
      <c r="B19" s="82" t="s">
        <v>46</v>
      </c>
      <c r="C19" s="82">
        <v>76</v>
      </c>
      <c r="D19" s="42" t="s">
        <v>38</v>
      </c>
      <c r="E19" s="79">
        <f>'76'!L133</f>
        <v>0</v>
      </c>
    </row>
    <row r="20" spans="1:5" x14ac:dyDescent="0.35">
      <c r="A20" s="81">
        <v>15</v>
      </c>
      <c r="B20" s="82" t="s">
        <v>46</v>
      </c>
      <c r="C20" s="82">
        <v>77</v>
      </c>
      <c r="D20" s="42" t="s">
        <v>38</v>
      </c>
      <c r="E20" s="79">
        <f>'77'!L133</f>
        <v>0</v>
      </c>
    </row>
    <row r="21" spans="1:5" x14ac:dyDescent="0.35">
      <c r="A21" s="81">
        <v>16</v>
      </c>
      <c r="B21" s="82" t="s">
        <v>47</v>
      </c>
      <c r="C21" s="82">
        <v>79</v>
      </c>
      <c r="D21" s="42" t="s">
        <v>38</v>
      </c>
      <c r="E21" s="79">
        <f>'79'!L125</f>
        <v>0</v>
      </c>
    </row>
    <row r="22" spans="1:5" x14ac:dyDescent="0.35">
      <c r="A22" s="81">
        <v>17</v>
      </c>
      <c r="B22" s="82" t="s">
        <v>47</v>
      </c>
      <c r="C22" s="82">
        <v>80</v>
      </c>
      <c r="D22" s="42" t="s">
        <v>38</v>
      </c>
      <c r="E22" s="79">
        <f>'80'!L126</f>
        <v>0</v>
      </c>
    </row>
    <row r="23" spans="1:5" x14ac:dyDescent="0.35">
      <c r="A23" s="121" t="s">
        <v>39</v>
      </c>
      <c r="B23" s="121"/>
      <c r="C23" s="121"/>
      <c r="D23" s="121"/>
      <c r="E23" s="92">
        <f>SUM(E6:E22)</f>
        <v>0</v>
      </c>
    </row>
  </sheetData>
  <mergeCells count="5">
    <mergeCell ref="A3:C3"/>
    <mergeCell ref="B1:E1"/>
    <mergeCell ref="B4:E4"/>
    <mergeCell ref="A2:E2"/>
    <mergeCell ref="A23:D23"/>
  </mergeCells>
  <phoneticPr fontId="23" type="noConversion"/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7CA9F6-CE74-4263-845F-E84EB3F68C92}">
  <sheetPr>
    <tabColor theme="6" tint="-0.249977111117893"/>
  </sheetPr>
  <dimension ref="A1:L165"/>
  <sheetViews>
    <sheetView topLeftCell="A145" workbookViewId="0">
      <selection activeCell="J9" sqref="J8:J1048576"/>
    </sheetView>
  </sheetViews>
  <sheetFormatPr defaultRowHeight="14.4" x14ac:dyDescent="0.3"/>
  <cols>
    <col min="1" max="1" width="4.6640625" customWidth="1"/>
    <col min="2" max="2" width="63.44140625" customWidth="1"/>
    <col min="3" max="3" width="7.5546875" customWidth="1"/>
    <col min="7" max="7" width="11.44140625" customWidth="1"/>
    <col min="9" max="9" width="13.21875" customWidth="1"/>
    <col min="12" max="12" width="11.77734375" customWidth="1"/>
  </cols>
  <sheetData>
    <row r="1" spans="1:12" x14ac:dyDescent="0.3">
      <c r="A1" s="4"/>
      <c r="B1" s="91" t="s">
        <v>29</v>
      </c>
      <c r="C1" s="4"/>
      <c r="D1" s="4"/>
      <c r="E1" s="4"/>
      <c r="F1" s="1"/>
      <c r="G1" s="1"/>
      <c r="H1" s="2"/>
      <c r="I1" s="1"/>
      <c r="J1" s="1"/>
      <c r="K1" s="1"/>
      <c r="L1" s="1"/>
    </row>
    <row r="2" spans="1:12" ht="22.8" customHeight="1" x14ac:dyDescent="0.3">
      <c r="A2" s="122" t="s">
        <v>156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</row>
    <row r="3" spans="1:12" x14ac:dyDescent="0.3">
      <c r="A3" s="54"/>
      <c r="B3" s="54" t="s">
        <v>128</v>
      </c>
      <c r="C3" s="54"/>
      <c r="D3" s="54"/>
      <c r="E3" s="54"/>
      <c r="F3" s="54"/>
      <c r="G3" s="3"/>
      <c r="H3" s="123" t="s">
        <v>8</v>
      </c>
      <c r="I3" s="123"/>
      <c r="J3" s="123"/>
      <c r="K3" s="133">
        <f>L165</f>
        <v>0</v>
      </c>
      <c r="L3" s="133"/>
    </row>
    <row r="4" spans="1:12" x14ac:dyDescent="0.3">
      <c r="A4" s="124" t="s">
        <v>18</v>
      </c>
      <c r="B4" s="124" t="s">
        <v>19</v>
      </c>
      <c r="C4" s="124" t="s">
        <v>20</v>
      </c>
      <c r="D4" s="126" t="s">
        <v>21</v>
      </c>
      <c r="E4" s="126" t="s">
        <v>22</v>
      </c>
      <c r="F4" s="128" t="s">
        <v>23</v>
      </c>
      <c r="G4" s="129"/>
      <c r="H4" s="130" t="s">
        <v>24</v>
      </c>
      <c r="I4" s="129"/>
      <c r="J4" s="131" t="s">
        <v>25</v>
      </c>
      <c r="K4" s="132"/>
      <c r="L4" s="124" t="s">
        <v>4</v>
      </c>
    </row>
    <row r="5" spans="1:12" ht="20.399999999999999" customHeight="1" x14ac:dyDescent="0.3">
      <c r="A5" s="125"/>
      <c r="B5" s="125"/>
      <c r="C5" s="125"/>
      <c r="D5" s="127"/>
      <c r="E5" s="127"/>
      <c r="F5" s="55" t="s">
        <v>26</v>
      </c>
      <c r="G5" s="55" t="s">
        <v>4</v>
      </c>
      <c r="H5" s="55" t="s">
        <v>26</v>
      </c>
      <c r="I5" s="55" t="s">
        <v>4</v>
      </c>
      <c r="J5" s="55" t="s">
        <v>26</v>
      </c>
      <c r="K5" s="55" t="s">
        <v>4</v>
      </c>
      <c r="L5" s="125"/>
    </row>
    <row r="6" spans="1:12" x14ac:dyDescent="0.3">
      <c r="A6" s="56">
        <v>1</v>
      </c>
      <c r="B6" s="57">
        <v>2</v>
      </c>
      <c r="C6" s="57">
        <v>3</v>
      </c>
      <c r="D6" s="57">
        <v>4</v>
      </c>
      <c r="E6" s="57">
        <v>5</v>
      </c>
      <c r="F6" s="57">
        <v>6</v>
      </c>
      <c r="G6" s="57">
        <v>7</v>
      </c>
      <c r="H6" s="57">
        <v>8</v>
      </c>
      <c r="I6" s="57">
        <v>9</v>
      </c>
      <c r="J6" s="57">
        <v>10</v>
      </c>
      <c r="K6" s="57">
        <v>11</v>
      </c>
      <c r="L6" s="57">
        <v>12</v>
      </c>
    </row>
    <row r="7" spans="1:12" x14ac:dyDescent="0.3">
      <c r="A7" s="56"/>
      <c r="B7" s="70" t="s">
        <v>157</v>
      </c>
      <c r="C7" s="66"/>
      <c r="D7" s="57"/>
      <c r="E7" s="57"/>
      <c r="F7" s="57"/>
      <c r="G7" s="57"/>
      <c r="H7" s="57"/>
      <c r="I7" s="57"/>
      <c r="J7" s="57"/>
      <c r="K7" s="57"/>
      <c r="L7" s="57"/>
    </row>
    <row r="8" spans="1:12" ht="31.8" customHeight="1" x14ac:dyDescent="0.3">
      <c r="A8" s="12">
        <v>1</v>
      </c>
      <c r="B8" s="67" t="s">
        <v>134</v>
      </c>
      <c r="C8" s="74" t="s">
        <v>11</v>
      </c>
      <c r="D8" s="98"/>
      <c r="E8" s="68">
        <v>21.5</v>
      </c>
      <c r="F8" s="69"/>
      <c r="G8" s="9">
        <f t="shared" ref="G8:G71" si="0">F8*E8</f>
        <v>0</v>
      </c>
      <c r="H8" s="26"/>
      <c r="I8" s="9">
        <f t="shared" ref="I8:I71" si="1">H8*E8</f>
        <v>0</v>
      </c>
      <c r="J8" s="26"/>
      <c r="K8" s="9">
        <f t="shared" ref="K8:K71" si="2">J8*E8</f>
        <v>0</v>
      </c>
      <c r="L8" s="9">
        <f t="shared" ref="L8:L71" si="3">G8+I8+K8</f>
        <v>0</v>
      </c>
    </row>
    <row r="9" spans="1:12" x14ac:dyDescent="0.3">
      <c r="A9" s="12"/>
      <c r="B9" s="25" t="s">
        <v>10</v>
      </c>
      <c r="C9" s="64" t="s">
        <v>31</v>
      </c>
      <c r="D9" s="16">
        <v>1</v>
      </c>
      <c r="E9" s="16">
        <f>E8*D9</f>
        <v>21.5</v>
      </c>
      <c r="F9" s="26"/>
      <c r="G9" s="9">
        <f t="shared" si="0"/>
        <v>0</v>
      </c>
      <c r="H9" s="26"/>
      <c r="I9" s="9">
        <f t="shared" si="1"/>
        <v>0</v>
      </c>
      <c r="J9" s="26"/>
      <c r="K9" s="9">
        <f t="shared" si="2"/>
        <v>0</v>
      </c>
      <c r="L9" s="9">
        <f t="shared" si="3"/>
        <v>0</v>
      </c>
    </row>
    <row r="10" spans="1:12" x14ac:dyDescent="0.3">
      <c r="A10" s="12"/>
      <c r="B10" s="27" t="s">
        <v>73</v>
      </c>
      <c r="C10" s="75" t="s">
        <v>54</v>
      </c>
      <c r="D10" s="26">
        <v>0.125</v>
      </c>
      <c r="E10" s="26">
        <f>D10*E8</f>
        <v>2.6875</v>
      </c>
      <c r="F10" s="26"/>
      <c r="G10" s="9">
        <f t="shared" si="0"/>
        <v>0</v>
      </c>
      <c r="H10" s="26"/>
      <c r="I10" s="9">
        <f t="shared" si="1"/>
        <v>0</v>
      </c>
      <c r="J10" s="26"/>
      <c r="K10" s="9">
        <f t="shared" si="2"/>
        <v>0</v>
      </c>
      <c r="L10" s="9">
        <f t="shared" si="3"/>
        <v>0</v>
      </c>
    </row>
    <row r="11" spans="1:12" x14ac:dyDescent="0.3">
      <c r="A11" s="12"/>
      <c r="B11" s="27" t="s">
        <v>71</v>
      </c>
      <c r="C11" s="64" t="s">
        <v>30</v>
      </c>
      <c r="D11" s="26">
        <v>1.05</v>
      </c>
      <c r="E11" s="26">
        <f>D11*E9</f>
        <v>22.574999999999999</v>
      </c>
      <c r="F11" s="26"/>
      <c r="G11" s="9">
        <f t="shared" si="0"/>
        <v>0</v>
      </c>
      <c r="H11" s="26"/>
      <c r="I11" s="9">
        <f t="shared" si="1"/>
        <v>0</v>
      </c>
      <c r="J11" s="26"/>
      <c r="K11" s="9">
        <f t="shared" si="2"/>
        <v>0</v>
      </c>
      <c r="L11" s="9">
        <f t="shared" si="3"/>
        <v>0</v>
      </c>
    </row>
    <row r="12" spans="1:12" ht="27.6" x14ac:dyDescent="0.3">
      <c r="A12" s="12"/>
      <c r="B12" s="27" t="s">
        <v>77</v>
      </c>
      <c r="C12" s="64" t="s">
        <v>31</v>
      </c>
      <c r="D12" s="26">
        <v>1</v>
      </c>
      <c r="E12" s="26">
        <f>E8*D12</f>
        <v>21.5</v>
      </c>
      <c r="F12" s="26"/>
      <c r="G12" s="9">
        <f t="shared" si="0"/>
        <v>0</v>
      </c>
      <c r="H12" s="26"/>
      <c r="I12" s="9">
        <f t="shared" si="1"/>
        <v>0</v>
      </c>
      <c r="J12" s="26"/>
      <c r="K12" s="9">
        <f t="shared" si="2"/>
        <v>0</v>
      </c>
      <c r="L12" s="9">
        <f t="shared" si="3"/>
        <v>0</v>
      </c>
    </row>
    <row r="13" spans="1:12" x14ac:dyDescent="0.3">
      <c r="A13" s="12"/>
      <c r="B13" s="27" t="s">
        <v>72</v>
      </c>
      <c r="C13" s="75" t="s">
        <v>54</v>
      </c>
      <c r="D13" s="26">
        <v>0.15</v>
      </c>
      <c r="E13" s="26">
        <f>D13*E11</f>
        <v>3.38625</v>
      </c>
      <c r="F13" s="26"/>
      <c r="G13" s="9">
        <f t="shared" si="0"/>
        <v>0</v>
      </c>
      <c r="H13" s="26"/>
      <c r="I13" s="9">
        <f t="shared" si="1"/>
        <v>0</v>
      </c>
      <c r="J13" s="26"/>
      <c r="K13" s="9">
        <f t="shared" si="2"/>
        <v>0</v>
      </c>
      <c r="L13" s="9">
        <f t="shared" si="3"/>
        <v>0</v>
      </c>
    </row>
    <row r="14" spans="1:12" x14ac:dyDescent="0.3">
      <c r="A14" s="12"/>
      <c r="B14" s="27" t="s">
        <v>74</v>
      </c>
      <c r="C14" s="64" t="s">
        <v>31</v>
      </c>
      <c r="D14" s="26">
        <v>1.05</v>
      </c>
      <c r="E14" s="26">
        <f>E8*D14</f>
        <v>22.574999999999999</v>
      </c>
      <c r="F14" s="26"/>
      <c r="G14" s="9">
        <f t="shared" si="0"/>
        <v>0</v>
      </c>
      <c r="H14" s="26"/>
      <c r="I14" s="9">
        <f t="shared" si="1"/>
        <v>0</v>
      </c>
      <c r="J14" s="26"/>
      <c r="K14" s="9">
        <f t="shared" si="2"/>
        <v>0</v>
      </c>
      <c r="L14" s="9">
        <f t="shared" si="3"/>
        <v>0</v>
      </c>
    </row>
    <row r="15" spans="1:12" x14ac:dyDescent="0.3">
      <c r="A15" s="12"/>
      <c r="B15" s="27" t="s">
        <v>9</v>
      </c>
      <c r="C15" s="75" t="s">
        <v>0</v>
      </c>
      <c r="D15" s="26">
        <v>1</v>
      </c>
      <c r="E15" s="26">
        <f>E8*D15</f>
        <v>21.5</v>
      </c>
      <c r="F15" s="26"/>
      <c r="G15" s="9">
        <f t="shared" si="0"/>
        <v>0</v>
      </c>
      <c r="H15" s="26"/>
      <c r="I15" s="9">
        <f t="shared" si="1"/>
        <v>0</v>
      </c>
      <c r="J15" s="26"/>
      <c r="K15" s="9">
        <f t="shared" si="2"/>
        <v>0</v>
      </c>
      <c r="L15" s="9">
        <f t="shared" si="3"/>
        <v>0</v>
      </c>
    </row>
    <row r="16" spans="1:12" x14ac:dyDescent="0.3">
      <c r="A16" s="59">
        <v>2</v>
      </c>
      <c r="B16" s="60" t="s">
        <v>48</v>
      </c>
      <c r="C16" s="74" t="s">
        <v>11</v>
      </c>
      <c r="D16" s="61"/>
      <c r="E16" s="62">
        <v>5</v>
      </c>
      <c r="F16" s="63"/>
      <c r="G16" s="9">
        <f t="shared" si="0"/>
        <v>0</v>
      </c>
      <c r="H16" s="30"/>
      <c r="I16" s="9">
        <f t="shared" si="1"/>
        <v>0</v>
      </c>
      <c r="J16" s="30"/>
      <c r="K16" s="9">
        <f t="shared" si="2"/>
        <v>0</v>
      </c>
      <c r="L16" s="9">
        <f t="shared" si="3"/>
        <v>0</v>
      </c>
    </row>
    <row r="17" spans="1:12" x14ac:dyDescent="0.3">
      <c r="A17" s="59"/>
      <c r="B17" s="25" t="s">
        <v>10</v>
      </c>
      <c r="C17" s="64" t="s">
        <v>31</v>
      </c>
      <c r="D17" s="16">
        <v>1</v>
      </c>
      <c r="E17" s="16">
        <f>D17*E16</f>
        <v>5</v>
      </c>
      <c r="F17" s="26"/>
      <c r="G17" s="9">
        <f t="shared" si="0"/>
        <v>0</v>
      </c>
      <c r="H17" s="26"/>
      <c r="I17" s="9">
        <f t="shared" si="1"/>
        <v>0</v>
      </c>
      <c r="J17" s="31"/>
      <c r="K17" s="9">
        <f t="shared" si="2"/>
        <v>0</v>
      </c>
      <c r="L17" s="9">
        <f t="shared" si="3"/>
        <v>0</v>
      </c>
    </row>
    <row r="18" spans="1:12" x14ac:dyDescent="0.3">
      <c r="A18" s="65"/>
      <c r="B18" s="27" t="s">
        <v>49</v>
      </c>
      <c r="C18" s="75" t="s">
        <v>30</v>
      </c>
      <c r="D18" s="26">
        <v>0.05</v>
      </c>
      <c r="E18" s="26">
        <f>E16*D18:D1097</f>
        <v>0.25</v>
      </c>
      <c r="F18" s="26"/>
      <c r="G18" s="9">
        <f t="shared" si="0"/>
        <v>0</v>
      </c>
      <c r="H18" s="26"/>
      <c r="I18" s="9">
        <f t="shared" si="1"/>
        <v>0</v>
      </c>
      <c r="J18" s="26"/>
      <c r="K18" s="9">
        <f t="shared" si="2"/>
        <v>0</v>
      </c>
      <c r="L18" s="9">
        <f t="shared" si="3"/>
        <v>0</v>
      </c>
    </row>
    <row r="19" spans="1:12" x14ac:dyDescent="0.3">
      <c r="A19" s="65"/>
      <c r="B19" s="27" t="s">
        <v>51</v>
      </c>
      <c r="C19" s="75" t="s">
        <v>1</v>
      </c>
      <c r="D19" s="26">
        <v>3.5</v>
      </c>
      <c r="E19" s="26">
        <f>E16*D19</f>
        <v>17.5</v>
      </c>
      <c r="F19" s="26"/>
      <c r="G19" s="9">
        <f t="shared" si="0"/>
        <v>0</v>
      </c>
      <c r="H19" s="26"/>
      <c r="I19" s="9">
        <f t="shared" si="1"/>
        <v>0</v>
      </c>
      <c r="J19" s="26"/>
      <c r="K19" s="9">
        <f t="shared" si="2"/>
        <v>0</v>
      </c>
      <c r="L19" s="9">
        <f t="shared" si="3"/>
        <v>0</v>
      </c>
    </row>
    <row r="20" spans="1:12" x14ac:dyDescent="0.3">
      <c r="A20" s="65"/>
      <c r="B20" s="27" t="s">
        <v>52</v>
      </c>
      <c r="C20" s="75" t="s">
        <v>1</v>
      </c>
      <c r="D20" s="26">
        <v>0.63</v>
      </c>
      <c r="E20" s="26">
        <f>E17*D20</f>
        <v>3.15</v>
      </c>
      <c r="F20" s="26"/>
      <c r="G20" s="9">
        <f t="shared" si="0"/>
        <v>0</v>
      </c>
      <c r="H20" s="26"/>
      <c r="I20" s="9">
        <f t="shared" si="1"/>
        <v>0</v>
      </c>
      <c r="J20" s="26"/>
      <c r="K20" s="9">
        <f t="shared" si="2"/>
        <v>0</v>
      </c>
      <c r="L20" s="9">
        <f t="shared" si="3"/>
        <v>0</v>
      </c>
    </row>
    <row r="21" spans="1:12" x14ac:dyDescent="0.3">
      <c r="A21" s="65"/>
      <c r="B21" s="84" t="s">
        <v>9</v>
      </c>
      <c r="C21" s="64" t="s">
        <v>0</v>
      </c>
      <c r="D21" s="16">
        <v>0.5</v>
      </c>
      <c r="E21" s="16">
        <f>D21*E16</f>
        <v>2.5</v>
      </c>
      <c r="F21" s="16"/>
      <c r="G21" s="9">
        <f t="shared" si="0"/>
        <v>0</v>
      </c>
      <c r="H21" s="16"/>
      <c r="I21" s="9">
        <f t="shared" si="1"/>
        <v>0</v>
      </c>
      <c r="J21" s="16"/>
      <c r="K21" s="9">
        <f t="shared" si="2"/>
        <v>0</v>
      </c>
      <c r="L21" s="9">
        <f t="shared" si="3"/>
        <v>0</v>
      </c>
    </row>
    <row r="22" spans="1:12" ht="27.6" x14ac:dyDescent="0.3">
      <c r="A22" s="12">
        <v>3</v>
      </c>
      <c r="B22" s="67" t="s">
        <v>66</v>
      </c>
      <c r="C22" s="97" t="s">
        <v>54</v>
      </c>
      <c r="D22" s="98"/>
      <c r="E22" s="68">
        <v>3.5</v>
      </c>
      <c r="F22" s="69"/>
      <c r="G22" s="9">
        <f t="shared" si="0"/>
        <v>0</v>
      </c>
      <c r="H22" s="26"/>
      <c r="I22" s="9">
        <f t="shared" si="1"/>
        <v>0</v>
      </c>
      <c r="J22" s="26"/>
      <c r="K22" s="9">
        <f t="shared" si="2"/>
        <v>0</v>
      </c>
      <c r="L22" s="9">
        <f t="shared" si="3"/>
        <v>0</v>
      </c>
    </row>
    <row r="23" spans="1:12" x14ac:dyDescent="0.3">
      <c r="A23" s="12"/>
      <c r="B23" s="25" t="s">
        <v>10</v>
      </c>
      <c r="C23" s="64" t="s">
        <v>31</v>
      </c>
      <c r="D23" s="16">
        <v>1</v>
      </c>
      <c r="E23" s="16">
        <f>E22*D23</f>
        <v>3.5</v>
      </c>
      <c r="F23" s="26"/>
      <c r="G23" s="9">
        <f t="shared" si="0"/>
        <v>0</v>
      </c>
      <c r="H23" s="26"/>
      <c r="I23" s="9">
        <f t="shared" si="1"/>
        <v>0</v>
      </c>
      <c r="J23" s="26"/>
      <c r="K23" s="9">
        <f t="shared" si="2"/>
        <v>0</v>
      </c>
      <c r="L23" s="9">
        <f t="shared" si="3"/>
        <v>0</v>
      </c>
    </row>
    <row r="24" spans="1:12" x14ac:dyDescent="0.3">
      <c r="A24" s="12"/>
      <c r="B24" s="27" t="s">
        <v>53</v>
      </c>
      <c r="C24" s="75" t="s">
        <v>54</v>
      </c>
      <c r="D24" s="26">
        <v>1.2</v>
      </c>
      <c r="E24" s="26">
        <f>D24*E22</f>
        <v>4.2</v>
      </c>
      <c r="F24" s="26"/>
      <c r="G24" s="9">
        <f t="shared" si="0"/>
        <v>0</v>
      </c>
      <c r="H24" s="26"/>
      <c r="I24" s="9">
        <f t="shared" si="1"/>
        <v>0</v>
      </c>
      <c r="J24" s="26"/>
      <c r="K24" s="9">
        <f t="shared" si="2"/>
        <v>0</v>
      </c>
      <c r="L24" s="9">
        <f t="shared" si="3"/>
        <v>0</v>
      </c>
    </row>
    <row r="25" spans="1:12" x14ac:dyDescent="0.3">
      <c r="A25" s="12"/>
      <c r="B25" s="27" t="s">
        <v>56</v>
      </c>
      <c r="C25" s="64" t="s">
        <v>31</v>
      </c>
      <c r="D25" s="26">
        <v>0.5</v>
      </c>
      <c r="E25" s="26">
        <f>D25*E23</f>
        <v>1.75</v>
      </c>
      <c r="F25" s="26"/>
      <c r="G25" s="9">
        <f t="shared" si="0"/>
        <v>0</v>
      </c>
      <c r="H25" s="26"/>
      <c r="I25" s="9">
        <f t="shared" si="1"/>
        <v>0</v>
      </c>
      <c r="J25" s="26"/>
      <c r="K25" s="9">
        <f t="shared" si="2"/>
        <v>0</v>
      </c>
      <c r="L25" s="9">
        <f t="shared" si="3"/>
        <v>0</v>
      </c>
    </row>
    <row r="26" spans="1:12" x14ac:dyDescent="0.3">
      <c r="A26" s="12"/>
      <c r="B26" s="27" t="s">
        <v>55</v>
      </c>
      <c r="C26" s="75" t="s">
        <v>30</v>
      </c>
      <c r="D26" s="26"/>
      <c r="E26" s="26">
        <v>8</v>
      </c>
      <c r="F26" s="26"/>
      <c r="G26" s="9">
        <f t="shared" si="0"/>
        <v>0</v>
      </c>
      <c r="H26" s="26"/>
      <c r="I26" s="9">
        <f t="shared" si="1"/>
        <v>0</v>
      </c>
      <c r="J26" s="26"/>
      <c r="K26" s="9">
        <f t="shared" si="2"/>
        <v>0</v>
      </c>
      <c r="L26" s="9">
        <f t="shared" si="3"/>
        <v>0</v>
      </c>
    </row>
    <row r="27" spans="1:12" x14ac:dyDescent="0.3">
      <c r="A27" s="12"/>
      <c r="B27" s="27" t="s">
        <v>9</v>
      </c>
      <c r="C27" s="75" t="s">
        <v>0</v>
      </c>
      <c r="D27" s="26">
        <v>4</v>
      </c>
      <c r="E27" s="26">
        <f>E22*D27</f>
        <v>14</v>
      </c>
      <c r="F27" s="26"/>
      <c r="G27" s="9">
        <f t="shared" si="0"/>
        <v>0</v>
      </c>
      <c r="H27" s="26"/>
      <c r="I27" s="9">
        <f t="shared" si="1"/>
        <v>0</v>
      </c>
      <c r="J27" s="26"/>
      <c r="K27" s="9">
        <f t="shared" si="2"/>
        <v>0</v>
      </c>
      <c r="L27" s="9">
        <f t="shared" si="3"/>
        <v>0</v>
      </c>
    </row>
    <row r="28" spans="1:12" ht="27.6" x14ac:dyDescent="0.3">
      <c r="A28" s="59">
        <v>4</v>
      </c>
      <c r="B28" s="60" t="s">
        <v>62</v>
      </c>
      <c r="C28" s="74" t="s">
        <v>37</v>
      </c>
      <c r="D28" s="62"/>
      <c r="E28" s="62">
        <v>17.2</v>
      </c>
      <c r="F28" s="63"/>
      <c r="G28" s="9">
        <f t="shared" si="0"/>
        <v>0</v>
      </c>
      <c r="H28" s="30"/>
      <c r="I28" s="9">
        <f t="shared" si="1"/>
        <v>0</v>
      </c>
      <c r="J28" s="30"/>
      <c r="K28" s="9">
        <f t="shared" si="2"/>
        <v>0</v>
      </c>
      <c r="L28" s="9">
        <f t="shared" si="3"/>
        <v>0</v>
      </c>
    </row>
    <row r="29" spans="1:12" x14ac:dyDescent="0.3">
      <c r="A29" s="59"/>
      <c r="B29" s="25" t="s">
        <v>10</v>
      </c>
      <c r="C29" s="64" t="s">
        <v>31</v>
      </c>
      <c r="D29" s="16">
        <v>1</v>
      </c>
      <c r="E29" s="16">
        <f>D29*E28</f>
        <v>17.2</v>
      </c>
      <c r="F29" s="26"/>
      <c r="G29" s="9">
        <f t="shared" si="0"/>
        <v>0</v>
      </c>
      <c r="H29" s="26"/>
      <c r="I29" s="9">
        <f t="shared" si="1"/>
        <v>0</v>
      </c>
      <c r="J29" s="31"/>
      <c r="K29" s="9">
        <f t="shared" si="2"/>
        <v>0</v>
      </c>
      <c r="L29" s="9">
        <f t="shared" si="3"/>
        <v>0</v>
      </c>
    </row>
    <row r="30" spans="1:12" x14ac:dyDescent="0.3">
      <c r="A30" s="65"/>
      <c r="B30" s="27" t="s">
        <v>63</v>
      </c>
      <c r="C30" s="75" t="s">
        <v>54</v>
      </c>
      <c r="D30" s="26">
        <v>7.4999999999999997E-2</v>
      </c>
      <c r="E30" s="26">
        <f>E28*D30:D1109</f>
        <v>1.2899999999999998</v>
      </c>
      <c r="F30" s="26"/>
      <c r="G30" s="9">
        <f t="shared" si="0"/>
        <v>0</v>
      </c>
      <c r="H30" s="26"/>
      <c r="I30" s="9">
        <f t="shared" si="1"/>
        <v>0</v>
      </c>
      <c r="J30" s="26"/>
      <c r="K30" s="9">
        <f t="shared" si="2"/>
        <v>0</v>
      </c>
      <c r="L30" s="9">
        <f t="shared" si="3"/>
        <v>0</v>
      </c>
    </row>
    <row r="31" spans="1:12" x14ac:dyDescent="0.3">
      <c r="A31" s="65"/>
      <c r="B31" s="84" t="s">
        <v>9</v>
      </c>
      <c r="C31" s="64" t="s">
        <v>0</v>
      </c>
      <c r="D31" s="16">
        <v>0.5</v>
      </c>
      <c r="E31" s="16">
        <f>D31*E28</f>
        <v>8.6</v>
      </c>
      <c r="F31" s="16"/>
      <c r="G31" s="9">
        <f t="shared" si="0"/>
        <v>0</v>
      </c>
      <c r="H31" s="16"/>
      <c r="I31" s="9">
        <f t="shared" si="1"/>
        <v>0</v>
      </c>
      <c r="J31" s="16"/>
      <c r="K31" s="9">
        <f t="shared" si="2"/>
        <v>0</v>
      </c>
      <c r="L31" s="9">
        <f t="shared" si="3"/>
        <v>0</v>
      </c>
    </row>
    <row r="32" spans="1:12" x14ac:dyDescent="0.3">
      <c r="A32" s="59">
        <v>5</v>
      </c>
      <c r="B32" s="60" t="s">
        <v>64</v>
      </c>
      <c r="C32" s="74" t="s">
        <v>37</v>
      </c>
      <c r="D32" s="62"/>
      <c r="E32" s="62">
        <v>17.2</v>
      </c>
      <c r="F32" s="63"/>
      <c r="G32" s="9">
        <f t="shared" si="0"/>
        <v>0</v>
      </c>
      <c r="H32" s="30"/>
      <c r="I32" s="9">
        <f t="shared" si="1"/>
        <v>0</v>
      </c>
      <c r="J32" s="30"/>
      <c r="K32" s="9">
        <f t="shared" si="2"/>
        <v>0</v>
      </c>
      <c r="L32" s="9">
        <f t="shared" si="3"/>
        <v>0</v>
      </c>
    </row>
    <row r="33" spans="1:12" x14ac:dyDescent="0.3">
      <c r="A33" s="59"/>
      <c r="B33" s="25" t="s">
        <v>10</v>
      </c>
      <c r="C33" s="64" t="s">
        <v>31</v>
      </c>
      <c r="D33" s="16">
        <v>1</v>
      </c>
      <c r="E33" s="16">
        <f>D33*E32</f>
        <v>17.2</v>
      </c>
      <c r="F33" s="26"/>
      <c r="G33" s="9">
        <f t="shared" si="0"/>
        <v>0</v>
      </c>
      <c r="H33" s="26"/>
      <c r="I33" s="9">
        <f t="shared" si="1"/>
        <v>0</v>
      </c>
      <c r="J33" s="31"/>
      <c r="K33" s="9">
        <f t="shared" si="2"/>
        <v>0</v>
      </c>
      <c r="L33" s="9">
        <f t="shared" si="3"/>
        <v>0</v>
      </c>
    </row>
    <row r="34" spans="1:12" ht="27.6" x14ac:dyDescent="0.3">
      <c r="A34" s="65"/>
      <c r="B34" s="27" t="s">
        <v>65</v>
      </c>
      <c r="C34" s="75" t="s">
        <v>1</v>
      </c>
      <c r="D34" s="26">
        <v>0.8</v>
      </c>
      <c r="E34" s="26">
        <f>E32*D34:D1113</f>
        <v>13.76</v>
      </c>
      <c r="F34" s="26"/>
      <c r="G34" s="9">
        <f t="shared" si="0"/>
        <v>0</v>
      </c>
      <c r="H34" s="26"/>
      <c r="I34" s="9">
        <f t="shared" si="1"/>
        <v>0</v>
      </c>
      <c r="J34" s="26"/>
      <c r="K34" s="9">
        <f t="shared" si="2"/>
        <v>0</v>
      </c>
      <c r="L34" s="9">
        <f t="shared" si="3"/>
        <v>0</v>
      </c>
    </row>
    <row r="35" spans="1:12" x14ac:dyDescent="0.3">
      <c r="A35" s="65"/>
      <c r="B35" s="84" t="s">
        <v>9</v>
      </c>
      <c r="C35" s="64" t="s">
        <v>0</v>
      </c>
      <c r="D35" s="16">
        <v>0.5</v>
      </c>
      <c r="E35" s="16">
        <f>D35*E32</f>
        <v>8.6</v>
      </c>
      <c r="F35" s="16"/>
      <c r="G35" s="9">
        <f t="shared" si="0"/>
        <v>0</v>
      </c>
      <c r="H35" s="16"/>
      <c r="I35" s="9">
        <f t="shared" si="1"/>
        <v>0</v>
      </c>
      <c r="J35" s="16"/>
      <c r="K35" s="9">
        <f t="shared" si="2"/>
        <v>0</v>
      </c>
      <c r="L35" s="9">
        <f t="shared" si="3"/>
        <v>0</v>
      </c>
    </row>
    <row r="36" spans="1:12" x14ac:dyDescent="0.3">
      <c r="A36" s="12">
        <v>6</v>
      </c>
      <c r="B36" s="67" t="s">
        <v>57</v>
      </c>
      <c r="C36" s="74" t="s">
        <v>37</v>
      </c>
      <c r="D36" s="98"/>
      <c r="E36" s="68">
        <v>3.5</v>
      </c>
      <c r="F36" s="69"/>
      <c r="G36" s="9">
        <f t="shared" si="0"/>
        <v>0</v>
      </c>
      <c r="H36" s="26"/>
      <c r="I36" s="9">
        <f t="shared" si="1"/>
        <v>0</v>
      </c>
      <c r="J36" s="26"/>
      <c r="K36" s="9">
        <f t="shared" si="2"/>
        <v>0</v>
      </c>
      <c r="L36" s="9">
        <f t="shared" si="3"/>
        <v>0</v>
      </c>
    </row>
    <row r="37" spans="1:12" x14ac:dyDescent="0.3">
      <c r="A37" s="12"/>
      <c r="B37" s="25" t="s">
        <v>10</v>
      </c>
      <c r="C37" s="64" t="s">
        <v>31</v>
      </c>
      <c r="D37" s="16">
        <v>1</v>
      </c>
      <c r="E37" s="16">
        <f>E36*D37</f>
        <v>3.5</v>
      </c>
      <c r="F37" s="26"/>
      <c r="G37" s="9">
        <f t="shared" si="0"/>
        <v>0</v>
      </c>
      <c r="H37" s="26"/>
      <c r="I37" s="9">
        <f t="shared" si="1"/>
        <v>0</v>
      </c>
      <c r="J37" s="26"/>
      <c r="K37" s="9">
        <f t="shared" si="2"/>
        <v>0</v>
      </c>
      <c r="L37" s="9">
        <f t="shared" si="3"/>
        <v>0</v>
      </c>
    </row>
    <row r="38" spans="1:12" x14ac:dyDescent="0.3">
      <c r="A38" s="12"/>
      <c r="B38" s="27" t="s">
        <v>75</v>
      </c>
      <c r="C38" s="64" t="s">
        <v>31</v>
      </c>
      <c r="D38" s="26">
        <v>1.1000000000000001</v>
      </c>
      <c r="E38" s="26">
        <f>D38*E36</f>
        <v>3.8500000000000005</v>
      </c>
      <c r="F38" s="26"/>
      <c r="G38" s="9">
        <f t="shared" si="0"/>
        <v>0</v>
      </c>
      <c r="H38" s="26"/>
      <c r="I38" s="9">
        <f t="shared" si="1"/>
        <v>0</v>
      </c>
      <c r="J38" s="26"/>
      <c r="K38" s="9">
        <f t="shared" si="2"/>
        <v>0</v>
      </c>
      <c r="L38" s="9">
        <f t="shared" si="3"/>
        <v>0</v>
      </c>
    </row>
    <row r="39" spans="1:12" x14ac:dyDescent="0.3">
      <c r="A39" s="12"/>
      <c r="B39" s="27" t="s">
        <v>58</v>
      </c>
      <c r="C39" s="75" t="s">
        <v>1</v>
      </c>
      <c r="D39" s="26">
        <v>7</v>
      </c>
      <c r="E39" s="26">
        <f>E36*D39</f>
        <v>24.5</v>
      </c>
      <c r="F39" s="26"/>
      <c r="G39" s="9">
        <f t="shared" si="0"/>
        <v>0</v>
      </c>
      <c r="H39" s="26"/>
      <c r="I39" s="9">
        <f t="shared" si="1"/>
        <v>0</v>
      </c>
      <c r="J39" s="26"/>
      <c r="K39" s="9">
        <f t="shared" si="2"/>
        <v>0</v>
      </c>
      <c r="L39" s="9">
        <f t="shared" si="3"/>
        <v>0</v>
      </c>
    </row>
    <row r="40" spans="1:12" x14ac:dyDescent="0.3">
      <c r="A40" s="12"/>
      <c r="B40" s="27" t="s">
        <v>59</v>
      </c>
      <c r="C40" s="75" t="s">
        <v>1</v>
      </c>
      <c r="D40" s="26">
        <v>0.3</v>
      </c>
      <c r="E40" s="26">
        <f>E37*D40</f>
        <v>1.05</v>
      </c>
      <c r="F40" s="26"/>
      <c r="G40" s="9">
        <f t="shared" si="0"/>
        <v>0</v>
      </c>
      <c r="H40" s="26"/>
      <c r="I40" s="9">
        <f t="shared" si="1"/>
        <v>0</v>
      </c>
      <c r="J40" s="26"/>
      <c r="K40" s="9">
        <f t="shared" si="2"/>
        <v>0</v>
      </c>
      <c r="L40" s="9">
        <f t="shared" si="3"/>
        <v>0</v>
      </c>
    </row>
    <row r="41" spans="1:12" x14ac:dyDescent="0.3">
      <c r="A41" s="12"/>
      <c r="B41" s="27" t="s">
        <v>9</v>
      </c>
      <c r="C41" s="75" t="s">
        <v>0</v>
      </c>
      <c r="D41" s="26">
        <v>0.2</v>
      </c>
      <c r="E41" s="26">
        <f>E36*D41</f>
        <v>0.70000000000000007</v>
      </c>
      <c r="F41" s="26"/>
      <c r="G41" s="9">
        <f t="shared" si="0"/>
        <v>0</v>
      </c>
      <c r="H41" s="26"/>
      <c r="I41" s="9">
        <f t="shared" si="1"/>
        <v>0</v>
      </c>
      <c r="J41" s="26"/>
      <c r="K41" s="9">
        <f t="shared" si="2"/>
        <v>0</v>
      </c>
      <c r="L41" s="9">
        <f t="shared" si="3"/>
        <v>0</v>
      </c>
    </row>
    <row r="42" spans="1:12" x14ac:dyDescent="0.3">
      <c r="A42" s="59">
        <v>7</v>
      </c>
      <c r="B42" s="60" t="s">
        <v>60</v>
      </c>
      <c r="C42" s="74" t="s">
        <v>30</v>
      </c>
      <c r="D42" s="61"/>
      <c r="E42" s="62">
        <v>3.4</v>
      </c>
      <c r="F42" s="63"/>
      <c r="G42" s="9">
        <f t="shared" si="0"/>
        <v>0</v>
      </c>
      <c r="H42" s="30"/>
      <c r="I42" s="9">
        <f t="shared" si="1"/>
        <v>0</v>
      </c>
      <c r="J42" s="30"/>
      <c r="K42" s="9">
        <f t="shared" si="2"/>
        <v>0</v>
      </c>
      <c r="L42" s="9">
        <f t="shared" si="3"/>
        <v>0</v>
      </c>
    </row>
    <row r="43" spans="1:12" x14ac:dyDescent="0.3">
      <c r="A43" s="59"/>
      <c r="B43" s="25" t="s">
        <v>10</v>
      </c>
      <c r="C43" s="64" t="s">
        <v>30</v>
      </c>
      <c r="D43" s="16">
        <v>1</v>
      </c>
      <c r="E43" s="16">
        <f>D43*E42</f>
        <v>3.4</v>
      </c>
      <c r="F43" s="26"/>
      <c r="G43" s="9">
        <f t="shared" si="0"/>
        <v>0</v>
      </c>
      <c r="H43" s="26"/>
      <c r="I43" s="9">
        <f t="shared" si="1"/>
        <v>0</v>
      </c>
      <c r="J43" s="31"/>
      <c r="K43" s="9">
        <f t="shared" si="2"/>
        <v>0</v>
      </c>
      <c r="L43" s="9">
        <f t="shared" si="3"/>
        <v>0</v>
      </c>
    </row>
    <row r="44" spans="1:12" x14ac:dyDescent="0.3">
      <c r="A44" s="65"/>
      <c r="B44" s="27" t="s">
        <v>61</v>
      </c>
      <c r="C44" s="75" t="s">
        <v>30</v>
      </c>
      <c r="D44" s="28">
        <v>1.08</v>
      </c>
      <c r="E44" s="26">
        <f>E42*D44</f>
        <v>3.6720000000000002</v>
      </c>
      <c r="F44" s="26"/>
      <c r="G44" s="9">
        <f t="shared" si="0"/>
        <v>0</v>
      </c>
      <c r="H44" s="26"/>
      <c r="I44" s="9">
        <f t="shared" si="1"/>
        <v>0</v>
      </c>
      <c r="J44" s="26"/>
      <c r="K44" s="9">
        <f t="shared" si="2"/>
        <v>0</v>
      </c>
      <c r="L44" s="9">
        <f t="shared" si="3"/>
        <v>0</v>
      </c>
    </row>
    <row r="45" spans="1:12" x14ac:dyDescent="0.3">
      <c r="A45" s="12"/>
      <c r="B45" s="27" t="s">
        <v>58</v>
      </c>
      <c r="C45" s="75" t="s">
        <v>1</v>
      </c>
      <c r="D45" s="26">
        <v>2</v>
      </c>
      <c r="E45" s="26">
        <f>E42*D45</f>
        <v>6.8</v>
      </c>
      <c r="F45" s="26"/>
      <c r="G45" s="9">
        <f t="shared" si="0"/>
        <v>0</v>
      </c>
      <c r="H45" s="26"/>
      <c r="I45" s="9">
        <f t="shared" si="1"/>
        <v>0</v>
      </c>
      <c r="J45" s="26"/>
      <c r="K45" s="9">
        <f t="shared" si="2"/>
        <v>0</v>
      </c>
      <c r="L45" s="9">
        <f t="shared" si="3"/>
        <v>0</v>
      </c>
    </row>
    <row r="46" spans="1:12" x14ac:dyDescent="0.3">
      <c r="A46" s="12"/>
      <c r="B46" s="27" t="s">
        <v>59</v>
      </c>
      <c r="C46" s="75" t="s">
        <v>1</v>
      </c>
      <c r="D46" s="26">
        <v>0.1</v>
      </c>
      <c r="E46" s="26">
        <f>E43*D46</f>
        <v>0.34</v>
      </c>
      <c r="F46" s="26"/>
      <c r="G46" s="9">
        <f t="shared" si="0"/>
        <v>0</v>
      </c>
      <c r="H46" s="26"/>
      <c r="I46" s="9">
        <f t="shared" si="1"/>
        <v>0</v>
      </c>
      <c r="J46" s="26"/>
      <c r="K46" s="9">
        <f t="shared" si="2"/>
        <v>0</v>
      </c>
      <c r="L46" s="9">
        <f t="shared" si="3"/>
        <v>0</v>
      </c>
    </row>
    <row r="47" spans="1:12" x14ac:dyDescent="0.3">
      <c r="A47" s="65"/>
      <c r="B47" s="84" t="s">
        <v>9</v>
      </c>
      <c r="C47" s="64" t="s">
        <v>0</v>
      </c>
      <c r="D47" s="35">
        <v>0.5</v>
      </c>
      <c r="E47" s="16">
        <f>D47*E42</f>
        <v>1.7</v>
      </c>
      <c r="F47" s="16"/>
      <c r="G47" s="9">
        <f t="shared" si="0"/>
        <v>0</v>
      </c>
      <c r="H47" s="16"/>
      <c r="I47" s="9">
        <f t="shared" si="1"/>
        <v>0</v>
      </c>
      <c r="J47" s="16"/>
      <c r="K47" s="9">
        <f t="shared" si="2"/>
        <v>0</v>
      </c>
      <c r="L47" s="9">
        <f t="shared" si="3"/>
        <v>0</v>
      </c>
    </row>
    <row r="48" spans="1:12" x14ac:dyDescent="0.3">
      <c r="A48" s="12">
        <v>8</v>
      </c>
      <c r="B48" s="67" t="s">
        <v>68</v>
      </c>
      <c r="C48" s="74" t="s">
        <v>37</v>
      </c>
      <c r="D48" s="98"/>
      <c r="E48" s="68">
        <v>15.2</v>
      </c>
      <c r="F48" s="69"/>
      <c r="G48" s="9">
        <f t="shared" si="0"/>
        <v>0</v>
      </c>
      <c r="H48" s="26"/>
      <c r="I48" s="9">
        <f t="shared" si="1"/>
        <v>0</v>
      </c>
      <c r="J48" s="26"/>
      <c r="K48" s="9">
        <f t="shared" si="2"/>
        <v>0</v>
      </c>
      <c r="L48" s="9">
        <f t="shared" si="3"/>
        <v>0</v>
      </c>
    </row>
    <row r="49" spans="1:12" x14ac:dyDescent="0.3">
      <c r="A49" s="12"/>
      <c r="B49" s="25" t="s">
        <v>10</v>
      </c>
      <c r="C49" s="64" t="s">
        <v>31</v>
      </c>
      <c r="D49" s="16">
        <v>1</v>
      </c>
      <c r="E49" s="16">
        <f>E48*D49</f>
        <v>15.2</v>
      </c>
      <c r="F49" s="26"/>
      <c r="G49" s="9">
        <f t="shared" si="0"/>
        <v>0</v>
      </c>
      <c r="H49" s="26"/>
      <c r="I49" s="9">
        <f t="shared" si="1"/>
        <v>0</v>
      </c>
      <c r="J49" s="26"/>
      <c r="K49" s="9">
        <f t="shared" si="2"/>
        <v>0</v>
      </c>
      <c r="L49" s="9">
        <f t="shared" si="3"/>
        <v>0</v>
      </c>
    </row>
    <row r="50" spans="1:12" ht="17.399999999999999" customHeight="1" x14ac:dyDescent="0.3">
      <c r="A50" s="12"/>
      <c r="B50" s="27" t="s">
        <v>67</v>
      </c>
      <c r="C50" s="64" t="s">
        <v>31</v>
      </c>
      <c r="D50" s="26">
        <v>1.05</v>
      </c>
      <c r="E50" s="26">
        <f>D50*E48</f>
        <v>15.959999999999999</v>
      </c>
      <c r="F50" s="26"/>
      <c r="G50" s="9">
        <f t="shared" si="0"/>
        <v>0</v>
      </c>
      <c r="H50" s="26"/>
      <c r="I50" s="9">
        <f t="shared" si="1"/>
        <v>0</v>
      </c>
      <c r="J50" s="26"/>
      <c r="K50" s="9">
        <f t="shared" si="2"/>
        <v>0</v>
      </c>
      <c r="L50" s="9">
        <f t="shared" si="3"/>
        <v>0</v>
      </c>
    </row>
    <row r="51" spans="1:12" x14ac:dyDescent="0.3">
      <c r="A51" s="12"/>
      <c r="B51" s="27" t="s">
        <v>58</v>
      </c>
      <c r="C51" s="75" t="s">
        <v>1</v>
      </c>
      <c r="D51" s="26">
        <v>7</v>
      </c>
      <c r="E51" s="26">
        <f>E48*D51</f>
        <v>106.39999999999999</v>
      </c>
      <c r="F51" s="26"/>
      <c r="G51" s="9">
        <f t="shared" si="0"/>
        <v>0</v>
      </c>
      <c r="H51" s="26"/>
      <c r="I51" s="9">
        <f t="shared" si="1"/>
        <v>0</v>
      </c>
      <c r="J51" s="26"/>
      <c r="K51" s="9">
        <f t="shared" si="2"/>
        <v>0</v>
      </c>
      <c r="L51" s="9">
        <f t="shared" si="3"/>
        <v>0</v>
      </c>
    </row>
    <row r="52" spans="1:12" x14ac:dyDescent="0.3">
      <c r="A52" s="12"/>
      <c r="B52" s="27" t="s">
        <v>59</v>
      </c>
      <c r="C52" s="75" t="s">
        <v>1</v>
      </c>
      <c r="D52" s="26">
        <v>0.3</v>
      </c>
      <c r="E52" s="26">
        <f>E49*D52</f>
        <v>4.5599999999999996</v>
      </c>
      <c r="F52" s="26"/>
      <c r="G52" s="9">
        <f t="shared" si="0"/>
        <v>0</v>
      </c>
      <c r="H52" s="26"/>
      <c r="I52" s="9">
        <f t="shared" si="1"/>
        <v>0</v>
      </c>
      <c r="J52" s="26"/>
      <c r="K52" s="9">
        <f t="shared" si="2"/>
        <v>0</v>
      </c>
      <c r="L52" s="9">
        <f t="shared" si="3"/>
        <v>0</v>
      </c>
    </row>
    <row r="53" spans="1:12" x14ac:dyDescent="0.3">
      <c r="A53" s="12"/>
      <c r="B53" s="27" t="s">
        <v>9</v>
      </c>
      <c r="C53" s="75" t="s">
        <v>0</v>
      </c>
      <c r="D53" s="26">
        <v>0.2</v>
      </c>
      <c r="E53" s="26">
        <f>E48*D53</f>
        <v>3.04</v>
      </c>
      <c r="F53" s="26"/>
      <c r="G53" s="9">
        <f t="shared" si="0"/>
        <v>0</v>
      </c>
      <c r="H53" s="26"/>
      <c r="I53" s="9">
        <f t="shared" si="1"/>
        <v>0</v>
      </c>
      <c r="J53" s="26"/>
      <c r="K53" s="9">
        <f t="shared" si="2"/>
        <v>0</v>
      </c>
      <c r="L53" s="9">
        <f t="shared" si="3"/>
        <v>0</v>
      </c>
    </row>
    <row r="54" spans="1:12" ht="22.2" customHeight="1" x14ac:dyDescent="0.3">
      <c r="A54" s="59">
        <v>9</v>
      </c>
      <c r="B54" s="60" t="s">
        <v>69</v>
      </c>
      <c r="C54" s="74" t="s">
        <v>30</v>
      </c>
      <c r="D54" s="61"/>
      <c r="E54" s="62">
        <v>12</v>
      </c>
      <c r="F54" s="63"/>
      <c r="G54" s="9">
        <f t="shared" si="0"/>
        <v>0</v>
      </c>
      <c r="H54" s="30"/>
      <c r="I54" s="9">
        <f t="shared" si="1"/>
        <v>0</v>
      </c>
      <c r="J54" s="30"/>
      <c r="K54" s="9">
        <f t="shared" si="2"/>
        <v>0</v>
      </c>
      <c r="L54" s="9">
        <f t="shared" si="3"/>
        <v>0</v>
      </c>
    </row>
    <row r="55" spans="1:12" x14ac:dyDescent="0.3">
      <c r="A55" s="59"/>
      <c r="B55" s="25" t="s">
        <v>10</v>
      </c>
      <c r="C55" s="64" t="s">
        <v>30</v>
      </c>
      <c r="D55" s="16">
        <v>1</v>
      </c>
      <c r="E55" s="16">
        <f>D55*E54</f>
        <v>12</v>
      </c>
      <c r="F55" s="26"/>
      <c r="G55" s="9">
        <f t="shared" si="0"/>
        <v>0</v>
      </c>
      <c r="H55" s="26"/>
      <c r="I55" s="9">
        <f t="shared" si="1"/>
        <v>0</v>
      </c>
      <c r="J55" s="31"/>
      <c r="K55" s="9">
        <f t="shared" si="2"/>
        <v>0</v>
      </c>
      <c r="L55" s="9">
        <f t="shared" si="3"/>
        <v>0</v>
      </c>
    </row>
    <row r="56" spans="1:12" x14ac:dyDescent="0.3">
      <c r="A56" s="65"/>
      <c r="B56" s="27" t="s">
        <v>70</v>
      </c>
      <c r="C56" s="75" t="s">
        <v>30</v>
      </c>
      <c r="D56" s="28">
        <v>0.12</v>
      </c>
      <c r="E56" s="26">
        <f>E54*D56</f>
        <v>1.44</v>
      </c>
      <c r="F56" s="26"/>
      <c r="G56" s="9">
        <f t="shared" si="0"/>
        <v>0</v>
      </c>
      <c r="H56" s="26"/>
      <c r="I56" s="9">
        <f t="shared" si="1"/>
        <v>0</v>
      </c>
      <c r="J56" s="26"/>
      <c r="K56" s="9">
        <f t="shared" si="2"/>
        <v>0</v>
      </c>
      <c r="L56" s="9">
        <f t="shared" si="3"/>
        <v>0</v>
      </c>
    </row>
    <row r="57" spans="1:12" x14ac:dyDescent="0.3">
      <c r="A57" s="12"/>
      <c r="B57" s="27" t="s">
        <v>58</v>
      </c>
      <c r="C57" s="75" t="s">
        <v>1</v>
      </c>
      <c r="D57" s="26">
        <v>1.5</v>
      </c>
      <c r="E57" s="26">
        <f>E54*D57</f>
        <v>18</v>
      </c>
      <c r="F57" s="26"/>
      <c r="G57" s="9">
        <f t="shared" si="0"/>
        <v>0</v>
      </c>
      <c r="H57" s="26"/>
      <c r="I57" s="9">
        <f t="shared" si="1"/>
        <v>0</v>
      </c>
      <c r="J57" s="26"/>
      <c r="K57" s="9">
        <f t="shared" si="2"/>
        <v>0</v>
      </c>
      <c r="L57" s="9">
        <f t="shared" si="3"/>
        <v>0</v>
      </c>
    </row>
    <row r="58" spans="1:12" x14ac:dyDescent="0.3">
      <c r="A58" s="12"/>
      <c r="B58" s="27" t="s">
        <v>59</v>
      </c>
      <c r="C58" s="75" t="s">
        <v>1</v>
      </c>
      <c r="D58" s="26">
        <v>0.1</v>
      </c>
      <c r="E58" s="26">
        <f>E55*D58</f>
        <v>1.2000000000000002</v>
      </c>
      <c r="F58" s="26"/>
      <c r="G58" s="9">
        <f t="shared" si="0"/>
        <v>0</v>
      </c>
      <c r="H58" s="26"/>
      <c r="I58" s="9">
        <f t="shared" si="1"/>
        <v>0</v>
      </c>
      <c r="J58" s="26"/>
      <c r="K58" s="9">
        <f t="shared" si="2"/>
        <v>0</v>
      </c>
      <c r="L58" s="9">
        <f t="shared" si="3"/>
        <v>0</v>
      </c>
    </row>
    <row r="59" spans="1:12" x14ac:dyDescent="0.3">
      <c r="A59" s="65"/>
      <c r="B59" s="84" t="s">
        <v>9</v>
      </c>
      <c r="C59" s="64" t="s">
        <v>0</v>
      </c>
      <c r="D59" s="35">
        <v>0.3</v>
      </c>
      <c r="E59" s="16">
        <f>D59*E54</f>
        <v>3.5999999999999996</v>
      </c>
      <c r="F59" s="16"/>
      <c r="G59" s="9">
        <f t="shared" si="0"/>
        <v>0</v>
      </c>
      <c r="H59" s="16"/>
      <c r="I59" s="9">
        <f t="shared" si="1"/>
        <v>0</v>
      </c>
      <c r="J59" s="16"/>
      <c r="K59" s="9">
        <f t="shared" si="2"/>
        <v>0</v>
      </c>
      <c r="L59" s="9">
        <f t="shared" si="3"/>
        <v>0</v>
      </c>
    </row>
    <row r="60" spans="1:12" ht="22.8" customHeight="1" x14ac:dyDescent="0.3">
      <c r="A60" s="65" t="s">
        <v>76</v>
      </c>
      <c r="B60" s="67" t="s">
        <v>78</v>
      </c>
      <c r="C60" s="74" t="s">
        <v>37</v>
      </c>
      <c r="D60" s="98"/>
      <c r="E60" s="68">
        <v>7</v>
      </c>
      <c r="F60" s="69"/>
      <c r="G60" s="9">
        <f t="shared" si="0"/>
        <v>0</v>
      </c>
      <c r="H60" s="26"/>
      <c r="I60" s="9">
        <f t="shared" si="1"/>
        <v>0</v>
      </c>
      <c r="J60" s="26"/>
      <c r="K60" s="9">
        <f t="shared" si="2"/>
        <v>0</v>
      </c>
      <c r="L60" s="9">
        <f t="shared" si="3"/>
        <v>0</v>
      </c>
    </row>
    <row r="61" spans="1:12" x14ac:dyDescent="0.3">
      <c r="A61" s="65"/>
      <c r="B61" s="25" t="s">
        <v>10</v>
      </c>
      <c r="C61" s="64" t="s">
        <v>31</v>
      </c>
      <c r="D61" s="16">
        <v>1</v>
      </c>
      <c r="E61" s="16">
        <f>E60*D61</f>
        <v>7</v>
      </c>
      <c r="F61" s="26"/>
      <c r="G61" s="9">
        <f t="shared" si="0"/>
        <v>0</v>
      </c>
      <c r="H61" s="26"/>
      <c r="I61" s="9">
        <f t="shared" si="1"/>
        <v>0</v>
      </c>
      <c r="J61" s="26"/>
      <c r="K61" s="9">
        <f t="shared" si="2"/>
        <v>0</v>
      </c>
      <c r="L61" s="9">
        <f t="shared" si="3"/>
        <v>0</v>
      </c>
    </row>
    <row r="62" spans="1:12" ht="27.6" x14ac:dyDescent="0.3">
      <c r="A62" s="65"/>
      <c r="B62" s="27" t="s">
        <v>79</v>
      </c>
      <c r="C62" s="64" t="s">
        <v>31</v>
      </c>
      <c r="D62" s="26">
        <v>1.1000000000000001</v>
      </c>
      <c r="E62" s="26">
        <f>D62*E60</f>
        <v>7.7000000000000011</v>
      </c>
      <c r="F62" s="26"/>
      <c r="G62" s="9">
        <f t="shared" si="0"/>
        <v>0</v>
      </c>
      <c r="H62" s="26"/>
      <c r="I62" s="9">
        <f t="shared" si="1"/>
        <v>0</v>
      </c>
      <c r="J62" s="26"/>
      <c r="K62" s="9">
        <f t="shared" si="2"/>
        <v>0</v>
      </c>
      <c r="L62" s="9">
        <f t="shared" si="3"/>
        <v>0</v>
      </c>
    </row>
    <row r="63" spans="1:12" x14ac:dyDescent="0.3">
      <c r="A63" s="65"/>
      <c r="B63" s="27" t="s">
        <v>58</v>
      </c>
      <c r="C63" s="75" t="s">
        <v>1</v>
      </c>
      <c r="D63" s="26">
        <v>4</v>
      </c>
      <c r="E63" s="26">
        <f>E60*D63</f>
        <v>28</v>
      </c>
      <c r="F63" s="26"/>
      <c r="G63" s="9">
        <f t="shared" si="0"/>
        <v>0</v>
      </c>
      <c r="H63" s="26"/>
      <c r="I63" s="9">
        <f t="shared" si="1"/>
        <v>0</v>
      </c>
      <c r="J63" s="26"/>
      <c r="K63" s="9">
        <f t="shared" si="2"/>
        <v>0</v>
      </c>
      <c r="L63" s="9">
        <f t="shared" si="3"/>
        <v>0</v>
      </c>
    </row>
    <row r="64" spans="1:12" x14ac:dyDescent="0.3">
      <c r="A64" s="65"/>
      <c r="B64" s="27" t="s">
        <v>80</v>
      </c>
      <c r="C64" s="75" t="s">
        <v>17</v>
      </c>
      <c r="D64" s="26">
        <v>5</v>
      </c>
      <c r="E64" s="26">
        <f>E61*D64</f>
        <v>35</v>
      </c>
      <c r="F64" s="26"/>
      <c r="G64" s="9">
        <f t="shared" si="0"/>
        <v>0</v>
      </c>
      <c r="H64" s="26"/>
      <c r="I64" s="9">
        <f t="shared" si="1"/>
        <v>0</v>
      </c>
      <c r="J64" s="26"/>
      <c r="K64" s="9">
        <f t="shared" si="2"/>
        <v>0</v>
      </c>
      <c r="L64" s="9">
        <f t="shared" si="3"/>
        <v>0</v>
      </c>
    </row>
    <row r="65" spans="1:12" x14ac:dyDescent="0.3">
      <c r="A65" s="65"/>
      <c r="B65" s="27" t="s">
        <v>9</v>
      </c>
      <c r="C65" s="75" t="s">
        <v>0</v>
      </c>
      <c r="D65" s="26">
        <v>0.53</v>
      </c>
      <c r="E65" s="26">
        <f>E60*D65</f>
        <v>3.71</v>
      </c>
      <c r="F65" s="26"/>
      <c r="G65" s="9">
        <f t="shared" si="0"/>
        <v>0</v>
      </c>
      <c r="H65" s="26"/>
      <c r="I65" s="9">
        <f t="shared" si="1"/>
        <v>0</v>
      </c>
      <c r="J65" s="26"/>
      <c r="K65" s="9">
        <f t="shared" si="2"/>
        <v>0</v>
      </c>
      <c r="L65" s="9">
        <f t="shared" si="3"/>
        <v>0</v>
      </c>
    </row>
    <row r="66" spans="1:12" ht="27.6" x14ac:dyDescent="0.3">
      <c r="A66" s="65" t="s">
        <v>81</v>
      </c>
      <c r="B66" s="67" t="s">
        <v>82</v>
      </c>
      <c r="C66" s="74" t="s">
        <v>37</v>
      </c>
      <c r="D66" s="98"/>
      <c r="E66" s="68">
        <v>4</v>
      </c>
      <c r="F66" s="69"/>
      <c r="G66" s="9">
        <f t="shared" si="0"/>
        <v>0</v>
      </c>
      <c r="H66" s="26"/>
      <c r="I66" s="9">
        <f t="shared" si="1"/>
        <v>0</v>
      </c>
      <c r="J66" s="26"/>
      <c r="K66" s="9">
        <f t="shared" si="2"/>
        <v>0</v>
      </c>
      <c r="L66" s="9">
        <f t="shared" si="3"/>
        <v>0</v>
      </c>
    </row>
    <row r="67" spans="1:12" x14ac:dyDescent="0.3">
      <c r="A67" s="65"/>
      <c r="B67" s="25" t="s">
        <v>10</v>
      </c>
      <c r="C67" s="64" t="s">
        <v>31</v>
      </c>
      <c r="D67" s="16">
        <v>1</v>
      </c>
      <c r="E67" s="16">
        <f>E66*D67</f>
        <v>4</v>
      </c>
      <c r="F67" s="26"/>
      <c r="G67" s="9">
        <f t="shared" si="0"/>
        <v>0</v>
      </c>
      <c r="H67" s="26"/>
      <c r="I67" s="9">
        <f t="shared" si="1"/>
        <v>0</v>
      </c>
      <c r="J67" s="26"/>
      <c r="K67" s="9">
        <f t="shared" si="2"/>
        <v>0</v>
      </c>
      <c r="L67" s="9">
        <f t="shared" si="3"/>
        <v>0</v>
      </c>
    </row>
    <row r="68" spans="1:12" ht="27.6" x14ac:dyDescent="0.3">
      <c r="A68" s="65"/>
      <c r="B68" s="27" t="s">
        <v>85</v>
      </c>
      <c r="C68" s="64" t="s">
        <v>31</v>
      </c>
      <c r="D68" s="26">
        <v>1.1000000000000001</v>
      </c>
      <c r="E68" s="26">
        <f>D68*E66</f>
        <v>4.4000000000000004</v>
      </c>
      <c r="F68" s="26"/>
      <c r="G68" s="9">
        <f t="shared" si="0"/>
        <v>0</v>
      </c>
      <c r="H68" s="26"/>
      <c r="I68" s="9">
        <f t="shared" si="1"/>
        <v>0</v>
      </c>
      <c r="J68" s="26"/>
      <c r="K68" s="9">
        <f t="shared" si="2"/>
        <v>0</v>
      </c>
      <c r="L68" s="9">
        <f t="shared" si="3"/>
        <v>0</v>
      </c>
    </row>
    <row r="69" spans="1:12" x14ac:dyDescent="0.3">
      <c r="A69" s="65"/>
      <c r="B69" s="27" t="s">
        <v>83</v>
      </c>
      <c r="C69" s="75" t="s">
        <v>1</v>
      </c>
      <c r="D69" s="26">
        <v>1.2</v>
      </c>
      <c r="E69" s="26">
        <f>E66*D69</f>
        <v>4.8</v>
      </c>
      <c r="F69" s="26"/>
      <c r="G69" s="9">
        <f t="shared" si="0"/>
        <v>0</v>
      </c>
      <c r="H69" s="26"/>
      <c r="I69" s="9">
        <f t="shared" si="1"/>
        <v>0</v>
      </c>
      <c r="J69" s="26"/>
      <c r="K69" s="9">
        <f t="shared" si="2"/>
        <v>0</v>
      </c>
      <c r="L69" s="9">
        <f t="shared" si="3"/>
        <v>0</v>
      </c>
    </row>
    <row r="70" spans="1:12" x14ac:dyDescent="0.3">
      <c r="A70" s="65"/>
      <c r="B70" s="27" t="s">
        <v>80</v>
      </c>
      <c r="C70" s="75" t="s">
        <v>17</v>
      </c>
      <c r="D70" s="26">
        <v>5</v>
      </c>
      <c r="E70" s="26">
        <f>E67*D70</f>
        <v>20</v>
      </c>
      <c r="F70" s="26"/>
      <c r="G70" s="9">
        <f t="shared" si="0"/>
        <v>0</v>
      </c>
      <c r="H70" s="26"/>
      <c r="I70" s="9">
        <f t="shared" si="1"/>
        <v>0</v>
      </c>
      <c r="J70" s="26"/>
      <c r="K70" s="9">
        <f t="shared" si="2"/>
        <v>0</v>
      </c>
      <c r="L70" s="9">
        <f t="shared" si="3"/>
        <v>0</v>
      </c>
    </row>
    <row r="71" spans="1:12" x14ac:dyDescent="0.3">
      <c r="A71" s="65"/>
      <c r="B71" s="27" t="s">
        <v>9</v>
      </c>
      <c r="C71" s="75" t="s">
        <v>0</v>
      </c>
      <c r="D71" s="26">
        <v>0.53</v>
      </c>
      <c r="E71" s="26">
        <f>E66*D71</f>
        <v>2.12</v>
      </c>
      <c r="F71" s="26"/>
      <c r="G71" s="9">
        <f t="shared" si="0"/>
        <v>0</v>
      </c>
      <c r="H71" s="26"/>
      <c r="I71" s="9">
        <f t="shared" si="1"/>
        <v>0</v>
      </c>
      <c r="J71" s="26"/>
      <c r="K71" s="9">
        <f t="shared" si="2"/>
        <v>0</v>
      </c>
      <c r="L71" s="9">
        <f t="shared" si="3"/>
        <v>0</v>
      </c>
    </row>
    <row r="72" spans="1:12" x14ac:dyDescent="0.3">
      <c r="A72" s="12">
        <v>12</v>
      </c>
      <c r="B72" s="6" t="s">
        <v>84</v>
      </c>
      <c r="C72" s="74" t="s">
        <v>11</v>
      </c>
      <c r="D72" s="7"/>
      <c r="E72" s="7">
        <v>4</v>
      </c>
      <c r="F72" s="8"/>
      <c r="G72" s="9">
        <f t="shared" ref="G72:G135" si="4">F72*E72</f>
        <v>0</v>
      </c>
      <c r="H72" s="8"/>
      <c r="I72" s="9">
        <f t="shared" ref="I72:I135" si="5">H72*E72</f>
        <v>0</v>
      </c>
      <c r="J72" s="8"/>
      <c r="K72" s="9">
        <f t="shared" ref="K72:K135" si="6">J72*E72</f>
        <v>0</v>
      </c>
      <c r="L72" s="9">
        <f t="shared" ref="L72:L135" si="7">G72+I72+K72</f>
        <v>0</v>
      </c>
    </row>
    <row r="73" spans="1:12" ht="19.8" customHeight="1" x14ac:dyDescent="0.3">
      <c r="A73" s="12">
        <v>13</v>
      </c>
      <c r="B73" s="6" t="s">
        <v>210</v>
      </c>
      <c r="C73" s="74" t="s">
        <v>11</v>
      </c>
      <c r="D73" s="7"/>
      <c r="E73" s="7">
        <v>145</v>
      </c>
      <c r="F73" s="8"/>
      <c r="G73" s="9">
        <f t="shared" si="4"/>
        <v>0</v>
      </c>
      <c r="H73" s="8"/>
      <c r="I73" s="9">
        <f t="shared" si="5"/>
        <v>0</v>
      </c>
      <c r="J73" s="8"/>
      <c r="K73" s="9">
        <f t="shared" si="6"/>
        <v>0</v>
      </c>
      <c r="L73" s="9">
        <f t="shared" si="7"/>
        <v>0</v>
      </c>
    </row>
    <row r="74" spans="1:12" x14ac:dyDescent="0.3">
      <c r="A74" s="12"/>
      <c r="B74" s="25" t="s">
        <v>10</v>
      </c>
      <c r="C74" s="64" t="s">
        <v>31</v>
      </c>
      <c r="D74" s="16">
        <v>1</v>
      </c>
      <c r="E74" s="16">
        <f>E73*D74</f>
        <v>145</v>
      </c>
      <c r="F74" s="26"/>
      <c r="G74" s="9">
        <f t="shared" si="4"/>
        <v>0</v>
      </c>
      <c r="H74" s="31"/>
      <c r="I74" s="9">
        <f t="shared" si="5"/>
        <v>0</v>
      </c>
      <c r="J74" s="31"/>
      <c r="K74" s="9">
        <f t="shared" si="6"/>
        <v>0</v>
      </c>
      <c r="L74" s="9">
        <f t="shared" si="7"/>
        <v>0</v>
      </c>
    </row>
    <row r="75" spans="1:12" x14ac:dyDescent="0.3">
      <c r="A75" s="12"/>
      <c r="B75" s="85" t="s">
        <v>86</v>
      </c>
      <c r="C75" s="76" t="s">
        <v>11</v>
      </c>
      <c r="D75" s="34">
        <v>0.63</v>
      </c>
      <c r="E75" s="31">
        <f>E73*D75</f>
        <v>91.35</v>
      </c>
      <c r="F75" s="31"/>
      <c r="G75" s="9">
        <f t="shared" si="4"/>
        <v>0</v>
      </c>
      <c r="H75" s="31"/>
      <c r="I75" s="9">
        <f t="shared" si="5"/>
        <v>0</v>
      </c>
      <c r="J75" s="31"/>
      <c r="K75" s="9">
        <f t="shared" si="6"/>
        <v>0</v>
      </c>
      <c r="L75" s="9">
        <f t="shared" si="7"/>
        <v>0</v>
      </c>
    </row>
    <row r="76" spans="1:12" x14ac:dyDescent="0.3">
      <c r="A76" s="12"/>
      <c r="B76" s="58" t="s">
        <v>9</v>
      </c>
      <c r="C76" s="64" t="s">
        <v>0</v>
      </c>
      <c r="D76" s="16">
        <v>1</v>
      </c>
      <c r="E76" s="31">
        <f>E73*D76</f>
        <v>145</v>
      </c>
      <c r="F76" s="31"/>
      <c r="G76" s="9">
        <f t="shared" si="4"/>
        <v>0</v>
      </c>
      <c r="H76" s="31"/>
      <c r="I76" s="9">
        <f t="shared" si="5"/>
        <v>0</v>
      </c>
      <c r="J76" s="31"/>
      <c r="K76" s="9">
        <f t="shared" si="6"/>
        <v>0</v>
      </c>
      <c r="L76" s="9">
        <f t="shared" si="7"/>
        <v>0</v>
      </c>
    </row>
    <row r="77" spans="1:12" ht="27.6" x14ac:dyDescent="0.3">
      <c r="A77" s="12">
        <v>14</v>
      </c>
      <c r="B77" s="6" t="s">
        <v>87</v>
      </c>
      <c r="C77" s="74" t="s">
        <v>30</v>
      </c>
      <c r="D77" s="14"/>
      <c r="E77" s="101">
        <v>23.5</v>
      </c>
      <c r="F77" s="8"/>
      <c r="G77" s="9">
        <f t="shared" si="4"/>
        <v>0</v>
      </c>
      <c r="H77" s="8"/>
      <c r="I77" s="9">
        <f t="shared" si="5"/>
        <v>0</v>
      </c>
      <c r="J77" s="8"/>
      <c r="K77" s="9">
        <f t="shared" si="6"/>
        <v>0</v>
      </c>
      <c r="L77" s="9">
        <f t="shared" si="7"/>
        <v>0</v>
      </c>
    </row>
    <row r="78" spans="1:12" x14ac:dyDescent="0.3">
      <c r="A78" s="12"/>
      <c r="B78" s="25" t="s">
        <v>10</v>
      </c>
      <c r="C78" s="64" t="s">
        <v>31</v>
      </c>
      <c r="D78" s="16">
        <v>1</v>
      </c>
      <c r="E78" s="16">
        <f>E77*D78</f>
        <v>23.5</v>
      </c>
      <c r="F78" s="26"/>
      <c r="G78" s="9">
        <f t="shared" si="4"/>
        <v>0</v>
      </c>
      <c r="H78" s="31"/>
      <c r="I78" s="9">
        <f t="shared" si="5"/>
        <v>0</v>
      </c>
      <c r="J78" s="26"/>
      <c r="K78" s="9">
        <f t="shared" si="6"/>
        <v>0</v>
      </c>
      <c r="L78" s="9">
        <f t="shared" si="7"/>
        <v>0</v>
      </c>
    </row>
    <row r="79" spans="1:12" x14ac:dyDescent="0.3">
      <c r="A79" s="12"/>
      <c r="B79" s="27" t="s">
        <v>63</v>
      </c>
      <c r="C79" s="75" t="s">
        <v>54</v>
      </c>
      <c r="D79" s="26">
        <v>0.01</v>
      </c>
      <c r="E79" s="26">
        <f>E77*D79:D1158</f>
        <v>0.23500000000000001</v>
      </c>
      <c r="F79" s="26"/>
      <c r="G79" s="9">
        <f t="shared" si="4"/>
        <v>0</v>
      </c>
      <c r="H79" s="26"/>
      <c r="I79" s="9">
        <f t="shared" si="5"/>
        <v>0</v>
      </c>
      <c r="J79" s="26"/>
      <c r="K79" s="9">
        <f t="shared" si="6"/>
        <v>0</v>
      </c>
      <c r="L79" s="9">
        <f t="shared" si="7"/>
        <v>0</v>
      </c>
    </row>
    <row r="80" spans="1:12" x14ac:dyDescent="0.3">
      <c r="A80" s="12"/>
      <c r="B80" s="85" t="s">
        <v>86</v>
      </c>
      <c r="C80" s="76" t="s">
        <v>11</v>
      </c>
      <c r="D80" s="34">
        <v>0.02</v>
      </c>
      <c r="E80" s="31">
        <f>E78*D80</f>
        <v>0.47000000000000003</v>
      </c>
      <c r="F80" s="31"/>
      <c r="G80" s="9">
        <f t="shared" si="4"/>
        <v>0</v>
      </c>
      <c r="H80" s="31"/>
      <c r="I80" s="9">
        <f t="shared" si="5"/>
        <v>0</v>
      </c>
      <c r="J80" s="31"/>
      <c r="K80" s="9">
        <f t="shared" si="6"/>
        <v>0</v>
      </c>
      <c r="L80" s="9">
        <f t="shared" si="7"/>
        <v>0</v>
      </c>
    </row>
    <row r="81" spans="1:12" x14ac:dyDescent="0.3">
      <c r="A81" s="12"/>
      <c r="B81" s="36" t="s">
        <v>2</v>
      </c>
      <c r="C81" s="93" t="s">
        <v>0</v>
      </c>
      <c r="D81" s="11">
        <v>0.2</v>
      </c>
      <c r="E81" s="8">
        <f>E77*D81</f>
        <v>4.7</v>
      </c>
      <c r="F81" s="8"/>
      <c r="G81" s="9">
        <f t="shared" si="4"/>
        <v>0</v>
      </c>
      <c r="H81" s="8"/>
      <c r="I81" s="9">
        <f t="shared" si="5"/>
        <v>0</v>
      </c>
      <c r="J81" s="8"/>
      <c r="K81" s="9">
        <f t="shared" si="6"/>
        <v>0</v>
      </c>
      <c r="L81" s="9">
        <f t="shared" si="7"/>
        <v>0</v>
      </c>
    </row>
    <row r="82" spans="1:12" ht="27.6" x14ac:dyDescent="0.3">
      <c r="A82" s="12">
        <v>15</v>
      </c>
      <c r="B82" s="6" t="s">
        <v>92</v>
      </c>
      <c r="C82" s="74" t="s">
        <v>11</v>
      </c>
      <c r="D82" s="7"/>
      <c r="E82" s="7">
        <v>11.5</v>
      </c>
      <c r="F82" s="8"/>
      <c r="G82" s="9">
        <f t="shared" si="4"/>
        <v>0</v>
      </c>
      <c r="H82" s="8"/>
      <c r="I82" s="9">
        <f t="shared" si="5"/>
        <v>0</v>
      </c>
      <c r="J82" s="8"/>
      <c r="K82" s="9">
        <f t="shared" si="6"/>
        <v>0</v>
      </c>
      <c r="L82" s="9">
        <f t="shared" si="7"/>
        <v>0</v>
      </c>
    </row>
    <row r="83" spans="1:12" x14ac:dyDescent="0.3">
      <c r="A83" s="12"/>
      <c r="B83" s="25" t="s">
        <v>10</v>
      </c>
      <c r="C83" s="64" t="s">
        <v>31</v>
      </c>
      <c r="D83" s="16">
        <v>1</v>
      </c>
      <c r="E83" s="16">
        <f>E82*D83</f>
        <v>11.5</v>
      </c>
      <c r="F83" s="26"/>
      <c r="G83" s="9">
        <f t="shared" si="4"/>
        <v>0</v>
      </c>
      <c r="H83" s="16"/>
      <c r="I83" s="9">
        <f t="shared" si="5"/>
        <v>0</v>
      </c>
      <c r="J83" s="16"/>
      <c r="K83" s="9">
        <f t="shared" si="6"/>
        <v>0</v>
      </c>
      <c r="L83" s="9">
        <f t="shared" si="7"/>
        <v>0</v>
      </c>
    </row>
    <row r="84" spans="1:12" x14ac:dyDescent="0.3">
      <c r="A84" s="12"/>
      <c r="B84" s="25" t="s">
        <v>91</v>
      </c>
      <c r="C84" s="64" t="s">
        <v>1</v>
      </c>
      <c r="D84" s="16">
        <v>3</v>
      </c>
      <c r="E84" s="31">
        <f>E81*D84</f>
        <v>14.100000000000001</v>
      </c>
      <c r="F84" s="31"/>
      <c r="G84" s="9">
        <f t="shared" si="4"/>
        <v>0</v>
      </c>
      <c r="H84" s="31"/>
      <c r="I84" s="9">
        <f t="shared" si="5"/>
        <v>0</v>
      </c>
      <c r="J84" s="31"/>
      <c r="K84" s="9">
        <f t="shared" si="6"/>
        <v>0</v>
      </c>
      <c r="L84" s="9">
        <f t="shared" si="7"/>
        <v>0</v>
      </c>
    </row>
    <row r="85" spans="1:12" x14ac:dyDescent="0.3">
      <c r="A85" s="12"/>
      <c r="B85" s="86" t="s">
        <v>88</v>
      </c>
      <c r="C85" s="64" t="s">
        <v>1</v>
      </c>
      <c r="D85" s="16">
        <v>2</v>
      </c>
      <c r="E85" s="31">
        <f>E82*D85</f>
        <v>23</v>
      </c>
      <c r="F85" s="31"/>
      <c r="G85" s="9">
        <f t="shared" si="4"/>
        <v>0</v>
      </c>
      <c r="H85" s="31"/>
      <c r="I85" s="9">
        <f t="shared" si="5"/>
        <v>0</v>
      </c>
      <c r="J85" s="31"/>
      <c r="K85" s="9">
        <f t="shared" si="6"/>
        <v>0</v>
      </c>
      <c r="L85" s="9">
        <f t="shared" si="7"/>
        <v>0</v>
      </c>
    </row>
    <row r="86" spans="1:12" x14ac:dyDescent="0.3">
      <c r="A86" s="12"/>
      <c r="B86" s="32" t="s">
        <v>89</v>
      </c>
      <c r="C86" s="64" t="s">
        <v>1</v>
      </c>
      <c r="D86" s="16">
        <v>0.63</v>
      </c>
      <c r="E86" s="31">
        <f>E82*D86</f>
        <v>7.2450000000000001</v>
      </c>
      <c r="F86" s="31"/>
      <c r="G86" s="9">
        <f t="shared" si="4"/>
        <v>0</v>
      </c>
      <c r="H86" s="31"/>
      <c r="I86" s="9">
        <f t="shared" si="5"/>
        <v>0</v>
      </c>
      <c r="J86" s="31"/>
      <c r="K86" s="9">
        <f t="shared" si="6"/>
        <v>0</v>
      </c>
      <c r="L86" s="9">
        <f t="shared" si="7"/>
        <v>0</v>
      </c>
    </row>
    <row r="87" spans="1:12" x14ac:dyDescent="0.3">
      <c r="A87" s="12"/>
      <c r="B87" s="32" t="s">
        <v>90</v>
      </c>
      <c r="C87" s="64" t="s">
        <v>1</v>
      </c>
      <c r="D87" s="16">
        <v>0.12</v>
      </c>
      <c r="E87" s="31">
        <f>E82*D87</f>
        <v>1.38</v>
      </c>
      <c r="F87" s="31"/>
      <c r="G87" s="9">
        <f t="shared" si="4"/>
        <v>0</v>
      </c>
      <c r="H87" s="31"/>
      <c r="I87" s="9">
        <f t="shared" si="5"/>
        <v>0</v>
      </c>
      <c r="J87" s="31"/>
      <c r="K87" s="9">
        <f t="shared" si="6"/>
        <v>0</v>
      </c>
      <c r="L87" s="9">
        <f t="shared" si="7"/>
        <v>0</v>
      </c>
    </row>
    <row r="88" spans="1:12" x14ac:dyDescent="0.3">
      <c r="A88" s="12"/>
      <c r="B88" s="33" t="s">
        <v>14</v>
      </c>
      <c r="C88" s="76" t="s">
        <v>12</v>
      </c>
      <c r="D88" s="99"/>
      <c r="E88" s="26">
        <v>5</v>
      </c>
      <c r="F88" s="26"/>
      <c r="G88" s="9">
        <f t="shared" si="4"/>
        <v>0</v>
      </c>
      <c r="H88" s="34"/>
      <c r="I88" s="9">
        <f t="shared" si="5"/>
        <v>0</v>
      </c>
      <c r="J88" s="34"/>
      <c r="K88" s="9">
        <f t="shared" si="6"/>
        <v>0</v>
      </c>
      <c r="L88" s="9">
        <f t="shared" si="7"/>
        <v>0</v>
      </c>
    </row>
    <row r="89" spans="1:12" x14ac:dyDescent="0.3">
      <c r="A89" s="12"/>
      <c r="B89" s="87" t="s">
        <v>15</v>
      </c>
      <c r="C89" s="64" t="s">
        <v>13</v>
      </c>
      <c r="D89" s="16"/>
      <c r="E89" s="31">
        <v>3</v>
      </c>
      <c r="F89" s="31"/>
      <c r="G89" s="9">
        <f t="shared" si="4"/>
        <v>0</v>
      </c>
      <c r="H89" s="31"/>
      <c r="I89" s="9">
        <f t="shared" si="5"/>
        <v>0</v>
      </c>
      <c r="J89" s="31"/>
      <c r="K89" s="9">
        <f t="shared" si="6"/>
        <v>0</v>
      </c>
      <c r="L89" s="9">
        <f t="shared" si="7"/>
        <v>0</v>
      </c>
    </row>
    <row r="90" spans="1:12" x14ac:dyDescent="0.3">
      <c r="A90" s="12"/>
      <c r="B90" s="87" t="s">
        <v>16</v>
      </c>
      <c r="C90" s="64" t="s">
        <v>0</v>
      </c>
      <c r="D90" s="16">
        <v>0.5</v>
      </c>
      <c r="E90" s="31">
        <f>E82*D90</f>
        <v>5.75</v>
      </c>
      <c r="F90" s="31"/>
      <c r="G90" s="9">
        <f t="shared" si="4"/>
        <v>0</v>
      </c>
      <c r="H90" s="31"/>
      <c r="I90" s="9">
        <f t="shared" si="5"/>
        <v>0</v>
      </c>
      <c r="J90" s="31"/>
      <c r="K90" s="9">
        <f t="shared" si="6"/>
        <v>0</v>
      </c>
      <c r="L90" s="9">
        <f t="shared" si="7"/>
        <v>0</v>
      </c>
    </row>
    <row r="91" spans="1:12" ht="27.6" x14ac:dyDescent="0.3">
      <c r="A91" s="12">
        <v>16</v>
      </c>
      <c r="B91" s="6" t="s">
        <v>93</v>
      </c>
      <c r="C91" s="74" t="s">
        <v>11</v>
      </c>
      <c r="D91" s="7"/>
      <c r="E91" s="7">
        <v>22</v>
      </c>
      <c r="F91" s="8"/>
      <c r="G91" s="9">
        <f t="shared" si="4"/>
        <v>0</v>
      </c>
      <c r="H91" s="8"/>
      <c r="I91" s="9">
        <f t="shared" si="5"/>
        <v>0</v>
      </c>
      <c r="J91" s="8"/>
      <c r="K91" s="9">
        <f t="shared" si="6"/>
        <v>0</v>
      </c>
      <c r="L91" s="9">
        <f t="shared" si="7"/>
        <v>0</v>
      </c>
    </row>
    <row r="92" spans="1:12" x14ac:dyDescent="0.3">
      <c r="A92" s="12"/>
      <c r="B92" s="25" t="s">
        <v>10</v>
      </c>
      <c r="C92" s="64" t="s">
        <v>31</v>
      </c>
      <c r="D92" s="16">
        <v>1</v>
      </c>
      <c r="E92" s="16">
        <f>E91*D92</f>
        <v>22</v>
      </c>
      <c r="F92" s="26"/>
      <c r="G92" s="9">
        <f t="shared" si="4"/>
        <v>0</v>
      </c>
      <c r="H92" s="16"/>
      <c r="I92" s="9">
        <f t="shared" si="5"/>
        <v>0</v>
      </c>
      <c r="J92" s="16"/>
      <c r="K92" s="9">
        <f t="shared" si="6"/>
        <v>0</v>
      </c>
      <c r="L92" s="9">
        <f t="shared" si="7"/>
        <v>0</v>
      </c>
    </row>
    <row r="93" spans="1:12" x14ac:dyDescent="0.3">
      <c r="A93" s="12"/>
      <c r="B93" s="86" t="s">
        <v>102</v>
      </c>
      <c r="C93" s="64" t="s">
        <v>31</v>
      </c>
      <c r="D93" s="16">
        <v>1.1000000000000001</v>
      </c>
      <c r="E93" s="31">
        <f>E91*D93</f>
        <v>24.200000000000003</v>
      </c>
      <c r="F93" s="31"/>
      <c r="G93" s="9">
        <f t="shared" si="4"/>
        <v>0</v>
      </c>
      <c r="H93" s="31"/>
      <c r="I93" s="9">
        <f t="shared" si="5"/>
        <v>0</v>
      </c>
      <c r="J93" s="31"/>
      <c r="K93" s="9">
        <f t="shared" si="6"/>
        <v>0</v>
      </c>
      <c r="L93" s="9">
        <f t="shared" si="7"/>
        <v>0</v>
      </c>
    </row>
    <row r="94" spans="1:12" x14ac:dyDescent="0.3">
      <c r="A94" s="12"/>
      <c r="B94" s="32" t="s">
        <v>80</v>
      </c>
      <c r="C94" s="64" t="s">
        <v>17</v>
      </c>
      <c r="D94" s="16">
        <v>1</v>
      </c>
      <c r="E94" s="31">
        <f>E91*D94</f>
        <v>22</v>
      </c>
      <c r="F94" s="31"/>
      <c r="G94" s="9">
        <f t="shared" si="4"/>
        <v>0</v>
      </c>
      <c r="H94" s="31"/>
      <c r="I94" s="9">
        <f t="shared" si="5"/>
        <v>0</v>
      </c>
      <c r="J94" s="31"/>
      <c r="K94" s="9">
        <f t="shared" si="6"/>
        <v>0</v>
      </c>
      <c r="L94" s="9">
        <f t="shared" si="7"/>
        <v>0</v>
      </c>
    </row>
    <row r="95" spans="1:12" x14ac:dyDescent="0.3">
      <c r="A95" s="12"/>
      <c r="B95" s="32" t="s">
        <v>94</v>
      </c>
      <c r="C95" s="64" t="s">
        <v>1</v>
      </c>
      <c r="D95" s="16">
        <v>0.45</v>
      </c>
      <c r="E95" s="31">
        <f>E91*D95</f>
        <v>9.9</v>
      </c>
      <c r="F95" s="31"/>
      <c r="G95" s="9">
        <f t="shared" si="4"/>
        <v>0</v>
      </c>
      <c r="H95" s="31"/>
      <c r="I95" s="9">
        <f t="shared" si="5"/>
        <v>0</v>
      </c>
      <c r="J95" s="31"/>
      <c r="K95" s="9">
        <f t="shared" si="6"/>
        <v>0</v>
      </c>
      <c r="L95" s="9">
        <f t="shared" si="7"/>
        <v>0</v>
      </c>
    </row>
    <row r="96" spans="1:12" x14ac:dyDescent="0.3">
      <c r="A96" s="12"/>
      <c r="B96" s="87" t="s">
        <v>16</v>
      </c>
      <c r="C96" s="64" t="s">
        <v>0</v>
      </c>
      <c r="D96" s="16">
        <v>0.5</v>
      </c>
      <c r="E96" s="31">
        <f>E91*D96</f>
        <v>11</v>
      </c>
      <c r="F96" s="31"/>
      <c r="G96" s="9">
        <f t="shared" si="4"/>
        <v>0</v>
      </c>
      <c r="H96" s="31"/>
      <c r="I96" s="9">
        <f t="shared" si="5"/>
        <v>0</v>
      </c>
      <c r="J96" s="31"/>
      <c r="K96" s="9">
        <f t="shared" si="6"/>
        <v>0</v>
      </c>
      <c r="L96" s="9">
        <f t="shared" si="7"/>
        <v>0</v>
      </c>
    </row>
    <row r="97" spans="1:12" ht="15.6" customHeight="1" x14ac:dyDescent="0.3">
      <c r="A97" s="65" t="s">
        <v>98</v>
      </c>
      <c r="B97" s="67" t="s">
        <v>95</v>
      </c>
      <c r="C97" s="74" t="s">
        <v>30</v>
      </c>
      <c r="D97" s="98"/>
      <c r="E97" s="68">
        <v>11</v>
      </c>
      <c r="F97" s="69"/>
      <c r="G97" s="9">
        <f t="shared" si="4"/>
        <v>0</v>
      </c>
      <c r="H97" s="26"/>
      <c r="I97" s="9">
        <f t="shared" si="5"/>
        <v>0</v>
      </c>
      <c r="J97" s="26"/>
      <c r="K97" s="9">
        <f t="shared" si="6"/>
        <v>0</v>
      </c>
      <c r="L97" s="9">
        <f t="shared" si="7"/>
        <v>0</v>
      </c>
    </row>
    <row r="98" spans="1:12" x14ac:dyDescent="0.3">
      <c r="A98" s="65"/>
      <c r="B98" s="25" t="s">
        <v>10</v>
      </c>
      <c r="C98" s="64" t="s">
        <v>30</v>
      </c>
      <c r="D98" s="16">
        <v>1</v>
      </c>
      <c r="E98" s="16">
        <f>E97*D98</f>
        <v>11</v>
      </c>
      <c r="F98" s="26"/>
      <c r="G98" s="9">
        <f t="shared" si="4"/>
        <v>0</v>
      </c>
      <c r="H98" s="26"/>
      <c r="I98" s="9">
        <f t="shared" si="5"/>
        <v>0</v>
      </c>
      <c r="J98" s="26"/>
      <c r="K98" s="9">
        <f t="shared" si="6"/>
        <v>0</v>
      </c>
      <c r="L98" s="9">
        <f t="shared" si="7"/>
        <v>0</v>
      </c>
    </row>
    <row r="99" spans="1:12" ht="16.2" customHeight="1" x14ac:dyDescent="0.3">
      <c r="A99" s="65"/>
      <c r="B99" s="27" t="s">
        <v>104</v>
      </c>
      <c r="C99" s="64" t="s">
        <v>30</v>
      </c>
      <c r="D99" s="26">
        <v>1.1000000000000001</v>
      </c>
      <c r="E99" s="26">
        <f>D99*E97</f>
        <v>12.100000000000001</v>
      </c>
      <c r="F99" s="26"/>
      <c r="G99" s="9">
        <f t="shared" si="4"/>
        <v>0</v>
      </c>
      <c r="H99" s="26"/>
      <c r="I99" s="9">
        <f t="shared" si="5"/>
        <v>0</v>
      </c>
      <c r="J99" s="26"/>
      <c r="K99" s="9">
        <f t="shared" si="6"/>
        <v>0</v>
      </c>
      <c r="L99" s="9">
        <f t="shared" si="7"/>
        <v>0</v>
      </c>
    </row>
    <row r="100" spans="1:12" x14ac:dyDescent="0.3">
      <c r="A100" s="65"/>
      <c r="B100" s="27" t="s">
        <v>96</v>
      </c>
      <c r="C100" s="75" t="s">
        <v>12</v>
      </c>
      <c r="D100" s="26">
        <v>0.2</v>
      </c>
      <c r="E100" s="100">
        <f>E97*D100</f>
        <v>2.2000000000000002</v>
      </c>
      <c r="F100" s="26"/>
      <c r="G100" s="9">
        <f t="shared" si="4"/>
        <v>0</v>
      </c>
      <c r="H100" s="26"/>
      <c r="I100" s="9">
        <f t="shared" si="5"/>
        <v>0</v>
      </c>
      <c r="J100" s="26"/>
      <c r="K100" s="9">
        <f t="shared" si="6"/>
        <v>0</v>
      </c>
      <c r="L100" s="9">
        <f t="shared" si="7"/>
        <v>0</v>
      </c>
    </row>
    <row r="101" spans="1:12" x14ac:dyDescent="0.3">
      <c r="A101" s="65"/>
      <c r="B101" s="27" t="s">
        <v>80</v>
      </c>
      <c r="C101" s="75" t="s">
        <v>17</v>
      </c>
      <c r="D101" s="26">
        <v>5</v>
      </c>
      <c r="E101" s="26">
        <f>E98*D101</f>
        <v>55</v>
      </c>
      <c r="F101" s="26"/>
      <c r="G101" s="9">
        <f t="shared" si="4"/>
        <v>0</v>
      </c>
      <c r="H101" s="26"/>
      <c r="I101" s="9">
        <f t="shared" si="5"/>
        <v>0</v>
      </c>
      <c r="J101" s="26"/>
      <c r="K101" s="9">
        <f t="shared" si="6"/>
        <v>0</v>
      </c>
      <c r="L101" s="9">
        <f t="shared" si="7"/>
        <v>0</v>
      </c>
    </row>
    <row r="102" spans="1:12" x14ac:dyDescent="0.3">
      <c r="A102" s="65"/>
      <c r="B102" s="27" t="s">
        <v>9</v>
      </c>
      <c r="C102" s="75" t="s">
        <v>0</v>
      </c>
      <c r="D102" s="26">
        <v>0.53</v>
      </c>
      <c r="E102" s="26">
        <f>E97*D102</f>
        <v>5.83</v>
      </c>
      <c r="F102" s="26"/>
      <c r="G102" s="9">
        <f t="shared" si="4"/>
        <v>0</v>
      </c>
      <c r="H102" s="26"/>
      <c r="I102" s="9">
        <f t="shared" si="5"/>
        <v>0</v>
      </c>
      <c r="J102" s="26"/>
      <c r="K102" s="9">
        <f t="shared" si="6"/>
        <v>0</v>
      </c>
      <c r="L102" s="9">
        <f t="shared" si="7"/>
        <v>0</v>
      </c>
    </row>
    <row r="103" spans="1:12" ht="27.6" x14ac:dyDescent="0.3">
      <c r="A103" s="12">
        <v>18</v>
      </c>
      <c r="B103" s="67" t="s">
        <v>97</v>
      </c>
      <c r="C103" s="74" t="s">
        <v>11</v>
      </c>
      <c r="D103" s="98"/>
      <c r="E103" s="68">
        <v>1.1000000000000001</v>
      </c>
      <c r="F103" s="69"/>
      <c r="G103" s="9">
        <f t="shared" si="4"/>
        <v>0</v>
      </c>
      <c r="H103" s="26"/>
      <c r="I103" s="9">
        <f t="shared" si="5"/>
        <v>0</v>
      </c>
      <c r="J103" s="26"/>
      <c r="K103" s="9">
        <f t="shared" si="6"/>
        <v>0</v>
      </c>
      <c r="L103" s="9">
        <f t="shared" si="7"/>
        <v>0</v>
      </c>
    </row>
    <row r="104" spans="1:12" x14ac:dyDescent="0.3">
      <c r="A104" s="12"/>
      <c r="B104" s="25" t="s">
        <v>10</v>
      </c>
      <c r="C104" s="64" t="s">
        <v>31</v>
      </c>
      <c r="D104" s="16">
        <v>1</v>
      </c>
      <c r="E104" s="16">
        <f>E103*D104</f>
        <v>1.1000000000000001</v>
      </c>
      <c r="F104" s="26"/>
      <c r="G104" s="9">
        <f t="shared" si="4"/>
        <v>0</v>
      </c>
      <c r="H104" s="26"/>
      <c r="I104" s="9">
        <f t="shared" si="5"/>
        <v>0</v>
      </c>
      <c r="J104" s="26"/>
      <c r="K104" s="9">
        <f t="shared" si="6"/>
        <v>0</v>
      </c>
      <c r="L104" s="9">
        <f t="shared" si="7"/>
        <v>0</v>
      </c>
    </row>
    <row r="105" spans="1:12" x14ac:dyDescent="0.3">
      <c r="A105" s="12"/>
      <c r="B105" s="27" t="s">
        <v>103</v>
      </c>
      <c r="C105" s="64" t="s">
        <v>31</v>
      </c>
      <c r="D105" s="26">
        <v>1.2</v>
      </c>
      <c r="E105" s="26">
        <f>D105*E103</f>
        <v>1.32</v>
      </c>
      <c r="F105" s="26"/>
      <c r="G105" s="9">
        <f t="shared" si="4"/>
        <v>0</v>
      </c>
      <c r="H105" s="26"/>
      <c r="I105" s="9">
        <f t="shared" si="5"/>
        <v>0</v>
      </c>
      <c r="J105" s="26"/>
      <c r="K105" s="9">
        <f t="shared" si="6"/>
        <v>0</v>
      </c>
      <c r="L105" s="9">
        <f t="shared" si="7"/>
        <v>0</v>
      </c>
    </row>
    <row r="106" spans="1:12" x14ac:dyDescent="0.3">
      <c r="A106" s="12"/>
      <c r="B106" s="27" t="s">
        <v>80</v>
      </c>
      <c r="C106" s="75" t="s">
        <v>17</v>
      </c>
      <c r="D106" s="26"/>
      <c r="E106" s="26">
        <v>8</v>
      </c>
      <c r="F106" s="26"/>
      <c r="G106" s="9">
        <f t="shared" si="4"/>
        <v>0</v>
      </c>
      <c r="H106" s="26"/>
      <c r="I106" s="9">
        <f t="shared" si="5"/>
        <v>0</v>
      </c>
      <c r="J106" s="26"/>
      <c r="K106" s="9">
        <f t="shared" si="6"/>
        <v>0</v>
      </c>
      <c r="L106" s="9">
        <f t="shared" si="7"/>
        <v>0</v>
      </c>
    </row>
    <row r="107" spans="1:12" x14ac:dyDescent="0.3">
      <c r="A107" s="12"/>
      <c r="B107" s="27" t="s">
        <v>9</v>
      </c>
      <c r="C107" s="75" t="s">
        <v>0</v>
      </c>
      <c r="D107" s="26">
        <v>0.53</v>
      </c>
      <c r="E107" s="26">
        <f>E103*D107</f>
        <v>0.58300000000000007</v>
      </c>
      <c r="F107" s="26"/>
      <c r="G107" s="9">
        <f t="shared" si="4"/>
        <v>0</v>
      </c>
      <c r="H107" s="26"/>
      <c r="I107" s="9">
        <f t="shared" si="5"/>
        <v>0</v>
      </c>
      <c r="J107" s="26"/>
      <c r="K107" s="9">
        <f t="shared" si="6"/>
        <v>0</v>
      </c>
      <c r="L107" s="9">
        <f t="shared" si="7"/>
        <v>0</v>
      </c>
    </row>
    <row r="108" spans="1:12" ht="27.6" x14ac:dyDescent="0.3">
      <c r="A108" s="65" t="s">
        <v>99</v>
      </c>
      <c r="B108" s="67" t="s">
        <v>100</v>
      </c>
      <c r="C108" s="74" t="s">
        <v>30</v>
      </c>
      <c r="D108" s="98"/>
      <c r="E108" s="68">
        <v>12</v>
      </c>
      <c r="F108" s="69"/>
      <c r="G108" s="9">
        <f t="shared" si="4"/>
        <v>0</v>
      </c>
      <c r="H108" s="26"/>
      <c r="I108" s="9">
        <f t="shared" si="5"/>
        <v>0</v>
      </c>
      <c r="J108" s="26"/>
      <c r="K108" s="9">
        <f t="shared" si="6"/>
        <v>0</v>
      </c>
      <c r="L108" s="9">
        <f t="shared" si="7"/>
        <v>0</v>
      </c>
    </row>
    <row r="109" spans="1:12" x14ac:dyDescent="0.3">
      <c r="A109" s="65"/>
      <c r="B109" s="25" t="s">
        <v>10</v>
      </c>
      <c r="C109" s="64" t="s">
        <v>30</v>
      </c>
      <c r="D109" s="16">
        <v>1</v>
      </c>
      <c r="E109" s="16">
        <f>E108*D109</f>
        <v>12</v>
      </c>
      <c r="F109" s="26"/>
      <c r="G109" s="9">
        <f t="shared" si="4"/>
        <v>0</v>
      </c>
      <c r="H109" s="26"/>
      <c r="I109" s="9">
        <f t="shared" si="5"/>
        <v>0</v>
      </c>
      <c r="J109" s="26"/>
      <c r="K109" s="9">
        <f t="shared" si="6"/>
        <v>0</v>
      </c>
      <c r="L109" s="9">
        <f t="shared" si="7"/>
        <v>0</v>
      </c>
    </row>
    <row r="110" spans="1:12" ht="16.8" customHeight="1" x14ac:dyDescent="0.3">
      <c r="A110" s="65"/>
      <c r="B110" s="27" t="s">
        <v>101</v>
      </c>
      <c r="C110" s="64" t="s">
        <v>30</v>
      </c>
      <c r="D110" s="26">
        <v>1.1000000000000001</v>
      </c>
      <c r="E110" s="26">
        <f>D110*E108</f>
        <v>13.200000000000001</v>
      </c>
      <c r="F110" s="26"/>
      <c r="G110" s="9">
        <f t="shared" si="4"/>
        <v>0</v>
      </c>
      <c r="H110" s="26"/>
      <c r="I110" s="9">
        <f t="shared" si="5"/>
        <v>0</v>
      </c>
      <c r="J110" s="26"/>
      <c r="K110" s="9">
        <f t="shared" si="6"/>
        <v>0</v>
      </c>
      <c r="L110" s="9">
        <f t="shared" si="7"/>
        <v>0</v>
      </c>
    </row>
    <row r="111" spans="1:12" x14ac:dyDescent="0.3">
      <c r="A111" s="65"/>
      <c r="B111" s="27" t="s">
        <v>96</v>
      </c>
      <c r="C111" s="75" t="s">
        <v>12</v>
      </c>
      <c r="D111" s="26">
        <v>0.2</v>
      </c>
      <c r="E111" s="100">
        <v>3</v>
      </c>
      <c r="F111" s="26"/>
      <c r="G111" s="9">
        <f t="shared" si="4"/>
        <v>0</v>
      </c>
      <c r="H111" s="26"/>
      <c r="I111" s="9">
        <f t="shared" si="5"/>
        <v>0</v>
      </c>
      <c r="J111" s="26"/>
      <c r="K111" s="9">
        <f t="shared" si="6"/>
        <v>0</v>
      </c>
      <c r="L111" s="9">
        <f t="shared" si="7"/>
        <v>0</v>
      </c>
    </row>
    <row r="112" spans="1:12" x14ac:dyDescent="0.3">
      <c r="A112" s="65"/>
      <c r="B112" s="27" t="s">
        <v>80</v>
      </c>
      <c r="C112" s="75" t="s">
        <v>17</v>
      </c>
      <c r="D112" s="26">
        <v>2</v>
      </c>
      <c r="E112" s="26">
        <f>E109*D112</f>
        <v>24</v>
      </c>
      <c r="F112" s="26"/>
      <c r="G112" s="9">
        <f t="shared" si="4"/>
        <v>0</v>
      </c>
      <c r="H112" s="26"/>
      <c r="I112" s="9">
        <f t="shared" si="5"/>
        <v>0</v>
      </c>
      <c r="J112" s="26"/>
      <c r="K112" s="9">
        <f t="shared" si="6"/>
        <v>0</v>
      </c>
      <c r="L112" s="9">
        <f t="shared" si="7"/>
        <v>0</v>
      </c>
    </row>
    <row r="113" spans="1:12" x14ac:dyDescent="0.3">
      <c r="A113" s="65"/>
      <c r="B113" s="27" t="s">
        <v>9</v>
      </c>
      <c r="C113" s="75" t="s">
        <v>0</v>
      </c>
      <c r="D113" s="26">
        <v>0.7</v>
      </c>
      <c r="E113" s="26">
        <f>E108*D113</f>
        <v>8.3999999999999986</v>
      </c>
      <c r="F113" s="26"/>
      <c r="G113" s="9">
        <f t="shared" si="4"/>
        <v>0</v>
      </c>
      <c r="H113" s="26"/>
      <c r="I113" s="9">
        <f t="shared" si="5"/>
        <v>0</v>
      </c>
      <c r="J113" s="26"/>
      <c r="K113" s="9">
        <f t="shared" si="6"/>
        <v>0</v>
      </c>
      <c r="L113" s="9">
        <f t="shared" si="7"/>
        <v>0</v>
      </c>
    </row>
    <row r="114" spans="1:12" x14ac:dyDescent="0.3">
      <c r="A114" s="65" t="s">
        <v>105</v>
      </c>
      <c r="B114" s="67" t="s">
        <v>135</v>
      </c>
      <c r="C114" s="74" t="s">
        <v>30</v>
      </c>
      <c r="D114" s="98"/>
      <c r="E114" s="68">
        <v>45</v>
      </c>
      <c r="F114" s="69"/>
      <c r="G114" s="9">
        <f t="shared" si="4"/>
        <v>0</v>
      </c>
      <c r="H114" s="26"/>
      <c r="I114" s="9">
        <f t="shared" si="5"/>
        <v>0</v>
      </c>
      <c r="J114" s="26"/>
      <c r="K114" s="9">
        <f t="shared" si="6"/>
        <v>0</v>
      </c>
      <c r="L114" s="9">
        <f t="shared" si="7"/>
        <v>0</v>
      </c>
    </row>
    <row r="115" spans="1:12" x14ac:dyDescent="0.3">
      <c r="A115" s="65"/>
      <c r="B115" s="25" t="s">
        <v>10</v>
      </c>
      <c r="C115" s="64" t="s">
        <v>30</v>
      </c>
      <c r="D115" s="16">
        <v>1</v>
      </c>
      <c r="E115" s="16">
        <f>E114*D115</f>
        <v>45</v>
      </c>
      <c r="F115" s="26"/>
      <c r="G115" s="9">
        <f t="shared" si="4"/>
        <v>0</v>
      </c>
      <c r="H115" s="26"/>
      <c r="I115" s="9">
        <f t="shared" si="5"/>
        <v>0</v>
      </c>
      <c r="J115" s="26"/>
      <c r="K115" s="9">
        <f t="shared" si="6"/>
        <v>0</v>
      </c>
      <c r="L115" s="9">
        <f t="shared" si="7"/>
        <v>0</v>
      </c>
    </row>
    <row r="116" spans="1:12" x14ac:dyDescent="0.3">
      <c r="A116" s="65"/>
      <c r="B116" s="27" t="s">
        <v>106</v>
      </c>
      <c r="C116" s="64" t="s">
        <v>30</v>
      </c>
      <c r="D116" s="26">
        <v>1.1000000000000001</v>
      </c>
      <c r="E116" s="26">
        <f>D116*E114</f>
        <v>49.500000000000007</v>
      </c>
      <c r="F116" s="26"/>
      <c r="G116" s="9">
        <f t="shared" si="4"/>
        <v>0</v>
      </c>
      <c r="H116" s="26"/>
      <c r="I116" s="9">
        <f t="shared" si="5"/>
        <v>0</v>
      </c>
      <c r="J116" s="26"/>
      <c r="K116" s="9">
        <f t="shared" si="6"/>
        <v>0</v>
      </c>
      <c r="L116" s="9">
        <f t="shared" si="7"/>
        <v>0</v>
      </c>
    </row>
    <row r="117" spans="1:12" x14ac:dyDescent="0.3">
      <c r="A117" s="65"/>
      <c r="B117" s="27" t="s">
        <v>108</v>
      </c>
      <c r="C117" s="75" t="s">
        <v>12</v>
      </c>
      <c r="D117" s="26"/>
      <c r="E117" s="100">
        <v>4</v>
      </c>
      <c r="F117" s="26"/>
      <c r="G117" s="9">
        <f t="shared" si="4"/>
        <v>0</v>
      </c>
      <c r="H117" s="26"/>
      <c r="I117" s="9">
        <f t="shared" si="5"/>
        <v>0</v>
      </c>
      <c r="J117" s="26"/>
      <c r="K117" s="9">
        <f t="shared" si="6"/>
        <v>0</v>
      </c>
      <c r="L117" s="9">
        <f t="shared" si="7"/>
        <v>0</v>
      </c>
    </row>
    <row r="118" spans="1:12" x14ac:dyDescent="0.3">
      <c r="A118" s="65"/>
      <c r="B118" s="27" t="s">
        <v>107</v>
      </c>
      <c r="C118" s="75" t="s">
        <v>12</v>
      </c>
      <c r="D118" s="26">
        <v>2</v>
      </c>
      <c r="E118" s="100">
        <f>E114*D118</f>
        <v>90</v>
      </c>
      <c r="F118" s="26"/>
      <c r="G118" s="9">
        <f t="shared" si="4"/>
        <v>0</v>
      </c>
      <c r="H118" s="26"/>
      <c r="I118" s="9">
        <f t="shared" si="5"/>
        <v>0</v>
      </c>
      <c r="J118" s="26"/>
      <c r="K118" s="9">
        <f t="shared" si="6"/>
        <v>0</v>
      </c>
      <c r="L118" s="9">
        <f t="shared" si="7"/>
        <v>0</v>
      </c>
    </row>
    <row r="119" spans="1:12" x14ac:dyDescent="0.3">
      <c r="A119" s="65"/>
      <c r="B119" s="27" t="s">
        <v>96</v>
      </c>
      <c r="C119" s="75" t="s">
        <v>12</v>
      </c>
      <c r="D119" s="26">
        <v>0.2</v>
      </c>
      <c r="E119" s="100">
        <v>4</v>
      </c>
      <c r="F119" s="26"/>
      <c r="G119" s="9">
        <f t="shared" si="4"/>
        <v>0</v>
      </c>
      <c r="H119" s="26"/>
      <c r="I119" s="9">
        <f t="shared" si="5"/>
        <v>0</v>
      </c>
      <c r="J119" s="26"/>
      <c r="K119" s="9">
        <f t="shared" si="6"/>
        <v>0</v>
      </c>
      <c r="L119" s="9">
        <f t="shared" si="7"/>
        <v>0</v>
      </c>
    </row>
    <row r="120" spans="1:12" x14ac:dyDescent="0.3">
      <c r="A120" s="65"/>
      <c r="B120" s="27" t="s">
        <v>80</v>
      </c>
      <c r="C120" s="75" t="s">
        <v>17</v>
      </c>
      <c r="D120" s="26">
        <v>0.8</v>
      </c>
      <c r="E120" s="26">
        <f>E115*D120</f>
        <v>36</v>
      </c>
      <c r="F120" s="26"/>
      <c r="G120" s="9">
        <f t="shared" si="4"/>
        <v>0</v>
      </c>
      <c r="H120" s="26"/>
      <c r="I120" s="9">
        <f t="shared" si="5"/>
        <v>0</v>
      </c>
      <c r="J120" s="26"/>
      <c r="K120" s="9">
        <f t="shared" si="6"/>
        <v>0</v>
      </c>
      <c r="L120" s="9">
        <f t="shared" si="7"/>
        <v>0</v>
      </c>
    </row>
    <row r="121" spans="1:12" x14ac:dyDescent="0.3">
      <c r="A121" s="65"/>
      <c r="B121" s="27" t="s">
        <v>9</v>
      </c>
      <c r="C121" s="75" t="s">
        <v>0</v>
      </c>
      <c r="D121" s="26">
        <v>0.53</v>
      </c>
      <c r="E121" s="26">
        <f>E114*D121</f>
        <v>23.85</v>
      </c>
      <c r="F121" s="26"/>
      <c r="G121" s="9">
        <f t="shared" si="4"/>
        <v>0</v>
      </c>
      <c r="H121" s="26"/>
      <c r="I121" s="9">
        <f t="shared" si="5"/>
        <v>0</v>
      </c>
      <c r="J121" s="26"/>
      <c r="K121" s="9">
        <f t="shared" si="6"/>
        <v>0</v>
      </c>
      <c r="L121" s="9">
        <f t="shared" si="7"/>
        <v>0</v>
      </c>
    </row>
    <row r="122" spans="1:12" x14ac:dyDescent="0.3">
      <c r="A122" s="65" t="s">
        <v>111</v>
      </c>
      <c r="B122" s="67" t="s">
        <v>109</v>
      </c>
      <c r="C122" s="74" t="s">
        <v>30</v>
      </c>
      <c r="D122" s="98"/>
      <c r="E122" s="68">
        <v>8</v>
      </c>
      <c r="F122" s="69"/>
      <c r="G122" s="9">
        <f t="shared" si="4"/>
        <v>0</v>
      </c>
      <c r="H122" s="26"/>
      <c r="I122" s="9">
        <f t="shared" si="5"/>
        <v>0</v>
      </c>
      <c r="J122" s="26"/>
      <c r="K122" s="9">
        <f t="shared" si="6"/>
        <v>0</v>
      </c>
      <c r="L122" s="9">
        <f t="shared" si="7"/>
        <v>0</v>
      </c>
    </row>
    <row r="123" spans="1:12" x14ac:dyDescent="0.3">
      <c r="A123" s="65"/>
      <c r="B123" s="25" t="s">
        <v>10</v>
      </c>
      <c r="C123" s="64" t="s">
        <v>30</v>
      </c>
      <c r="D123" s="16">
        <v>1</v>
      </c>
      <c r="E123" s="16">
        <f>E122*D123</f>
        <v>8</v>
      </c>
      <c r="F123" s="26"/>
      <c r="G123" s="9">
        <f t="shared" si="4"/>
        <v>0</v>
      </c>
      <c r="H123" s="26"/>
      <c r="I123" s="9">
        <f t="shared" si="5"/>
        <v>0</v>
      </c>
      <c r="J123" s="26"/>
      <c r="K123" s="9">
        <f t="shared" si="6"/>
        <v>0</v>
      </c>
      <c r="L123" s="9">
        <f t="shared" si="7"/>
        <v>0</v>
      </c>
    </row>
    <row r="124" spans="1:12" x14ac:dyDescent="0.3">
      <c r="A124" s="65"/>
      <c r="B124" s="27" t="s">
        <v>110</v>
      </c>
      <c r="C124" s="64" t="s">
        <v>30</v>
      </c>
      <c r="D124" s="26">
        <v>1.1000000000000001</v>
      </c>
      <c r="E124" s="26">
        <f>D124*E122</f>
        <v>8.8000000000000007</v>
      </c>
      <c r="F124" s="26"/>
      <c r="G124" s="9">
        <f t="shared" si="4"/>
        <v>0</v>
      </c>
      <c r="H124" s="26"/>
      <c r="I124" s="9">
        <f t="shared" si="5"/>
        <v>0</v>
      </c>
      <c r="J124" s="26"/>
      <c r="K124" s="9">
        <f t="shared" si="6"/>
        <v>0</v>
      </c>
      <c r="L124" s="9">
        <f t="shared" si="7"/>
        <v>0</v>
      </c>
    </row>
    <row r="125" spans="1:12" x14ac:dyDescent="0.3">
      <c r="A125" s="65"/>
      <c r="B125" s="27" t="s">
        <v>107</v>
      </c>
      <c r="C125" s="75" t="s">
        <v>12</v>
      </c>
      <c r="D125" s="26">
        <v>2</v>
      </c>
      <c r="E125" s="100">
        <f>E122*D125</f>
        <v>16</v>
      </c>
      <c r="F125" s="26"/>
      <c r="G125" s="9">
        <f t="shared" si="4"/>
        <v>0</v>
      </c>
      <c r="H125" s="26"/>
      <c r="I125" s="9">
        <f t="shared" si="5"/>
        <v>0</v>
      </c>
      <c r="J125" s="26"/>
      <c r="K125" s="9">
        <f t="shared" si="6"/>
        <v>0</v>
      </c>
      <c r="L125" s="9">
        <f t="shared" si="7"/>
        <v>0</v>
      </c>
    </row>
    <row r="126" spans="1:12" x14ac:dyDescent="0.3">
      <c r="A126" s="65"/>
      <c r="B126" s="27" t="s">
        <v>96</v>
      </c>
      <c r="C126" s="75" t="s">
        <v>12</v>
      </c>
      <c r="D126" s="26">
        <v>0.2</v>
      </c>
      <c r="E126" s="100">
        <v>1</v>
      </c>
      <c r="F126" s="26"/>
      <c r="G126" s="9">
        <f t="shared" si="4"/>
        <v>0</v>
      </c>
      <c r="H126" s="26"/>
      <c r="I126" s="9">
        <f t="shared" si="5"/>
        <v>0</v>
      </c>
      <c r="J126" s="26"/>
      <c r="K126" s="9">
        <f t="shared" si="6"/>
        <v>0</v>
      </c>
      <c r="L126" s="9">
        <f t="shared" si="7"/>
        <v>0</v>
      </c>
    </row>
    <row r="127" spans="1:12" x14ac:dyDescent="0.3">
      <c r="A127" s="65"/>
      <c r="B127" s="27" t="s">
        <v>80</v>
      </c>
      <c r="C127" s="75" t="s">
        <v>17</v>
      </c>
      <c r="D127" s="26">
        <v>0.5</v>
      </c>
      <c r="E127" s="26">
        <f>E123*D127</f>
        <v>4</v>
      </c>
      <c r="F127" s="26"/>
      <c r="G127" s="9">
        <f t="shared" si="4"/>
        <v>0</v>
      </c>
      <c r="H127" s="26"/>
      <c r="I127" s="9">
        <f t="shared" si="5"/>
        <v>0</v>
      </c>
      <c r="J127" s="26"/>
      <c r="K127" s="9">
        <f t="shared" si="6"/>
        <v>0</v>
      </c>
      <c r="L127" s="9">
        <f t="shared" si="7"/>
        <v>0</v>
      </c>
    </row>
    <row r="128" spans="1:12" x14ac:dyDescent="0.3">
      <c r="A128" s="65"/>
      <c r="B128" s="27" t="s">
        <v>9</v>
      </c>
      <c r="C128" s="75" t="s">
        <v>0</v>
      </c>
      <c r="D128" s="26">
        <v>0.53</v>
      </c>
      <c r="E128" s="26">
        <f>E122*D128</f>
        <v>4.24</v>
      </c>
      <c r="F128" s="26"/>
      <c r="G128" s="9">
        <f t="shared" si="4"/>
        <v>0</v>
      </c>
      <c r="H128" s="26"/>
      <c r="I128" s="9">
        <f t="shared" si="5"/>
        <v>0</v>
      </c>
      <c r="J128" s="26"/>
      <c r="K128" s="9">
        <f t="shared" si="6"/>
        <v>0</v>
      </c>
      <c r="L128" s="9">
        <f t="shared" si="7"/>
        <v>0</v>
      </c>
    </row>
    <row r="129" spans="1:12" ht="18" customHeight="1" x14ac:dyDescent="0.3">
      <c r="A129" s="65" t="s">
        <v>112</v>
      </c>
      <c r="B129" s="67" t="s">
        <v>113</v>
      </c>
      <c r="C129" s="74" t="s">
        <v>30</v>
      </c>
      <c r="D129" s="98"/>
      <c r="E129" s="68">
        <v>28</v>
      </c>
      <c r="F129" s="69"/>
      <c r="G129" s="9">
        <f t="shared" si="4"/>
        <v>0</v>
      </c>
      <c r="H129" s="26"/>
      <c r="I129" s="9">
        <f t="shared" si="5"/>
        <v>0</v>
      </c>
      <c r="J129" s="26"/>
      <c r="K129" s="9">
        <f t="shared" si="6"/>
        <v>0</v>
      </c>
      <c r="L129" s="9">
        <f t="shared" si="7"/>
        <v>0</v>
      </c>
    </row>
    <row r="130" spans="1:12" x14ac:dyDescent="0.3">
      <c r="A130" s="65"/>
      <c r="B130" s="25" t="s">
        <v>10</v>
      </c>
      <c r="C130" s="64" t="s">
        <v>30</v>
      </c>
      <c r="D130" s="16">
        <v>1</v>
      </c>
      <c r="E130" s="16">
        <f>E129*D130</f>
        <v>28</v>
      </c>
      <c r="F130" s="26"/>
      <c r="G130" s="9">
        <f t="shared" si="4"/>
        <v>0</v>
      </c>
      <c r="H130" s="26"/>
      <c r="I130" s="9">
        <f t="shared" si="5"/>
        <v>0</v>
      </c>
      <c r="J130" s="26"/>
      <c r="K130" s="9">
        <f t="shared" si="6"/>
        <v>0</v>
      </c>
      <c r="L130" s="9">
        <f t="shared" si="7"/>
        <v>0</v>
      </c>
    </row>
    <row r="131" spans="1:12" x14ac:dyDescent="0.3">
      <c r="A131" s="65"/>
      <c r="B131" s="27" t="s">
        <v>117</v>
      </c>
      <c r="C131" s="64" t="s">
        <v>30</v>
      </c>
      <c r="D131" s="26">
        <v>1.1000000000000001</v>
      </c>
      <c r="E131" s="26">
        <f>D131*E129</f>
        <v>30.800000000000004</v>
      </c>
      <c r="F131" s="26"/>
      <c r="G131" s="9">
        <f t="shared" si="4"/>
        <v>0</v>
      </c>
      <c r="H131" s="26"/>
      <c r="I131" s="9">
        <f t="shared" si="5"/>
        <v>0</v>
      </c>
      <c r="J131" s="26"/>
      <c r="K131" s="9">
        <f t="shared" si="6"/>
        <v>0</v>
      </c>
      <c r="L131" s="9">
        <f t="shared" si="7"/>
        <v>0</v>
      </c>
    </row>
    <row r="132" spans="1:12" x14ac:dyDescent="0.3">
      <c r="A132" s="65"/>
      <c r="B132" s="27" t="s">
        <v>107</v>
      </c>
      <c r="C132" s="75" t="s">
        <v>12</v>
      </c>
      <c r="D132" s="26">
        <v>2</v>
      </c>
      <c r="E132" s="100">
        <f>E129*D132</f>
        <v>56</v>
      </c>
      <c r="F132" s="26"/>
      <c r="G132" s="9">
        <f t="shared" si="4"/>
        <v>0</v>
      </c>
      <c r="H132" s="26"/>
      <c r="I132" s="9">
        <f t="shared" si="5"/>
        <v>0</v>
      </c>
      <c r="J132" s="26"/>
      <c r="K132" s="9">
        <f t="shared" si="6"/>
        <v>0</v>
      </c>
      <c r="L132" s="9">
        <f t="shared" si="7"/>
        <v>0</v>
      </c>
    </row>
    <row r="133" spans="1:12" x14ac:dyDescent="0.3">
      <c r="A133" s="65"/>
      <c r="B133" s="27" t="s">
        <v>80</v>
      </c>
      <c r="C133" s="75" t="s">
        <v>17</v>
      </c>
      <c r="D133" s="26">
        <v>1</v>
      </c>
      <c r="E133" s="26">
        <f>E130*D133</f>
        <v>28</v>
      </c>
      <c r="F133" s="26"/>
      <c r="G133" s="9">
        <f t="shared" si="4"/>
        <v>0</v>
      </c>
      <c r="H133" s="26"/>
      <c r="I133" s="9">
        <f t="shared" si="5"/>
        <v>0</v>
      </c>
      <c r="J133" s="26"/>
      <c r="K133" s="9">
        <f t="shared" si="6"/>
        <v>0</v>
      </c>
      <c r="L133" s="9">
        <f t="shared" si="7"/>
        <v>0</v>
      </c>
    </row>
    <row r="134" spans="1:12" x14ac:dyDescent="0.3">
      <c r="A134" s="65"/>
      <c r="B134" s="27" t="s">
        <v>9</v>
      </c>
      <c r="C134" s="75" t="s">
        <v>0</v>
      </c>
      <c r="D134" s="26">
        <v>0.8</v>
      </c>
      <c r="E134" s="26">
        <f>E129*D134</f>
        <v>22.400000000000002</v>
      </c>
      <c r="F134" s="26"/>
      <c r="G134" s="9">
        <f t="shared" si="4"/>
        <v>0</v>
      </c>
      <c r="H134" s="26"/>
      <c r="I134" s="9">
        <f t="shared" si="5"/>
        <v>0</v>
      </c>
      <c r="J134" s="26"/>
      <c r="K134" s="9">
        <f t="shared" si="6"/>
        <v>0</v>
      </c>
      <c r="L134" s="9">
        <f t="shared" si="7"/>
        <v>0</v>
      </c>
    </row>
    <row r="135" spans="1:12" ht="27.6" x14ac:dyDescent="0.3">
      <c r="A135" s="65" t="s">
        <v>114</v>
      </c>
      <c r="B135" s="67" t="s">
        <v>115</v>
      </c>
      <c r="C135" s="74" t="s">
        <v>12</v>
      </c>
      <c r="D135" s="98"/>
      <c r="E135" s="68">
        <v>1</v>
      </c>
      <c r="F135" s="69"/>
      <c r="G135" s="9">
        <f t="shared" si="4"/>
        <v>0</v>
      </c>
      <c r="H135" s="26"/>
      <c r="I135" s="9">
        <f t="shared" si="5"/>
        <v>0</v>
      </c>
      <c r="J135" s="26"/>
      <c r="K135" s="9">
        <f t="shared" si="6"/>
        <v>0</v>
      </c>
      <c r="L135" s="9">
        <f t="shared" si="7"/>
        <v>0</v>
      </c>
    </row>
    <row r="136" spans="1:12" x14ac:dyDescent="0.3">
      <c r="A136" s="65"/>
      <c r="B136" s="25" t="s">
        <v>10</v>
      </c>
      <c r="C136" s="64" t="s">
        <v>30</v>
      </c>
      <c r="D136" s="16">
        <v>1</v>
      </c>
      <c r="E136" s="16">
        <f>E135*D136</f>
        <v>1</v>
      </c>
      <c r="F136" s="26"/>
      <c r="G136" s="9">
        <f t="shared" ref="G136:G154" si="8">F136*E136</f>
        <v>0</v>
      </c>
      <c r="H136" s="26"/>
      <c r="I136" s="9">
        <f t="shared" ref="I136:I154" si="9">H136*E136</f>
        <v>0</v>
      </c>
      <c r="J136" s="26"/>
      <c r="K136" s="9">
        <f t="shared" ref="K136:K154" si="10">J136*E136</f>
        <v>0</v>
      </c>
      <c r="L136" s="9">
        <f t="shared" ref="L136:L154" si="11">G136+I136+K136</f>
        <v>0</v>
      </c>
    </row>
    <row r="137" spans="1:12" x14ac:dyDescent="0.3">
      <c r="A137" s="65"/>
      <c r="B137" s="27" t="s">
        <v>116</v>
      </c>
      <c r="C137" s="64" t="s">
        <v>31</v>
      </c>
      <c r="D137" s="26">
        <v>3.5</v>
      </c>
      <c r="E137" s="26">
        <f>D137*E135</f>
        <v>3.5</v>
      </c>
      <c r="F137" s="26"/>
      <c r="G137" s="9">
        <f t="shared" si="8"/>
        <v>0</v>
      </c>
      <c r="H137" s="26"/>
      <c r="I137" s="9">
        <f t="shared" si="9"/>
        <v>0</v>
      </c>
      <c r="J137" s="26"/>
      <c r="K137" s="9">
        <f t="shared" si="10"/>
        <v>0</v>
      </c>
      <c r="L137" s="9">
        <f t="shared" si="11"/>
        <v>0</v>
      </c>
    </row>
    <row r="138" spans="1:12" x14ac:dyDescent="0.3">
      <c r="A138" s="65"/>
      <c r="B138" s="27" t="s">
        <v>118</v>
      </c>
      <c r="C138" s="75" t="s">
        <v>30</v>
      </c>
      <c r="D138" s="26"/>
      <c r="E138" s="100">
        <v>8</v>
      </c>
      <c r="F138" s="26"/>
      <c r="G138" s="9">
        <f t="shared" si="8"/>
        <v>0</v>
      </c>
      <c r="H138" s="26"/>
      <c r="I138" s="9">
        <f t="shared" si="9"/>
        <v>0</v>
      </c>
      <c r="J138" s="26"/>
      <c r="K138" s="9">
        <f t="shared" si="10"/>
        <v>0</v>
      </c>
      <c r="L138" s="9">
        <f t="shared" si="11"/>
        <v>0</v>
      </c>
    </row>
    <row r="139" spans="1:12" x14ac:dyDescent="0.3">
      <c r="A139" s="65"/>
      <c r="B139" s="27" t="s">
        <v>119</v>
      </c>
      <c r="C139" s="75" t="s">
        <v>17</v>
      </c>
      <c r="D139" s="26">
        <v>4</v>
      </c>
      <c r="E139" s="26">
        <f>E136*D139</f>
        <v>4</v>
      </c>
      <c r="F139" s="26"/>
      <c r="G139" s="9">
        <f t="shared" si="8"/>
        <v>0</v>
      </c>
      <c r="H139" s="26"/>
      <c r="I139" s="9">
        <f t="shared" si="9"/>
        <v>0</v>
      </c>
      <c r="J139" s="26"/>
      <c r="K139" s="9">
        <f t="shared" si="10"/>
        <v>0</v>
      </c>
      <c r="L139" s="9">
        <f t="shared" si="11"/>
        <v>0</v>
      </c>
    </row>
    <row r="140" spans="1:12" x14ac:dyDescent="0.3">
      <c r="A140" s="65"/>
      <c r="B140" s="27" t="s">
        <v>9</v>
      </c>
      <c r="C140" s="75" t="s">
        <v>0</v>
      </c>
      <c r="D140" s="26">
        <v>5</v>
      </c>
      <c r="E140" s="26">
        <f>E135*D140</f>
        <v>5</v>
      </c>
      <c r="F140" s="26"/>
      <c r="G140" s="9">
        <f t="shared" si="8"/>
        <v>0</v>
      </c>
      <c r="H140" s="26"/>
      <c r="I140" s="9">
        <f t="shared" si="9"/>
        <v>0</v>
      </c>
      <c r="J140" s="26"/>
      <c r="K140" s="9">
        <f t="shared" si="10"/>
        <v>0</v>
      </c>
      <c r="L140" s="9">
        <f t="shared" si="11"/>
        <v>0</v>
      </c>
    </row>
    <row r="141" spans="1:12" ht="27.6" x14ac:dyDescent="0.3">
      <c r="A141" s="65" t="s">
        <v>120</v>
      </c>
      <c r="B141" s="67" t="s">
        <v>121</v>
      </c>
      <c r="C141" s="74" t="s">
        <v>11</v>
      </c>
      <c r="D141" s="98"/>
      <c r="E141" s="68">
        <f>E143+E144+E145+E146+E147</f>
        <v>13.145</v>
      </c>
      <c r="F141" s="69"/>
      <c r="G141" s="9">
        <f t="shared" si="8"/>
        <v>0</v>
      </c>
      <c r="H141" s="26"/>
      <c r="I141" s="9">
        <f t="shared" si="9"/>
        <v>0</v>
      </c>
      <c r="J141" s="26"/>
      <c r="K141" s="9">
        <f t="shared" si="10"/>
        <v>0</v>
      </c>
      <c r="L141" s="9">
        <f t="shared" si="11"/>
        <v>0</v>
      </c>
    </row>
    <row r="142" spans="1:12" x14ac:dyDescent="0.3">
      <c r="A142" s="65"/>
      <c r="B142" s="25" t="s">
        <v>10</v>
      </c>
      <c r="C142" s="64" t="s">
        <v>31</v>
      </c>
      <c r="D142" s="16">
        <v>1</v>
      </c>
      <c r="E142" s="16">
        <f>E141*D142</f>
        <v>13.145</v>
      </c>
      <c r="F142" s="26"/>
      <c r="G142" s="9">
        <f t="shared" si="8"/>
        <v>0</v>
      </c>
      <c r="H142" s="26"/>
      <c r="I142" s="9">
        <f t="shared" si="9"/>
        <v>0</v>
      </c>
      <c r="J142" s="26"/>
      <c r="K142" s="9">
        <f t="shared" si="10"/>
        <v>0</v>
      </c>
      <c r="L142" s="9">
        <f t="shared" si="11"/>
        <v>0</v>
      </c>
    </row>
    <row r="143" spans="1:12" ht="41.4" x14ac:dyDescent="0.3">
      <c r="A143" s="65"/>
      <c r="B143" s="27" t="s">
        <v>153</v>
      </c>
      <c r="C143" s="64" t="s">
        <v>31</v>
      </c>
      <c r="D143" s="26"/>
      <c r="E143" s="26">
        <f>0.73*2</f>
        <v>1.46</v>
      </c>
      <c r="F143" s="26"/>
      <c r="G143" s="9">
        <f t="shared" si="8"/>
        <v>0</v>
      </c>
      <c r="H143" s="26"/>
      <c r="I143" s="9">
        <f t="shared" si="9"/>
        <v>0</v>
      </c>
      <c r="J143" s="26"/>
      <c r="K143" s="9">
        <f t="shared" si="10"/>
        <v>0</v>
      </c>
      <c r="L143" s="9">
        <f t="shared" si="11"/>
        <v>0</v>
      </c>
    </row>
    <row r="144" spans="1:12" ht="27.6" x14ac:dyDescent="0.3">
      <c r="A144" s="65"/>
      <c r="B144" s="27" t="s">
        <v>126</v>
      </c>
      <c r="C144" s="64" t="s">
        <v>31</v>
      </c>
      <c r="D144" s="26"/>
      <c r="E144" s="26">
        <v>0</v>
      </c>
      <c r="F144" s="26"/>
      <c r="G144" s="9">
        <f t="shared" si="8"/>
        <v>0</v>
      </c>
      <c r="H144" s="26"/>
      <c r="I144" s="9">
        <f t="shared" si="9"/>
        <v>0</v>
      </c>
      <c r="J144" s="26"/>
      <c r="K144" s="9">
        <f t="shared" si="10"/>
        <v>0</v>
      </c>
      <c r="L144" s="9">
        <f t="shared" si="11"/>
        <v>0</v>
      </c>
    </row>
    <row r="145" spans="1:12" ht="32.4" customHeight="1" x14ac:dyDescent="0.3">
      <c r="A145" s="65"/>
      <c r="B145" s="27" t="s">
        <v>123</v>
      </c>
      <c r="C145" s="64" t="s">
        <v>31</v>
      </c>
      <c r="D145" s="26"/>
      <c r="E145" s="100">
        <f>2.7*2.45</f>
        <v>6.6150000000000011</v>
      </c>
      <c r="F145" s="26"/>
      <c r="G145" s="9">
        <f t="shared" si="8"/>
        <v>0</v>
      </c>
      <c r="H145" s="26"/>
      <c r="I145" s="9">
        <f t="shared" si="9"/>
        <v>0</v>
      </c>
      <c r="J145" s="26"/>
      <c r="K145" s="9">
        <f t="shared" si="10"/>
        <v>0</v>
      </c>
      <c r="L145" s="9">
        <f t="shared" si="11"/>
        <v>0</v>
      </c>
    </row>
    <row r="146" spans="1:12" ht="32.4" customHeight="1" x14ac:dyDescent="0.3">
      <c r="A146" s="65"/>
      <c r="B146" s="27" t="s">
        <v>124</v>
      </c>
      <c r="C146" s="64" t="s">
        <v>31</v>
      </c>
      <c r="D146" s="26"/>
      <c r="E146" s="100">
        <f>2*2.4</f>
        <v>4.8</v>
      </c>
      <c r="F146" s="26"/>
      <c r="G146" s="9">
        <f t="shared" si="8"/>
        <v>0</v>
      </c>
      <c r="H146" s="26"/>
      <c r="I146" s="9">
        <f t="shared" si="9"/>
        <v>0</v>
      </c>
      <c r="J146" s="26"/>
      <c r="K146" s="9">
        <f t="shared" si="10"/>
        <v>0</v>
      </c>
      <c r="L146" s="9">
        <f t="shared" si="11"/>
        <v>0</v>
      </c>
    </row>
    <row r="147" spans="1:12" ht="27.6" x14ac:dyDescent="0.3">
      <c r="A147" s="65"/>
      <c r="B147" s="27" t="s">
        <v>125</v>
      </c>
      <c r="C147" s="64" t="s">
        <v>31</v>
      </c>
      <c r="D147" s="26"/>
      <c r="E147" s="26">
        <f>0.9*0.3</f>
        <v>0.27</v>
      </c>
      <c r="F147" s="26"/>
      <c r="G147" s="9">
        <f t="shared" si="8"/>
        <v>0</v>
      </c>
      <c r="H147" s="26"/>
      <c r="I147" s="9">
        <f t="shared" si="9"/>
        <v>0</v>
      </c>
      <c r="J147" s="26"/>
      <c r="K147" s="9">
        <f t="shared" si="10"/>
        <v>0</v>
      </c>
      <c r="L147" s="9">
        <f t="shared" si="11"/>
        <v>0</v>
      </c>
    </row>
    <row r="148" spans="1:12" x14ac:dyDescent="0.3">
      <c r="A148" s="65"/>
      <c r="B148" s="27" t="s">
        <v>119</v>
      </c>
      <c r="C148" s="75" t="s">
        <v>17</v>
      </c>
      <c r="D148" s="26">
        <v>2</v>
      </c>
      <c r="E148" s="26">
        <f>E142*D148</f>
        <v>26.29</v>
      </c>
      <c r="F148" s="26"/>
      <c r="G148" s="9">
        <f t="shared" si="8"/>
        <v>0</v>
      </c>
      <c r="H148" s="26"/>
      <c r="I148" s="9">
        <f t="shared" si="9"/>
        <v>0</v>
      </c>
      <c r="J148" s="26"/>
      <c r="K148" s="9">
        <f t="shared" si="10"/>
        <v>0</v>
      </c>
      <c r="L148" s="9">
        <f t="shared" si="11"/>
        <v>0</v>
      </c>
    </row>
    <row r="149" spans="1:12" x14ac:dyDescent="0.3">
      <c r="A149" s="65"/>
      <c r="B149" s="27" t="s">
        <v>9</v>
      </c>
      <c r="C149" s="75" t="s">
        <v>0</v>
      </c>
      <c r="D149" s="26">
        <v>0.7</v>
      </c>
      <c r="E149" s="26">
        <f>E141*D149</f>
        <v>9.2014999999999993</v>
      </c>
      <c r="F149" s="26"/>
      <c r="G149" s="9">
        <f t="shared" si="8"/>
        <v>0</v>
      </c>
      <c r="H149" s="26"/>
      <c r="I149" s="9">
        <f t="shared" si="9"/>
        <v>0</v>
      </c>
      <c r="J149" s="26"/>
      <c r="K149" s="9">
        <f t="shared" si="10"/>
        <v>0</v>
      </c>
      <c r="L149" s="9">
        <f t="shared" si="11"/>
        <v>0</v>
      </c>
    </row>
    <row r="150" spans="1:12" ht="14.4" customHeight="1" x14ac:dyDescent="0.3">
      <c r="A150" s="65" t="s">
        <v>137</v>
      </c>
      <c r="B150" s="67" t="s">
        <v>141</v>
      </c>
      <c r="C150" s="74" t="s">
        <v>11</v>
      </c>
      <c r="D150" s="98"/>
      <c r="E150" s="68">
        <f>0.2*0.95</f>
        <v>0.19</v>
      </c>
      <c r="F150" s="69"/>
      <c r="G150" s="9">
        <f t="shared" si="8"/>
        <v>0</v>
      </c>
      <c r="H150" s="26"/>
      <c r="I150" s="9">
        <f t="shared" si="9"/>
        <v>0</v>
      </c>
      <c r="J150" s="26"/>
      <c r="K150" s="9">
        <f t="shared" si="10"/>
        <v>0</v>
      </c>
      <c r="L150" s="9">
        <f t="shared" si="11"/>
        <v>0</v>
      </c>
    </row>
    <row r="151" spans="1:12" x14ac:dyDescent="0.3">
      <c r="A151" s="65" t="s">
        <v>138</v>
      </c>
      <c r="B151" s="15" t="s">
        <v>136</v>
      </c>
      <c r="C151" s="78" t="s">
        <v>17</v>
      </c>
      <c r="D151" s="7"/>
      <c r="E151" s="7">
        <v>8</v>
      </c>
      <c r="F151" s="8"/>
      <c r="G151" s="9">
        <f t="shared" si="8"/>
        <v>0</v>
      </c>
      <c r="H151" s="8"/>
      <c r="I151" s="9">
        <f t="shared" si="9"/>
        <v>0</v>
      </c>
      <c r="J151" s="11"/>
      <c r="K151" s="9">
        <f t="shared" si="10"/>
        <v>0</v>
      </c>
      <c r="L151" s="9">
        <f t="shared" si="11"/>
        <v>0</v>
      </c>
    </row>
    <row r="152" spans="1:12" ht="27.6" x14ac:dyDescent="0.3">
      <c r="A152" s="65" t="s">
        <v>139</v>
      </c>
      <c r="B152" s="6" t="s">
        <v>127</v>
      </c>
      <c r="C152" s="78" t="s">
        <v>30</v>
      </c>
      <c r="D152" s="7"/>
      <c r="E152" s="7">
        <v>15</v>
      </c>
      <c r="F152" s="8"/>
      <c r="G152" s="9">
        <f t="shared" si="8"/>
        <v>0</v>
      </c>
      <c r="H152" s="8"/>
      <c r="I152" s="9">
        <f t="shared" si="9"/>
        <v>0</v>
      </c>
      <c r="J152" s="11"/>
      <c r="K152" s="9">
        <f t="shared" si="10"/>
        <v>0</v>
      </c>
      <c r="L152" s="9">
        <f t="shared" si="11"/>
        <v>0</v>
      </c>
    </row>
    <row r="153" spans="1:12" ht="27.6" x14ac:dyDescent="0.3">
      <c r="A153" s="65" t="s">
        <v>140</v>
      </c>
      <c r="B153" s="24" t="s">
        <v>40</v>
      </c>
      <c r="C153" s="64" t="s">
        <v>11</v>
      </c>
      <c r="D153" s="8"/>
      <c r="E153" s="8">
        <v>25</v>
      </c>
      <c r="F153" s="8"/>
      <c r="G153" s="9">
        <f t="shared" si="8"/>
        <v>0</v>
      </c>
      <c r="H153" s="8"/>
      <c r="I153" s="9">
        <f t="shared" si="9"/>
        <v>0</v>
      </c>
      <c r="J153" s="8"/>
      <c r="K153" s="9">
        <f t="shared" si="10"/>
        <v>0</v>
      </c>
      <c r="L153" s="9">
        <f t="shared" si="11"/>
        <v>0</v>
      </c>
    </row>
    <row r="154" spans="1:12" x14ac:dyDescent="0.3">
      <c r="A154" s="65" t="s">
        <v>212</v>
      </c>
      <c r="B154" s="116" t="s">
        <v>214</v>
      </c>
      <c r="C154" s="64" t="s">
        <v>213</v>
      </c>
      <c r="D154" s="8"/>
      <c r="E154" s="8">
        <v>28</v>
      </c>
      <c r="F154" s="8"/>
      <c r="G154" s="9">
        <f t="shared" si="8"/>
        <v>0</v>
      </c>
      <c r="H154" s="8"/>
      <c r="I154" s="9">
        <f t="shared" si="9"/>
        <v>0</v>
      </c>
      <c r="J154" s="8"/>
      <c r="K154" s="9">
        <f t="shared" si="10"/>
        <v>0</v>
      </c>
      <c r="L154" s="9">
        <f t="shared" si="11"/>
        <v>0</v>
      </c>
    </row>
    <row r="155" spans="1:12" x14ac:dyDescent="0.3">
      <c r="A155" s="12"/>
      <c r="B155" s="39" t="s">
        <v>4</v>
      </c>
      <c r="C155" s="93"/>
      <c r="D155" s="11"/>
      <c r="E155" s="8"/>
      <c r="F155" s="16"/>
      <c r="G155" s="17">
        <f>SUM(G9:G154)</f>
        <v>0</v>
      </c>
      <c r="H155" s="13"/>
      <c r="I155" s="17">
        <f>SUM(I9:I154)</f>
        <v>0</v>
      </c>
      <c r="J155" s="13"/>
      <c r="K155" s="17">
        <f>SUM(K9:K154)</f>
        <v>0</v>
      </c>
      <c r="L155" s="17">
        <f>SUM(L9:L154)</f>
        <v>0</v>
      </c>
    </row>
    <row r="156" spans="1:12" x14ac:dyDescent="0.3">
      <c r="A156" s="12"/>
      <c r="B156" s="36" t="s">
        <v>3</v>
      </c>
      <c r="C156" s="94">
        <v>0.03</v>
      </c>
      <c r="D156" s="11"/>
      <c r="E156" s="8"/>
      <c r="F156" s="16"/>
      <c r="G156" s="8"/>
      <c r="H156" s="8"/>
      <c r="I156" s="8"/>
      <c r="J156" s="8"/>
      <c r="K156" s="9"/>
      <c r="L156" s="9">
        <f>G155*C156</f>
        <v>0</v>
      </c>
    </row>
    <row r="157" spans="1:12" x14ac:dyDescent="0.3">
      <c r="A157" s="38"/>
      <c r="B157" s="88" t="s">
        <v>4</v>
      </c>
      <c r="C157" s="93"/>
      <c r="D157" s="18"/>
      <c r="E157" s="19"/>
      <c r="F157" s="20"/>
      <c r="G157" s="19"/>
      <c r="H157" s="20"/>
      <c r="I157" s="20"/>
      <c r="J157" s="19"/>
      <c r="K157" s="21"/>
      <c r="L157" s="22">
        <f>L156+L155</f>
        <v>0</v>
      </c>
    </row>
    <row r="158" spans="1:12" x14ac:dyDescent="0.3">
      <c r="A158" s="38"/>
      <c r="B158" s="89" t="s">
        <v>5</v>
      </c>
      <c r="C158" s="95">
        <v>0.1</v>
      </c>
      <c r="D158" s="18"/>
      <c r="E158" s="19"/>
      <c r="F158" s="20"/>
      <c r="G158" s="19"/>
      <c r="H158" s="20"/>
      <c r="I158" s="20"/>
      <c r="J158" s="19"/>
      <c r="K158" s="21"/>
      <c r="L158" s="22">
        <f>L157*C158</f>
        <v>0</v>
      </c>
    </row>
    <row r="159" spans="1:12" x14ac:dyDescent="0.3">
      <c r="A159" s="38"/>
      <c r="B159" s="90" t="s">
        <v>4</v>
      </c>
      <c r="C159" s="96"/>
      <c r="D159" s="18"/>
      <c r="E159" s="19"/>
      <c r="F159" s="20"/>
      <c r="G159" s="19"/>
      <c r="H159" s="20"/>
      <c r="I159" s="20"/>
      <c r="J159" s="19"/>
      <c r="K159" s="21"/>
      <c r="L159" s="22">
        <f>L158+L157</f>
        <v>0</v>
      </c>
    </row>
    <row r="160" spans="1:12" x14ac:dyDescent="0.3">
      <c r="A160" s="12"/>
      <c r="B160" s="89" t="s">
        <v>34</v>
      </c>
      <c r="C160" s="95">
        <v>0.08</v>
      </c>
      <c r="D160" s="18"/>
      <c r="E160" s="8"/>
      <c r="F160" s="16"/>
      <c r="G160" s="8"/>
      <c r="H160" s="16"/>
      <c r="I160" s="16"/>
      <c r="J160" s="8"/>
      <c r="K160" s="9"/>
      <c r="L160" s="9">
        <f>L159*C160</f>
        <v>0</v>
      </c>
    </row>
    <row r="161" spans="1:12" x14ac:dyDescent="0.3">
      <c r="A161" s="12"/>
      <c r="B161" s="90" t="s">
        <v>4</v>
      </c>
      <c r="C161" s="96"/>
      <c r="D161" s="23"/>
      <c r="E161" s="8"/>
      <c r="F161" s="16"/>
      <c r="G161" s="8"/>
      <c r="H161" s="16"/>
      <c r="I161" s="16"/>
      <c r="J161" s="8"/>
      <c r="K161" s="9"/>
      <c r="L161" s="9">
        <f>L160+L159</f>
        <v>0</v>
      </c>
    </row>
    <row r="162" spans="1:12" x14ac:dyDescent="0.3">
      <c r="A162" s="12"/>
      <c r="B162" s="89" t="s">
        <v>6</v>
      </c>
      <c r="C162" s="94">
        <v>0.03</v>
      </c>
      <c r="D162" s="11"/>
      <c r="E162" s="8"/>
      <c r="F162" s="16"/>
      <c r="G162" s="8"/>
      <c r="H162" s="16"/>
      <c r="I162" s="16"/>
      <c r="J162" s="8"/>
      <c r="K162" s="9"/>
      <c r="L162" s="9">
        <f>L161*C162</f>
        <v>0</v>
      </c>
    </row>
    <row r="163" spans="1:12" x14ac:dyDescent="0.3">
      <c r="A163" s="12"/>
      <c r="B163" s="90" t="s">
        <v>32</v>
      </c>
      <c r="C163" s="93"/>
      <c r="D163" s="11"/>
      <c r="E163" s="8"/>
      <c r="F163" s="16"/>
      <c r="G163" s="8"/>
      <c r="H163" s="8"/>
      <c r="I163" s="8"/>
      <c r="J163" s="8"/>
      <c r="K163" s="9"/>
      <c r="L163" s="9">
        <f>L162+L161</f>
        <v>0</v>
      </c>
    </row>
    <row r="164" spans="1:12" x14ac:dyDescent="0.3">
      <c r="A164" s="12"/>
      <c r="B164" s="10" t="s">
        <v>33</v>
      </c>
      <c r="C164" s="94">
        <v>0.18</v>
      </c>
      <c r="D164" s="11"/>
      <c r="E164" s="11"/>
      <c r="F164" s="11"/>
      <c r="G164" s="11"/>
      <c r="H164" s="11"/>
      <c r="I164" s="11"/>
      <c r="J164" s="11"/>
      <c r="K164" s="11"/>
      <c r="L164" s="71">
        <f>L163*C164</f>
        <v>0</v>
      </c>
    </row>
    <row r="165" spans="1:12" x14ac:dyDescent="0.3">
      <c r="A165" s="12"/>
      <c r="B165" s="37" t="s">
        <v>7</v>
      </c>
      <c r="C165" s="5"/>
      <c r="D165" s="11"/>
      <c r="E165" s="11"/>
      <c r="F165" s="11"/>
      <c r="G165" s="11"/>
      <c r="H165" s="11"/>
      <c r="I165" s="11"/>
      <c r="J165" s="11"/>
      <c r="K165" s="11"/>
      <c r="L165" s="23">
        <f>SUM(L163:L164)</f>
        <v>0</v>
      </c>
    </row>
  </sheetData>
  <mergeCells count="12">
    <mergeCell ref="J4:K4"/>
    <mergeCell ref="L4:L5"/>
    <mergeCell ref="A2:L2"/>
    <mergeCell ref="H3:J3"/>
    <mergeCell ref="K3:L3"/>
    <mergeCell ref="A4:A5"/>
    <mergeCell ref="B4:B5"/>
    <mergeCell ref="C4:C5"/>
    <mergeCell ref="D4:D5"/>
    <mergeCell ref="E4:E5"/>
    <mergeCell ref="F4:G4"/>
    <mergeCell ref="H4:I4"/>
  </mergeCells>
  <conditionalFormatting sqref="C44">
    <cfRule type="cellIs" dxfId="10" priority="2" stopIfTrue="1" operator="equal">
      <formula>8223.307275</formula>
    </cfRule>
  </conditionalFormatting>
  <conditionalFormatting sqref="C56">
    <cfRule type="cellIs" dxfId="9" priority="1" stopIfTrue="1" operator="equal">
      <formula>8223.307275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0AB2E8-B0E4-427F-BD53-021A7C2D3317}">
  <sheetPr>
    <tabColor theme="6" tint="-0.249977111117893"/>
  </sheetPr>
  <dimension ref="A1:L160"/>
  <sheetViews>
    <sheetView workbookViewId="0">
      <selection activeCell="J9" sqref="J9:J1048576"/>
    </sheetView>
  </sheetViews>
  <sheetFormatPr defaultRowHeight="14.4" x14ac:dyDescent="0.3"/>
  <cols>
    <col min="1" max="1" width="4.109375" customWidth="1"/>
    <col min="2" max="2" width="57.33203125" customWidth="1"/>
    <col min="3" max="3" width="8.21875" customWidth="1"/>
    <col min="7" max="7" width="11.88671875" customWidth="1"/>
    <col min="9" max="9" width="12" customWidth="1"/>
    <col min="12" max="12" width="11.5546875" customWidth="1"/>
  </cols>
  <sheetData>
    <row r="1" spans="1:12" x14ac:dyDescent="0.3">
      <c r="A1" s="4"/>
      <c r="B1" s="91" t="s">
        <v>29</v>
      </c>
      <c r="C1" s="4"/>
      <c r="D1" s="4"/>
      <c r="E1" s="4"/>
      <c r="F1" s="1"/>
      <c r="G1" s="1"/>
      <c r="H1" s="2"/>
      <c r="I1" s="1"/>
      <c r="J1" s="1"/>
      <c r="K1" s="1"/>
      <c r="L1" s="1"/>
    </row>
    <row r="2" spans="1:12" x14ac:dyDescent="0.3">
      <c r="A2" s="122" t="s">
        <v>154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</row>
    <row r="3" spans="1:12" x14ac:dyDescent="0.3">
      <c r="A3" s="54"/>
      <c r="B3" s="54" t="s">
        <v>128</v>
      </c>
      <c r="C3" s="54"/>
      <c r="D3" s="54"/>
      <c r="E3" s="54"/>
      <c r="F3" s="54"/>
      <c r="G3" s="3"/>
      <c r="H3" s="123" t="s">
        <v>8</v>
      </c>
      <c r="I3" s="123"/>
      <c r="J3" s="123"/>
      <c r="K3" s="133">
        <f>L160</f>
        <v>0</v>
      </c>
      <c r="L3" s="133"/>
    </row>
    <row r="4" spans="1:12" x14ac:dyDescent="0.3">
      <c r="A4" s="124" t="s">
        <v>18</v>
      </c>
      <c r="B4" s="124" t="s">
        <v>19</v>
      </c>
      <c r="C4" s="124" t="s">
        <v>20</v>
      </c>
      <c r="D4" s="126" t="s">
        <v>21</v>
      </c>
      <c r="E4" s="126" t="s">
        <v>22</v>
      </c>
      <c r="F4" s="128" t="s">
        <v>23</v>
      </c>
      <c r="G4" s="129"/>
      <c r="H4" s="130" t="s">
        <v>24</v>
      </c>
      <c r="I4" s="129"/>
      <c r="J4" s="131" t="s">
        <v>25</v>
      </c>
      <c r="K4" s="132"/>
      <c r="L4" s="124" t="s">
        <v>4</v>
      </c>
    </row>
    <row r="5" spans="1:12" x14ac:dyDescent="0.3">
      <c r="A5" s="125"/>
      <c r="B5" s="125"/>
      <c r="C5" s="125"/>
      <c r="D5" s="127"/>
      <c r="E5" s="127"/>
      <c r="F5" s="55" t="s">
        <v>26</v>
      </c>
      <c r="G5" s="55" t="s">
        <v>4</v>
      </c>
      <c r="H5" s="55" t="s">
        <v>26</v>
      </c>
      <c r="I5" s="55" t="s">
        <v>4</v>
      </c>
      <c r="J5" s="55" t="s">
        <v>26</v>
      </c>
      <c r="K5" s="55" t="s">
        <v>4</v>
      </c>
      <c r="L5" s="125"/>
    </row>
    <row r="6" spans="1:12" x14ac:dyDescent="0.3">
      <c r="A6" s="56">
        <v>1</v>
      </c>
      <c r="B6" s="57">
        <v>2</v>
      </c>
      <c r="C6" s="57">
        <v>3</v>
      </c>
      <c r="D6" s="57">
        <v>4</v>
      </c>
      <c r="E6" s="57">
        <v>5</v>
      </c>
      <c r="F6" s="57">
        <v>6</v>
      </c>
      <c r="G6" s="57">
        <v>7</v>
      </c>
      <c r="H6" s="57">
        <v>8</v>
      </c>
      <c r="I6" s="57">
        <v>9</v>
      </c>
      <c r="J6" s="57">
        <v>10</v>
      </c>
      <c r="K6" s="57">
        <v>11</v>
      </c>
      <c r="L6" s="57">
        <v>12</v>
      </c>
    </row>
    <row r="7" spans="1:12" x14ac:dyDescent="0.3">
      <c r="A7" s="56"/>
      <c r="B7" s="70" t="s">
        <v>155</v>
      </c>
      <c r="C7" s="66"/>
      <c r="D7" s="57"/>
      <c r="E7" s="57"/>
      <c r="F7" s="57"/>
      <c r="G7" s="57"/>
      <c r="H7" s="57"/>
      <c r="I7" s="57"/>
      <c r="J7" s="57"/>
      <c r="K7" s="57"/>
      <c r="L7" s="57"/>
    </row>
    <row r="8" spans="1:12" ht="41.4" x14ac:dyDescent="0.3">
      <c r="A8" s="12">
        <v>1</v>
      </c>
      <c r="B8" s="67" t="s">
        <v>134</v>
      </c>
      <c r="C8" s="74" t="s">
        <v>11</v>
      </c>
      <c r="D8" s="98"/>
      <c r="E8" s="68">
        <v>21</v>
      </c>
      <c r="F8" s="69"/>
      <c r="G8" s="9">
        <f t="shared" ref="G8:G71" si="0">F8*E8</f>
        <v>0</v>
      </c>
      <c r="H8" s="26"/>
      <c r="I8" s="9">
        <f t="shared" ref="I8:I71" si="1">H8*E8</f>
        <v>0</v>
      </c>
      <c r="J8" s="26"/>
      <c r="K8" s="9">
        <f t="shared" ref="K8:K71" si="2">J8*E8</f>
        <v>0</v>
      </c>
      <c r="L8" s="9">
        <f t="shared" ref="L8:L71" si="3">G8+I8+K8</f>
        <v>0</v>
      </c>
    </row>
    <row r="9" spans="1:12" x14ac:dyDescent="0.3">
      <c r="A9" s="12"/>
      <c r="B9" s="25" t="s">
        <v>10</v>
      </c>
      <c r="C9" s="64" t="s">
        <v>31</v>
      </c>
      <c r="D9" s="16">
        <v>1</v>
      </c>
      <c r="E9" s="16">
        <f>E8*D9</f>
        <v>21</v>
      </c>
      <c r="F9" s="26"/>
      <c r="G9" s="9">
        <f t="shared" si="0"/>
        <v>0</v>
      </c>
      <c r="H9" s="26"/>
      <c r="I9" s="9">
        <f t="shared" si="1"/>
        <v>0</v>
      </c>
      <c r="J9" s="26"/>
      <c r="K9" s="9">
        <f t="shared" si="2"/>
        <v>0</v>
      </c>
      <c r="L9" s="9">
        <f t="shared" si="3"/>
        <v>0</v>
      </c>
    </row>
    <row r="10" spans="1:12" x14ac:dyDescent="0.3">
      <c r="A10" s="12"/>
      <c r="B10" s="27" t="s">
        <v>73</v>
      </c>
      <c r="C10" s="75" t="s">
        <v>54</v>
      </c>
      <c r="D10" s="26">
        <v>0.125</v>
      </c>
      <c r="E10" s="26">
        <f>D10*E8</f>
        <v>2.625</v>
      </c>
      <c r="F10" s="26"/>
      <c r="G10" s="9">
        <f t="shared" si="0"/>
        <v>0</v>
      </c>
      <c r="H10" s="26"/>
      <c r="I10" s="9">
        <f t="shared" si="1"/>
        <v>0</v>
      </c>
      <c r="J10" s="26"/>
      <c r="K10" s="9">
        <f t="shared" si="2"/>
        <v>0</v>
      </c>
      <c r="L10" s="9">
        <f t="shared" si="3"/>
        <v>0</v>
      </c>
    </row>
    <row r="11" spans="1:12" x14ac:dyDescent="0.3">
      <c r="A11" s="12"/>
      <c r="B11" s="27" t="s">
        <v>71</v>
      </c>
      <c r="C11" s="64" t="s">
        <v>30</v>
      </c>
      <c r="D11" s="26">
        <v>1.05</v>
      </c>
      <c r="E11" s="26">
        <f>D11*E9</f>
        <v>22.05</v>
      </c>
      <c r="F11" s="26"/>
      <c r="G11" s="9">
        <f t="shared" si="0"/>
        <v>0</v>
      </c>
      <c r="H11" s="26"/>
      <c r="I11" s="9">
        <f t="shared" si="1"/>
        <v>0</v>
      </c>
      <c r="J11" s="26"/>
      <c r="K11" s="9">
        <f t="shared" si="2"/>
        <v>0</v>
      </c>
      <c r="L11" s="9">
        <f t="shared" si="3"/>
        <v>0</v>
      </c>
    </row>
    <row r="12" spans="1:12" ht="27.6" x14ac:dyDescent="0.3">
      <c r="A12" s="12"/>
      <c r="B12" s="27" t="s">
        <v>77</v>
      </c>
      <c r="C12" s="64" t="s">
        <v>31</v>
      </c>
      <c r="D12" s="26">
        <v>1</v>
      </c>
      <c r="E12" s="26">
        <f>E8*D12</f>
        <v>21</v>
      </c>
      <c r="F12" s="26"/>
      <c r="G12" s="9">
        <f t="shared" si="0"/>
        <v>0</v>
      </c>
      <c r="H12" s="26"/>
      <c r="I12" s="9">
        <f t="shared" si="1"/>
        <v>0</v>
      </c>
      <c r="J12" s="26"/>
      <c r="K12" s="9">
        <f t="shared" si="2"/>
        <v>0</v>
      </c>
      <c r="L12" s="9">
        <f t="shared" si="3"/>
        <v>0</v>
      </c>
    </row>
    <row r="13" spans="1:12" x14ac:dyDescent="0.3">
      <c r="A13" s="12"/>
      <c r="B13" s="27" t="s">
        <v>72</v>
      </c>
      <c r="C13" s="75" t="s">
        <v>54</v>
      </c>
      <c r="D13" s="26">
        <v>0.15</v>
      </c>
      <c r="E13" s="26">
        <f>D13*E11</f>
        <v>3.3075000000000001</v>
      </c>
      <c r="F13" s="26"/>
      <c r="G13" s="9">
        <f t="shared" si="0"/>
        <v>0</v>
      </c>
      <c r="H13" s="26"/>
      <c r="I13" s="9">
        <f t="shared" si="1"/>
        <v>0</v>
      </c>
      <c r="J13" s="26"/>
      <c r="K13" s="9">
        <f t="shared" si="2"/>
        <v>0</v>
      </c>
      <c r="L13" s="9">
        <f t="shared" si="3"/>
        <v>0</v>
      </c>
    </row>
    <row r="14" spans="1:12" x14ac:dyDescent="0.3">
      <c r="A14" s="12"/>
      <c r="B14" s="27" t="s">
        <v>74</v>
      </c>
      <c r="C14" s="64" t="s">
        <v>31</v>
      </c>
      <c r="D14" s="26">
        <v>1.05</v>
      </c>
      <c r="E14" s="26">
        <f>E8*D14</f>
        <v>22.05</v>
      </c>
      <c r="F14" s="26"/>
      <c r="G14" s="9">
        <f t="shared" si="0"/>
        <v>0</v>
      </c>
      <c r="H14" s="26"/>
      <c r="I14" s="9">
        <f t="shared" si="1"/>
        <v>0</v>
      </c>
      <c r="J14" s="26"/>
      <c r="K14" s="9">
        <f t="shared" si="2"/>
        <v>0</v>
      </c>
      <c r="L14" s="9">
        <f t="shared" si="3"/>
        <v>0</v>
      </c>
    </row>
    <row r="15" spans="1:12" x14ac:dyDescent="0.3">
      <c r="A15" s="12"/>
      <c r="B15" s="27" t="s">
        <v>9</v>
      </c>
      <c r="C15" s="75" t="s">
        <v>0</v>
      </c>
      <c r="D15" s="26">
        <v>1</v>
      </c>
      <c r="E15" s="26">
        <f>E8*D15</f>
        <v>21</v>
      </c>
      <c r="F15" s="26"/>
      <c r="G15" s="9">
        <f t="shared" si="0"/>
        <v>0</v>
      </c>
      <c r="H15" s="26"/>
      <c r="I15" s="9">
        <f t="shared" si="1"/>
        <v>0</v>
      </c>
      <c r="J15" s="26"/>
      <c r="K15" s="9">
        <f t="shared" si="2"/>
        <v>0</v>
      </c>
      <c r="L15" s="9">
        <f t="shared" si="3"/>
        <v>0</v>
      </c>
    </row>
    <row r="16" spans="1:12" x14ac:dyDescent="0.3">
      <c r="A16" s="59">
        <v>2</v>
      </c>
      <c r="B16" s="60" t="s">
        <v>48</v>
      </c>
      <c r="C16" s="74" t="s">
        <v>11</v>
      </c>
      <c r="D16" s="61"/>
      <c r="E16" s="62">
        <v>4</v>
      </c>
      <c r="F16" s="63"/>
      <c r="G16" s="9">
        <f t="shared" si="0"/>
        <v>0</v>
      </c>
      <c r="H16" s="30"/>
      <c r="I16" s="9">
        <f t="shared" si="1"/>
        <v>0</v>
      </c>
      <c r="J16" s="30"/>
      <c r="K16" s="9">
        <f t="shared" si="2"/>
        <v>0</v>
      </c>
      <c r="L16" s="9">
        <f t="shared" si="3"/>
        <v>0</v>
      </c>
    </row>
    <row r="17" spans="1:12" x14ac:dyDescent="0.3">
      <c r="A17" s="59"/>
      <c r="B17" s="25" t="s">
        <v>10</v>
      </c>
      <c r="C17" s="64" t="s">
        <v>31</v>
      </c>
      <c r="D17" s="16">
        <v>1</v>
      </c>
      <c r="E17" s="16">
        <f>D17*E16</f>
        <v>4</v>
      </c>
      <c r="F17" s="26"/>
      <c r="G17" s="9">
        <f t="shared" si="0"/>
        <v>0</v>
      </c>
      <c r="H17" s="26"/>
      <c r="I17" s="9">
        <f t="shared" si="1"/>
        <v>0</v>
      </c>
      <c r="J17" s="31"/>
      <c r="K17" s="9">
        <f t="shared" si="2"/>
        <v>0</v>
      </c>
      <c r="L17" s="9">
        <f t="shared" si="3"/>
        <v>0</v>
      </c>
    </row>
    <row r="18" spans="1:12" x14ac:dyDescent="0.3">
      <c r="A18" s="65"/>
      <c r="B18" s="27" t="s">
        <v>49</v>
      </c>
      <c r="C18" s="75" t="s">
        <v>30</v>
      </c>
      <c r="D18" s="26">
        <v>0.05</v>
      </c>
      <c r="E18" s="26">
        <f>E16*D18:D1092</f>
        <v>0.2</v>
      </c>
      <c r="F18" s="26"/>
      <c r="G18" s="9">
        <f t="shared" si="0"/>
        <v>0</v>
      </c>
      <c r="H18" s="26"/>
      <c r="I18" s="9">
        <f t="shared" si="1"/>
        <v>0</v>
      </c>
      <c r="J18" s="26"/>
      <c r="K18" s="9">
        <f t="shared" si="2"/>
        <v>0</v>
      </c>
      <c r="L18" s="9">
        <f t="shared" si="3"/>
        <v>0</v>
      </c>
    </row>
    <row r="19" spans="1:12" x14ac:dyDescent="0.3">
      <c r="A19" s="65"/>
      <c r="B19" s="27" t="s">
        <v>51</v>
      </c>
      <c r="C19" s="75" t="s">
        <v>1</v>
      </c>
      <c r="D19" s="26">
        <v>3.5</v>
      </c>
      <c r="E19" s="26">
        <f>E16*D19</f>
        <v>14</v>
      </c>
      <c r="F19" s="26"/>
      <c r="G19" s="9">
        <f t="shared" si="0"/>
        <v>0</v>
      </c>
      <c r="H19" s="26"/>
      <c r="I19" s="9">
        <f t="shared" si="1"/>
        <v>0</v>
      </c>
      <c r="J19" s="26"/>
      <c r="K19" s="9">
        <f t="shared" si="2"/>
        <v>0</v>
      </c>
      <c r="L19" s="9">
        <f t="shared" si="3"/>
        <v>0</v>
      </c>
    </row>
    <row r="20" spans="1:12" x14ac:dyDescent="0.3">
      <c r="A20" s="65"/>
      <c r="B20" s="27" t="s">
        <v>52</v>
      </c>
      <c r="C20" s="75" t="s">
        <v>1</v>
      </c>
      <c r="D20" s="26">
        <v>0.63</v>
      </c>
      <c r="E20" s="26">
        <f>E17*D20</f>
        <v>2.52</v>
      </c>
      <c r="F20" s="26"/>
      <c r="G20" s="9">
        <f t="shared" si="0"/>
        <v>0</v>
      </c>
      <c r="H20" s="26"/>
      <c r="I20" s="9">
        <f t="shared" si="1"/>
        <v>0</v>
      </c>
      <c r="J20" s="26"/>
      <c r="K20" s="9">
        <f t="shared" si="2"/>
        <v>0</v>
      </c>
      <c r="L20" s="9">
        <f t="shared" si="3"/>
        <v>0</v>
      </c>
    </row>
    <row r="21" spans="1:12" x14ac:dyDescent="0.3">
      <c r="A21" s="65"/>
      <c r="B21" s="84" t="s">
        <v>9</v>
      </c>
      <c r="C21" s="64" t="s">
        <v>0</v>
      </c>
      <c r="D21" s="16">
        <v>0.5</v>
      </c>
      <c r="E21" s="16">
        <f>D21*E16</f>
        <v>2</v>
      </c>
      <c r="F21" s="16"/>
      <c r="G21" s="9">
        <f t="shared" si="0"/>
        <v>0</v>
      </c>
      <c r="H21" s="16"/>
      <c r="I21" s="9">
        <f t="shared" si="1"/>
        <v>0</v>
      </c>
      <c r="J21" s="16"/>
      <c r="K21" s="9">
        <f t="shared" si="2"/>
        <v>0</v>
      </c>
      <c r="L21" s="9">
        <f t="shared" si="3"/>
        <v>0</v>
      </c>
    </row>
    <row r="22" spans="1:12" ht="27.6" x14ac:dyDescent="0.3">
      <c r="A22" s="12">
        <v>3</v>
      </c>
      <c r="B22" s="67" t="s">
        <v>66</v>
      </c>
      <c r="C22" s="97" t="s">
        <v>54</v>
      </c>
      <c r="D22" s="98"/>
      <c r="E22" s="68">
        <v>0.35</v>
      </c>
      <c r="F22" s="69"/>
      <c r="G22" s="9">
        <f t="shared" si="0"/>
        <v>0</v>
      </c>
      <c r="H22" s="26"/>
      <c r="I22" s="9">
        <f t="shared" si="1"/>
        <v>0</v>
      </c>
      <c r="J22" s="26"/>
      <c r="K22" s="9">
        <f t="shared" si="2"/>
        <v>0</v>
      </c>
      <c r="L22" s="9">
        <f t="shared" si="3"/>
        <v>0</v>
      </c>
    </row>
    <row r="23" spans="1:12" x14ac:dyDescent="0.3">
      <c r="A23" s="12"/>
      <c r="B23" s="25" t="s">
        <v>10</v>
      </c>
      <c r="C23" s="64" t="s">
        <v>31</v>
      </c>
      <c r="D23" s="16">
        <v>1</v>
      </c>
      <c r="E23" s="16">
        <f>E22*D23</f>
        <v>0.35</v>
      </c>
      <c r="F23" s="26"/>
      <c r="G23" s="9">
        <f t="shared" si="0"/>
        <v>0</v>
      </c>
      <c r="H23" s="26"/>
      <c r="I23" s="9">
        <f t="shared" si="1"/>
        <v>0</v>
      </c>
      <c r="J23" s="26"/>
      <c r="K23" s="9">
        <f t="shared" si="2"/>
        <v>0</v>
      </c>
      <c r="L23" s="9">
        <f t="shared" si="3"/>
        <v>0</v>
      </c>
    </row>
    <row r="24" spans="1:12" x14ac:dyDescent="0.3">
      <c r="A24" s="12"/>
      <c r="B24" s="27" t="s">
        <v>53</v>
      </c>
      <c r="C24" s="75" t="s">
        <v>54</v>
      </c>
      <c r="D24" s="26">
        <v>1.2</v>
      </c>
      <c r="E24" s="26">
        <f>D24*E22</f>
        <v>0.42</v>
      </c>
      <c r="F24" s="26"/>
      <c r="G24" s="9">
        <f t="shared" si="0"/>
        <v>0</v>
      </c>
      <c r="H24" s="26"/>
      <c r="I24" s="9">
        <f t="shared" si="1"/>
        <v>0</v>
      </c>
      <c r="J24" s="26"/>
      <c r="K24" s="9">
        <f t="shared" si="2"/>
        <v>0</v>
      </c>
      <c r="L24" s="9">
        <f t="shared" si="3"/>
        <v>0</v>
      </c>
    </row>
    <row r="25" spans="1:12" x14ac:dyDescent="0.3">
      <c r="A25" s="12"/>
      <c r="B25" s="27" t="s">
        <v>56</v>
      </c>
      <c r="C25" s="64" t="s">
        <v>31</v>
      </c>
      <c r="D25" s="26">
        <v>0.5</v>
      </c>
      <c r="E25" s="26">
        <f>D25*E23</f>
        <v>0.17499999999999999</v>
      </c>
      <c r="F25" s="26"/>
      <c r="G25" s="9">
        <f t="shared" si="0"/>
        <v>0</v>
      </c>
      <c r="H25" s="26"/>
      <c r="I25" s="9">
        <f t="shared" si="1"/>
        <v>0</v>
      </c>
      <c r="J25" s="26"/>
      <c r="K25" s="9">
        <f t="shared" si="2"/>
        <v>0</v>
      </c>
      <c r="L25" s="9">
        <f t="shared" si="3"/>
        <v>0</v>
      </c>
    </row>
    <row r="26" spans="1:12" x14ac:dyDescent="0.3">
      <c r="A26" s="12"/>
      <c r="B26" s="27" t="s">
        <v>55</v>
      </c>
      <c r="C26" s="75" t="s">
        <v>30</v>
      </c>
      <c r="D26" s="26"/>
      <c r="E26" s="26">
        <v>8</v>
      </c>
      <c r="F26" s="26"/>
      <c r="G26" s="9">
        <f t="shared" si="0"/>
        <v>0</v>
      </c>
      <c r="H26" s="26"/>
      <c r="I26" s="9">
        <f t="shared" si="1"/>
        <v>0</v>
      </c>
      <c r="J26" s="26"/>
      <c r="K26" s="9">
        <f t="shared" si="2"/>
        <v>0</v>
      </c>
      <c r="L26" s="9">
        <f t="shared" si="3"/>
        <v>0</v>
      </c>
    </row>
    <row r="27" spans="1:12" x14ac:dyDescent="0.3">
      <c r="A27" s="12"/>
      <c r="B27" s="27" t="s">
        <v>9</v>
      </c>
      <c r="C27" s="75" t="s">
        <v>0</v>
      </c>
      <c r="D27" s="26">
        <v>4</v>
      </c>
      <c r="E27" s="26">
        <f>E22*D27</f>
        <v>1.4</v>
      </c>
      <c r="F27" s="26"/>
      <c r="G27" s="9">
        <f t="shared" si="0"/>
        <v>0</v>
      </c>
      <c r="H27" s="26"/>
      <c r="I27" s="9">
        <f t="shared" si="1"/>
        <v>0</v>
      </c>
      <c r="J27" s="26"/>
      <c r="K27" s="9">
        <f t="shared" si="2"/>
        <v>0</v>
      </c>
      <c r="L27" s="9">
        <f t="shared" si="3"/>
        <v>0</v>
      </c>
    </row>
    <row r="28" spans="1:12" ht="27.6" x14ac:dyDescent="0.3">
      <c r="A28" s="59">
        <v>4</v>
      </c>
      <c r="B28" s="60" t="s">
        <v>62</v>
      </c>
      <c r="C28" s="74" t="s">
        <v>37</v>
      </c>
      <c r="D28" s="62"/>
      <c r="E28" s="62">
        <v>17</v>
      </c>
      <c r="F28" s="63"/>
      <c r="G28" s="9">
        <f t="shared" si="0"/>
        <v>0</v>
      </c>
      <c r="H28" s="30"/>
      <c r="I28" s="9">
        <f t="shared" si="1"/>
        <v>0</v>
      </c>
      <c r="J28" s="30"/>
      <c r="K28" s="9">
        <f t="shared" si="2"/>
        <v>0</v>
      </c>
      <c r="L28" s="9">
        <f t="shared" si="3"/>
        <v>0</v>
      </c>
    </row>
    <row r="29" spans="1:12" x14ac:dyDescent="0.3">
      <c r="A29" s="59"/>
      <c r="B29" s="25" t="s">
        <v>10</v>
      </c>
      <c r="C29" s="64" t="s">
        <v>31</v>
      </c>
      <c r="D29" s="16">
        <v>1</v>
      </c>
      <c r="E29" s="16">
        <f>D29*E28</f>
        <v>17</v>
      </c>
      <c r="F29" s="26"/>
      <c r="G29" s="9">
        <f t="shared" si="0"/>
        <v>0</v>
      </c>
      <c r="H29" s="26"/>
      <c r="I29" s="9">
        <f t="shared" si="1"/>
        <v>0</v>
      </c>
      <c r="J29" s="31"/>
      <c r="K29" s="9">
        <f t="shared" si="2"/>
        <v>0</v>
      </c>
      <c r="L29" s="9">
        <f t="shared" si="3"/>
        <v>0</v>
      </c>
    </row>
    <row r="30" spans="1:12" x14ac:dyDescent="0.3">
      <c r="A30" s="65"/>
      <c r="B30" s="27" t="s">
        <v>63</v>
      </c>
      <c r="C30" s="75" t="s">
        <v>54</v>
      </c>
      <c r="D30" s="26">
        <v>7.4999999999999997E-2</v>
      </c>
      <c r="E30" s="26">
        <f>E28*D30:D1104</f>
        <v>1.2749999999999999</v>
      </c>
      <c r="F30" s="26"/>
      <c r="G30" s="9">
        <f t="shared" si="0"/>
        <v>0</v>
      </c>
      <c r="H30" s="26"/>
      <c r="I30" s="9">
        <f t="shared" si="1"/>
        <v>0</v>
      </c>
      <c r="J30" s="26"/>
      <c r="K30" s="9">
        <f t="shared" si="2"/>
        <v>0</v>
      </c>
      <c r="L30" s="9">
        <f t="shared" si="3"/>
        <v>0</v>
      </c>
    </row>
    <row r="31" spans="1:12" x14ac:dyDescent="0.3">
      <c r="A31" s="65"/>
      <c r="B31" s="84" t="s">
        <v>9</v>
      </c>
      <c r="C31" s="64" t="s">
        <v>0</v>
      </c>
      <c r="D31" s="16">
        <v>0.5</v>
      </c>
      <c r="E31" s="16">
        <f>D31*E28</f>
        <v>8.5</v>
      </c>
      <c r="F31" s="16"/>
      <c r="G31" s="9">
        <f t="shared" si="0"/>
        <v>0</v>
      </c>
      <c r="H31" s="16"/>
      <c r="I31" s="9">
        <f t="shared" si="1"/>
        <v>0</v>
      </c>
      <c r="J31" s="16"/>
      <c r="K31" s="9">
        <f t="shared" si="2"/>
        <v>0</v>
      </c>
      <c r="L31" s="9">
        <f t="shared" si="3"/>
        <v>0</v>
      </c>
    </row>
    <row r="32" spans="1:12" x14ac:dyDescent="0.3">
      <c r="A32" s="59">
        <v>5</v>
      </c>
      <c r="B32" s="60" t="s">
        <v>64</v>
      </c>
      <c r="C32" s="74" t="s">
        <v>37</v>
      </c>
      <c r="D32" s="62"/>
      <c r="E32" s="62">
        <v>17</v>
      </c>
      <c r="F32" s="63"/>
      <c r="G32" s="9">
        <f t="shared" si="0"/>
        <v>0</v>
      </c>
      <c r="H32" s="30"/>
      <c r="I32" s="9">
        <f t="shared" si="1"/>
        <v>0</v>
      </c>
      <c r="J32" s="30"/>
      <c r="K32" s="9">
        <f t="shared" si="2"/>
        <v>0</v>
      </c>
      <c r="L32" s="9">
        <f t="shared" si="3"/>
        <v>0</v>
      </c>
    </row>
    <row r="33" spans="1:12" x14ac:dyDescent="0.3">
      <c r="A33" s="59"/>
      <c r="B33" s="25" t="s">
        <v>10</v>
      </c>
      <c r="C33" s="64" t="s">
        <v>31</v>
      </c>
      <c r="D33" s="16">
        <v>1</v>
      </c>
      <c r="E33" s="16">
        <f>D33*E32</f>
        <v>17</v>
      </c>
      <c r="F33" s="26"/>
      <c r="G33" s="9">
        <f t="shared" si="0"/>
        <v>0</v>
      </c>
      <c r="H33" s="26"/>
      <c r="I33" s="9">
        <f t="shared" si="1"/>
        <v>0</v>
      </c>
      <c r="J33" s="31"/>
      <c r="K33" s="9">
        <f t="shared" si="2"/>
        <v>0</v>
      </c>
      <c r="L33" s="9">
        <f t="shared" si="3"/>
        <v>0</v>
      </c>
    </row>
    <row r="34" spans="1:12" ht="27.6" x14ac:dyDescent="0.3">
      <c r="A34" s="65"/>
      <c r="B34" s="27" t="s">
        <v>65</v>
      </c>
      <c r="C34" s="75" t="s">
        <v>1</v>
      </c>
      <c r="D34" s="26">
        <v>0.8</v>
      </c>
      <c r="E34" s="26">
        <f>E32*D34:D1108</f>
        <v>13.600000000000001</v>
      </c>
      <c r="F34" s="26"/>
      <c r="G34" s="9">
        <f t="shared" si="0"/>
        <v>0</v>
      </c>
      <c r="H34" s="26"/>
      <c r="I34" s="9">
        <f t="shared" si="1"/>
        <v>0</v>
      </c>
      <c r="J34" s="26"/>
      <c r="K34" s="9">
        <f t="shared" si="2"/>
        <v>0</v>
      </c>
      <c r="L34" s="9">
        <f t="shared" si="3"/>
        <v>0</v>
      </c>
    </row>
    <row r="35" spans="1:12" x14ac:dyDescent="0.3">
      <c r="A35" s="65"/>
      <c r="B35" s="84" t="s">
        <v>9</v>
      </c>
      <c r="C35" s="64" t="s">
        <v>0</v>
      </c>
      <c r="D35" s="16">
        <v>0.5</v>
      </c>
      <c r="E35" s="16">
        <f>D35*E32</f>
        <v>8.5</v>
      </c>
      <c r="F35" s="16"/>
      <c r="G35" s="9">
        <f t="shared" si="0"/>
        <v>0</v>
      </c>
      <c r="H35" s="16"/>
      <c r="I35" s="9">
        <f t="shared" si="1"/>
        <v>0</v>
      </c>
      <c r="J35" s="16"/>
      <c r="K35" s="9">
        <f t="shared" si="2"/>
        <v>0</v>
      </c>
      <c r="L35" s="9">
        <f t="shared" si="3"/>
        <v>0</v>
      </c>
    </row>
    <row r="36" spans="1:12" x14ac:dyDescent="0.3">
      <c r="A36" s="12">
        <v>6</v>
      </c>
      <c r="B36" s="67" t="s">
        <v>57</v>
      </c>
      <c r="C36" s="74" t="s">
        <v>37</v>
      </c>
      <c r="D36" s="98"/>
      <c r="E36" s="68">
        <v>3.5</v>
      </c>
      <c r="F36" s="69"/>
      <c r="G36" s="9">
        <f t="shared" si="0"/>
        <v>0</v>
      </c>
      <c r="H36" s="26"/>
      <c r="I36" s="9">
        <f t="shared" si="1"/>
        <v>0</v>
      </c>
      <c r="J36" s="26"/>
      <c r="K36" s="9">
        <f t="shared" si="2"/>
        <v>0</v>
      </c>
      <c r="L36" s="9">
        <f t="shared" si="3"/>
        <v>0</v>
      </c>
    </row>
    <row r="37" spans="1:12" x14ac:dyDescent="0.3">
      <c r="A37" s="12"/>
      <c r="B37" s="25" t="s">
        <v>10</v>
      </c>
      <c r="C37" s="64" t="s">
        <v>31</v>
      </c>
      <c r="D37" s="16">
        <v>1</v>
      </c>
      <c r="E37" s="16">
        <f>E36*D37</f>
        <v>3.5</v>
      </c>
      <c r="F37" s="26"/>
      <c r="G37" s="9">
        <f t="shared" si="0"/>
        <v>0</v>
      </c>
      <c r="H37" s="26"/>
      <c r="I37" s="9">
        <f t="shared" si="1"/>
        <v>0</v>
      </c>
      <c r="J37" s="26"/>
      <c r="K37" s="9">
        <f t="shared" si="2"/>
        <v>0</v>
      </c>
      <c r="L37" s="9">
        <f t="shared" si="3"/>
        <v>0</v>
      </c>
    </row>
    <row r="38" spans="1:12" x14ac:dyDescent="0.3">
      <c r="A38" s="12"/>
      <c r="B38" s="27" t="s">
        <v>75</v>
      </c>
      <c r="C38" s="64" t="s">
        <v>31</v>
      </c>
      <c r="D38" s="26">
        <v>1.1000000000000001</v>
      </c>
      <c r="E38" s="26">
        <f>D38*E36</f>
        <v>3.8500000000000005</v>
      </c>
      <c r="F38" s="26"/>
      <c r="G38" s="9">
        <f t="shared" si="0"/>
        <v>0</v>
      </c>
      <c r="H38" s="26"/>
      <c r="I38" s="9">
        <f t="shared" si="1"/>
        <v>0</v>
      </c>
      <c r="J38" s="26"/>
      <c r="K38" s="9">
        <f t="shared" si="2"/>
        <v>0</v>
      </c>
      <c r="L38" s="9">
        <f t="shared" si="3"/>
        <v>0</v>
      </c>
    </row>
    <row r="39" spans="1:12" x14ac:dyDescent="0.3">
      <c r="A39" s="12"/>
      <c r="B39" s="27" t="s">
        <v>58</v>
      </c>
      <c r="C39" s="75" t="s">
        <v>1</v>
      </c>
      <c r="D39" s="26">
        <v>7</v>
      </c>
      <c r="E39" s="26">
        <f>E36*D39</f>
        <v>24.5</v>
      </c>
      <c r="F39" s="26"/>
      <c r="G39" s="9">
        <f t="shared" si="0"/>
        <v>0</v>
      </c>
      <c r="H39" s="26"/>
      <c r="I39" s="9">
        <f t="shared" si="1"/>
        <v>0</v>
      </c>
      <c r="J39" s="26"/>
      <c r="K39" s="9">
        <f t="shared" si="2"/>
        <v>0</v>
      </c>
      <c r="L39" s="9">
        <f t="shared" si="3"/>
        <v>0</v>
      </c>
    </row>
    <row r="40" spans="1:12" x14ac:dyDescent="0.3">
      <c r="A40" s="12"/>
      <c r="B40" s="27" t="s">
        <v>59</v>
      </c>
      <c r="C40" s="75" t="s">
        <v>1</v>
      </c>
      <c r="D40" s="26">
        <v>0.3</v>
      </c>
      <c r="E40" s="26">
        <f>E37*D40</f>
        <v>1.05</v>
      </c>
      <c r="F40" s="26"/>
      <c r="G40" s="9">
        <f t="shared" si="0"/>
        <v>0</v>
      </c>
      <c r="H40" s="26"/>
      <c r="I40" s="9">
        <f t="shared" si="1"/>
        <v>0</v>
      </c>
      <c r="J40" s="26"/>
      <c r="K40" s="9">
        <f t="shared" si="2"/>
        <v>0</v>
      </c>
      <c r="L40" s="9">
        <f t="shared" si="3"/>
        <v>0</v>
      </c>
    </row>
    <row r="41" spans="1:12" x14ac:dyDescent="0.3">
      <c r="A41" s="12"/>
      <c r="B41" s="27" t="s">
        <v>9</v>
      </c>
      <c r="C41" s="75" t="s">
        <v>0</v>
      </c>
      <c r="D41" s="26">
        <v>0.2</v>
      </c>
      <c r="E41" s="26">
        <f>E36*D41</f>
        <v>0.70000000000000007</v>
      </c>
      <c r="F41" s="26"/>
      <c r="G41" s="9">
        <f t="shared" si="0"/>
        <v>0</v>
      </c>
      <c r="H41" s="26"/>
      <c r="I41" s="9">
        <f t="shared" si="1"/>
        <v>0</v>
      </c>
      <c r="J41" s="26"/>
      <c r="K41" s="9">
        <f t="shared" si="2"/>
        <v>0</v>
      </c>
      <c r="L41" s="9">
        <f t="shared" si="3"/>
        <v>0</v>
      </c>
    </row>
    <row r="42" spans="1:12" x14ac:dyDescent="0.3">
      <c r="A42" s="59">
        <v>7</v>
      </c>
      <c r="B42" s="60" t="s">
        <v>60</v>
      </c>
      <c r="C42" s="74" t="s">
        <v>30</v>
      </c>
      <c r="D42" s="61"/>
      <c r="E42" s="62">
        <f>1.2+1.2+0.9</f>
        <v>3.3</v>
      </c>
      <c r="F42" s="63"/>
      <c r="G42" s="9">
        <f t="shared" si="0"/>
        <v>0</v>
      </c>
      <c r="H42" s="30"/>
      <c r="I42" s="9">
        <f t="shared" si="1"/>
        <v>0</v>
      </c>
      <c r="J42" s="30"/>
      <c r="K42" s="9">
        <f t="shared" si="2"/>
        <v>0</v>
      </c>
      <c r="L42" s="9">
        <f t="shared" si="3"/>
        <v>0</v>
      </c>
    </row>
    <row r="43" spans="1:12" x14ac:dyDescent="0.3">
      <c r="A43" s="59"/>
      <c r="B43" s="25" t="s">
        <v>10</v>
      </c>
      <c r="C43" s="64" t="s">
        <v>30</v>
      </c>
      <c r="D43" s="16">
        <v>1</v>
      </c>
      <c r="E43" s="16">
        <f>D43*E42</f>
        <v>3.3</v>
      </c>
      <c r="F43" s="26"/>
      <c r="G43" s="9">
        <f t="shared" si="0"/>
        <v>0</v>
      </c>
      <c r="H43" s="26"/>
      <c r="I43" s="9">
        <f t="shared" si="1"/>
        <v>0</v>
      </c>
      <c r="J43" s="31"/>
      <c r="K43" s="9">
        <f t="shared" si="2"/>
        <v>0</v>
      </c>
      <c r="L43" s="9">
        <f t="shared" si="3"/>
        <v>0</v>
      </c>
    </row>
    <row r="44" spans="1:12" x14ac:dyDescent="0.3">
      <c r="A44" s="65"/>
      <c r="B44" s="27" t="s">
        <v>61</v>
      </c>
      <c r="C44" s="75" t="s">
        <v>30</v>
      </c>
      <c r="D44" s="28">
        <v>1.08</v>
      </c>
      <c r="E44" s="26">
        <f>E42*D44</f>
        <v>3.5640000000000001</v>
      </c>
      <c r="F44" s="26"/>
      <c r="G44" s="9">
        <f t="shared" si="0"/>
        <v>0</v>
      </c>
      <c r="H44" s="26"/>
      <c r="I44" s="9">
        <f t="shared" si="1"/>
        <v>0</v>
      </c>
      <c r="J44" s="26"/>
      <c r="K44" s="9">
        <f t="shared" si="2"/>
        <v>0</v>
      </c>
      <c r="L44" s="9">
        <f t="shared" si="3"/>
        <v>0</v>
      </c>
    </row>
    <row r="45" spans="1:12" x14ac:dyDescent="0.3">
      <c r="A45" s="12"/>
      <c r="B45" s="27" t="s">
        <v>58</v>
      </c>
      <c r="C45" s="75" t="s">
        <v>1</v>
      </c>
      <c r="D45" s="26">
        <v>2</v>
      </c>
      <c r="E45" s="26">
        <f>E42*D45</f>
        <v>6.6</v>
      </c>
      <c r="F45" s="26"/>
      <c r="G45" s="9">
        <f t="shared" si="0"/>
        <v>0</v>
      </c>
      <c r="H45" s="26"/>
      <c r="I45" s="9">
        <f t="shared" si="1"/>
        <v>0</v>
      </c>
      <c r="J45" s="26"/>
      <c r="K45" s="9">
        <f t="shared" si="2"/>
        <v>0</v>
      </c>
      <c r="L45" s="9">
        <f t="shared" si="3"/>
        <v>0</v>
      </c>
    </row>
    <row r="46" spans="1:12" x14ac:dyDescent="0.3">
      <c r="A46" s="12"/>
      <c r="B46" s="27" t="s">
        <v>59</v>
      </c>
      <c r="C46" s="75" t="s">
        <v>1</v>
      </c>
      <c r="D46" s="26">
        <v>0.1</v>
      </c>
      <c r="E46" s="26">
        <f>E43*D46</f>
        <v>0.33</v>
      </c>
      <c r="F46" s="26"/>
      <c r="G46" s="9">
        <f t="shared" si="0"/>
        <v>0</v>
      </c>
      <c r="H46" s="26"/>
      <c r="I46" s="9">
        <f t="shared" si="1"/>
        <v>0</v>
      </c>
      <c r="J46" s="26"/>
      <c r="K46" s="9">
        <f t="shared" si="2"/>
        <v>0</v>
      </c>
      <c r="L46" s="9">
        <f t="shared" si="3"/>
        <v>0</v>
      </c>
    </row>
    <row r="47" spans="1:12" x14ac:dyDescent="0.3">
      <c r="A47" s="65"/>
      <c r="B47" s="84" t="s">
        <v>9</v>
      </c>
      <c r="C47" s="64" t="s">
        <v>0</v>
      </c>
      <c r="D47" s="35">
        <v>0.5</v>
      </c>
      <c r="E47" s="16">
        <f>D47*E42</f>
        <v>1.65</v>
      </c>
      <c r="F47" s="16"/>
      <c r="G47" s="9">
        <f t="shared" si="0"/>
        <v>0</v>
      </c>
      <c r="H47" s="16"/>
      <c r="I47" s="9">
        <f t="shared" si="1"/>
        <v>0</v>
      </c>
      <c r="J47" s="16"/>
      <c r="K47" s="9">
        <f t="shared" si="2"/>
        <v>0</v>
      </c>
      <c r="L47" s="9">
        <f t="shared" si="3"/>
        <v>0</v>
      </c>
    </row>
    <row r="48" spans="1:12" x14ac:dyDescent="0.3">
      <c r="A48" s="12">
        <v>8</v>
      </c>
      <c r="B48" s="67" t="s">
        <v>68</v>
      </c>
      <c r="C48" s="74" t="s">
        <v>37</v>
      </c>
      <c r="D48" s="98"/>
      <c r="E48" s="68">
        <f>E28-1.8*1.2</f>
        <v>14.84</v>
      </c>
      <c r="F48" s="69"/>
      <c r="G48" s="9">
        <f t="shared" si="0"/>
        <v>0</v>
      </c>
      <c r="H48" s="26"/>
      <c r="I48" s="9">
        <f t="shared" si="1"/>
        <v>0</v>
      </c>
      <c r="J48" s="26"/>
      <c r="K48" s="9">
        <f t="shared" si="2"/>
        <v>0</v>
      </c>
      <c r="L48" s="9">
        <f t="shared" si="3"/>
        <v>0</v>
      </c>
    </row>
    <row r="49" spans="1:12" x14ac:dyDescent="0.3">
      <c r="A49" s="12"/>
      <c r="B49" s="25" t="s">
        <v>10</v>
      </c>
      <c r="C49" s="64" t="s">
        <v>31</v>
      </c>
      <c r="D49" s="16">
        <v>1</v>
      </c>
      <c r="E49" s="16">
        <f>E48*D49</f>
        <v>14.84</v>
      </c>
      <c r="F49" s="26"/>
      <c r="G49" s="9">
        <f t="shared" si="0"/>
        <v>0</v>
      </c>
      <c r="H49" s="26"/>
      <c r="I49" s="9">
        <f t="shared" si="1"/>
        <v>0</v>
      </c>
      <c r="J49" s="26"/>
      <c r="K49" s="9">
        <f t="shared" si="2"/>
        <v>0</v>
      </c>
      <c r="L49" s="9">
        <f t="shared" si="3"/>
        <v>0</v>
      </c>
    </row>
    <row r="50" spans="1:12" ht="27.6" x14ac:dyDescent="0.3">
      <c r="A50" s="12"/>
      <c r="B50" s="27" t="s">
        <v>67</v>
      </c>
      <c r="C50" s="64" t="s">
        <v>31</v>
      </c>
      <c r="D50" s="26">
        <v>1.05</v>
      </c>
      <c r="E50" s="26">
        <f>D50*E48</f>
        <v>15.582000000000001</v>
      </c>
      <c r="F50" s="26"/>
      <c r="G50" s="9">
        <f t="shared" si="0"/>
        <v>0</v>
      </c>
      <c r="H50" s="26"/>
      <c r="I50" s="9">
        <f t="shared" si="1"/>
        <v>0</v>
      </c>
      <c r="J50" s="26"/>
      <c r="K50" s="9">
        <f t="shared" si="2"/>
        <v>0</v>
      </c>
      <c r="L50" s="9">
        <f t="shared" si="3"/>
        <v>0</v>
      </c>
    </row>
    <row r="51" spans="1:12" x14ac:dyDescent="0.3">
      <c r="A51" s="12"/>
      <c r="B51" s="27" t="s">
        <v>58</v>
      </c>
      <c r="C51" s="75" t="s">
        <v>1</v>
      </c>
      <c r="D51" s="26">
        <v>7</v>
      </c>
      <c r="E51" s="26">
        <f>E48*D51</f>
        <v>103.88</v>
      </c>
      <c r="F51" s="26"/>
      <c r="G51" s="9">
        <f t="shared" si="0"/>
        <v>0</v>
      </c>
      <c r="H51" s="26"/>
      <c r="I51" s="9">
        <f t="shared" si="1"/>
        <v>0</v>
      </c>
      <c r="J51" s="26"/>
      <c r="K51" s="9">
        <f t="shared" si="2"/>
        <v>0</v>
      </c>
      <c r="L51" s="9">
        <f t="shared" si="3"/>
        <v>0</v>
      </c>
    </row>
    <row r="52" spans="1:12" x14ac:dyDescent="0.3">
      <c r="A52" s="12"/>
      <c r="B52" s="27" t="s">
        <v>59</v>
      </c>
      <c r="C52" s="75" t="s">
        <v>1</v>
      </c>
      <c r="D52" s="26">
        <v>0.3</v>
      </c>
      <c r="E52" s="26">
        <f>E49*D52</f>
        <v>4.452</v>
      </c>
      <c r="F52" s="26"/>
      <c r="G52" s="9">
        <f t="shared" si="0"/>
        <v>0</v>
      </c>
      <c r="H52" s="26"/>
      <c r="I52" s="9">
        <f t="shared" si="1"/>
        <v>0</v>
      </c>
      <c r="J52" s="26"/>
      <c r="K52" s="9">
        <f t="shared" si="2"/>
        <v>0</v>
      </c>
      <c r="L52" s="9">
        <f t="shared" si="3"/>
        <v>0</v>
      </c>
    </row>
    <row r="53" spans="1:12" x14ac:dyDescent="0.3">
      <c r="A53" s="12"/>
      <c r="B53" s="27" t="s">
        <v>9</v>
      </c>
      <c r="C53" s="75" t="s">
        <v>0</v>
      </c>
      <c r="D53" s="26">
        <v>0.2</v>
      </c>
      <c r="E53" s="26">
        <f>E48*D53</f>
        <v>2.968</v>
      </c>
      <c r="F53" s="26"/>
      <c r="G53" s="9">
        <f t="shared" si="0"/>
        <v>0</v>
      </c>
      <c r="H53" s="26"/>
      <c r="I53" s="9">
        <f t="shared" si="1"/>
        <v>0</v>
      </c>
      <c r="J53" s="26"/>
      <c r="K53" s="9">
        <f t="shared" si="2"/>
        <v>0</v>
      </c>
      <c r="L53" s="9">
        <f t="shared" si="3"/>
        <v>0</v>
      </c>
    </row>
    <row r="54" spans="1:12" ht="27.6" x14ac:dyDescent="0.3">
      <c r="A54" s="59">
        <v>9</v>
      </c>
      <c r="B54" s="60" t="s">
        <v>69</v>
      </c>
      <c r="C54" s="74" t="s">
        <v>30</v>
      </c>
      <c r="D54" s="61"/>
      <c r="E54" s="62">
        <v>12</v>
      </c>
      <c r="F54" s="63"/>
      <c r="G54" s="9">
        <f t="shared" si="0"/>
        <v>0</v>
      </c>
      <c r="H54" s="30"/>
      <c r="I54" s="9">
        <f t="shared" si="1"/>
        <v>0</v>
      </c>
      <c r="J54" s="30"/>
      <c r="K54" s="9">
        <f t="shared" si="2"/>
        <v>0</v>
      </c>
      <c r="L54" s="9">
        <f t="shared" si="3"/>
        <v>0</v>
      </c>
    </row>
    <row r="55" spans="1:12" x14ac:dyDescent="0.3">
      <c r="A55" s="59"/>
      <c r="B55" s="25" t="s">
        <v>10</v>
      </c>
      <c r="C55" s="64" t="s">
        <v>30</v>
      </c>
      <c r="D55" s="16">
        <v>1</v>
      </c>
      <c r="E55" s="16">
        <f>D55*E54</f>
        <v>12</v>
      </c>
      <c r="F55" s="26"/>
      <c r="G55" s="9">
        <f t="shared" si="0"/>
        <v>0</v>
      </c>
      <c r="H55" s="26"/>
      <c r="I55" s="9">
        <f t="shared" si="1"/>
        <v>0</v>
      </c>
      <c r="J55" s="31"/>
      <c r="K55" s="9">
        <f t="shared" si="2"/>
        <v>0</v>
      </c>
      <c r="L55" s="9">
        <f t="shared" si="3"/>
        <v>0</v>
      </c>
    </row>
    <row r="56" spans="1:12" x14ac:dyDescent="0.3">
      <c r="A56" s="65"/>
      <c r="B56" s="27" t="s">
        <v>70</v>
      </c>
      <c r="C56" s="75" t="s">
        <v>30</v>
      </c>
      <c r="D56" s="28">
        <v>0.12</v>
      </c>
      <c r="E56" s="26">
        <f>E54*D56</f>
        <v>1.44</v>
      </c>
      <c r="F56" s="26"/>
      <c r="G56" s="9">
        <f t="shared" si="0"/>
        <v>0</v>
      </c>
      <c r="H56" s="26"/>
      <c r="I56" s="9">
        <f t="shared" si="1"/>
        <v>0</v>
      </c>
      <c r="J56" s="26"/>
      <c r="K56" s="9">
        <f t="shared" si="2"/>
        <v>0</v>
      </c>
      <c r="L56" s="9">
        <f t="shared" si="3"/>
        <v>0</v>
      </c>
    </row>
    <row r="57" spans="1:12" x14ac:dyDescent="0.3">
      <c r="A57" s="12"/>
      <c r="B57" s="27" t="s">
        <v>58</v>
      </c>
      <c r="C57" s="75" t="s">
        <v>1</v>
      </c>
      <c r="D57" s="26">
        <v>1.5</v>
      </c>
      <c r="E57" s="26">
        <f>E54*D57</f>
        <v>18</v>
      </c>
      <c r="F57" s="26"/>
      <c r="G57" s="9">
        <f t="shared" si="0"/>
        <v>0</v>
      </c>
      <c r="H57" s="26"/>
      <c r="I57" s="9">
        <f t="shared" si="1"/>
        <v>0</v>
      </c>
      <c r="J57" s="26"/>
      <c r="K57" s="9">
        <f t="shared" si="2"/>
        <v>0</v>
      </c>
      <c r="L57" s="9">
        <f t="shared" si="3"/>
        <v>0</v>
      </c>
    </row>
    <row r="58" spans="1:12" x14ac:dyDescent="0.3">
      <c r="A58" s="12"/>
      <c r="B58" s="27" t="s">
        <v>59</v>
      </c>
      <c r="C58" s="75" t="s">
        <v>1</v>
      </c>
      <c r="D58" s="26">
        <v>0.1</v>
      </c>
      <c r="E58" s="26">
        <f>E55*D58</f>
        <v>1.2000000000000002</v>
      </c>
      <c r="F58" s="26"/>
      <c r="G58" s="9">
        <f t="shared" si="0"/>
        <v>0</v>
      </c>
      <c r="H58" s="26"/>
      <c r="I58" s="9">
        <f t="shared" si="1"/>
        <v>0</v>
      </c>
      <c r="J58" s="26"/>
      <c r="K58" s="9">
        <f t="shared" si="2"/>
        <v>0</v>
      </c>
      <c r="L58" s="9">
        <f t="shared" si="3"/>
        <v>0</v>
      </c>
    </row>
    <row r="59" spans="1:12" x14ac:dyDescent="0.3">
      <c r="A59" s="65"/>
      <c r="B59" s="84" t="s">
        <v>9</v>
      </c>
      <c r="C59" s="64" t="s">
        <v>0</v>
      </c>
      <c r="D59" s="35">
        <v>0.3</v>
      </c>
      <c r="E59" s="16">
        <f>D59*E54</f>
        <v>3.5999999999999996</v>
      </c>
      <c r="F59" s="16"/>
      <c r="G59" s="9">
        <f t="shared" si="0"/>
        <v>0</v>
      </c>
      <c r="H59" s="16"/>
      <c r="I59" s="9">
        <f t="shared" si="1"/>
        <v>0</v>
      </c>
      <c r="J59" s="16"/>
      <c r="K59" s="9">
        <f t="shared" si="2"/>
        <v>0</v>
      </c>
      <c r="L59" s="9">
        <f t="shared" si="3"/>
        <v>0</v>
      </c>
    </row>
    <row r="60" spans="1:12" ht="27.6" x14ac:dyDescent="0.3">
      <c r="A60" s="65" t="s">
        <v>76</v>
      </c>
      <c r="B60" s="67" t="s">
        <v>78</v>
      </c>
      <c r="C60" s="74" t="s">
        <v>37</v>
      </c>
      <c r="D60" s="98"/>
      <c r="E60" s="68">
        <v>5</v>
      </c>
      <c r="F60" s="69"/>
      <c r="G60" s="9">
        <f t="shared" si="0"/>
        <v>0</v>
      </c>
      <c r="H60" s="26"/>
      <c r="I60" s="9">
        <f t="shared" si="1"/>
        <v>0</v>
      </c>
      <c r="J60" s="26"/>
      <c r="K60" s="9">
        <f t="shared" si="2"/>
        <v>0</v>
      </c>
      <c r="L60" s="9">
        <f t="shared" si="3"/>
        <v>0</v>
      </c>
    </row>
    <row r="61" spans="1:12" x14ac:dyDescent="0.3">
      <c r="A61" s="65"/>
      <c r="B61" s="25" t="s">
        <v>10</v>
      </c>
      <c r="C61" s="64" t="s">
        <v>31</v>
      </c>
      <c r="D61" s="16">
        <v>1</v>
      </c>
      <c r="E61" s="16">
        <f>E60*D61</f>
        <v>5</v>
      </c>
      <c r="F61" s="26"/>
      <c r="G61" s="9">
        <f t="shared" si="0"/>
        <v>0</v>
      </c>
      <c r="H61" s="26"/>
      <c r="I61" s="9">
        <f t="shared" si="1"/>
        <v>0</v>
      </c>
      <c r="J61" s="26"/>
      <c r="K61" s="9">
        <f t="shared" si="2"/>
        <v>0</v>
      </c>
      <c r="L61" s="9">
        <f t="shared" si="3"/>
        <v>0</v>
      </c>
    </row>
    <row r="62" spans="1:12" ht="27.6" x14ac:dyDescent="0.3">
      <c r="A62" s="65"/>
      <c r="B62" s="27" t="s">
        <v>79</v>
      </c>
      <c r="C62" s="64" t="s">
        <v>31</v>
      </c>
      <c r="D62" s="26">
        <v>1.1000000000000001</v>
      </c>
      <c r="E62" s="26">
        <f>D62*E60</f>
        <v>5.5</v>
      </c>
      <c r="F62" s="26"/>
      <c r="G62" s="9">
        <f t="shared" si="0"/>
        <v>0</v>
      </c>
      <c r="H62" s="26"/>
      <c r="I62" s="9">
        <f t="shared" si="1"/>
        <v>0</v>
      </c>
      <c r="J62" s="26"/>
      <c r="K62" s="9">
        <f t="shared" si="2"/>
        <v>0</v>
      </c>
      <c r="L62" s="9">
        <f t="shared" si="3"/>
        <v>0</v>
      </c>
    </row>
    <row r="63" spans="1:12" x14ac:dyDescent="0.3">
      <c r="A63" s="65"/>
      <c r="B63" s="27" t="s">
        <v>58</v>
      </c>
      <c r="C63" s="75" t="s">
        <v>1</v>
      </c>
      <c r="D63" s="26">
        <v>4</v>
      </c>
      <c r="E63" s="26">
        <f>E60*D63</f>
        <v>20</v>
      </c>
      <c r="F63" s="26"/>
      <c r="G63" s="9">
        <f t="shared" si="0"/>
        <v>0</v>
      </c>
      <c r="H63" s="26"/>
      <c r="I63" s="9">
        <f t="shared" si="1"/>
        <v>0</v>
      </c>
      <c r="J63" s="26"/>
      <c r="K63" s="9">
        <f t="shared" si="2"/>
        <v>0</v>
      </c>
      <c r="L63" s="9">
        <f t="shared" si="3"/>
        <v>0</v>
      </c>
    </row>
    <row r="64" spans="1:12" x14ac:dyDescent="0.3">
      <c r="A64" s="65"/>
      <c r="B64" s="27" t="s">
        <v>80</v>
      </c>
      <c r="C64" s="75" t="s">
        <v>17</v>
      </c>
      <c r="D64" s="26">
        <v>5</v>
      </c>
      <c r="E64" s="26">
        <f>E61*D64</f>
        <v>25</v>
      </c>
      <c r="F64" s="26"/>
      <c r="G64" s="9">
        <f t="shared" si="0"/>
        <v>0</v>
      </c>
      <c r="H64" s="26"/>
      <c r="I64" s="9">
        <f t="shared" si="1"/>
        <v>0</v>
      </c>
      <c r="J64" s="26"/>
      <c r="K64" s="9">
        <f t="shared" si="2"/>
        <v>0</v>
      </c>
      <c r="L64" s="9">
        <f t="shared" si="3"/>
        <v>0</v>
      </c>
    </row>
    <row r="65" spans="1:12" x14ac:dyDescent="0.3">
      <c r="A65" s="65"/>
      <c r="B65" s="27" t="s">
        <v>9</v>
      </c>
      <c r="C65" s="75" t="s">
        <v>0</v>
      </c>
      <c r="D65" s="26">
        <v>0.53</v>
      </c>
      <c r="E65" s="26">
        <f>E60*D65</f>
        <v>2.6500000000000004</v>
      </c>
      <c r="F65" s="26"/>
      <c r="G65" s="9">
        <f t="shared" si="0"/>
        <v>0</v>
      </c>
      <c r="H65" s="26"/>
      <c r="I65" s="9">
        <f t="shared" si="1"/>
        <v>0</v>
      </c>
      <c r="J65" s="26"/>
      <c r="K65" s="9">
        <f t="shared" si="2"/>
        <v>0</v>
      </c>
      <c r="L65" s="9">
        <f t="shared" si="3"/>
        <v>0</v>
      </c>
    </row>
    <row r="66" spans="1:12" ht="27.6" x14ac:dyDescent="0.3">
      <c r="A66" s="65" t="s">
        <v>81</v>
      </c>
      <c r="B66" s="67" t="s">
        <v>82</v>
      </c>
      <c r="C66" s="74" t="s">
        <v>37</v>
      </c>
      <c r="D66" s="98"/>
      <c r="E66" s="68">
        <v>3</v>
      </c>
      <c r="F66" s="69"/>
      <c r="G66" s="9">
        <f t="shared" si="0"/>
        <v>0</v>
      </c>
      <c r="H66" s="26"/>
      <c r="I66" s="9">
        <f t="shared" si="1"/>
        <v>0</v>
      </c>
      <c r="J66" s="26"/>
      <c r="K66" s="9">
        <f t="shared" si="2"/>
        <v>0</v>
      </c>
      <c r="L66" s="9">
        <f t="shared" si="3"/>
        <v>0</v>
      </c>
    </row>
    <row r="67" spans="1:12" x14ac:dyDescent="0.3">
      <c r="A67" s="65"/>
      <c r="B67" s="25" t="s">
        <v>10</v>
      </c>
      <c r="C67" s="64" t="s">
        <v>31</v>
      </c>
      <c r="D67" s="16">
        <v>1</v>
      </c>
      <c r="E67" s="16">
        <f>E66*D67</f>
        <v>3</v>
      </c>
      <c r="F67" s="26"/>
      <c r="G67" s="9">
        <f t="shared" si="0"/>
        <v>0</v>
      </c>
      <c r="H67" s="26"/>
      <c r="I67" s="9">
        <f t="shared" si="1"/>
        <v>0</v>
      </c>
      <c r="J67" s="26"/>
      <c r="K67" s="9">
        <f t="shared" si="2"/>
        <v>0</v>
      </c>
      <c r="L67" s="9">
        <f t="shared" si="3"/>
        <v>0</v>
      </c>
    </row>
    <row r="68" spans="1:12" ht="27.6" x14ac:dyDescent="0.3">
      <c r="A68" s="65"/>
      <c r="B68" s="27" t="s">
        <v>85</v>
      </c>
      <c r="C68" s="64" t="s">
        <v>31</v>
      </c>
      <c r="D68" s="26">
        <v>1.1000000000000001</v>
      </c>
      <c r="E68" s="26">
        <f>D68*E66</f>
        <v>3.3000000000000003</v>
      </c>
      <c r="F68" s="26"/>
      <c r="G68" s="9">
        <f t="shared" si="0"/>
        <v>0</v>
      </c>
      <c r="H68" s="26"/>
      <c r="I68" s="9">
        <f t="shared" si="1"/>
        <v>0</v>
      </c>
      <c r="J68" s="26"/>
      <c r="K68" s="9">
        <f t="shared" si="2"/>
        <v>0</v>
      </c>
      <c r="L68" s="9">
        <f t="shared" si="3"/>
        <v>0</v>
      </c>
    </row>
    <row r="69" spans="1:12" x14ac:dyDescent="0.3">
      <c r="A69" s="65"/>
      <c r="B69" s="27" t="s">
        <v>83</v>
      </c>
      <c r="C69" s="75" t="s">
        <v>1</v>
      </c>
      <c r="D69" s="26">
        <v>1.2</v>
      </c>
      <c r="E69" s="26">
        <f>E66*D69</f>
        <v>3.5999999999999996</v>
      </c>
      <c r="F69" s="26"/>
      <c r="G69" s="9">
        <f t="shared" si="0"/>
        <v>0</v>
      </c>
      <c r="H69" s="26"/>
      <c r="I69" s="9">
        <f t="shared" si="1"/>
        <v>0</v>
      </c>
      <c r="J69" s="26"/>
      <c r="K69" s="9">
        <f t="shared" si="2"/>
        <v>0</v>
      </c>
      <c r="L69" s="9">
        <f t="shared" si="3"/>
        <v>0</v>
      </c>
    </row>
    <row r="70" spans="1:12" x14ac:dyDescent="0.3">
      <c r="A70" s="65"/>
      <c r="B70" s="27" t="s">
        <v>80</v>
      </c>
      <c r="C70" s="75" t="s">
        <v>17</v>
      </c>
      <c r="D70" s="26">
        <v>5</v>
      </c>
      <c r="E70" s="26">
        <f>E67*D70</f>
        <v>15</v>
      </c>
      <c r="F70" s="26"/>
      <c r="G70" s="9">
        <f t="shared" si="0"/>
        <v>0</v>
      </c>
      <c r="H70" s="26"/>
      <c r="I70" s="9">
        <f t="shared" si="1"/>
        <v>0</v>
      </c>
      <c r="J70" s="26"/>
      <c r="K70" s="9">
        <f t="shared" si="2"/>
        <v>0</v>
      </c>
      <c r="L70" s="9">
        <f t="shared" si="3"/>
        <v>0</v>
      </c>
    </row>
    <row r="71" spans="1:12" x14ac:dyDescent="0.3">
      <c r="A71" s="65"/>
      <c r="B71" s="27" t="s">
        <v>9</v>
      </c>
      <c r="C71" s="75" t="s">
        <v>0</v>
      </c>
      <c r="D71" s="26">
        <v>0.53</v>
      </c>
      <c r="E71" s="26">
        <f>E66*D71</f>
        <v>1.59</v>
      </c>
      <c r="F71" s="26"/>
      <c r="G71" s="9">
        <f t="shared" si="0"/>
        <v>0</v>
      </c>
      <c r="H71" s="26"/>
      <c r="I71" s="9">
        <f t="shared" si="1"/>
        <v>0</v>
      </c>
      <c r="J71" s="26"/>
      <c r="K71" s="9">
        <f t="shared" si="2"/>
        <v>0</v>
      </c>
      <c r="L71" s="9">
        <f t="shared" si="3"/>
        <v>0</v>
      </c>
    </row>
    <row r="72" spans="1:12" x14ac:dyDescent="0.3">
      <c r="A72" s="12">
        <v>12</v>
      </c>
      <c r="B72" s="6" t="s">
        <v>84</v>
      </c>
      <c r="C72" s="74" t="s">
        <v>11</v>
      </c>
      <c r="D72" s="7"/>
      <c r="E72" s="7">
        <v>2.5</v>
      </c>
      <c r="F72" s="8"/>
      <c r="G72" s="9">
        <f t="shared" ref="G72:G135" si="4">F72*E72</f>
        <v>0</v>
      </c>
      <c r="H72" s="8"/>
      <c r="I72" s="9">
        <f t="shared" ref="I72:I135" si="5">H72*E72</f>
        <v>0</v>
      </c>
      <c r="J72" s="8"/>
      <c r="K72" s="9">
        <f t="shared" ref="K72:K135" si="6">J72*E72</f>
        <v>0</v>
      </c>
      <c r="L72" s="9">
        <f t="shared" ref="L72:L135" si="7">G72+I72+K72</f>
        <v>0</v>
      </c>
    </row>
    <row r="73" spans="1:12" x14ac:dyDescent="0.3">
      <c r="A73" s="12">
        <v>13</v>
      </c>
      <c r="B73" s="6" t="s">
        <v>210</v>
      </c>
      <c r="C73" s="74" t="s">
        <v>11</v>
      </c>
      <c r="D73" s="7"/>
      <c r="E73" s="7">
        <v>145</v>
      </c>
      <c r="F73" s="8"/>
      <c r="G73" s="9">
        <f t="shared" si="4"/>
        <v>0</v>
      </c>
      <c r="H73" s="8"/>
      <c r="I73" s="9">
        <f t="shared" si="5"/>
        <v>0</v>
      </c>
      <c r="J73" s="8"/>
      <c r="K73" s="9">
        <f t="shared" si="6"/>
        <v>0</v>
      </c>
      <c r="L73" s="9">
        <f t="shared" si="7"/>
        <v>0</v>
      </c>
    </row>
    <row r="74" spans="1:12" x14ac:dyDescent="0.3">
      <c r="A74" s="12"/>
      <c r="B74" s="25" t="s">
        <v>10</v>
      </c>
      <c r="C74" s="64" t="s">
        <v>31</v>
      </c>
      <c r="D74" s="16">
        <v>1</v>
      </c>
      <c r="E74" s="16">
        <f>E73*D74</f>
        <v>145</v>
      </c>
      <c r="F74" s="26"/>
      <c r="G74" s="9">
        <f t="shared" si="4"/>
        <v>0</v>
      </c>
      <c r="H74" s="31"/>
      <c r="I74" s="9">
        <f t="shared" si="5"/>
        <v>0</v>
      </c>
      <c r="J74" s="31"/>
      <c r="K74" s="9">
        <f t="shared" si="6"/>
        <v>0</v>
      </c>
      <c r="L74" s="9">
        <f t="shared" si="7"/>
        <v>0</v>
      </c>
    </row>
    <row r="75" spans="1:12" x14ac:dyDescent="0.3">
      <c r="A75" s="12"/>
      <c r="B75" s="85" t="s">
        <v>86</v>
      </c>
      <c r="C75" s="76" t="s">
        <v>11</v>
      </c>
      <c r="D75" s="34">
        <v>0.63</v>
      </c>
      <c r="E75" s="31">
        <f>E73*D75</f>
        <v>91.35</v>
      </c>
      <c r="F75" s="31"/>
      <c r="G75" s="9">
        <f t="shared" si="4"/>
        <v>0</v>
      </c>
      <c r="H75" s="31"/>
      <c r="I75" s="9">
        <f t="shared" si="5"/>
        <v>0</v>
      </c>
      <c r="J75" s="31"/>
      <c r="K75" s="9">
        <f t="shared" si="6"/>
        <v>0</v>
      </c>
      <c r="L75" s="9">
        <f t="shared" si="7"/>
        <v>0</v>
      </c>
    </row>
    <row r="76" spans="1:12" x14ac:dyDescent="0.3">
      <c r="A76" s="12"/>
      <c r="B76" s="58" t="s">
        <v>9</v>
      </c>
      <c r="C76" s="64" t="s">
        <v>0</v>
      </c>
      <c r="D76" s="16">
        <v>1</v>
      </c>
      <c r="E76" s="31">
        <f>E73*D76</f>
        <v>145</v>
      </c>
      <c r="F76" s="31"/>
      <c r="G76" s="9">
        <f t="shared" si="4"/>
        <v>0</v>
      </c>
      <c r="H76" s="31"/>
      <c r="I76" s="9">
        <f t="shared" si="5"/>
        <v>0</v>
      </c>
      <c r="J76" s="31"/>
      <c r="K76" s="9">
        <f t="shared" si="6"/>
        <v>0</v>
      </c>
      <c r="L76" s="9">
        <f t="shared" si="7"/>
        <v>0</v>
      </c>
    </row>
    <row r="77" spans="1:12" ht="27.6" x14ac:dyDescent="0.3">
      <c r="A77" s="12">
        <v>14</v>
      </c>
      <c r="B77" s="6" t="s">
        <v>87</v>
      </c>
      <c r="C77" s="74" t="s">
        <v>30</v>
      </c>
      <c r="D77" s="14"/>
      <c r="E77" s="101">
        <v>22</v>
      </c>
      <c r="F77" s="8"/>
      <c r="G77" s="9">
        <f t="shared" si="4"/>
        <v>0</v>
      </c>
      <c r="H77" s="8"/>
      <c r="I77" s="9">
        <f t="shared" si="5"/>
        <v>0</v>
      </c>
      <c r="J77" s="8"/>
      <c r="K77" s="9">
        <f t="shared" si="6"/>
        <v>0</v>
      </c>
      <c r="L77" s="9">
        <f t="shared" si="7"/>
        <v>0</v>
      </c>
    </row>
    <row r="78" spans="1:12" x14ac:dyDescent="0.3">
      <c r="A78" s="12"/>
      <c r="B78" s="25" t="s">
        <v>10</v>
      </c>
      <c r="C78" s="64" t="s">
        <v>31</v>
      </c>
      <c r="D78" s="16">
        <v>1</v>
      </c>
      <c r="E78" s="16">
        <f>E77*D78</f>
        <v>22</v>
      </c>
      <c r="F78" s="26"/>
      <c r="G78" s="9">
        <f t="shared" si="4"/>
        <v>0</v>
      </c>
      <c r="H78" s="31"/>
      <c r="I78" s="9">
        <f t="shared" si="5"/>
        <v>0</v>
      </c>
      <c r="J78" s="26"/>
      <c r="K78" s="9">
        <f t="shared" si="6"/>
        <v>0</v>
      </c>
      <c r="L78" s="9">
        <f t="shared" si="7"/>
        <v>0</v>
      </c>
    </row>
    <row r="79" spans="1:12" x14ac:dyDescent="0.3">
      <c r="A79" s="12"/>
      <c r="B79" s="27" t="s">
        <v>63</v>
      </c>
      <c r="C79" s="75" t="s">
        <v>54</v>
      </c>
      <c r="D79" s="26">
        <v>0.01</v>
      </c>
      <c r="E79" s="26">
        <f>E77*D79:D1153</f>
        <v>0.22</v>
      </c>
      <c r="F79" s="26"/>
      <c r="G79" s="9">
        <f t="shared" si="4"/>
        <v>0</v>
      </c>
      <c r="H79" s="26"/>
      <c r="I79" s="9">
        <f t="shared" si="5"/>
        <v>0</v>
      </c>
      <c r="J79" s="26"/>
      <c r="K79" s="9">
        <f t="shared" si="6"/>
        <v>0</v>
      </c>
      <c r="L79" s="9">
        <f t="shared" si="7"/>
        <v>0</v>
      </c>
    </row>
    <row r="80" spans="1:12" x14ac:dyDescent="0.3">
      <c r="A80" s="12"/>
      <c r="B80" s="85" t="s">
        <v>86</v>
      </c>
      <c r="C80" s="76" t="s">
        <v>11</v>
      </c>
      <c r="D80" s="34">
        <v>0.02</v>
      </c>
      <c r="E80" s="31">
        <f>E78*D80</f>
        <v>0.44</v>
      </c>
      <c r="F80" s="31"/>
      <c r="G80" s="9">
        <f t="shared" si="4"/>
        <v>0</v>
      </c>
      <c r="H80" s="31"/>
      <c r="I80" s="9">
        <f t="shared" si="5"/>
        <v>0</v>
      </c>
      <c r="J80" s="31"/>
      <c r="K80" s="9">
        <f t="shared" si="6"/>
        <v>0</v>
      </c>
      <c r="L80" s="9">
        <f t="shared" si="7"/>
        <v>0</v>
      </c>
    </row>
    <row r="81" spans="1:12" x14ac:dyDescent="0.3">
      <c r="A81" s="12"/>
      <c r="B81" s="36" t="s">
        <v>2</v>
      </c>
      <c r="C81" s="93" t="s">
        <v>0</v>
      </c>
      <c r="D81" s="11">
        <v>0.2</v>
      </c>
      <c r="E81" s="8">
        <f>E77*D81</f>
        <v>4.4000000000000004</v>
      </c>
      <c r="F81" s="8"/>
      <c r="G81" s="9">
        <f t="shared" si="4"/>
        <v>0</v>
      </c>
      <c r="H81" s="8"/>
      <c r="I81" s="9">
        <f t="shared" si="5"/>
        <v>0</v>
      </c>
      <c r="J81" s="8"/>
      <c r="K81" s="9">
        <f t="shared" si="6"/>
        <v>0</v>
      </c>
      <c r="L81" s="9">
        <f t="shared" si="7"/>
        <v>0</v>
      </c>
    </row>
    <row r="82" spans="1:12" ht="27.6" x14ac:dyDescent="0.3">
      <c r="A82" s="12">
        <v>15</v>
      </c>
      <c r="B82" s="6" t="s">
        <v>92</v>
      </c>
      <c r="C82" s="74" t="s">
        <v>11</v>
      </c>
      <c r="D82" s="7"/>
      <c r="E82" s="7">
        <v>10.7</v>
      </c>
      <c r="F82" s="8"/>
      <c r="G82" s="9">
        <f t="shared" si="4"/>
        <v>0</v>
      </c>
      <c r="H82" s="8"/>
      <c r="I82" s="9">
        <f t="shared" si="5"/>
        <v>0</v>
      </c>
      <c r="J82" s="8"/>
      <c r="K82" s="9">
        <f t="shared" si="6"/>
        <v>0</v>
      </c>
      <c r="L82" s="9">
        <f t="shared" si="7"/>
        <v>0</v>
      </c>
    </row>
    <row r="83" spans="1:12" x14ac:dyDescent="0.3">
      <c r="A83" s="12"/>
      <c r="B83" s="25" t="s">
        <v>10</v>
      </c>
      <c r="C83" s="64" t="s">
        <v>31</v>
      </c>
      <c r="D83" s="16">
        <v>1</v>
      </c>
      <c r="E83" s="16">
        <f>E82*D83</f>
        <v>10.7</v>
      </c>
      <c r="F83" s="26"/>
      <c r="G83" s="9">
        <f t="shared" si="4"/>
        <v>0</v>
      </c>
      <c r="H83" s="16"/>
      <c r="I83" s="9">
        <f t="shared" si="5"/>
        <v>0</v>
      </c>
      <c r="J83" s="16"/>
      <c r="K83" s="9">
        <f t="shared" si="6"/>
        <v>0</v>
      </c>
      <c r="L83" s="9">
        <f t="shared" si="7"/>
        <v>0</v>
      </c>
    </row>
    <row r="84" spans="1:12" x14ac:dyDescent="0.3">
      <c r="A84" s="12"/>
      <c r="B84" s="25" t="s">
        <v>91</v>
      </c>
      <c r="C84" s="64" t="s">
        <v>1</v>
      </c>
      <c r="D84" s="16">
        <v>3</v>
      </c>
      <c r="E84" s="31">
        <f>E81*D84</f>
        <v>13.200000000000001</v>
      </c>
      <c r="F84" s="31"/>
      <c r="G84" s="9">
        <f t="shared" si="4"/>
        <v>0</v>
      </c>
      <c r="H84" s="31"/>
      <c r="I84" s="9">
        <f t="shared" si="5"/>
        <v>0</v>
      </c>
      <c r="J84" s="31"/>
      <c r="K84" s="9">
        <f t="shared" si="6"/>
        <v>0</v>
      </c>
      <c r="L84" s="9">
        <f t="shared" si="7"/>
        <v>0</v>
      </c>
    </row>
    <row r="85" spans="1:12" x14ac:dyDescent="0.3">
      <c r="A85" s="12"/>
      <c r="B85" s="86" t="s">
        <v>88</v>
      </c>
      <c r="C85" s="64" t="s">
        <v>1</v>
      </c>
      <c r="D85" s="16">
        <v>2</v>
      </c>
      <c r="E85" s="31">
        <f>E82*D85</f>
        <v>21.4</v>
      </c>
      <c r="F85" s="31"/>
      <c r="G85" s="9">
        <f t="shared" si="4"/>
        <v>0</v>
      </c>
      <c r="H85" s="31"/>
      <c r="I85" s="9">
        <f t="shared" si="5"/>
        <v>0</v>
      </c>
      <c r="J85" s="31"/>
      <c r="K85" s="9">
        <f t="shared" si="6"/>
        <v>0</v>
      </c>
      <c r="L85" s="9">
        <f t="shared" si="7"/>
        <v>0</v>
      </c>
    </row>
    <row r="86" spans="1:12" x14ac:dyDescent="0.3">
      <c r="A86" s="12"/>
      <c r="B86" s="32" t="s">
        <v>89</v>
      </c>
      <c r="C86" s="64" t="s">
        <v>1</v>
      </c>
      <c r="D86" s="16">
        <v>0.63</v>
      </c>
      <c r="E86" s="31">
        <f>E82*D86</f>
        <v>6.7409999999999997</v>
      </c>
      <c r="F86" s="31"/>
      <c r="G86" s="9">
        <f t="shared" si="4"/>
        <v>0</v>
      </c>
      <c r="H86" s="31"/>
      <c r="I86" s="9">
        <f t="shared" si="5"/>
        <v>0</v>
      </c>
      <c r="J86" s="31"/>
      <c r="K86" s="9">
        <f t="shared" si="6"/>
        <v>0</v>
      </c>
      <c r="L86" s="9">
        <f t="shared" si="7"/>
        <v>0</v>
      </c>
    </row>
    <row r="87" spans="1:12" x14ac:dyDescent="0.3">
      <c r="A87" s="12"/>
      <c r="B87" s="32" t="s">
        <v>90</v>
      </c>
      <c r="C87" s="64" t="s">
        <v>1</v>
      </c>
      <c r="D87" s="16">
        <v>0.12</v>
      </c>
      <c r="E87" s="31">
        <f>E82*D87</f>
        <v>1.2839999999999998</v>
      </c>
      <c r="F87" s="31"/>
      <c r="G87" s="9">
        <f t="shared" si="4"/>
        <v>0</v>
      </c>
      <c r="H87" s="31"/>
      <c r="I87" s="9">
        <f t="shared" si="5"/>
        <v>0</v>
      </c>
      <c r="J87" s="31"/>
      <c r="K87" s="9">
        <f t="shared" si="6"/>
        <v>0</v>
      </c>
      <c r="L87" s="9">
        <f t="shared" si="7"/>
        <v>0</v>
      </c>
    </row>
    <row r="88" spans="1:12" x14ac:dyDescent="0.3">
      <c r="A88" s="12"/>
      <c r="B88" s="33" t="s">
        <v>14</v>
      </c>
      <c r="C88" s="76" t="s">
        <v>12</v>
      </c>
      <c r="D88" s="99"/>
      <c r="E88" s="26">
        <v>5</v>
      </c>
      <c r="F88" s="26"/>
      <c r="G88" s="9">
        <f t="shared" si="4"/>
        <v>0</v>
      </c>
      <c r="H88" s="34"/>
      <c r="I88" s="9">
        <f t="shared" si="5"/>
        <v>0</v>
      </c>
      <c r="J88" s="34"/>
      <c r="K88" s="9">
        <f t="shared" si="6"/>
        <v>0</v>
      </c>
      <c r="L88" s="9">
        <f t="shared" si="7"/>
        <v>0</v>
      </c>
    </row>
    <row r="89" spans="1:12" x14ac:dyDescent="0.3">
      <c r="A89" s="12"/>
      <c r="B89" s="87" t="s">
        <v>15</v>
      </c>
      <c r="C89" s="64" t="s">
        <v>13</v>
      </c>
      <c r="D89" s="16"/>
      <c r="E89" s="31">
        <v>3</v>
      </c>
      <c r="F89" s="31"/>
      <c r="G89" s="9">
        <f t="shared" si="4"/>
        <v>0</v>
      </c>
      <c r="H89" s="31"/>
      <c r="I89" s="9">
        <f t="shared" si="5"/>
        <v>0</v>
      </c>
      <c r="J89" s="31"/>
      <c r="K89" s="9">
        <f t="shared" si="6"/>
        <v>0</v>
      </c>
      <c r="L89" s="9">
        <f t="shared" si="7"/>
        <v>0</v>
      </c>
    </row>
    <row r="90" spans="1:12" x14ac:dyDescent="0.3">
      <c r="A90" s="12"/>
      <c r="B90" s="87" t="s">
        <v>16</v>
      </c>
      <c r="C90" s="64" t="s">
        <v>0</v>
      </c>
      <c r="D90" s="16">
        <v>0.5</v>
      </c>
      <c r="E90" s="31">
        <f>E82*D90</f>
        <v>5.35</v>
      </c>
      <c r="F90" s="31"/>
      <c r="G90" s="9">
        <f t="shared" si="4"/>
        <v>0</v>
      </c>
      <c r="H90" s="31"/>
      <c r="I90" s="9">
        <f t="shared" si="5"/>
        <v>0</v>
      </c>
      <c r="J90" s="31"/>
      <c r="K90" s="9">
        <f t="shared" si="6"/>
        <v>0</v>
      </c>
      <c r="L90" s="9">
        <f t="shared" si="7"/>
        <v>0</v>
      </c>
    </row>
    <row r="91" spans="1:12" ht="27.6" x14ac:dyDescent="0.3">
      <c r="A91" s="12">
        <v>16</v>
      </c>
      <c r="B91" s="6" t="s">
        <v>93</v>
      </c>
      <c r="C91" s="74" t="s">
        <v>11</v>
      </c>
      <c r="D91" s="7"/>
      <c r="E91" s="7">
        <v>22</v>
      </c>
      <c r="F91" s="8"/>
      <c r="G91" s="9">
        <f t="shared" si="4"/>
        <v>0</v>
      </c>
      <c r="H91" s="8"/>
      <c r="I91" s="9">
        <f t="shared" si="5"/>
        <v>0</v>
      </c>
      <c r="J91" s="8"/>
      <c r="K91" s="9">
        <f t="shared" si="6"/>
        <v>0</v>
      </c>
      <c r="L91" s="9">
        <f t="shared" si="7"/>
        <v>0</v>
      </c>
    </row>
    <row r="92" spans="1:12" x14ac:dyDescent="0.3">
      <c r="A92" s="12"/>
      <c r="B92" s="25" t="s">
        <v>10</v>
      </c>
      <c r="C92" s="64" t="s">
        <v>31</v>
      </c>
      <c r="D92" s="16">
        <v>1</v>
      </c>
      <c r="E92" s="16">
        <f>E91*D92</f>
        <v>22</v>
      </c>
      <c r="F92" s="26"/>
      <c r="G92" s="9">
        <f t="shared" si="4"/>
        <v>0</v>
      </c>
      <c r="H92" s="16"/>
      <c r="I92" s="9">
        <f t="shared" si="5"/>
        <v>0</v>
      </c>
      <c r="J92" s="16"/>
      <c r="K92" s="9">
        <f t="shared" si="6"/>
        <v>0</v>
      </c>
      <c r="L92" s="9">
        <f t="shared" si="7"/>
        <v>0</v>
      </c>
    </row>
    <row r="93" spans="1:12" x14ac:dyDescent="0.3">
      <c r="A93" s="12"/>
      <c r="B93" s="86" t="s">
        <v>102</v>
      </c>
      <c r="C93" s="64" t="s">
        <v>31</v>
      </c>
      <c r="D93" s="16">
        <v>1.1000000000000001</v>
      </c>
      <c r="E93" s="31">
        <f>E91*D93</f>
        <v>24.200000000000003</v>
      </c>
      <c r="F93" s="31"/>
      <c r="G93" s="9">
        <f t="shared" si="4"/>
        <v>0</v>
      </c>
      <c r="H93" s="31"/>
      <c r="I93" s="9">
        <f t="shared" si="5"/>
        <v>0</v>
      </c>
      <c r="J93" s="31"/>
      <c r="K93" s="9">
        <f t="shared" si="6"/>
        <v>0</v>
      </c>
      <c r="L93" s="9">
        <f t="shared" si="7"/>
        <v>0</v>
      </c>
    </row>
    <row r="94" spans="1:12" x14ac:dyDescent="0.3">
      <c r="A94" s="12"/>
      <c r="B94" s="32" t="s">
        <v>80</v>
      </c>
      <c r="C94" s="64" t="s">
        <v>17</v>
      </c>
      <c r="D94" s="16">
        <v>1</v>
      </c>
      <c r="E94" s="31">
        <f>E91*D94</f>
        <v>22</v>
      </c>
      <c r="F94" s="31"/>
      <c r="G94" s="9">
        <f t="shared" si="4"/>
        <v>0</v>
      </c>
      <c r="H94" s="31"/>
      <c r="I94" s="9">
        <f t="shared" si="5"/>
        <v>0</v>
      </c>
      <c r="J94" s="31"/>
      <c r="K94" s="9">
        <f t="shared" si="6"/>
        <v>0</v>
      </c>
      <c r="L94" s="9">
        <f t="shared" si="7"/>
        <v>0</v>
      </c>
    </row>
    <row r="95" spans="1:12" x14ac:dyDescent="0.3">
      <c r="A95" s="12"/>
      <c r="B95" s="32" t="s">
        <v>94</v>
      </c>
      <c r="C95" s="64" t="s">
        <v>1</v>
      </c>
      <c r="D95" s="16">
        <v>0.45</v>
      </c>
      <c r="E95" s="31">
        <f>E91*D95</f>
        <v>9.9</v>
      </c>
      <c r="F95" s="31"/>
      <c r="G95" s="9">
        <f t="shared" si="4"/>
        <v>0</v>
      </c>
      <c r="H95" s="31"/>
      <c r="I95" s="9">
        <f t="shared" si="5"/>
        <v>0</v>
      </c>
      <c r="J95" s="31"/>
      <c r="K95" s="9">
        <f t="shared" si="6"/>
        <v>0</v>
      </c>
      <c r="L95" s="9">
        <f t="shared" si="7"/>
        <v>0</v>
      </c>
    </row>
    <row r="96" spans="1:12" x14ac:dyDescent="0.3">
      <c r="A96" s="12"/>
      <c r="B96" s="87" t="s">
        <v>16</v>
      </c>
      <c r="C96" s="64" t="s">
        <v>0</v>
      </c>
      <c r="D96" s="16">
        <v>0.5</v>
      </c>
      <c r="E96" s="31">
        <f>E91*D96</f>
        <v>11</v>
      </c>
      <c r="F96" s="31"/>
      <c r="G96" s="9">
        <f t="shared" si="4"/>
        <v>0</v>
      </c>
      <c r="H96" s="31"/>
      <c r="I96" s="9">
        <f t="shared" si="5"/>
        <v>0</v>
      </c>
      <c r="J96" s="31"/>
      <c r="K96" s="9">
        <f t="shared" si="6"/>
        <v>0</v>
      </c>
      <c r="L96" s="9">
        <f t="shared" si="7"/>
        <v>0</v>
      </c>
    </row>
    <row r="97" spans="1:12" ht="27.6" x14ac:dyDescent="0.3">
      <c r="A97" s="65" t="s">
        <v>98</v>
      </c>
      <c r="B97" s="67" t="s">
        <v>95</v>
      </c>
      <c r="C97" s="74" t="s">
        <v>30</v>
      </c>
      <c r="D97" s="98"/>
      <c r="E97" s="68">
        <v>11</v>
      </c>
      <c r="F97" s="69"/>
      <c r="G97" s="9">
        <f t="shared" si="4"/>
        <v>0</v>
      </c>
      <c r="H97" s="26"/>
      <c r="I97" s="9">
        <f t="shared" si="5"/>
        <v>0</v>
      </c>
      <c r="J97" s="26"/>
      <c r="K97" s="9">
        <f t="shared" si="6"/>
        <v>0</v>
      </c>
      <c r="L97" s="9">
        <f t="shared" si="7"/>
        <v>0</v>
      </c>
    </row>
    <row r="98" spans="1:12" x14ac:dyDescent="0.3">
      <c r="A98" s="65"/>
      <c r="B98" s="25" t="s">
        <v>10</v>
      </c>
      <c r="C98" s="64" t="s">
        <v>30</v>
      </c>
      <c r="D98" s="16">
        <v>1</v>
      </c>
      <c r="E98" s="16">
        <f>E97*D98</f>
        <v>11</v>
      </c>
      <c r="F98" s="26"/>
      <c r="G98" s="9">
        <f t="shared" si="4"/>
        <v>0</v>
      </c>
      <c r="H98" s="26"/>
      <c r="I98" s="9">
        <f t="shared" si="5"/>
        <v>0</v>
      </c>
      <c r="J98" s="26"/>
      <c r="K98" s="9">
        <f t="shared" si="6"/>
        <v>0</v>
      </c>
      <c r="L98" s="9">
        <f t="shared" si="7"/>
        <v>0</v>
      </c>
    </row>
    <row r="99" spans="1:12" ht="27.6" x14ac:dyDescent="0.3">
      <c r="A99" s="65"/>
      <c r="B99" s="27" t="s">
        <v>104</v>
      </c>
      <c r="C99" s="64" t="s">
        <v>30</v>
      </c>
      <c r="D99" s="26">
        <v>1.1000000000000001</v>
      </c>
      <c r="E99" s="26">
        <f>D99*E97</f>
        <v>12.100000000000001</v>
      </c>
      <c r="F99" s="26"/>
      <c r="G99" s="9">
        <f t="shared" si="4"/>
        <v>0</v>
      </c>
      <c r="H99" s="26"/>
      <c r="I99" s="9">
        <f t="shared" si="5"/>
        <v>0</v>
      </c>
      <c r="J99" s="26"/>
      <c r="K99" s="9">
        <f t="shared" si="6"/>
        <v>0</v>
      </c>
      <c r="L99" s="9">
        <f t="shared" si="7"/>
        <v>0</v>
      </c>
    </row>
    <row r="100" spans="1:12" x14ac:dyDescent="0.3">
      <c r="A100" s="65"/>
      <c r="B100" s="27" t="s">
        <v>96</v>
      </c>
      <c r="C100" s="75" t="s">
        <v>12</v>
      </c>
      <c r="D100" s="26">
        <v>0.2</v>
      </c>
      <c r="E100" s="100">
        <f>E97*D100</f>
        <v>2.2000000000000002</v>
      </c>
      <c r="F100" s="26"/>
      <c r="G100" s="9">
        <f t="shared" si="4"/>
        <v>0</v>
      </c>
      <c r="H100" s="26"/>
      <c r="I100" s="9">
        <f t="shared" si="5"/>
        <v>0</v>
      </c>
      <c r="J100" s="26"/>
      <c r="K100" s="9">
        <f t="shared" si="6"/>
        <v>0</v>
      </c>
      <c r="L100" s="9">
        <f t="shared" si="7"/>
        <v>0</v>
      </c>
    </row>
    <row r="101" spans="1:12" x14ac:dyDescent="0.3">
      <c r="A101" s="65"/>
      <c r="B101" s="27" t="s">
        <v>80</v>
      </c>
      <c r="C101" s="75" t="s">
        <v>17</v>
      </c>
      <c r="D101" s="26">
        <v>5</v>
      </c>
      <c r="E101" s="26">
        <f>E98*D101</f>
        <v>55</v>
      </c>
      <c r="F101" s="26"/>
      <c r="G101" s="9">
        <f t="shared" si="4"/>
        <v>0</v>
      </c>
      <c r="H101" s="26"/>
      <c r="I101" s="9">
        <f t="shared" si="5"/>
        <v>0</v>
      </c>
      <c r="J101" s="26"/>
      <c r="K101" s="9">
        <f t="shared" si="6"/>
        <v>0</v>
      </c>
      <c r="L101" s="9">
        <f t="shared" si="7"/>
        <v>0</v>
      </c>
    </row>
    <row r="102" spans="1:12" x14ac:dyDescent="0.3">
      <c r="A102" s="65"/>
      <c r="B102" s="27" t="s">
        <v>9</v>
      </c>
      <c r="C102" s="75" t="s">
        <v>0</v>
      </c>
      <c r="D102" s="26">
        <v>0.53</v>
      </c>
      <c r="E102" s="26">
        <f>E97*D102</f>
        <v>5.83</v>
      </c>
      <c r="F102" s="26"/>
      <c r="G102" s="9">
        <f t="shared" si="4"/>
        <v>0</v>
      </c>
      <c r="H102" s="26"/>
      <c r="I102" s="9">
        <f t="shared" si="5"/>
        <v>0</v>
      </c>
      <c r="J102" s="26"/>
      <c r="K102" s="9">
        <f t="shared" si="6"/>
        <v>0</v>
      </c>
      <c r="L102" s="9">
        <f t="shared" si="7"/>
        <v>0</v>
      </c>
    </row>
    <row r="103" spans="1:12" ht="27.6" x14ac:dyDescent="0.3">
      <c r="A103" s="65" t="s">
        <v>133</v>
      </c>
      <c r="B103" s="67" t="s">
        <v>100</v>
      </c>
      <c r="C103" s="74" t="s">
        <v>30</v>
      </c>
      <c r="D103" s="98"/>
      <c r="E103" s="68">
        <v>12</v>
      </c>
      <c r="F103" s="69"/>
      <c r="G103" s="9">
        <f t="shared" si="4"/>
        <v>0</v>
      </c>
      <c r="H103" s="26"/>
      <c r="I103" s="9">
        <f t="shared" si="5"/>
        <v>0</v>
      </c>
      <c r="J103" s="26"/>
      <c r="K103" s="9">
        <f t="shared" si="6"/>
        <v>0</v>
      </c>
      <c r="L103" s="9">
        <f t="shared" si="7"/>
        <v>0</v>
      </c>
    </row>
    <row r="104" spans="1:12" x14ac:dyDescent="0.3">
      <c r="A104" s="65"/>
      <c r="B104" s="25" t="s">
        <v>10</v>
      </c>
      <c r="C104" s="64" t="s">
        <v>30</v>
      </c>
      <c r="D104" s="16">
        <v>1</v>
      </c>
      <c r="E104" s="16">
        <f>E103*D104</f>
        <v>12</v>
      </c>
      <c r="F104" s="26"/>
      <c r="G104" s="9">
        <f t="shared" si="4"/>
        <v>0</v>
      </c>
      <c r="H104" s="26"/>
      <c r="I104" s="9">
        <f t="shared" si="5"/>
        <v>0</v>
      </c>
      <c r="J104" s="26"/>
      <c r="K104" s="9">
        <f t="shared" si="6"/>
        <v>0</v>
      </c>
      <c r="L104" s="9">
        <f t="shared" si="7"/>
        <v>0</v>
      </c>
    </row>
    <row r="105" spans="1:12" ht="27.6" x14ac:dyDescent="0.3">
      <c r="A105" s="65"/>
      <c r="B105" s="27" t="s">
        <v>101</v>
      </c>
      <c r="C105" s="64" t="s">
        <v>30</v>
      </c>
      <c r="D105" s="26">
        <v>1.1000000000000001</v>
      </c>
      <c r="E105" s="26">
        <f>D105*E103</f>
        <v>13.200000000000001</v>
      </c>
      <c r="F105" s="26"/>
      <c r="G105" s="9">
        <f t="shared" si="4"/>
        <v>0</v>
      </c>
      <c r="H105" s="26"/>
      <c r="I105" s="9">
        <f t="shared" si="5"/>
        <v>0</v>
      </c>
      <c r="J105" s="26"/>
      <c r="K105" s="9">
        <f t="shared" si="6"/>
        <v>0</v>
      </c>
      <c r="L105" s="9">
        <f t="shared" si="7"/>
        <v>0</v>
      </c>
    </row>
    <row r="106" spans="1:12" x14ac:dyDescent="0.3">
      <c r="A106" s="65"/>
      <c r="B106" s="27" t="s">
        <v>96</v>
      </c>
      <c r="C106" s="75" t="s">
        <v>12</v>
      </c>
      <c r="D106" s="26">
        <v>0.2</v>
      </c>
      <c r="E106" s="100">
        <v>3</v>
      </c>
      <c r="F106" s="26"/>
      <c r="G106" s="9">
        <f t="shared" si="4"/>
        <v>0</v>
      </c>
      <c r="H106" s="26"/>
      <c r="I106" s="9">
        <f t="shared" si="5"/>
        <v>0</v>
      </c>
      <c r="J106" s="26"/>
      <c r="K106" s="9">
        <f t="shared" si="6"/>
        <v>0</v>
      </c>
      <c r="L106" s="9">
        <f t="shared" si="7"/>
        <v>0</v>
      </c>
    </row>
    <row r="107" spans="1:12" x14ac:dyDescent="0.3">
      <c r="A107" s="65"/>
      <c r="B107" s="27" t="s">
        <v>80</v>
      </c>
      <c r="C107" s="75" t="s">
        <v>17</v>
      </c>
      <c r="D107" s="26">
        <v>2</v>
      </c>
      <c r="E107" s="26">
        <f>E104*D107</f>
        <v>24</v>
      </c>
      <c r="F107" s="26"/>
      <c r="G107" s="9">
        <f t="shared" si="4"/>
        <v>0</v>
      </c>
      <c r="H107" s="26"/>
      <c r="I107" s="9">
        <f t="shared" si="5"/>
        <v>0</v>
      </c>
      <c r="J107" s="26"/>
      <c r="K107" s="9">
        <f t="shared" si="6"/>
        <v>0</v>
      </c>
      <c r="L107" s="9">
        <f t="shared" si="7"/>
        <v>0</v>
      </c>
    </row>
    <row r="108" spans="1:12" x14ac:dyDescent="0.3">
      <c r="A108" s="65"/>
      <c r="B108" s="27" t="s">
        <v>9</v>
      </c>
      <c r="C108" s="75" t="s">
        <v>0</v>
      </c>
      <c r="D108" s="26">
        <v>0.7</v>
      </c>
      <c r="E108" s="26">
        <f>E103*D108</f>
        <v>8.3999999999999986</v>
      </c>
      <c r="F108" s="26"/>
      <c r="G108" s="9">
        <f t="shared" si="4"/>
        <v>0</v>
      </c>
      <c r="H108" s="26"/>
      <c r="I108" s="9">
        <f t="shared" si="5"/>
        <v>0</v>
      </c>
      <c r="J108" s="26"/>
      <c r="K108" s="9">
        <f t="shared" si="6"/>
        <v>0</v>
      </c>
      <c r="L108" s="9">
        <f t="shared" si="7"/>
        <v>0</v>
      </c>
    </row>
    <row r="109" spans="1:12" x14ac:dyDescent="0.3">
      <c r="A109" s="65" t="s">
        <v>99</v>
      </c>
      <c r="B109" s="67" t="s">
        <v>135</v>
      </c>
      <c r="C109" s="74" t="s">
        <v>30</v>
      </c>
      <c r="D109" s="98"/>
      <c r="E109" s="68">
        <v>45</v>
      </c>
      <c r="F109" s="69"/>
      <c r="G109" s="9">
        <f t="shared" si="4"/>
        <v>0</v>
      </c>
      <c r="H109" s="26"/>
      <c r="I109" s="9">
        <f t="shared" si="5"/>
        <v>0</v>
      </c>
      <c r="J109" s="26"/>
      <c r="K109" s="9">
        <f t="shared" si="6"/>
        <v>0</v>
      </c>
      <c r="L109" s="9">
        <f t="shared" si="7"/>
        <v>0</v>
      </c>
    </row>
    <row r="110" spans="1:12" x14ac:dyDescent="0.3">
      <c r="A110" s="65"/>
      <c r="B110" s="25" t="s">
        <v>10</v>
      </c>
      <c r="C110" s="64" t="s">
        <v>30</v>
      </c>
      <c r="D110" s="16">
        <v>1</v>
      </c>
      <c r="E110" s="16">
        <f>E109*D110</f>
        <v>45</v>
      </c>
      <c r="F110" s="26"/>
      <c r="G110" s="9">
        <f t="shared" si="4"/>
        <v>0</v>
      </c>
      <c r="H110" s="26"/>
      <c r="I110" s="9">
        <f t="shared" si="5"/>
        <v>0</v>
      </c>
      <c r="J110" s="26"/>
      <c r="K110" s="9">
        <f t="shared" si="6"/>
        <v>0</v>
      </c>
      <c r="L110" s="9">
        <f t="shared" si="7"/>
        <v>0</v>
      </c>
    </row>
    <row r="111" spans="1:12" x14ac:dyDescent="0.3">
      <c r="A111" s="65"/>
      <c r="B111" s="27" t="s">
        <v>106</v>
      </c>
      <c r="C111" s="64" t="s">
        <v>30</v>
      </c>
      <c r="D111" s="26">
        <v>1.1000000000000001</v>
      </c>
      <c r="E111" s="26">
        <f>D111*E109</f>
        <v>49.500000000000007</v>
      </c>
      <c r="F111" s="26"/>
      <c r="G111" s="9">
        <f t="shared" si="4"/>
        <v>0</v>
      </c>
      <c r="H111" s="26"/>
      <c r="I111" s="9">
        <f t="shared" si="5"/>
        <v>0</v>
      </c>
      <c r="J111" s="26"/>
      <c r="K111" s="9">
        <f t="shared" si="6"/>
        <v>0</v>
      </c>
      <c r="L111" s="9">
        <f t="shared" si="7"/>
        <v>0</v>
      </c>
    </row>
    <row r="112" spans="1:12" x14ac:dyDescent="0.3">
      <c r="A112" s="65"/>
      <c r="B112" s="27" t="s">
        <v>108</v>
      </c>
      <c r="C112" s="75" t="s">
        <v>12</v>
      </c>
      <c r="D112" s="26"/>
      <c r="E112" s="100">
        <v>4</v>
      </c>
      <c r="F112" s="26"/>
      <c r="G112" s="9">
        <f t="shared" si="4"/>
        <v>0</v>
      </c>
      <c r="H112" s="26"/>
      <c r="I112" s="9">
        <f t="shared" si="5"/>
        <v>0</v>
      </c>
      <c r="J112" s="26"/>
      <c r="K112" s="9">
        <f t="shared" si="6"/>
        <v>0</v>
      </c>
      <c r="L112" s="9">
        <f t="shared" si="7"/>
        <v>0</v>
      </c>
    </row>
    <row r="113" spans="1:12" x14ac:dyDescent="0.3">
      <c r="A113" s="65"/>
      <c r="B113" s="27" t="s">
        <v>107</v>
      </c>
      <c r="C113" s="75" t="s">
        <v>12</v>
      </c>
      <c r="D113" s="26">
        <v>2</v>
      </c>
      <c r="E113" s="100">
        <f>E109*D113</f>
        <v>90</v>
      </c>
      <c r="F113" s="26"/>
      <c r="G113" s="9">
        <f t="shared" si="4"/>
        <v>0</v>
      </c>
      <c r="H113" s="26"/>
      <c r="I113" s="9">
        <f t="shared" si="5"/>
        <v>0</v>
      </c>
      <c r="J113" s="26"/>
      <c r="K113" s="9">
        <f t="shared" si="6"/>
        <v>0</v>
      </c>
      <c r="L113" s="9">
        <f t="shared" si="7"/>
        <v>0</v>
      </c>
    </row>
    <row r="114" spans="1:12" x14ac:dyDescent="0.3">
      <c r="A114" s="65"/>
      <c r="B114" s="27" t="s">
        <v>96</v>
      </c>
      <c r="C114" s="75" t="s">
        <v>12</v>
      </c>
      <c r="D114" s="26">
        <v>0.2</v>
      </c>
      <c r="E114" s="100">
        <v>4</v>
      </c>
      <c r="F114" s="26"/>
      <c r="G114" s="9">
        <f t="shared" si="4"/>
        <v>0</v>
      </c>
      <c r="H114" s="26"/>
      <c r="I114" s="9">
        <f t="shared" si="5"/>
        <v>0</v>
      </c>
      <c r="J114" s="26"/>
      <c r="K114" s="9">
        <f t="shared" si="6"/>
        <v>0</v>
      </c>
      <c r="L114" s="9">
        <f t="shared" si="7"/>
        <v>0</v>
      </c>
    </row>
    <row r="115" spans="1:12" x14ac:dyDescent="0.3">
      <c r="A115" s="65"/>
      <c r="B115" s="27" t="s">
        <v>80</v>
      </c>
      <c r="C115" s="75" t="s">
        <v>17</v>
      </c>
      <c r="D115" s="26">
        <v>0.8</v>
      </c>
      <c r="E115" s="26">
        <f>E110*D115</f>
        <v>36</v>
      </c>
      <c r="F115" s="26"/>
      <c r="G115" s="9">
        <f t="shared" si="4"/>
        <v>0</v>
      </c>
      <c r="H115" s="26"/>
      <c r="I115" s="9">
        <f t="shared" si="5"/>
        <v>0</v>
      </c>
      <c r="J115" s="26"/>
      <c r="K115" s="9">
        <f t="shared" si="6"/>
        <v>0</v>
      </c>
      <c r="L115" s="9">
        <f t="shared" si="7"/>
        <v>0</v>
      </c>
    </row>
    <row r="116" spans="1:12" x14ac:dyDescent="0.3">
      <c r="A116" s="65"/>
      <c r="B116" s="27" t="s">
        <v>9</v>
      </c>
      <c r="C116" s="75" t="s">
        <v>0</v>
      </c>
      <c r="D116" s="26">
        <v>0.53</v>
      </c>
      <c r="E116" s="26">
        <f>E109*D116</f>
        <v>23.85</v>
      </c>
      <c r="F116" s="26"/>
      <c r="G116" s="9">
        <f t="shared" si="4"/>
        <v>0</v>
      </c>
      <c r="H116" s="26"/>
      <c r="I116" s="9">
        <f t="shared" si="5"/>
        <v>0</v>
      </c>
      <c r="J116" s="26"/>
      <c r="K116" s="9">
        <f t="shared" si="6"/>
        <v>0</v>
      </c>
      <c r="L116" s="9">
        <f t="shared" si="7"/>
        <v>0</v>
      </c>
    </row>
    <row r="117" spans="1:12" x14ac:dyDescent="0.3">
      <c r="A117" s="65" t="s">
        <v>105</v>
      </c>
      <c r="B117" s="67" t="s">
        <v>109</v>
      </c>
      <c r="C117" s="74" t="s">
        <v>30</v>
      </c>
      <c r="D117" s="98"/>
      <c r="E117" s="68">
        <v>8</v>
      </c>
      <c r="F117" s="69"/>
      <c r="G117" s="9">
        <f t="shared" si="4"/>
        <v>0</v>
      </c>
      <c r="H117" s="26"/>
      <c r="I117" s="9">
        <f t="shared" si="5"/>
        <v>0</v>
      </c>
      <c r="J117" s="26"/>
      <c r="K117" s="9">
        <f t="shared" si="6"/>
        <v>0</v>
      </c>
      <c r="L117" s="9">
        <f t="shared" si="7"/>
        <v>0</v>
      </c>
    </row>
    <row r="118" spans="1:12" x14ac:dyDescent="0.3">
      <c r="A118" s="65"/>
      <c r="B118" s="25" t="s">
        <v>10</v>
      </c>
      <c r="C118" s="64" t="s">
        <v>30</v>
      </c>
      <c r="D118" s="16">
        <v>1</v>
      </c>
      <c r="E118" s="16">
        <f>E117*D118</f>
        <v>8</v>
      </c>
      <c r="F118" s="26"/>
      <c r="G118" s="9">
        <f t="shared" si="4"/>
        <v>0</v>
      </c>
      <c r="H118" s="26"/>
      <c r="I118" s="9">
        <f t="shared" si="5"/>
        <v>0</v>
      </c>
      <c r="J118" s="26"/>
      <c r="K118" s="9">
        <f t="shared" si="6"/>
        <v>0</v>
      </c>
      <c r="L118" s="9">
        <f t="shared" si="7"/>
        <v>0</v>
      </c>
    </row>
    <row r="119" spans="1:12" x14ac:dyDescent="0.3">
      <c r="A119" s="65"/>
      <c r="B119" s="27" t="s">
        <v>110</v>
      </c>
      <c r="C119" s="64" t="s">
        <v>30</v>
      </c>
      <c r="D119" s="26">
        <v>1.1000000000000001</v>
      </c>
      <c r="E119" s="26">
        <f>D119*E117</f>
        <v>8.8000000000000007</v>
      </c>
      <c r="F119" s="26"/>
      <c r="G119" s="9">
        <f t="shared" si="4"/>
        <v>0</v>
      </c>
      <c r="H119" s="26"/>
      <c r="I119" s="9">
        <f t="shared" si="5"/>
        <v>0</v>
      </c>
      <c r="J119" s="26"/>
      <c r="K119" s="9">
        <f t="shared" si="6"/>
        <v>0</v>
      </c>
      <c r="L119" s="9">
        <f t="shared" si="7"/>
        <v>0</v>
      </c>
    </row>
    <row r="120" spans="1:12" x14ac:dyDescent="0.3">
      <c r="A120" s="65"/>
      <c r="B120" s="27" t="s">
        <v>107</v>
      </c>
      <c r="C120" s="75" t="s">
        <v>12</v>
      </c>
      <c r="D120" s="26">
        <v>2</v>
      </c>
      <c r="E120" s="100">
        <f>E117*D120</f>
        <v>16</v>
      </c>
      <c r="F120" s="26"/>
      <c r="G120" s="9">
        <f t="shared" si="4"/>
        <v>0</v>
      </c>
      <c r="H120" s="26"/>
      <c r="I120" s="9">
        <f t="shared" si="5"/>
        <v>0</v>
      </c>
      <c r="J120" s="26"/>
      <c r="K120" s="9">
        <f t="shared" si="6"/>
        <v>0</v>
      </c>
      <c r="L120" s="9">
        <f t="shared" si="7"/>
        <v>0</v>
      </c>
    </row>
    <row r="121" spans="1:12" x14ac:dyDescent="0.3">
      <c r="A121" s="65"/>
      <c r="B121" s="27" t="s">
        <v>96</v>
      </c>
      <c r="C121" s="75" t="s">
        <v>12</v>
      </c>
      <c r="D121" s="26">
        <v>0.2</v>
      </c>
      <c r="E121" s="100">
        <v>1</v>
      </c>
      <c r="F121" s="26"/>
      <c r="G121" s="9">
        <f t="shared" si="4"/>
        <v>0</v>
      </c>
      <c r="H121" s="26"/>
      <c r="I121" s="9">
        <f t="shared" si="5"/>
        <v>0</v>
      </c>
      <c r="J121" s="26"/>
      <c r="K121" s="9">
        <f t="shared" si="6"/>
        <v>0</v>
      </c>
      <c r="L121" s="9">
        <f t="shared" si="7"/>
        <v>0</v>
      </c>
    </row>
    <row r="122" spans="1:12" x14ac:dyDescent="0.3">
      <c r="A122" s="65"/>
      <c r="B122" s="27" t="s">
        <v>80</v>
      </c>
      <c r="C122" s="75" t="s">
        <v>17</v>
      </c>
      <c r="D122" s="26">
        <v>0.5</v>
      </c>
      <c r="E122" s="26">
        <f>E118*D122</f>
        <v>4</v>
      </c>
      <c r="F122" s="26"/>
      <c r="G122" s="9">
        <f t="shared" si="4"/>
        <v>0</v>
      </c>
      <c r="H122" s="26"/>
      <c r="I122" s="9">
        <f t="shared" si="5"/>
        <v>0</v>
      </c>
      <c r="J122" s="26"/>
      <c r="K122" s="9">
        <f t="shared" si="6"/>
        <v>0</v>
      </c>
      <c r="L122" s="9">
        <f t="shared" si="7"/>
        <v>0</v>
      </c>
    </row>
    <row r="123" spans="1:12" x14ac:dyDescent="0.3">
      <c r="A123" s="65"/>
      <c r="B123" s="27" t="s">
        <v>9</v>
      </c>
      <c r="C123" s="75" t="s">
        <v>0</v>
      </c>
      <c r="D123" s="26">
        <v>0.53</v>
      </c>
      <c r="E123" s="26">
        <f>E117*D123</f>
        <v>4.24</v>
      </c>
      <c r="F123" s="26"/>
      <c r="G123" s="9">
        <f t="shared" si="4"/>
        <v>0</v>
      </c>
      <c r="H123" s="26"/>
      <c r="I123" s="9">
        <f t="shared" si="5"/>
        <v>0</v>
      </c>
      <c r="J123" s="26"/>
      <c r="K123" s="9">
        <f t="shared" si="6"/>
        <v>0</v>
      </c>
      <c r="L123" s="9">
        <f t="shared" si="7"/>
        <v>0</v>
      </c>
    </row>
    <row r="124" spans="1:12" ht="27.6" x14ac:dyDescent="0.3">
      <c r="A124" s="65" t="s">
        <v>111</v>
      </c>
      <c r="B124" s="67" t="s">
        <v>113</v>
      </c>
      <c r="C124" s="74" t="s">
        <v>30</v>
      </c>
      <c r="D124" s="98"/>
      <c r="E124" s="68">
        <v>28</v>
      </c>
      <c r="F124" s="69"/>
      <c r="G124" s="9">
        <f t="shared" si="4"/>
        <v>0</v>
      </c>
      <c r="H124" s="26"/>
      <c r="I124" s="9">
        <f t="shared" si="5"/>
        <v>0</v>
      </c>
      <c r="J124" s="26"/>
      <c r="K124" s="9">
        <f t="shared" si="6"/>
        <v>0</v>
      </c>
      <c r="L124" s="9">
        <f t="shared" si="7"/>
        <v>0</v>
      </c>
    </row>
    <row r="125" spans="1:12" x14ac:dyDescent="0.3">
      <c r="A125" s="65"/>
      <c r="B125" s="25" t="s">
        <v>10</v>
      </c>
      <c r="C125" s="64" t="s">
        <v>30</v>
      </c>
      <c r="D125" s="16">
        <v>1</v>
      </c>
      <c r="E125" s="16">
        <f>E124*D125</f>
        <v>28</v>
      </c>
      <c r="F125" s="26"/>
      <c r="G125" s="9">
        <f t="shared" si="4"/>
        <v>0</v>
      </c>
      <c r="H125" s="26"/>
      <c r="I125" s="9">
        <f t="shared" si="5"/>
        <v>0</v>
      </c>
      <c r="J125" s="26"/>
      <c r="K125" s="9">
        <f t="shared" si="6"/>
        <v>0</v>
      </c>
      <c r="L125" s="9">
        <f t="shared" si="7"/>
        <v>0</v>
      </c>
    </row>
    <row r="126" spans="1:12" x14ac:dyDescent="0.3">
      <c r="A126" s="65"/>
      <c r="B126" s="27" t="s">
        <v>117</v>
      </c>
      <c r="C126" s="64" t="s">
        <v>30</v>
      </c>
      <c r="D126" s="26">
        <v>1.1000000000000001</v>
      </c>
      <c r="E126" s="26">
        <f>D126*E124</f>
        <v>30.800000000000004</v>
      </c>
      <c r="F126" s="26"/>
      <c r="G126" s="9">
        <f t="shared" si="4"/>
        <v>0</v>
      </c>
      <c r="H126" s="26"/>
      <c r="I126" s="9">
        <f t="shared" si="5"/>
        <v>0</v>
      </c>
      <c r="J126" s="26"/>
      <c r="K126" s="9">
        <f t="shared" si="6"/>
        <v>0</v>
      </c>
      <c r="L126" s="9">
        <f t="shared" si="7"/>
        <v>0</v>
      </c>
    </row>
    <row r="127" spans="1:12" x14ac:dyDescent="0.3">
      <c r="A127" s="65"/>
      <c r="B127" s="27" t="s">
        <v>107</v>
      </c>
      <c r="C127" s="75" t="s">
        <v>12</v>
      </c>
      <c r="D127" s="26">
        <v>2</v>
      </c>
      <c r="E127" s="100">
        <f>E124*D127</f>
        <v>56</v>
      </c>
      <c r="F127" s="26"/>
      <c r="G127" s="9">
        <f t="shared" si="4"/>
        <v>0</v>
      </c>
      <c r="H127" s="26"/>
      <c r="I127" s="9">
        <f t="shared" si="5"/>
        <v>0</v>
      </c>
      <c r="J127" s="26"/>
      <c r="K127" s="9">
        <f t="shared" si="6"/>
        <v>0</v>
      </c>
      <c r="L127" s="9">
        <f t="shared" si="7"/>
        <v>0</v>
      </c>
    </row>
    <row r="128" spans="1:12" x14ac:dyDescent="0.3">
      <c r="A128" s="65"/>
      <c r="B128" s="27" t="s">
        <v>80</v>
      </c>
      <c r="C128" s="75" t="s">
        <v>17</v>
      </c>
      <c r="D128" s="26">
        <v>1</v>
      </c>
      <c r="E128" s="26">
        <f>E125*D128</f>
        <v>28</v>
      </c>
      <c r="F128" s="26"/>
      <c r="G128" s="9">
        <f t="shared" si="4"/>
        <v>0</v>
      </c>
      <c r="H128" s="26"/>
      <c r="I128" s="9">
        <f t="shared" si="5"/>
        <v>0</v>
      </c>
      <c r="J128" s="26"/>
      <c r="K128" s="9">
        <f t="shared" si="6"/>
        <v>0</v>
      </c>
      <c r="L128" s="9">
        <f t="shared" si="7"/>
        <v>0</v>
      </c>
    </row>
    <row r="129" spans="1:12" x14ac:dyDescent="0.3">
      <c r="A129" s="65"/>
      <c r="B129" s="27" t="s">
        <v>9</v>
      </c>
      <c r="C129" s="75" t="s">
        <v>0</v>
      </c>
      <c r="D129" s="26">
        <v>0.8</v>
      </c>
      <c r="E129" s="26">
        <f>E124*D129</f>
        <v>22.400000000000002</v>
      </c>
      <c r="F129" s="26"/>
      <c r="G129" s="9">
        <f t="shared" si="4"/>
        <v>0</v>
      </c>
      <c r="H129" s="26"/>
      <c r="I129" s="9">
        <f t="shared" si="5"/>
        <v>0</v>
      </c>
      <c r="J129" s="26"/>
      <c r="K129" s="9">
        <f t="shared" si="6"/>
        <v>0</v>
      </c>
      <c r="L129" s="9">
        <f t="shared" si="7"/>
        <v>0</v>
      </c>
    </row>
    <row r="130" spans="1:12" ht="27.6" x14ac:dyDescent="0.3">
      <c r="A130" s="65" t="s">
        <v>112</v>
      </c>
      <c r="B130" s="67" t="s">
        <v>115</v>
      </c>
      <c r="C130" s="74" t="s">
        <v>12</v>
      </c>
      <c r="D130" s="98"/>
      <c r="E130" s="68">
        <v>1</v>
      </c>
      <c r="F130" s="69"/>
      <c r="G130" s="9">
        <f t="shared" si="4"/>
        <v>0</v>
      </c>
      <c r="H130" s="26"/>
      <c r="I130" s="9">
        <f t="shared" si="5"/>
        <v>0</v>
      </c>
      <c r="J130" s="26"/>
      <c r="K130" s="9">
        <f t="shared" si="6"/>
        <v>0</v>
      </c>
      <c r="L130" s="9">
        <f t="shared" si="7"/>
        <v>0</v>
      </c>
    </row>
    <row r="131" spans="1:12" x14ac:dyDescent="0.3">
      <c r="A131" s="65"/>
      <c r="B131" s="25" t="s">
        <v>10</v>
      </c>
      <c r="C131" s="64" t="s">
        <v>30</v>
      </c>
      <c r="D131" s="16">
        <v>1</v>
      </c>
      <c r="E131" s="16">
        <f>E130*D131</f>
        <v>1</v>
      </c>
      <c r="F131" s="26"/>
      <c r="G131" s="9">
        <f t="shared" si="4"/>
        <v>0</v>
      </c>
      <c r="H131" s="26"/>
      <c r="I131" s="9">
        <f t="shared" si="5"/>
        <v>0</v>
      </c>
      <c r="J131" s="26"/>
      <c r="K131" s="9">
        <f t="shared" si="6"/>
        <v>0</v>
      </c>
      <c r="L131" s="9">
        <f t="shared" si="7"/>
        <v>0</v>
      </c>
    </row>
    <row r="132" spans="1:12" x14ac:dyDescent="0.3">
      <c r="A132" s="65"/>
      <c r="B132" s="27" t="s">
        <v>116</v>
      </c>
      <c r="C132" s="64" t="s">
        <v>31</v>
      </c>
      <c r="D132" s="26">
        <v>3.5</v>
      </c>
      <c r="E132" s="26">
        <f>D132*E130</f>
        <v>3.5</v>
      </c>
      <c r="F132" s="26"/>
      <c r="G132" s="9">
        <f t="shared" si="4"/>
        <v>0</v>
      </c>
      <c r="H132" s="26"/>
      <c r="I132" s="9">
        <f t="shared" si="5"/>
        <v>0</v>
      </c>
      <c r="J132" s="26"/>
      <c r="K132" s="9">
        <f t="shared" si="6"/>
        <v>0</v>
      </c>
      <c r="L132" s="9">
        <f t="shared" si="7"/>
        <v>0</v>
      </c>
    </row>
    <row r="133" spans="1:12" x14ac:dyDescent="0.3">
      <c r="A133" s="65"/>
      <c r="B133" s="27" t="s">
        <v>118</v>
      </c>
      <c r="C133" s="75" t="s">
        <v>30</v>
      </c>
      <c r="D133" s="26"/>
      <c r="E133" s="100">
        <v>8</v>
      </c>
      <c r="F133" s="26"/>
      <c r="G133" s="9">
        <f t="shared" si="4"/>
        <v>0</v>
      </c>
      <c r="H133" s="26"/>
      <c r="I133" s="9">
        <f t="shared" si="5"/>
        <v>0</v>
      </c>
      <c r="J133" s="26"/>
      <c r="K133" s="9">
        <f t="shared" si="6"/>
        <v>0</v>
      </c>
      <c r="L133" s="9">
        <f t="shared" si="7"/>
        <v>0</v>
      </c>
    </row>
    <row r="134" spans="1:12" x14ac:dyDescent="0.3">
      <c r="A134" s="65"/>
      <c r="B134" s="27" t="s">
        <v>119</v>
      </c>
      <c r="C134" s="75" t="s">
        <v>17</v>
      </c>
      <c r="D134" s="26">
        <v>4</v>
      </c>
      <c r="E134" s="26">
        <f>E131*D134</f>
        <v>4</v>
      </c>
      <c r="F134" s="26"/>
      <c r="G134" s="9">
        <f t="shared" si="4"/>
        <v>0</v>
      </c>
      <c r="H134" s="26"/>
      <c r="I134" s="9">
        <f t="shared" si="5"/>
        <v>0</v>
      </c>
      <c r="J134" s="26"/>
      <c r="K134" s="9">
        <f t="shared" si="6"/>
        <v>0</v>
      </c>
      <c r="L134" s="9">
        <f t="shared" si="7"/>
        <v>0</v>
      </c>
    </row>
    <row r="135" spans="1:12" x14ac:dyDescent="0.3">
      <c r="A135" s="65"/>
      <c r="B135" s="27" t="s">
        <v>9</v>
      </c>
      <c r="C135" s="75" t="s">
        <v>0</v>
      </c>
      <c r="D135" s="26">
        <v>5</v>
      </c>
      <c r="E135" s="26">
        <f>E130*D135</f>
        <v>5</v>
      </c>
      <c r="F135" s="26"/>
      <c r="G135" s="9">
        <f t="shared" si="4"/>
        <v>0</v>
      </c>
      <c r="H135" s="26"/>
      <c r="I135" s="9">
        <f t="shared" si="5"/>
        <v>0</v>
      </c>
      <c r="J135" s="26"/>
      <c r="K135" s="9">
        <f t="shared" si="6"/>
        <v>0</v>
      </c>
      <c r="L135" s="9">
        <f t="shared" si="7"/>
        <v>0</v>
      </c>
    </row>
    <row r="136" spans="1:12" ht="27.6" x14ac:dyDescent="0.3">
      <c r="A136" s="65" t="s">
        <v>114</v>
      </c>
      <c r="B136" s="67" t="s">
        <v>121</v>
      </c>
      <c r="C136" s="74" t="s">
        <v>11</v>
      </c>
      <c r="D136" s="98"/>
      <c r="E136" s="68">
        <f>E138+E139+E140+E141+E142</f>
        <v>13.145</v>
      </c>
      <c r="F136" s="69"/>
      <c r="G136" s="9">
        <f t="shared" ref="G136:G149" si="8">F136*E136</f>
        <v>0</v>
      </c>
      <c r="H136" s="26"/>
      <c r="I136" s="9">
        <f t="shared" ref="I136:I149" si="9">H136*E136</f>
        <v>0</v>
      </c>
      <c r="J136" s="26"/>
      <c r="K136" s="9">
        <f t="shared" ref="K136:K149" si="10">J136*E136</f>
        <v>0</v>
      </c>
      <c r="L136" s="9">
        <f t="shared" ref="L136:L149" si="11">G136+I136+K136</f>
        <v>0</v>
      </c>
    </row>
    <row r="137" spans="1:12" x14ac:dyDescent="0.3">
      <c r="A137" s="65"/>
      <c r="B137" s="25" t="s">
        <v>10</v>
      </c>
      <c r="C137" s="64" t="s">
        <v>31</v>
      </c>
      <c r="D137" s="16">
        <v>1</v>
      </c>
      <c r="E137" s="16">
        <f>E136*D137</f>
        <v>13.145</v>
      </c>
      <c r="F137" s="26"/>
      <c r="G137" s="9">
        <f t="shared" si="8"/>
        <v>0</v>
      </c>
      <c r="H137" s="26"/>
      <c r="I137" s="9">
        <f t="shared" si="9"/>
        <v>0</v>
      </c>
      <c r="J137" s="26"/>
      <c r="K137" s="9">
        <f t="shared" si="10"/>
        <v>0</v>
      </c>
      <c r="L137" s="9">
        <f t="shared" si="11"/>
        <v>0</v>
      </c>
    </row>
    <row r="138" spans="1:12" ht="41.4" x14ac:dyDescent="0.3">
      <c r="A138" s="65"/>
      <c r="B138" s="27" t="s">
        <v>153</v>
      </c>
      <c r="C138" s="64" t="s">
        <v>31</v>
      </c>
      <c r="D138" s="26"/>
      <c r="E138" s="26">
        <f>0.73*2</f>
        <v>1.46</v>
      </c>
      <c r="F138" s="26"/>
      <c r="G138" s="9">
        <f t="shared" si="8"/>
        <v>0</v>
      </c>
      <c r="H138" s="26"/>
      <c r="I138" s="9">
        <f t="shared" si="9"/>
        <v>0</v>
      </c>
      <c r="J138" s="26"/>
      <c r="K138" s="9">
        <f t="shared" si="10"/>
        <v>0</v>
      </c>
      <c r="L138" s="9">
        <f t="shared" si="11"/>
        <v>0</v>
      </c>
    </row>
    <row r="139" spans="1:12" ht="27.6" x14ac:dyDescent="0.3">
      <c r="A139" s="65"/>
      <c r="B139" s="27" t="s">
        <v>126</v>
      </c>
      <c r="C139" s="64" t="s">
        <v>31</v>
      </c>
      <c r="D139" s="26"/>
      <c r="E139" s="26">
        <v>0</v>
      </c>
      <c r="F139" s="26"/>
      <c r="G139" s="9">
        <f t="shared" si="8"/>
        <v>0</v>
      </c>
      <c r="H139" s="26"/>
      <c r="I139" s="9">
        <f t="shared" si="9"/>
        <v>0</v>
      </c>
      <c r="J139" s="26"/>
      <c r="K139" s="9">
        <f t="shared" si="10"/>
        <v>0</v>
      </c>
      <c r="L139" s="9">
        <f t="shared" si="11"/>
        <v>0</v>
      </c>
    </row>
    <row r="140" spans="1:12" ht="41.4" x14ac:dyDescent="0.3">
      <c r="A140" s="65"/>
      <c r="B140" s="27" t="s">
        <v>123</v>
      </c>
      <c r="C140" s="64" t="s">
        <v>31</v>
      </c>
      <c r="D140" s="26"/>
      <c r="E140" s="100">
        <f>2.7*2.45</f>
        <v>6.6150000000000011</v>
      </c>
      <c r="F140" s="26"/>
      <c r="G140" s="9">
        <f t="shared" si="8"/>
        <v>0</v>
      </c>
      <c r="H140" s="26"/>
      <c r="I140" s="9">
        <f t="shared" si="9"/>
        <v>0</v>
      </c>
      <c r="J140" s="26"/>
      <c r="K140" s="9">
        <f t="shared" si="10"/>
        <v>0</v>
      </c>
      <c r="L140" s="9">
        <f t="shared" si="11"/>
        <v>0</v>
      </c>
    </row>
    <row r="141" spans="1:12" ht="41.4" x14ac:dyDescent="0.3">
      <c r="A141" s="65"/>
      <c r="B141" s="27" t="s">
        <v>124</v>
      </c>
      <c r="C141" s="64" t="s">
        <v>31</v>
      </c>
      <c r="D141" s="26"/>
      <c r="E141" s="100">
        <f>2*2.4</f>
        <v>4.8</v>
      </c>
      <c r="F141" s="26"/>
      <c r="G141" s="9">
        <f t="shared" si="8"/>
        <v>0</v>
      </c>
      <c r="H141" s="26"/>
      <c r="I141" s="9">
        <f t="shared" si="9"/>
        <v>0</v>
      </c>
      <c r="J141" s="26"/>
      <c r="K141" s="9">
        <f t="shared" si="10"/>
        <v>0</v>
      </c>
      <c r="L141" s="9">
        <f t="shared" si="11"/>
        <v>0</v>
      </c>
    </row>
    <row r="142" spans="1:12" ht="27.6" x14ac:dyDescent="0.3">
      <c r="A142" s="65"/>
      <c r="B142" s="27" t="s">
        <v>125</v>
      </c>
      <c r="C142" s="64" t="s">
        <v>31</v>
      </c>
      <c r="D142" s="26"/>
      <c r="E142" s="26">
        <f>0.9*0.3</f>
        <v>0.27</v>
      </c>
      <c r="F142" s="26"/>
      <c r="G142" s="9">
        <f t="shared" si="8"/>
        <v>0</v>
      </c>
      <c r="H142" s="26"/>
      <c r="I142" s="9">
        <f t="shared" si="9"/>
        <v>0</v>
      </c>
      <c r="J142" s="26"/>
      <c r="K142" s="9">
        <f t="shared" si="10"/>
        <v>0</v>
      </c>
      <c r="L142" s="9">
        <f t="shared" si="11"/>
        <v>0</v>
      </c>
    </row>
    <row r="143" spans="1:12" x14ac:dyDescent="0.3">
      <c r="A143" s="65"/>
      <c r="B143" s="27" t="s">
        <v>119</v>
      </c>
      <c r="C143" s="75" t="s">
        <v>17</v>
      </c>
      <c r="D143" s="26">
        <v>2</v>
      </c>
      <c r="E143" s="26">
        <f>E137*D143</f>
        <v>26.29</v>
      </c>
      <c r="F143" s="26"/>
      <c r="G143" s="9">
        <f t="shared" si="8"/>
        <v>0</v>
      </c>
      <c r="H143" s="26"/>
      <c r="I143" s="9">
        <f t="shared" si="9"/>
        <v>0</v>
      </c>
      <c r="J143" s="26"/>
      <c r="K143" s="9">
        <f t="shared" si="10"/>
        <v>0</v>
      </c>
      <c r="L143" s="9">
        <f t="shared" si="11"/>
        <v>0</v>
      </c>
    </row>
    <row r="144" spans="1:12" x14ac:dyDescent="0.3">
      <c r="A144" s="65"/>
      <c r="B144" s="27" t="s">
        <v>9</v>
      </c>
      <c r="C144" s="75" t="s">
        <v>0</v>
      </c>
      <c r="D144" s="26">
        <v>0.7</v>
      </c>
      <c r="E144" s="26">
        <f>E136*D144</f>
        <v>9.2014999999999993</v>
      </c>
      <c r="F144" s="26"/>
      <c r="G144" s="9">
        <f t="shared" si="8"/>
        <v>0</v>
      </c>
      <c r="H144" s="26"/>
      <c r="I144" s="9">
        <f t="shared" si="9"/>
        <v>0</v>
      </c>
      <c r="J144" s="26"/>
      <c r="K144" s="9">
        <f t="shared" si="10"/>
        <v>0</v>
      </c>
      <c r="L144" s="9">
        <f t="shared" si="11"/>
        <v>0</v>
      </c>
    </row>
    <row r="145" spans="1:12" ht="27.6" x14ac:dyDescent="0.3">
      <c r="A145" s="59">
        <v>24</v>
      </c>
      <c r="B145" s="67" t="s">
        <v>145</v>
      </c>
      <c r="C145" s="74" t="s">
        <v>11</v>
      </c>
      <c r="D145" s="98"/>
      <c r="E145" s="68">
        <f>0.2*0.8</f>
        <v>0.16000000000000003</v>
      </c>
      <c r="F145" s="69"/>
      <c r="G145" s="9">
        <f t="shared" si="8"/>
        <v>0</v>
      </c>
      <c r="H145" s="26"/>
      <c r="I145" s="9">
        <f t="shared" si="9"/>
        <v>0</v>
      </c>
      <c r="J145" s="26"/>
      <c r="K145" s="9">
        <f t="shared" si="10"/>
        <v>0</v>
      </c>
      <c r="L145" s="9">
        <f t="shared" si="11"/>
        <v>0</v>
      </c>
    </row>
    <row r="146" spans="1:12" ht="27.6" x14ac:dyDescent="0.3">
      <c r="A146" s="59">
        <v>25</v>
      </c>
      <c r="B146" s="6" t="s">
        <v>136</v>
      </c>
      <c r="C146" s="78" t="s">
        <v>17</v>
      </c>
      <c r="D146" s="7"/>
      <c r="E146" s="7">
        <v>8</v>
      </c>
      <c r="F146" s="8"/>
      <c r="G146" s="9">
        <f t="shared" si="8"/>
        <v>0</v>
      </c>
      <c r="H146" s="8"/>
      <c r="I146" s="9">
        <f t="shared" si="9"/>
        <v>0</v>
      </c>
      <c r="J146" s="11"/>
      <c r="K146" s="9">
        <f t="shared" si="10"/>
        <v>0</v>
      </c>
      <c r="L146" s="9">
        <f t="shared" si="11"/>
        <v>0</v>
      </c>
    </row>
    <row r="147" spans="1:12" ht="27.6" x14ac:dyDescent="0.3">
      <c r="A147" s="59">
        <v>26</v>
      </c>
      <c r="B147" s="6" t="s">
        <v>127</v>
      </c>
      <c r="C147" s="78" t="s">
        <v>30</v>
      </c>
      <c r="D147" s="7"/>
      <c r="E147" s="7">
        <v>15</v>
      </c>
      <c r="F147" s="8"/>
      <c r="G147" s="9">
        <f t="shared" si="8"/>
        <v>0</v>
      </c>
      <c r="H147" s="8"/>
      <c r="I147" s="9">
        <f t="shared" si="9"/>
        <v>0</v>
      </c>
      <c r="J147" s="11"/>
      <c r="K147" s="9">
        <f t="shared" si="10"/>
        <v>0</v>
      </c>
      <c r="L147" s="9">
        <f t="shared" si="11"/>
        <v>0</v>
      </c>
    </row>
    <row r="148" spans="1:12" ht="27.6" x14ac:dyDescent="0.3">
      <c r="A148" s="59">
        <v>27</v>
      </c>
      <c r="B148" s="24" t="s">
        <v>40</v>
      </c>
      <c r="C148" s="64" t="s">
        <v>11</v>
      </c>
      <c r="D148" s="8"/>
      <c r="E148" s="8">
        <v>25</v>
      </c>
      <c r="F148" s="8"/>
      <c r="G148" s="9">
        <f t="shared" si="8"/>
        <v>0</v>
      </c>
      <c r="H148" s="8"/>
      <c r="I148" s="9">
        <f t="shared" si="9"/>
        <v>0</v>
      </c>
      <c r="J148" s="8"/>
      <c r="K148" s="9">
        <f t="shared" si="10"/>
        <v>0</v>
      </c>
      <c r="L148" s="9">
        <f t="shared" si="11"/>
        <v>0</v>
      </c>
    </row>
    <row r="149" spans="1:12" x14ac:dyDescent="0.3">
      <c r="A149" s="65" t="s">
        <v>140</v>
      </c>
      <c r="B149" s="116" t="s">
        <v>214</v>
      </c>
      <c r="C149" s="64" t="s">
        <v>213</v>
      </c>
      <c r="D149" s="8"/>
      <c r="E149" s="8">
        <v>28</v>
      </c>
      <c r="F149" s="8"/>
      <c r="G149" s="9">
        <f t="shared" si="8"/>
        <v>0</v>
      </c>
      <c r="H149" s="8"/>
      <c r="I149" s="9">
        <f t="shared" si="9"/>
        <v>0</v>
      </c>
      <c r="J149" s="8"/>
      <c r="K149" s="9">
        <f t="shared" si="10"/>
        <v>0</v>
      </c>
      <c r="L149" s="9">
        <f t="shared" si="11"/>
        <v>0</v>
      </c>
    </row>
    <row r="150" spans="1:12" x14ac:dyDescent="0.3">
      <c r="A150" s="12"/>
      <c r="B150" s="39" t="s">
        <v>4</v>
      </c>
      <c r="C150" s="93"/>
      <c r="D150" s="11"/>
      <c r="E150" s="8"/>
      <c r="F150" s="16"/>
      <c r="G150" s="17">
        <f>SUM(G9:G149)</f>
        <v>0</v>
      </c>
      <c r="H150" s="13"/>
      <c r="I150" s="17">
        <f>SUM(I9:I149)</f>
        <v>0</v>
      </c>
      <c r="J150" s="13"/>
      <c r="K150" s="17">
        <f>SUM(K9:K149)</f>
        <v>0</v>
      </c>
      <c r="L150" s="17">
        <f>SUM(L9:L149)</f>
        <v>0</v>
      </c>
    </row>
    <row r="151" spans="1:12" x14ac:dyDescent="0.3">
      <c r="A151" s="12"/>
      <c r="B151" s="36" t="s">
        <v>3</v>
      </c>
      <c r="C151" s="94">
        <v>0.03</v>
      </c>
      <c r="D151" s="11"/>
      <c r="E151" s="8"/>
      <c r="F151" s="16"/>
      <c r="G151" s="8"/>
      <c r="H151" s="8"/>
      <c r="I151" s="8"/>
      <c r="J151" s="8"/>
      <c r="K151" s="9"/>
      <c r="L151" s="9">
        <f>G150*C151</f>
        <v>0</v>
      </c>
    </row>
    <row r="152" spans="1:12" x14ac:dyDescent="0.3">
      <c r="A152" s="38"/>
      <c r="B152" s="88" t="s">
        <v>4</v>
      </c>
      <c r="C152" s="93"/>
      <c r="D152" s="18"/>
      <c r="E152" s="19"/>
      <c r="F152" s="20"/>
      <c r="G152" s="19"/>
      <c r="H152" s="20"/>
      <c r="I152" s="20"/>
      <c r="J152" s="19"/>
      <c r="K152" s="21"/>
      <c r="L152" s="22">
        <f>L151+L150</f>
        <v>0</v>
      </c>
    </row>
    <row r="153" spans="1:12" x14ac:dyDescent="0.3">
      <c r="A153" s="38"/>
      <c r="B153" s="89" t="s">
        <v>5</v>
      </c>
      <c r="C153" s="95">
        <v>0.1</v>
      </c>
      <c r="D153" s="18"/>
      <c r="E153" s="19"/>
      <c r="F153" s="20"/>
      <c r="G153" s="19"/>
      <c r="H153" s="20"/>
      <c r="I153" s="20"/>
      <c r="J153" s="19"/>
      <c r="K153" s="21"/>
      <c r="L153" s="22">
        <f>L152*C153</f>
        <v>0</v>
      </c>
    </row>
    <row r="154" spans="1:12" x14ac:dyDescent="0.3">
      <c r="A154" s="38"/>
      <c r="B154" s="90" t="s">
        <v>4</v>
      </c>
      <c r="C154" s="96"/>
      <c r="D154" s="18"/>
      <c r="E154" s="19"/>
      <c r="F154" s="20"/>
      <c r="G154" s="19"/>
      <c r="H154" s="20"/>
      <c r="I154" s="20"/>
      <c r="J154" s="19"/>
      <c r="K154" s="21"/>
      <c r="L154" s="22">
        <f>L153+L152</f>
        <v>0</v>
      </c>
    </row>
    <row r="155" spans="1:12" x14ac:dyDescent="0.3">
      <c r="A155" s="12"/>
      <c r="B155" s="89" t="s">
        <v>34</v>
      </c>
      <c r="C155" s="95">
        <v>0.08</v>
      </c>
      <c r="D155" s="18"/>
      <c r="E155" s="8"/>
      <c r="F155" s="16"/>
      <c r="G155" s="8"/>
      <c r="H155" s="16"/>
      <c r="I155" s="16"/>
      <c r="J155" s="8"/>
      <c r="K155" s="9"/>
      <c r="L155" s="9">
        <f>L154*C155</f>
        <v>0</v>
      </c>
    </row>
    <row r="156" spans="1:12" x14ac:dyDescent="0.3">
      <c r="A156" s="12"/>
      <c r="B156" s="90" t="s">
        <v>4</v>
      </c>
      <c r="C156" s="96"/>
      <c r="D156" s="23"/>
      <c r="E156" s="8"/>
      <c r="F156" s="16"/>
      <c r="G156" s="8"/>
      <c r="H156" s="16"/>
      <c r="I156" s="16"/>
      <c r="J156" s="8"/>
      <c r="K156" s="9"/>
      <c r="L156" s="9">
        <f>L155+L154</f>
        <v>0</v>
      </c>
    </row>
    <row r="157" spans="1:12" x14ac:dyDescent="0.3">
      <c r="A157" s="12"/>
      <c r="B157" s="89" t="s">
        <v>6</v>
      </c>
      <c r="C157" s="94">
        <v>0.03</v>
      </c>
      <c r="D157" s="11"/>
      <c r="E157" s="8"/>
      <c r="F157" s="16"/>
      <c r="G157" s="8"/>
      <c r="H157" s="16"/>
      <c r="I157" s="16"/>
      <c r="J157" s="8"/>
      <c r="K157" s="9"/>
      <c r="L157" s="9">
        <f>L156*C157</f>
        <v>0</v>
      </c>
    </row>
    <row r="158" spans="1:12" x14ac:dyDescent="0.3">
      <c r="A158" s="12"/>
      <c r="B158" s="90" t="s">
        <v>32</v>
      </c>
      <c r="C158" s="93"/>
      <c r="D158" s="11"/>
      <c r="E158" s="8"/>
      <c r="F158" s="16"/>
      <c r="G158" s="8"/>
      <c r="H158" s="8"/>
      <c r="I158" s="8"/>
      <c r="J158" s="8"/>
      <c r="K158" s="9"/>
      <c r="L158" s="9">
        <f>L157+L156</f>
        <v>0</v>
      </c>
    </row>
    <row r="159" spans="1:12" x14ac:dyDescent="0.3">
      <c r="A159" s="12"/>
      <c r="B159" s="10" t="s">
        <v>33</v>
      </c>
      <c r="C159" s="94">
        <v>0.18</v>
      </c>
      <c r="D159" s="11"/>
      <c r="E159" s="11"/>
      <c r="F159" s="11"/>
      <c r="G159" s="11"/>
      <c r="H159" s="11"/>
      <c r="I159" s="11"/>
      <c r="J159" s="11"/>
      <c r="K159" s="11"/>
      <c r="L159" s="71">
        <f>L158*C159</f>
        <v>0</v>
      </c>
    </row>
    <row r="160" spans="1:12" x14ac:dyDescent="0.3">
      <c r="A160" s="12"/>
      <c r="B160" s="37" t="s">
        <v>7</v>
      </c>
      <c r="C160" s="5"/>
      <c r="D160" s="11"/>
      <c r="E160" s="11"/>
      <c r="F160" s="11"/>
      <c r="G160" s="11"/>
      <c r="H160" s="11"/>
      <c r="I160" s="11"/>
      <c r="J160" s="11"/>
      <c r="K160" s="11"/>
      <c r="L160" s="23">
        <f>SUM(L158:L159)</f>
        <v>0</v>
      </c>
    </row>
  </sheetData>
  <mergeCells count="12">
    <mergeCell ref="J4:K4"/>
    <mergeCell ref="L4:L5"/>
    <mergeCell ref="A2:L2"/>
    <mergeCell ref="H3:J3"/>
    <mergeCell ref="K3:L3"/>
    <mergeCell ref="A4:A5"/>
    <mergeCell ref="B4:B5"/>
    <mergeCell ref="C4:C5"/>
    <mergeCell ref="D4:D5"/>
    <mergeCell ref="E4:E5"/>
    <mergeCell ref="F4:G4"/>
    <mergeCell ref="H4:I4"/>
  </mergeCells>
  <conditionalFormatting sqref="C44">
    <cfRule type="cellIs" dxfId="8" priority="2" stopIfTrue="1" operator="equal">
      <formula>8223.307275</formula>
    </cfRule>
  </conditionalFormatting>
  <conditionalFormatting sqref="C56">
    <cfRule type="cellIs" dxfId="7" priority="1" stopIfTrue="1" operator="equal">
      <formula>8223.307275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28B108-6713-40E7-8E89-B3CF20B08857}">
  <sheetPr>
    <tabColor theme="9" tint="-0.249977111117893"/>
  </sheetPr>
  <dimension ref="A1:L131"/>
  <sheetViews>
    <sheetView workbookViewId="0">
      <selection activeCell="J7" sqref="J7:J1048576"/>
    </sheetView>
  </sheetViews>
  <sheetFormatPr defaultRowHeight="14.4" x14ac:dyDescent="0.3"/>
  <cols>
    <col min="1" max="1" width="3.88671875" customWidth="1"/>
    <col min="2" max="2" width="71.109375" customWidth="1"/>
    <col min="7" max="7" width="11.33203125" customWidth="1"/>
    <col min="9" max="9" width="11.5546875" customWidth="1"/>
    <col min="12" max="12" width="11.33203125" customWidth="1"/>
  </cols>
  <sheetData>
    <row r="1" spans="1:12" x14ac:dyDescent="0.3">
      <c r="A1" s="4"/>
      <c r="B1" s="91" t="s">
        <v>29</v>
      </c>
      <c r="C1" s="4"/>
      <c r="D1" s="4"/>
      <c r="E1" s="4"/>
      <c r="F1" s="1"/>
      <c r="G1" s="1"/>
      <c r="H1" s="2"/>
      <c r="I1" s="1"/>
      <c r="J1" s="1"/>
      <c r="K1" s="1"/>
      <c r="L1" s="1"/>
    </row>
    <row r="2" spans="1:12" x14ac:dyDescent="0.3">
      <c r="A2" s="122" t="s">
        <v>158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</row>
    <row r="3" spans="1:12" x14ac:dyDescent="0.3">
      <c r="A3" s="54"/>
      <c r="B3" s="54" t="s">
        <v>128</v>
      </c>
      <c r="C3" s="54"/>
      <c r="D3" s="54"/>
      <c r="E3" s="54"/>
      <c r="F3" s="54"/>
      <c r="G3" s="3"/>
      <c r="H3" s="123" t="s">
        <v>8</v>
      </c>
      <c r="I3" s="123"/>
      <c r="J3" s="123"/>
      <c r="K3" s="133">
        <f>L131</f>
        <v>0</v>
      </c>
      <c r="L3" s="133"/>
    </row>
    <row r="4" spans="1:12" x14ac:dyDescent="0.3">
      <c r="A4" s="124" t="s">
        <v>18</v>
      </c>
      <c r="B4" s="124" t="s">
        <v>19</v>
      </c>
      <c r="C4" s="124" t="s">
        <v>20</v>
      </c>
      <c r="D4" s="126" t="s">
        <v>21</v>
      </c>
      <c r="E4" s="126" t="s">
        <v>22</v>
      </c>
      <c r="F4" s="128" t="s">
        <v>23</v>
      </c>
      <c r="G4" s="129"/>
      <c r="H4" s="130" t="s">
        <v>24</v>
      </c>
      <c r="I4" s="129"/>
      <c r="J4" s="131" t="s">
        <v>25</v>
      </c>
      <c r="K4" s="132"/>
      <c r="L4" s="124" t="s">
        <v>4</v>
      </c>
    </row>
    <row r="5" spans="1:12" x14ac:dyDescent="0.3">
      <c r="A5" s="125"/>
      <c r="B5" s="125"/>
      <c r="C5" s="125"/>
      <c r="D5" s="127"/>
      <c r="E5" s="127"/>
      <c r="F5" s="55" t="s">
        <v>26</v>
      </c>
      <c r="G5" s="55" t="s">
        <v>4</v>
      </c>
      <c r="H5" s="55" t="s">
        <v>26</v>
      </c>
      <c r="I5" s="55" t="s">
        <v>4</v>
      </c>
      <c r="J5" s="55" t="s">
        <v>26</v>
      </c>
      <c r="K5" s="55" t="s">
        <v>4</v>
      </c>
      <c r="L5" s="125"/>
    </row>
    <row r="6" spans="1:12" x14ac:dyDescent="0.3">
      <c r="A6" s="56">
        <v>1</v>
      </c>
      <c r="B6" s="57">
        <v>2</v>
      </c>
      <c r="C6" s="57">
        <v>3</v>
      </c>
      <c r="D6" s="57">
        <v>4</v>
      </c>
      <c r="E6" s="57">
        <v>5</v>
      </c>
      <c r="F6" s="57">
        <v>6</v>
      </c>
      <c r="G6" s="57">
        <v>7</v>
      </c>
      <c r="H6" s="57">
        <v>8</v>
      </c>
      <c r="I6" s="57">
        <v>9</v>
      </c>
      <c r="J6" s="57">
        <v>10</v>
      </c>
      <c r="K6" s="57">
        <v>11</v>
      </c>
      <c r="L6" s="57">
        <v>12</v>
      </c>
    </row>
    <row r="7" spans="1:12" ht="18.600000000000001" customHeight="1" x14ac:dyDescent="0.3">
      <c r="A7" s="56"/>
      <c r="B7" s="70" t="s">
        <v>159</v>
      </c>
      <c r="C7" s="66"/>
      <c r="D7" s="57"/>
      <c r="E7" s="57"/>
      <c r="F7" s="57"/>
      <c r="G7" s="57"/>
      <c r="H7" s="57"/>
      <c r="I7" s="57"/>
      <c r="J7" s="57"/>
      <c r="K7" s="57"/>
      <c r="L7" s="57"/>
    </row>
    <row r="8" spans="1:12" x14ac:dyDescent="0.3">
      <c r="A8" s="12">
        <v>1</v>
      </c>
      <c r="B8" s="67" t="s">
        <v>160</v>
      </c>
      <c r="C8" s="74" t="s">
        <v>11</v>
      </c>
      <c r="D8" s="98"/>
      <c r="E8" s="68">
        <v>28</v>
      </c>
      <c r="F8" s="69"/>
      <c r="G8" s="9">
        <f t="shared" ref="G8:G71" si="0">F8*E8</f>
        <v>0</v>
      </c>
      <c r="H8" s="26"/>
      <c r="I8" s="9">
        <f t="shared" ref="I8:I71" si="1">H8*E8</f>
        <v>0</v>
      </c>
      <c r="J8" s="26"/>
      <c r="K8" s="9">
        <f t="shared" ref="K8:K71" si="2">J8*E8</f>
        <v>0</v>
      </c>
      <c r="L8" s="9">
        <f t="shared" ref="L8:L71" si="3">G8+I8+K8</f>
        <v>0</v>
      </c>
    </row>
    <row r="9" spans="1:12" x14ac:dyDescent="0.3">
      <c r="A9" s="12"/>
      <c r="B9" s="25" t="s">
        <v>10</v>
      </c>
      <c r="C9" s="64" t="s">
        <v>31</v>
      </c>
      <c r="D9" s="16">
        <v>1</v>
      </c>
      <c r="E9" s="16">
        <f>E8*D9</f>
        <v>28</v>
      </c>
      <c r="F9" s="26"/>
      <c r="G9" s="9">
        <f t="shared" si="0"/>
        <v>0</v>
      </c>
      <c r="H9" s="26"/>
      <c r="I9" s="9">
        <f t="shared" si="1"/>
        <v>0</v>
      </c>
      <c r="J9" s="26"/>
      <c r="K9" s="9">
        <f t="shared" si="2"/>
        <v>0</v>
      </c>
      <c r="L9" s="9">
        <f t="shared" si="3"/>
        <v>0</v>
      </c>
    </row>
    <row r="10" spans="1:12" x14ac:dyDescent="0.3">
      <c r="A10" s="12"/>
      <c r="B10" s="27" t="s">
        <v>73</v>
      </c>
      <c r="C10" s="75" t="s">
        <v>54</v>
      </c>
      <c r="D10" s="26">
        <v>0.125</v>
      </c>
      <c r="E10" s="26">
        <f>D10*E8</f>
        <v>3.5</v>
      </c>
      <c r="F10" s="26"/>
      <c r="G10" s="9">
        <f t="shared" si="0"/>
        <v>0</v>
      </c>
      <c r="H10" s="26"/>
      <c r="I10" s="9">
        <f t="shared" si="1"/>
        <v>0</v>
      </c>
      <c r="J10" s="26"/>
      <c r="K10" s="9">
        <f t="shared" si="2"/>
        <v>0</v>
      </c>
      <c r="L10" s="9">
        <f t="shared" si="3"/>
        <v>0</v>
      </c>
    </row>
    <row r="11" spans="1:12" x14ac:dyDescent="0.3">
      <c r="A11" s="12"/>
      <c r="B11" s="27" t="s">
        <v>71</v>
      </c>
      <c r="C11" s="64" t="s">
        <v>30</v>
      </c>
      <c r="D11" s="26">
        <v>1.05</v>
      </c>
      <c r="E11" s="26">
        <f>D11*E9</f>
        <v>29.400000000000002</v>
      </c>
      <c r="F11" s="26"/>
      <c r="G11" s="9">
        <f t="shared" si="0"/>
        <v>0</v>
      </c>
      <c r="H11" s="26"/>
      <c r="I11" s="9">
        <f t="shared" si="1"/>
        <v>0</v>
      </c>
      <c r="J11" s="26"/>
      <c r="K11" s="9">
        <f t="shared" si="2"/>
        <v>0</v>
      </c>
      <c r="L11" s="9">
        <f t="shared" si="3"/>
        <v>0</v>
      </c>
    </row>
    <row r="12" spans="1:12" ht="27.6" x14ac:dyDescent="0.3">
      <c r="A12" s="12"/>
      <c r="B12" s="27" t="s">
        <v>77</v>
      </c>
      <c r="C12" s="64" t="s">
        <v>31</v>
      </c>
      <c r="D12" s="26">
        <v>1</v>
      </c>
      <c r="E12" s="26">
        <f>E8*D12</f>
        <v>28</v>
      </c>
      <c r="F12" s="26"/>
      <c r="G12" s="9">
        <f t="shared" si="0"/>
        <v>0</v>
      </c>
      <c r="H12" s="26"/>
      <c r="I12" s="9">
        <f t="shared" si="1"/>
        <v>0</v>
      </c>
      <c r="J12" s="26"/>
      <c r="K12" s="9">
        <f t="shared" si="2"/>
        <v>0</v>
      </c>
      <c r="L12" s="9">
        <f t="shared" si="3"/>
        <v>0</v>
      </c>
    </row>
    <row r="13" spans="1:12" x14ac:dyDescent="0.3">
      <c r="A13" s="12"/>
      <c r="B13" s="27" t="s">
        <v>72</v>
      </c>
      <c r="C13" s="75" t="s">
        <v>54</v>
      </c>
      <c r="D13" s="26">
        <v>0.15</v>
      </c>
      <c r="E13" s="26">
        <f>D13*E11</f>
        <v>4.41</v>
      </c>
      <c r="F13" s="26"/>
      <c r="G13" s="9">
        <f t="shared" si="0"/>
        <v>0</v>
      </c>
      <c r="H13" s="26"/>
      <c r="I13" s="9">
        <f t="shared" si="1"/>
        <v>0</v>
      </c>
      <c r="J13" s="26"/>
      <c r="K13" s="9">
        <f t="shared" si="2"/>
        <v>0</v>
      </c>
      <c r="L13" s="9">
        <f t="shared" si="3"/>
        <v>0</v>
      </c>
    </row>
    <row r="14" spans="1:12" x14ac:dyDescent="0.3">
      <c r="A14" s="12"/>
      <c r="B14" s="27" t="s">
        <v>74</v>
      </c>
      <c r="C14" s="64" t="s">
        <v>31</v>
      </c>
      <c r="D14" s="26">
        <v>1.05</v>
      </c>
      <c r="E14" s="26">
        <f>E8*D14</f>
        <v>29.400000000000002</v>
      </c>
      <c r="F14" s="26"/>
      <c r="G14" s="9">
        <f t="shared" si="0"/>
        <v>0</v>
      </c>
      <c r="H14" s="26"/>
      <c r="I14" s="9">
        <f t="shared" si="1"/>
        <v>0</v>
      </c>
      <c r="J14" s="26"/>
      <c r="K14" s="9">
        <f t="shared" si="2"/>
        <v>0</v>
      </c>
      <c r="L14" s="9">
        <f t="shared" si="3"/>
        <v>0</v>
      </c>
    </row>
    <row r="15" spans="1:12" x14ac:dyDescent="0.3">
      <c r="A15" s="12"/>
      <c r="B15" s="27" t="s">
        <v>9</v>
      </c>
      <c r="C15" s="75" t="s">
        <v>0</v>
      </c>
      <c r="D15" s="26">
        <v>1</v>
      </c>
      <c r="E15" s="26">
        <f>E8*D15</f>
        <v>28</v>
      </c>
      <c r="F15" s="26"/>
      <c r="G15" s="9">
        <f t="shared" si="0"/>
        <v>0</v>
      </c>
      <c r="H15" s="26"/>
      <c r="I15" s="9">
        <f t="shared" si="1"/>
        <v>0</v>
      </c>
      <c r="J15" s="26"/>
      <c r="K15" s="9">
        <f t="shared" si="2"/>
        <v>0</v>
      </c>
      <c r="L15" s="9">
        <f t="shared" si="3"/>
        <v>0</v>
      </c>
    </row>
    <row r="16" spans="1:12" ht="27.6" x14ac:dyDescent="0.3">
      <c r="A16" s="12">
        <v>2</v>
      </c>
      <c r="B16" s="67" t="s">
        <v>161</v>
      </c>
      <c r="C16" s="102" t="s">
        <v>167</v>
      </c>
      <c r="D16" s="98"/>
      <c r="E16" s="68">
        <v>0.25</v>
      </c>
      <c r="F16" s="69"/>
      <c r="G16" s="9">
        <f t="shared" si="0"/>
        <v>0</v>
      </c>
      <c r="H16" s="26"/>
      <c r="I16" s="9">
        <f t="shared" si="1"/>
        <v>0</v>
      </c>
      <c r="J16" s="26"/>
      <c r="K16" s="9">
        <f t="shared" si="2"/>
        <v>0</v>
      </c>
      <c r="L16" s="9">
        <f t="shared" si="3"/>
        <v>0</v>
      </c>
    </row>
    <row r="17" spans="1:12" x14ac:dyDescent="0.3">
      <c r="A17" s="12"/>
      <c r="B17" s="25" t="s">
        <v>10</v>
      </c>
      <c r="C17" s="64" t="s">
        <v>31</v>
      </c>
      <c r="D17" s="16">
        <v>1</v>
      </c>
      <c r="E17" s="16">
        <f>E16*D17</f>
        <v>0.25</v>
      </c>
      <c r="F17" s="26"/>
      <c r="G17" s="9">
        <f t="shared" si="0"/>
        <v>0</v>
      </c>
      <c r="H17" s="26"/>
      <c r="I17" s="9">
        <f t="shared" si="1"/>
        <v>0</v>
      </c>
      <c r="J17" s="26"/>
      <c r="K17" s="9">
        <f t="shared" si="2"/>
        <v>0</v>
      </c>
      <c r="L17" s="9">
        <f t="shared" si="3"/>
        <v>0</v>
      </c>
    </row>
    <row r="18" spans="1:12" x14ac:dyDescent="0.3">
      <c r="A18" s="12"/>
      <c r="B18" s="27" t="s">
        <v>53</v>
      </c>
      <c r="C18" s="75" t="s">
        <v>54</v>
      </c>
      <c r="D18" s="26">
        <v>1.2</v>
      </c>
      <c r="E18" s="26">
        <f>D18*E16</f>
        <v>0.3</v>
      </c>
      <c r="F18" s="26"/>
      <c r="G18" s="9">
        <f t="shared" si="0"/>
        <v>0</v>
      </c>
      <c r="H18" s="26"/>
      <c r="I18" s="9">
        <f t="shared" si="1"/>
        <v>0</v>
      </c>
      <c r="J18" s="26"/>
      <c r="K18" s="9">
        <f t="shared" si="2"/>
        <v>0</v>
      </c>
      <c r="L18" s="9">
        <f t="shared" si="3"/>
        <v>0</v>
      </c>
    </row>
    <row r="19" spans="1:12" x14ac:dyDescent="0.3">
      <c r="A19" s="12"/>
      <c r="B19" s="27" t="s">
        <v>56</v>
      </c>
      <c r="C19" s="64" t="s">
        <v>31</v>
      </c>
      <c r="D19" s="26">
        <v>0.5</v>
      </c>
      <c r="E19" s="26">
        <f>D19*E17</f>
        <v>0.125</v>
      </c>
      <c r="F19" s="26"/>
      <c r="G19" s="9">
        <f t="shared" si="0"/>
        <v>0</v>
      </c>
      <c r="H19" s="26"/>
      <c r="I19" s="9">
        <f t="shared" si="1"/>
        <v>0</v>
      </c>
      <c r="J19" s="26"/>
      <c r="K19" s="9">
        <f t="shared" si="2"/>
        <v>0</v>
      </c>
      <c r="L19" s="9">
        <f t="shared" si="3"/>
        <v>0</v>
      </c>
    </row>
    <row r="20" spans="1:12" x14ac:dyDescent="0.3">
      <c r="A20" s="12"/>
      <c r="B20" s="27" t="s">
        <v>55</v>
      </c>
      <c r="C20" s="75" t="s">
        <v>30</v>
      </c>
      <c r="D20" s="26"/>
      <c r="E20" s="26">
        <v>8</v>
      </c>
      <c r="F20" s="26"/>
      <c r="G20" s="9">
        <f t="shared" si="0"/>
        <v>0</v>
      </c>
      <c r="H20" s="26"/>
      <c r="I20" s="9">
        <f t="shared" si="1"/>
        <v>0</v>
      </c>
      <c r="J20" s="26"/>
      <c r="K20" s="9">
        <f t="shared" si="2"/>
        <v>0</v>
      </c>
      <c r="L20" s="9">
        <f t="shared" si="3"/>
        <v>0</v>
      </c>
    </row>
    <row r="21" spans="1:12" x14ac:dyDescent="0.3">
      <c r="A21" s="12"/>
      <c r="B21" s="27" t="s">
        <v>9</v>
      </c>
      <c r="C21" s="75" t="s">
        <v>0</v>
      </c>
      <c r="D21" s="26">
        <v>4</v>
      </c>
      <c r="E21" s="26">
        <f>E16*D21</f>
        <v>1</v>
      </c>
      <c r="F21" s="26"/>
      <c r="G21" s="9">
        <f t="shared" si="0"/>
        <v>0</v>
      </c>
      <c r="H21" s="26"/>
      <c r="I21" s="9">
        <f t="shared" si="1"/>
        <v>0</v>
      </c>
      <c r="J21" s="26"/>
      <c r="K21" s="9">
        <f t="shared" si="2"/>
        <v>0</v>
      </c>
      <c r="L21" s="9">
        <f t="shared" si="3"/>
        <v>0</v>
      </c>
    </row>
    <row r="22" spans="1:12" x14ac:dyDescent="0.3">
      <c r="A22" s="59">
        <v>3</v>
      </c>
      <c r="B22" s="60" t="s">
        <v>162</v>
      </c>
      <c r="C22" s="74" t="s">
        <v>37</v>
      </c>
      <c r="D22" s="62"/>
      <c r="E22" s="62">
        <f>30+30+12.2</f>
        <v>72.2</v>
      </c>
      <c r="F22" s="63"/>
      <c r="G22" s="9">
        <f t="shared" si="0"/>
        <v>0</v>
      </c>
      <c r="H22" s="30"/>
      <c r="I22" s="9">
        <f t="shared" si="1"/>
        <v>0</v>
      </c>
      <c r="J22" s="30"/>
      <c r="K22" s="9">
        <f t="shared" si="2"/>
        <v>0</v>
      </c>
      <c r="L22" s="9">
        <f t="shared" si="3"/>
        <v>0</v>
      </c>
    </row>
    <row r="23" spans="1:12" x14ac:dyDescent="0.3">
      <c r="A23" s="59"/>
      <c r="B23" s="25" t="s">
        <v>10</v>
      </c>
      <c r="C23" s="64" t="s">
        <v>31</v>
      </c>
      <c r="D23" s="16">
        <v>1</v>
      </c>
      <c r="E23" s="16">
        <f>D23*E22</f>
        <v>72.2</v>
      </c>
      <c r="F23" s="26"/>
      <c r="G23" s="9">
        <f t="shared" si="0"/>
        <v>0</v>
      </c>
      <c r="H23" s="26"/>
      <c r="I23" s="9">
        <f t="shared" si="1"/>
        <v>0</v>
      </c>
      <c r="J23" s="31"/>
      <c r="K23" s="9">
        <f t="shared" si="2"/>
        <v>0</v>
      </c>
      <c r="L23" s="9">
        <f t="shared" si="3"/>
        <v>0</v>
      </c>
    </row>
    <row r="24" spans="1:12" x14ac:dyDescent="0.3">
      <c r="A24" s="65"/>
      <c r="B24" s="27" t="s">
        <v>63</v>
      </c>
      <c r="C24" s="75" t="s">
        <v>54</v>
      </c>
      <c r="D24" s="26">
        <v>7.4999999999999997E-2</v>
      </c>
      <c r="E24" s="26">
        <f>E22*D24:D1075</f>
        <v>5.415</v>
      </c>
      <c r="F24" s="26"/>
      <c r="G24" s="9">
        <f t="shared" si="0"/>
        <v>0</v>
      </c>
      <c r="H24" s="26"/>
      <c r="I24" s="9">
        <f t="shared" si="1"/>
        <v>0</v>
      </c>
      <c r="J24" s="26"/>
      <c r="K24" s="9">
        <f t="shared" si="2"/>
        <v>0</v>
      </c>
      <c r="L24" s="9">
        <f t="shared" si="3"/>
        <v>0</v>
      </c>
    </row>
    <row r="25" spans="1:12" x14ac:dyDescent="0.3">
      <c r="A25" s="65"/>
      <c r="B25" s="84" t="s">
        <v>9</v>
      </c>
      <c r="C25" s="64" t="s">
        <v>0</v>
      </c>
      <c r="D25" s="16">
        <v>0.5</v>
      </c>
      <c r="E25" s="16">
        <f>D25*E22</f>
        <v>36.1</v>
      </c>
      <c r="F25" s="16"/>
      <c r="G25" s="9">
        <f t="shared" si="0"/>
        <v>0</v>
      </c>
      <c r="H25" s="16"/>
      <c r="I25" s="9">
        <f t="shared" si="1"/>
        <v>0</v>
      </c>
      <c r="J25" s="16"/>
      <c r="K25" s="9">
        <f t="shared" si="2"/>
        <v>0</v>
      </c>
      <c r="L25" s="9">
        <f t="shared" si="3"/>
        <v>0</v>
      </c>
    </row>
    <row r="26" spans="1:12" x14ac:dyDescent="0.3">
      <c r="A26" s="59">
        <v>4</v>
      </c>
      <c r="B26" s="60" t="s">
        <v>64</v>
      </c>
      <c r="C26" s="74" t="s">
        <v>37</v>
      </c>
      <c r="D26" s="62"/>
      <c r="E26" s="62">
        <f>E22</f>
        <v>72.2</v>
      </c>
      <c r="F26" s="63"/>
      <c r="G26" s="9">
        <f t="shared" si="0"/>
        <v>0</v>
      </c>
      <c r="H26" s="30"/>
      <c r="I26" s="9">
        <f t="shared" si="1"/>
        <v>0</v>
      </c>
      <c r="J26" s="30"/>
      <c r="K26" s="9">
        <f t="shared" si="2"/>
        <v>0</v>
      </c>
      <c r="L26" s="9">
        <f t="shared" si="3"/>
        <v>0</v>
      </c>
    </row>
    <row r="27" spans="1:12" x14ac:dyDescent="0.3">
      <c r="A27" s="59"/>
      <c r="B27" s="25" t="s">
        <v>10</v>
      </c>
      <c r="C27" s="64" t="s">
        <v>31</v>
      </c>
      <c r="D27" s="16">
        <v>1</v>
      </c>
      <c r="E27" s="16">
        <f>D27*E26</f>
        <v>72.2</v>
      </c>
      <c r="F27" s="26"/>
      <c r="G27" s="9">
        <f t="shared" si="0"/>
        <v>0</v>
      </c>
      <c r="H27" s="26"/>
      <c r="I27" s="9">
        <f t="shared" si="1"/>
        <v>0</v>
      </c>
      <c r="J27" s="31"/>
      <c r="K27" s="9">
        <f t="shared" si="2"/>
        <v>0</v>
      </c>
      <c r="L27" s="9">
        <f t="shared" si="3"/>
        <v>0</v>
      </c>
    </row>
    <row r="28" spans="1:12" ht="15.6" customHeight="1" x14ac:dyDescent="0.3">
      <c r="A28" s="65"/>
      <c r="B28" s="27" t="s">
        <v>65</v>
      </c>
      <c r="C28" s="75" t="s">
        <v>1</v>
      </c>
      <c r="D28" s="26">
        <v>0.8</v>
      </c>
      <c r="E28" s="26">
        <f>E26*D28:D1079</f>
        <v>57.760000000000005</v>
      </c>
      <c r="F28" s="26"/>
      <c r="G28" s="9">
        <f t="shared" si="0"/>
        <v>0</v>
      </c>
      <c r="H28" s="26"/>
      <c r="I28" s="9">
        <f t="shared" si="1"/>
        <v>0</v>
      </c>
      <c r="J28" s="26"/>
      <c r="K28" s="9">
        <f t="shared" si="2"/>
        <v>0</v>
      </c>
      <c r="L28" s="9">
        <f t="shared" si="3"/>
        <v>0</v>
      </c>
    </row>
    <row r="29" spans="1:12" x14ac:dyDescent="0.3">
      <c r="A29" s="65"/>
      <c r="B29" s="84" t="s">
        <v>9</v>
      </c>
      <c r="C29" s="64" t="s">
        <v>0</v>
      </c>
      <c r="D29" s="16">
        <v>0.5</v>
      </c>
      <c r="E29" s="16">
        <f>D29*E26</f>
        <v>36.1</v>
      </c>
      <c r="F29" s="16"/>
      <c r="G29" s="9">
        <f t="shared" si="0"/>
        <v>0</v>
      </c>
      <c r="H29" s="16"/>
      <c r="I29" s="9">
        <f t="shared" si="1"/>
        <v>0</v>
      </c>
      <c r="J29" s="16"/>
      <c r="K29" s="9">
        <f t="shared" si="2"/>
        <v>0</v>
      </c>
      <c r="L29" s="9">
        <f t="shared" si="3"/>
        <v>0</v>
      </c>
    </row>
    <row r="30" spans="1:12" x14ac:dyDescent="0.3">
      <c r="A30" s="12">
        <v>5</v>
      </c>
      <c r="B30" s="67" t="s">
        <v>68</v>
      </c>
      <c r="C30" s="74" t="s">
        <v>37</v>
      </c>
      <c r="D30" s="98"/>
      <c r="E30" s="68">
        <f>E22</f>
        <v>72.2</v>
      </c>
      <c r="F30" s="69"/>
      <c r="G30" s="9">
        <f t="shared" si="0"/>
        <v>0</v>
      </c>
      <c r="H30" s="26"/>
      <c r="I30" s="9">
        <f t="shared" si="1"/>
        <v>0</v>
      </c>
      <c r="J30" s="26"/>
      <c r="K30" s="9">
        <f t="shared" si="2"/>
        <v>0</v>
      </c>
      <c r="L30" s="9">
        <f t="shared" si="3"/>
        <v>0</v>
      </c>
    </row>
    <row r="31" spans="1:12" x14ac:dyDescent="0.3">
      <c r="A31" s="12"/>
      <c r="B31" s="25" t="s">
        <v>10</v>
      </c>
      <c r="C31" s="64" t="s">
        <v>31</v>
      </c>
      <c r="D31" s="16">
        <v>1</v>
      </c>
      <c r="E31" s="16">
        <f>E30*D31</f>
        <v>72.2</v>
      </c>
      <c r="F31" s="26"/>
      <c r="G31" s="9">
        <f t="shared" si="0"/>
        <v>0</v>
      </c>
      <c r="H31" s="26"/>
      <c r="I31" s="9">
        <f t="shared" si="1"/>
        <v>0</v>
      </c>
      <c r="J31" s="26"/>
      <c r="K31" s="9">
        <f t="shared" si="2"/>
        <v>0</v>
      </c>
      <c r="L31" s="9">
        <f t="shared" si="3"/>
        <v>0</v>
      </c>
    </row>
    <row r="32" spans="1:12" x14ac:dyDescent="0.3">
      <c r="A32" s="12"/>
      <c r="B32" s="27" t="s">
        <v>67</v>
      </c>
      <c r="C32" s="64" t="s">
        <v>31</v>
      </c>
      <c r="D32" s="26">
        <v>1.05</v>
      </c>
      <c r="E32" s="26">
        <f>D32*E30</f>
        <v>75.81</v>
      </c>
      <c r="F32" s="26"/>
      <c r="G32" s="9">
        <f t="shared" si="0"/>
        <v>0</v>
      </c>
      <c r="H32" s="26"/>
      <c r="I32" s="9">
        <f t="shared" si="1"/>
        <v>0</v>
      </c>
      <c r="J32" s="26"/>
      <c r="K32" s="9">
        <f t="shared" si="2"/>
        <v>0</v>
      </c>
      <c r="L32" s="9">
        <f t="shared" si="3"/>
        <v>0</v>
      </c>
    </row>
    <row r="33" spans="1:12" x14ac:dyDescent="0.3">
      <c r="A33" s="12"/>
      <c r="B33" s="27" t="s">
        <v>58</v>
      </c>
      <c r="C33" s="75" t="s">
        <v>1</v>
      </c>
      <c r="D33" s="26">
        <v>7</v>
      </c>
      <c r="E33" s="26">
        <f>E30*D33</f>
        <v>505.40000000000003</v>
      </c>
      <c r="F33" s="26"/>
      <c r="G33" s="9">
        <f t="shared" si="0"/>
        <v>0</v>
      </c>
      <c r="H33" s="26"/>
      <c r="I33" s="9">
        <f t="shared" si="1"/>
        <v>0</v>
      </c>
      <c r="J33" s="26"/>
      <c r="K33" s="9">
        <f t="shared" si="2"/>
        <v>0</v>
      </c>
      <c r="L33" s="9">
        <f t="shared" si="3"/>
        <v>0</v>
      </c>
    </row>
    <row r="34" spans="1:12" x14ac:dyDescent="0.3">
      <c r="A34" s="12"/>
      <c r="B34" s="27" t="s">
        <v>59</v>
      </c>
      <c r="C34" s="75" t="s">
        <v>1</v>
      </c>
      <c r="D34" s="26">
        <v>0.3</v>
      </c>
      <c r="E34" s="26">
        <f>E31*D34</f>
        <v>21.66</v>
      </c>
      <c r="F34" s="26"/>
      <c r="G34" s="9">
        <f t="shared" si="0"/>
        <v>0</v>
      </c>
      <c r="H34" s="26"/>
      <c r="I34" s="9">
        <f t="shared" si="1"/>
        <v>0</v>
      </c>
      <c r="J34" s="26"/>
      <c r="K34" s="9">
        <f t="shared" si="2"/>
        <v>0</v>
      </c>
      <c r="L34" s="9">
        <f t="shared" si="3"/>
        <v>0</v>
      </c>
    </row>
    <row r="35" spans="1:12" x14ac:dyDescent="0.3">
      <c r="A35" s="12"/>
      <c r="B35" s="27" t="s">
        <v>9</v>
      </c>
      <c r="C35" s="75" t="s">
        <v>0</v>
      </c>
      <c r="D35" s="26">
        <v>0.2</v>
      </c>
      <c r="E35" s="26">
        <f>E30*D35</f>
        <v>14.440000000000001</v>
      </c>
      <c r="F35" s="26"/>
      <c r="G35" s="9">
        <f t="shared" si="0"/>
        <v>0</v>
      </c>
      <c r="H35" s="26"/>
      <c r="I35" s="9">
        <f t="shared" si="1"/>
        <v>0</v>
      </c>
      <c r="J35" s="26"/>
      <c r="K35" s="9">
        <f t="shared" si="2"/>
        <v>0</v>
      </c>
      <c r="L35" s="9">
        <f t="shared" si="3"/>
        <v>0</v>
      </c>
    </row>
    <row r="36" spans="1:12" ht="18.600000000000001" customHeight="1" x14ac:dyDescent="0.3">
      <c r="A36" s="59">
        <v>6</v>
      </c>
      <c r="B36" s="60" t="s">
        <v>69</v>
      </c>
      <c r="C36" s="74" t="s">
        <v>30</v>
      </c>
      <c r="D36" s="61"/>
      <c r="E36" s="104">
        <v>30</v>
      </c>
      <c r="F36" s="63"/>
      <c r="G36" s="9">
        <f t="shared" si="0"/>
        <v>0</v>
      </c>
      <c r="H36" s="30"/>
      <c r="I36" s="9">
        <f t="shared" si="1"/>
        <v>0</v>
      </c>
      <c r="J36" s="30"/>
      <c r="K36" s="9">
        <f t="shared" si="2"/>
        <v>0</v>
      </c>
      <c r="L36" s="9">
        <f t="shared" si="3"/>
        <v>0</v>
      </c>
    </row>
    <row r="37" spans="1:12" x14ac:dyDescent="0.3">
      <c r="A37" s="59"/>
      <c r="B37" s="25" t="s">
        <v>10</v>
      </c>
      <c r="C37" s="64" t="s">
        <v>30</v>
      </c>
      <c r="D37" s="16">
        <v>1</v>
      </c>
      <c r="E37" s="16">
        <f>D37*E36</f>
        <v>30</v>
      </c>
      <c r="F37" s="26"/>
      <c r="G37" s="9">
        <f t="shared" si="0"/>
        <v>0</v>
      </c>
      <c r="H37" s="26"/>
      <c r="I37" s="9">
        <f t="shared" si="1"/>
        <v>0</v>
      </c>
      <c r="J37" s="31"/>
      <c r="K37" s="9">
        <f t="shared" si="2"/>
        <v>0</v>
      </c>
      <c r="L37" s="9">
        <f t="shared" si="3"/>
        <v>0</v>
      </c>
    </row>
    <row r="38" spans="1:12" x14ac:dyDescent="0.3">
      <c r="A38" s="65"/>
      <c r="B38" s="27" t="s">
        <v>70</v>
      </c>
      <c r="C38" s="75" t="s">
        <v>30</v>
      </c>
      <c r="D38" s="28">
        <v>0.12</v>
      </c>
      <c r="E38" s="26">
        <f>E36*D38</f>
        <v>3.5999999999999996</v>
      </c>
      <c r="F38" s="26"/>
      <c r="G38" s="9">
        <f t="shared" si="0"/>
        <v>0</v>
      </c>
      <c r="H38" s="26"/>
      <c r="I38" s="9">
        <f t="shared" si="1"/>
        <v>0</v>
      </c>
      <c r="J38" s="26"/>
      <c r="K38" s="9">
        <f t="shared" si="2"/>
        <v>0</v>
      </c>
      <c r="L38" s="9">
        <f t="shared" si="3"/>
        <v>0</v>
      </c>
    </row>
    <row r="39" spans="1:12" x14ac:dyDescent="0.3">
      <c r="A39" s="12"/>
      <c r="B39" s="27" t="s">
        <v>58</v>
      </c>
      <c r="C39" s="75" t="s">
        <v>1</v>
      </c>
      <c r="D39" s="26">
        <v>1.5</v>
      </c>
      <c r="E39" s="26">
        <f>E36*D39</f>
        <v>45</v>
      </c>
      <c r="F39" s="26"/>
      <c r="G39" s="9">
        <f t="shared" si="0"/>
        <v>0</v>
      </c>
      <c r="H39" s="26"/>
      <c r="I39" s="9">
        <f t="shared" si="1"/>
        <v>0</v>
      </c>
      <c r="J39" s="26"/>
      <c r="K39" s="9">
        <f t="shared" si="2"/>
        <v>0</v>
      </c>
      <c r="L39" s="9">
        <f t="shared" si="3"/>
        <v>0</v>
      </c>
    </row>
    <row r="40" spans="1:12" x14ac:dyDescent="0.3">
      <c r="A40" s="12"/>
      <c r="B40" s="27" t="s">
        <v>59</v>
      </c>
      <c r="C40" s="75" t="s">
        <v>1</v>
      </c>
      <c r="D40" s="26">
        <v>0.1</v>
      </c>
      <c r="E40" s="26">
        <f>E37*D40</f>
        <v>3</v>
      </c>
      <c r="F40" s="26"/>
      <c r="G40" s="9">
        <f t="shared" si="0"/>
        <v>0</v>
      </c>
      <c r="H40" s="26"/>
      <c r="I40" s="9">
        <f t="shared" si="1"/>
        <v>0</v>
      </c>
      <c r="J40" s="26"/>
      <c r="K40" s="9">
        <f t="shared" si="2"/>
        <v>0</v>
      </c>
      <c r="L40" s="9">
        <f t="shared" si="3"/>
        <v>0</v>
      </c>
    </row>
    <row r="41" spans="1:12" x14ac:dyDescent="0.3">
      <c r="A41" s="65"/>
      <c r="B41" s="84" t="s">
        <v>9</v>
      </c>
      <c r="C41" s="64" t="s">
        <v>0</v>
      </c>
      <c r="D41" s="35">
        <v>0.3</v>
      </c>
      <c r="E41" s="16">
        <f>D41*E36</f>
        <v>9</v>
      </c>
      <c r="F41" s="16"/>
      <c r="G41" s="9">
        <f t="shared" si="0"/>
        <v>0</v>
      </c>
      <c r="H41" s="16"/>
      <c r="I41" s="9">
        <f t="shared" si="1"/>
        <v>0</v>
      </c>
      <c r="J41" s="16"/>
      <c r="K41" s="9">
        <f t="shared" si="2"/>
        <v>0</v>
      </c>
      <c r="L41" s="9">
        <f t="shared" si="3"/>
        <v>0</v>
      </c>
    </row>
    <row r="42" spans="1:12" x14ac:dyDescent="0.3">
      <c r="A42" s="65" t="s">
        <v>175</v>
      </c>
      <c r="B42" s="67" t="s">
        <v>163</v>
      </c>
      <c r="C42" s="74" t="s">
        <v>37</v>
      </c>
      <c r="D42" s="98"/>
      <c r="E42" s="103">
        <v>8</v>
      </c>
      <c r="F42" s="69"/>
      <c r="G42" s="9">
        <f t="shared" si="0"/>
        <v>0</v>
      </c>
      <c r="H42" s="26"/>
      <c r="I42" s="9">
        <f t="shared" si="1"/>
        <v>0</v>
      </c>
      <c r="J42" s="26"/>
      <c r="K42" s="9">
        <f t="shared" si="2"/>
        <v>0</v>
      </c>
      <c r="L42" s="9">
        <f t="shared" si="3"/>
        <v>0</v>
      </c>
    </row>
    <row r="43" spans="1:12" x14ac:dyDescent="0.3">
      <c r="A43" s="65"/>
      <c r="B43" s="25" t="s">
        <v>10</v>
      </c>
      <c r="C43" s="64" t="s">
        <v>31</v>
      </c>
      <c r="D43" s="16">
        <v>1</v>
      </c>
      <c r="E43" s="16">
        <f>E42*D43</f>
        <v>8</v>
      </c>
      <c r="F43" s="26"/>
      <c r="G43" s="9">
        <f t="shared" si="0"/>
        <v>0</v>
      </c>
      <c r="H43" s="26"/>
      <c r="I43" s="9">
        <f t="shared" si="1"/>
        <v>0</v>
      </c>
      <c r="J43" s="26"/>
      <c r="K43" s="9">
        <f t="shared" si="2"/>
        <v>0</v>
      </c>
      <c r="L43" s="9">
        <f t="shared" si="3"/>
        <v>0</v>
      </c>
    </row>
    <row r="44" spans="1:12" x14ac:dyDescent="0.3">
      <c r="A44" s="65"/>
      <c r="B44" s="27" t="s">
        <v>165</v>
      </c>
      <c r="C44" s="75" t="s">
        <v>164</v>
      </c>
      <c r="D44" s="26">
        <v>12.5</v>
      </c>
      <c r="E44" s="26">
        <f>D44*E42</f>
        <v>100</v>
      </c>
      <c r="F44" s="26"/>
      <c r="G44" s="9">
        <f t="shared" si="0"/>
        <v>0</v>
      </c>
      <c r="H44" s="26"/>
      <c r="I44" s="9">
        <f t="shared" si="1"/>
        <v>0</v>
      </c>
      <c r="J44" s="26"/>
      <c r="K44" s="9">
        <f t="shared" si="2"/>
        <v>0</v>
      </c>
      <c r="L44" s="9">
        <f t="shared" si="3"/>
        <v>0</v>
      </c>
    </row>
    <row r="45" spans="1:12" x14ac:dyDescent="0.3">
      <c r="A45" s="65"/>
      <c r="B45" s="27" t="s">
        <v>166</v>
      </c>
      <c r="C45" s="64" t="s">
        <v>167</v>
      </c>
      <c r="D45" s="26">
        <v>0.04</v>
      </c>
      <c r="E45" s="26">
        <f>D45*E43</f>
        <v>0.32</v>
      </c>
      <c r="F45" s="26"/>
      <c r="G45" s="9">
        <f t="shared" si="0"/>
        <v>0</v>
      </c>
      <c r="H45" s="26"/>
      <c r="I45" s="9">
        <f t="shared" si="1"/>
        <v>0</v>
      </c>
      <c r="J45" s="26"/>
      <c r="K45" s="9">
        <f t="shared" si="2"/>
        <v>0</v>
      </c>
      <c r="L45" s="9">
        <f t="shared" si="3"/>
        <v>0</v>
      </c>
    </row>
    <row r="46" spans="1:12" x14ac:dyDescent="0.3">
      <c r="A46" s="65"/>
      <c r="B46" s="27" t="s">
        <v>168</v>
      </c>
      <c r="C46" s="75" t="s">
        <v>30</v>
      </c>
      <c r="D46" s="26"/>
      <c r="E46" s="26">
        <v>12</v>
      </c>
      <c r="F46" s="26"/>
      <c r="G46" s="9">
        <f t="shared" si="0"/>
        <v>0</v>
      </c>
      <c r="H46" s="26"/>
      <c r="I46" s="9">
        <f t="shared" si="1"/>
        <v>0</v>
      </c>
      <c r="J46" s="26"/>
      <c r="K46" s="9">
        <f t="shared" si="2"/>
        <v>0</v>
      </c>
      <c r="L46" s="9">
        <f t="shared" si="3"/>
        <v>0</v>
      </c>
    </row>
    <row r="47" spans="1:12" x14ac:dyDescent="0.3">
      <c r="A47" s="65"/>
      <c r="B47" s="27" t="s">
        <v>9</v>
      </c>
      <c r="C47" s="75" t="s">
        <v>0</v>
      </c>
      <c r="D47" s="26">
        <v>1</v>
      </c>
      <c r="E47" s="26">
        <f>E42*D47</f>
        <v>8</v>
      </c>
      <c r="F47" s="26"/>
      <c r="G47" s="9">
        <f t="shared" si="0"/>
        <v>0</v>
      </c>
      <c r="H47" s="26"/>
      <c r="I47" s="9">
        <f t="shared" si="1"/>
        <v>0</v>
      </c>
      <c r="J47" s="26"/>
      <c r="K47" s="9">
        <f t="shared" si="2"/>
        <v>0</v>
      </c>
      <c r="L47" s="9">
        <f t="shared" si="3"/>
        <v>0</v>
      </c>
    </row>
    <row r="48" spans="1:12" ht="18.600000000000001" customHeight="1" x14ac:dyDescent="0.3">
      <c r="A48" s="59">
        <v>8</v>
      </c>
      <c r="B48" s="67" t="s">
        <v>169</v>
      </c>
      <c r="C48" s="74" t="s">
        <v>37</v>
      </c>
      <c r="D48" s="98"/>
      <c r="E48" s="103">
        <v>10</v>
      </c>
      <c r="F48" s="69"/>
      <c r="G48" s="9">
        <f t="shared" si="0"/>
        <v>0</v>
      </c>
      <c r="H48" s="26"/>
      <c r="I48" s="9">
        <f t="shared" si="1"/>
        <v>0</v>
      </c>
      <c r="J48" s="26"/>
      <c r="K48" s="9">
        <f t="shared" si="2"/>
        <v>0</v>
      </c>
      <c r="L48" s="9">
        <f t="shared" si="3"/>
        <v>0</v>
      </c>
    </row>
    <row r="49" spans="1:12" x14ac:dyDescent="0.3">
      <c r="A49" s="65"/>
      <c r="B49" s="25" t="s">
        <v>10</v>
      </c>
      <c r="C49" s="64" t="s">
        <v>31</v>
      </c>
      <c r="D49" s="16">
        <v>1</v>
      </c>
      <c r="E49" s="16">
        <f>E48*D49</f>
        <v>10</v>
      </c>
      <c r="F49" s="26"/>
      <c r="G49" s="9">
        <f t="shared" si="0"/>
        <v>0</v>
      </c>
      <c r="H49" s="26"/>
      <c r="I49" s="9">
        <f t="shared" si="1"/>
        <v>0</v>
      </c>
      <c r="J49" s="26"/>
      <c r="K49" s="9">
        <f t="shared" si="2"/>
        <v>0</v>
      </c>
      <c r="L49" s="9">
        <f t="shared" si="3"/>
        <v>0</v>
      </c>
    </row>
    <row r="50" spans="1:12" ht="27.6" x14ac:dyDescent="0.3">
      <c r="A50" s="65"/>
      <c r="B50" s="27" t="s">
        <v>79</v>
      </c>
      <c r="C50" s="64" t="s">
        <v>31</v>
      </c>
      <c r="D50" s="26">
        <v>1.1000000000000001</v>
      </c>
      <c r="E50" s="26">
        <f>D50*E48</f>
        <v>11</v>
      </c>
      <c r="F50" s="26"/>
      <c r="G50" s="9">
        <f t="shared" si="0"/>
        <v>0</v>
      </c>
      <c r="H50" s="26"/>
      <c r="I50" s="9">
        <f t="shared" si="1"/>
        <v>0</v>
      </c>
      <c r="J50" s="26"/>
      <c r="K50" s="9">
        <f t="shared" si="2"/>
        <v>0</v>
      </c>
      <c r="L50" s="9">
        <f t="shared" si="3"/>
        <v>0</v>
      </c>
    </row>
    <row r="51" spans="1:12" x14ac:dyDescent="0.3">
      <c r="A51" s="65"/>
      <c r="B51" s="27" t="s">
        <v>58</v>
      </c>
      <c r="C51" s="75" t="s">
        <v>1</v>
      </c>
      <c r="D51" s="26">
        <v>4</v>
      </c>
      <c r="E51" s="26">
        <f>E48*D51</f>
        <v>40</v>
      </c>
      <c r="F51" s="26"/>
      <c r="G51" s="9">
        <f t="shared" si="0"/>
        <v>0</v>
      </c>
      <c r="H51" s="26"/>
      <c r="I51" s="9">
        <f t="shared" si="1"/>
        <v>0</v>
      </c>
      <c r="J51" s="26"/>
      <c r="K51" s="9">
        <f t="shared" si="2"/>
        <v>0</v>
      </c>
      <c r="L51" s="9">
        <f t="shared" si="3"/>
        <v>0</v>
      </c>
    </row>
    <row r="52" spans="1:12" x14ac:dyDescent="0.3">
      <c r="A52" s="65"/>
      <c r="B52" s="27" t="s">
        <v>80</v>
      </c>
      <c r="C52" s="75" t="s">
        <v>17</v>
      </c>
      <c r="D52" s="26">
        <v>5</v>
      </c>
      <c r="E52" s="26">
        <f>E49*D52</f>
        <v>50</v>
      </c>
      <c r="F52" s="26"/>
      <c r="G52" s="9">
        <f t="shared" si="0"/>
        <v>0</v>
      </c>
      <c r="H52" s="26"/>
      <c r="I52" s="9">
        <f t="shared" si="1"/>
        <v>0</v>
      </c>
      <c r="J52" s="26"/>
      <c r="K52" s="9">
        <f t="shared" si="2"/>
        <v>0</v>
      </c>
      <c r="L52" s="9">
        <f t="shared" si="3"/>
        <v>0</v>
      </c>
    </row>
    <row r="53" spans="1:12" x14ac:dyDescent="0.3">
      <c r="A53" s="65"/>
      <c r="B53" s="27" t="s">
        <v>9</v>
      </c>
      <c r="C53" s="75" t="s">
        <v>0</v>
      </c>
      <c r="D53" s="26">
        <v>0.8</v>
      </c>
      <c r="E53" s="26">
        <f>E48*D53</f>
        <v>8</v>
      </c>
      <c r="F53" s="26"/>
      <c r="G53" s="9">
        <f t="shared" si="0"/>
        <v>0</v>
      </c>
      <c r="H53" s="26"/>
      <c r="I53" s="9">
        <f t="shared" si="1"/>
        <v>0</v>
      </c>
      <c r="J53" s="26"/>
      <c r="K53" s="9">
        <f t="shared" si="2"/>
        <v>0</v>
      </c>
      <c r="L53" s="9">
        <f t="shared" si="3"/>
        <v>0</v>
      </c>
    </row>
    <row r="54" spans="1:12" ht="18.600000000000001" customHeight="1" x14ac:dyDescent="0.3">
      <c r="A54" s="65" t="s">
        <v>176</v>
      </c>
      <c r="B54" s="67" t="s">
        <v>187</v>
      </c>
      <c r="C54" s="74" t="s">
        <v>37</v>
      </c>
      <c r="D54" s="98"/>
      <c r="E54" s="103">
        <v>32</v>
      </c>
      <c r="F54" s="69"/>
      <c r="G54" s="9">
        <f t="shared" si="0"/>
        <v>0</v>
      </c>
      <c r="H54" s="26"/>
      <c r="I54" s="9">
        <f t="shared" si="1"/>
        <v>0</v>
      </c>
      <c r="J54" s="26"/>
      <c r="K54" s="9">
        <f t="shared" si="2"/>
        <v>0</v>
      </c>
      <c r="L54" s="9">
        <f t="shared" si="3"/>
        <v>0</v>
      </c>
    </row>
    <row r="55" spans="1:12" x14ac:dyDescent="0.3">
      <c r="A55" s="65"/>
      <c r="B55" s="25" t="s">
        <v>10</v>
      </c>
      <c r="C55" s="64" t="s">
        <v>31</v>
      </c>
      <c r="D55" s="16">
        <v>1</v>
      </c>
      <c r="E55" s="16">
        <f>E54*D55</f>
        <v>32</v>
      </c>
      <c r="F55" s="26"/>
      <c r="G55" s="9">
        <f t="shared" si="0"/>
        <v>0</v>
      </c>
      <c r="H55" s="26"/>
      <c r="I55" s="9">
        <f t="shared" si="1"/>
        <v>0</v>
      </c>
      <c r="J55" s="26"/>
      <c r="K55" s="9">
        <f t="shared" si="2"/>
        <v>0</v>
      </c>
      <c r="L55" s="9">
        <f t="shared" si="3"/>
        <v>0</v>
      </c>
    </row>
    <row r="56" spans="1:12" x14ac:dyDescent="0.3">
      <c r="A56" s="65"/>
      <c r="B56" s="27" t="s">
        <v>170</v>
      </c>
      <c r="C56" s="64" t="s">
        <v>31</v>
      </c>
      <c r="D56" s="26">
        <v>1.05</v>
      </c>
      <c r="E56" s="26">
        <f>D56*E54</f>
        <v>33.6</v>
      </c>
      <c r="F56" s="26"/>
      <c r="G56" s="9">
        <f t="shared" si="0"/>
        <v>0</v>
      </c>
      <c r="H56" s="26"/>
      <c r="I56" s="9">
        <f t="shared" si="1"/>
        <v>0</v>
      </c>
      <c r="J56" s="26"/>
      <c r="K56" s="9">
        <f t="shared" si="2"/>
        <v>0</v>
      </c>
      <c r="L56" s="9">
        <f t="shared" si="3"/>
        <v>0</v>
      </c>
    </row>
    <row r="57" spans="1:12" x14ac:dyDescent="0.3">
      <c r="A57" s="65"/>
      <c r="B57" s="27" t="s">
        <v>58</v>
      </c>
      <c r="C57" s="75" t="s">
        <v>1</v>
      </c>
      <c r="D57" s="26">
        <v>1.5</v>
      </c>
      <c r="E57" s="26">
        <f>E54*D57</f>
        <v>48</v>
      </c>
      <c r="F57" s="26"/>
      <c r="G57" s="9">
        <f t="shared" si="0"/>
        <v>0</v>
      </c>
      <c r="H57" s="26"/>
      <c r="I57" s="9">
        <f t="shared" si="1"/>
        <v>0</v>
      </c>
      <c r="J57" s="26"/>
      <c r="K57" s="9">
        <f t="shared" si="2"/>
        <v>0</v>
      </c>
      <c r="L57" s="9">
        <f t="shared" si="3"/>
        <v>0</v>
      </c>
    </row>
    <row r="58" spans="1:12" x14ac:dyDescent="0.3">
      <c r="A58" s="65"/>
      <c r="B58" s="27" t="s">
        <v>9</v>
      </c>
      <c r="C58" s="75" t="s">
        <v>0</v>
      </c>
      <c r="D58" s="26">
        <v>0.53</v>
      </c>
      <c r="E58" s="26">
        <f>E54*D58</f>
        <v>16.96</v>
      </c>
      <c r="F58" s="26"/>
      <c r="G58" s="9">
        <f t="shared" si="0"/>
        <v>0</v>
      </c>
      <c r="H58" s="26"/>
      <c r="I58" s="9">
        <f t="shared" si="1"/>
        <v>0</v>
      </c>
      <c r="J58" s="26"/>
      <c r="K58" s="9">
        <f t="shared" si="2"/>
        <v>0</v>
      </c>
      <c r="L58" s="9">
        <f t="shared" si="3"/>
        <v>0</v>
      </c>
    </row>
    <row r="59" spans="1:12" ht="30" customHeight="1" x14ac:dyDescent="0.3">
      <c r="A59" s="59">
        <v>10</v>
      </c>
      <c r="B59" s="67" t="s">
        <v>182</v>
      </c>
      <c r="C59" s="74" t="s">
        <v>37</v>
      </c>
      <c r="D59" s="98"/>
      <c r="E59" s="103">
        <v>92</v>
      </c>
      <c r="F59" s="69"/>
      <c r="G59" s="9">
        <f t="shared" si="0"/>
        <v>0</v>
      </c>
      <c r="H59" s="26"/>
      <c r="I59" s="9">
        <f t="shared" si="1"/>
        <v>0</v>
      </c>
      <c r="J59" s="26"/>
      <c r="K59" s="9">
        <f t="shared" si="2"/>
        <v>0</v>
      </c>
      <c r="L59" s="9">
        <f t="shared" si="3"/>
        <v>0</v>
      </c>
    </row>
    <row r="60" spans="1:12" x14ac:dyDescent="0.3">
      <c r="A60" s="65"/>
      <c r="B60" s="25" t="s">
        <v>10</v>
      </c>
      <c r="C60" s="64" t="s">
        <v>31</v>
      </c>
      <c r="D60" s="16">
        <v>1</v>
      </c>
      <c r="E60" s="16">
        <f>E59*D60</f>
        <v>92</v>
      </c>
      <c r="F60" s="26"/>
      <c r="G60" s="9">
        <f t="shared" si="0"/>
        <v>0</v>
      </c>
      <c r="H60" s="26"/>
      <c r="I60" s="9">
        <f t="shared" si="1"/>
        <v>0</v>
      </c>
      <c r="J60" s="26"/>
      <c r="K60" s="9">
        <f t="shared" si="2"/>
        <v>0</v>
      </c>
      <c r="L60" s="9">
        <f t="shared" si="3"/>
        <v>0</v>
      </c>
    </row>
    <row r="61" spans="1:12" x14ac:dyDescent="0.3">
      <c r="A61" s="65"/>
      <c r="B61" s="27" t="s">
        <v>171</v>
      </c>
      <c r="C61" s="75" t="s">
        <v>1</v>
      </c>
      <c r="D61" s="26">
        <v>3</v>
      </c>
      <c r="E61" s="26">
        <f>E59*D61</f>
        <v>276</v>
      </c>
      <c r="F61" s="26"/>
      <c r="G61" s="9">
        <f t="shared" si="0"/>
        <v>0</v>
      </c>
      <c r="H61" s="26"/>
      <c r="I61" s="9">
        <f t="shared" si="1"/>
        <v>0</v>
      </c>
      <c r="J61" s="26"/>
      <c r="K61" s="9">
        <f t="shared" si="2"/>
        <v>0</v>
      </c>
      <c r="L61" s="9">
        <f t="shared" si="3"/>
        <v>0</v>
      </c>
    </row>
    <row r="62" spans="1:12" x14ac:dyDescent="0.3">
      <c r="A62" s="65"/>
      <c r="B62" s="27" t="s">
        <v>80</v>
      </c>
      <c r="C62" s="75" t="s">
        <v>17</v>
      </c>
      <c r="D62" s="26">
        <v>5</v>
      </c>
      <c r="E62" s="26">
        <f>E60*D62</f>
        <v>460</v>
      </c>
      <c r="F62" s="26"/>
      <c r="G62" s="9">
        <f t="shared" si="0"/>
        <v>0</v>
      </c>
      <c r="H62" s="26"/>
      <c r="I62" s="9">
        <f t="shared" si="1"/>
        <v>0</v>
      </c>
      <c r="J62" s="26"/>
      <c r="K62" s="9">
        <f t="shared" si="2"/>
        <v>0</v>
      </c>
      <c r="L62" s="9">
        <f t="shared" si="3"/>
        <v>0</v>
      </c>
    </row>
    <row r="63" spans="1:12" x14ac:dyDescent="0.3">
      <c r="A63" s="65"/>
      <c r="B63" s="27" t="s">
        <v>9</v>
      </c>
      <c r="C63" s="75" t="s">
        <v>0</v>
      </c>
      <c r="D63" s="26">
        <v>0.2</v>
      </c>
      <c r="E63" s="26">
        <f>E59*D63</f>
        <v>18.400000000000002</v>
      </c>
      <c r="F63" s="26"/>
      <c r="G63" s="9">
        <f t="shared" si="0"/>
        <v>0</v>
      </c>
      <c r="H63" s="26"/>
      <c r="I63" s="9">
        <f t="shared" si="1"/>
        <v>0</v>
      </c>
      <c r="J63" s="26"/>
      <c r="K63" s="9">
        <f t="shared" si="2"/>
        <v>0</v>
      </c>
      <c r="L63" s="9">
        <f t="shared" si="3"/>
        <v>0</v>
      </c>
    </row>
    <row r="64" spans="1:12" x14ac:dyDescent="0.3">
      <c r="A64" s="12">
        <v>11</v>
      </c>
      <c r="B64" s="6" t="s">
        <v>172</v>
      </c>
      <c r="C64" s="74" t="s">
        <v>30</v>
      </c>
      <c r="D64" s="14"/>
      <c r="E64" s="106">
        <f>6.8*2+10+10+9+10+18+10</f>
        <v>80.599999999999994</v>
      </c>
      <c r="F64" s="8"/>
      <c r="G64" s="9">
        <f t="shared" si="0"/>
        <v>0</v>
      </c>
      <c r="H64" s="8"/>
      <c r="I64" s="9">
        <f t="shared" si="1"/>
        <v>0</v>
      </c>
      <c r="J64" s="8"/>
      <c r="K64" s="9">
        <f t="shared" si="2"/>
        <v>0</v>
      </c>
      <c r="L64" s="9">
        <f t="shared" si="3"/>
        <v>0</v>
      </c>
    </row>
    <row r="65" spans="1:12" x14ac:dyDescent="0.3">
      <c r="A65" s="12"/>
      <c r="B65" s="25" t="s">
        <v>10</v>
      </c>
      <c r="C65" s="64" t="s">
        <v>31</v>
      </c>
      <c r="D65" s="16">
        <v>1</v>
      </c>
      <c r="E65" s="16">
        <f>E64*D65</f>
        <v>80.599999999999994</v>
      </c>
      <c r="F65" s="26"/>
      <c r="G65" s="9">
        <f t="shared" si="0"/>
        <v>0</v>
      </c>
      <c r="H65" s="31"/>
      <c r="I65" s="9">
        <f t="shared" si="1"/>
        <v>0</v>
      </c>
      <c r="J65" s="26"/>
      <c r="K65" s="9">
        <f t="shared" si="2"/>
        <v>0</v>
      </c>
      <c r="L65" s="9">
        <f t="shared" si="3"/>
        <v>0</v>
      </c>
    </row>
    <row r="66" spans="1:12" x14ac:dyDescent="0.3">
      <c r="A66" s="12"/>
      <c r="B66" s="27" t="s">
        <v>63</v>
      </c>
      <c r="C66" s="75" t="s">
        <v>54</v>
      </c>
      <c r="D66" s="26">
        <v>0.01</v>
      </c>
      <c r="E66" s="26">
        <f>E64*D66:D1110</f>
        <v>0.80599999999999994</v>
      </c>
      <c r="F66" s="26"/>
      <c r="G66" s="9">
        <f t="shared" si="0"/>
        <v>0</v>
      </c>
      <c r="H66" s="26"/>
      <c r="I66" s="9">
        <f t="shared" si="1"/>
        <v>0</v>
      </c>
      <c r="J66" s="26"/>
      <c r="K66" s="9">
        <f t="shared" si="2"/>
        <v>0</v>
      </c>
      <c r="L66" s="9">
        <f t="shared" si="3"/>
        <v>0</v>
      </c>
    </row>
    <row r="67" spans="1:12" x14ac:dyDescent="0.3">
      <c r="A67" s="12"/>
      <c r="B67" s="36" t="s">
        <v>2</v>
      </c>
      <c r="C67" s="93" t="s">
        <v>0</v>
      </c>
      <c r="D67" s="11">
        <v>0.7</v>
      </c>
      <c r="E67" s="8">
        <f>E64*D67</f>
        <v>56.419999999999995</v>
      </c>
      <c r="F67" s="8"/>
      <c r="G67" s="9">
        <f t="shared" si="0"/>
        <v>0</v>
      </c>
      <c r="H67" s="8"/>
      <c r="I67" s="9">
        <f t="shared" si="1"/>
        <v>0</v>
      </c>
      <c r="J67" s="8"/>
      <c r="K67" s="9">
        <f t="shared" si="2"/>
        <v>0</v>
      </c>
      <c r="L67" s="9">
        <f t="shared" si="3"/>
        <v>0</v>
      </c>
    </row>
    <row r="68" spans="1:12" x14ac:dyDescent="0.3">
      <c r="A68" s="12">
        <v>12</v>
      </c>
      <c r="B68" s="6" t="s">
        <v>181</v>
      </c>
      <c r="C68" s="74" t="s">
        <v>11</v>
      </c>
      <c r="D68" s="7"/>
      <c r="E68" s="105">
        <f>72.2*1.1+60*0.25</f>
        <v>94.420000000000016</v>
      </c>
      <c r="F68" s="8"/>
      <c r="G68" s="9">
        <f t="shared" si="0"/>
        <v>0</v>
      </c>
      <c r="H68" s="8"/>
      <c r="I68" s="9">
        <f t="shared" si="1"/>
        <v>0</v>
      </c>
      <c r="J68" s="8"/>
      <c r="K68" s="9">
        <f t="shared" si="2"/>
        <v>0</v>
      </c>
      <c r="L68" s="9">
        <f t="shared" si="3"/>
        <v>0</v>
      </c>
    </row>
    <row r="69" spans="1:12" x14ac:dyDescent="0.3">
      <c r="A69" s="12"/>
      <c r="B69" s="25" t="s">
        <v>10</v>
      </c>
      <c r="C69" s="64" t="s">
        <v>31</v>
      </c>
      <c r="D69" s="16">
        <v>1</v>
      </c>
      <c r="E69" s="16">
        <f>E68*D69</f>
        <v>94.420000000000016</v>
      </c>
      <c r="F69" s="26"/>
      <c r="G69" s="9">
        <f t="shared" si="0"/>
        <v>0</v>
      </c>
      <c r="H69" s="16"/>
      <c r="I69" s="9">
        <f t="shared" si="1"/>
        <v>0</v>
      </c>
      <c r="J69" s="16"/>
      <c r="K69" s="9">
        <f t="shared" si="2"/>
        <v>0</v>
      </c>
      <c r="L69" s="9">
        <f t="shared" si="3"/>
        <v>0</v>
      </c>
    </row>
    <row r="70" spans="1:12" x14ac:dyDescent="0.3">
      <c r="A70" s="12"/>
      <c r="B70" s="86" t="s">
        <v>173</v>
      </c>
      <c r="C70" s="64" t="s">
        <v>1</v>
      </c>
      <c r="D70" s="16">
        <v>1.1000000000000001</v>
      </c>
      <c r="E70" s="31">
        <f>E68*D70</f>
        <v>103.86200000000002</v>
      </c>
      <c r="F70" s="31"/>
      <c r="G70" s="9">
        <f t="shared" si="0"/>
        <v>0</v>
      </c>
      <c r="H70" s="31"/>
      <c r="I70" s="9">
        <f t="shared" si="1"/>
        <v>0</v>
      </c>
      <c r="J70" s="31"/>
      <c r="K70" s="9">
        <f t="shared" si="2"/>
        <v>0</v>
      </c>
      <c r="L70" s="9">
        <f t="shared" si="3"/>
        <v>0</v>
      </c>
    </row>
    <row r="71" spans="1:12" x14ac:dyDescent="0.3">
      <c r="A71" s="12"/>
      <c r="B71" s="32" t="s">
        <v>89</v>
      </c>
      <c r="C71" s="64" t="s">
        <v>1</v>
      </c>
      <c r="D71" s="16">
        <v>0.63</v>
      </c>
      <c r="E71" s="31">
        <f>E68*D71</f>
        <v>59.484600000000007</v>
      </c>
      <c r="F71" s="31"/>
      <c r="G71" s="9">
        <f t="shared" si="0"/>
        <v>0</v>
      </c>
      <c r="H71" s="31"/>
      <c r="I71" s="9">
        <f t="shared" si="1"/>
        <v>0</v>
      </c>
      <c r="J71" s="31"/>
      <c r="K71" s="9">
        <f t="shared" si="2"/>
        <v>0</v>
      </c>
      <c r="L71" s="9">
        <f t="shared" si="3"/>
        <v>0</v>
      </c>
    </row>
    <row r="72" spans="1:12" x14ac:dyDescent="0.3">
      <c r="A72" s="12"/>
      <c r="B72" s="32" t="s">
        <v>90</v>
      </c>
      <c r="C72" s="64" t="s">
        <v>1</v>
      </c>
      <c r="D72" s="16">
        <v>0.12</v>
      </c>
      <c r="E72" s="31">
        <f>E68*D72</f>
        <v>11.330400000000001</v>
      </c>
      <c r="F72" s="31"/>
      <c r="G72" s="9">
        <f t="shared" ref="G72:G120" si="4">F72*E72</f>
        <v>0</v>
      </c>
      <c r="H72" s="31"/>
      <c r="I72" s="9">
        <f t="shared" ref="I72:I120" si="5">H72*E72</f>
        <v>0</v>
      </c>
      <c r="J72" s="31"/>
      <c r="K72" s="9">
        <f t="shared" ref="K72:K120" si="6">J72*E72</f>
        <v>0</v>
      </c>
      <c r="L72" s="9">
        <f t="shared" ref="L72:L120" si="7">G72+I72+K72</f>
        <v>0</v>
      </c>
    </row>
    <row r="73" spans="1:12" x14ac:dyDescent="0.3">
      <c r="A73" s="12"/>
      <c r="B73" s="87" t="s">
        <v>15</v>
      </c>
      <c r="C73" s="64" t="s">
        <v>13</v>
      </c>
      <c r="D73" s="16"/>
      <c r="E73" s="31">
        <v>3</v>
      </c>
      <c r="F73" s="31"/>
      <c r="G73" s="9">
        <f t="shared" si="4"/>
        <v>0</v>
      </c>
      <c r="H73" s="31"/>
      <c r="I73" s="9">
        <f t="shared" si="5"/>
        <v>0</v>
      </c>
      <c r="J73" s="31"/>
      <c r="K73" s="9">
        <f t="shared" si="6"/>
        <v>0</v>
      </c>
      <c r="L73" s="9">
        <f t="shared" si="7"/>
        <v>0</v>
      </c>
    </row>
    <row r="74" spans="1:12" x14ac:dyDescent="0.3">
      <c r="A74" s="12"/>
      <c r="B74" s="87" t="s">
        <v>16</v>
      </c>
      <c r="C74" s="64" t="s">
        <v>0</v>
      </c>
      <c r="D74" s="16">
        <v>0.2</v>
      </c>
      <c r="E74" s="31">
        <f>E68*D74</f>
        <v>18.884000000000004</v>
      </c>
      <c r="F74" s="31"/>
      <c r="G74" s="9">
        <f t="shared" si="4"/>
        <v>0</v>
      </c>
      <c r="H74" s="31"/>
      <c r="I74" s="9">
        <f t="shared" si="5"/>
        <v>0</v>
      </c>
      <c r="J74" s="31"/>
      <c r="K74" s="9">
        <f t="shared" si="6"/>
        <v>0</v>
      </c>
      <c r="L74" s="9">
        <f t="shared" si="7"/>
        <v>0</v>
      </c>
    </row>
    <row r="75" spans="1:12" ht="31.8" customHeight="1" x14ac:dyDescent="0.3">
      <c r="A75" s="12">
        <v>13</v>
      </c>
      <c r="B75" s="6" t="s">
        <v>183</v>
      </c>
      <c r="C75" s="74" t="s">
        <v>11</v>
      </c>
      <c r="D75" s="7"/>
      <c r="E75" s="105">
        <v>320</v>
      </c>
      <c r="F75" s="8"/>
      <c r="G75" s="9">
        <f t="shared" si="4"/>
        <v>0</v>
      </c>
      <c r="H75" s="8"/>
      <c r="I75" s="9">
        <f t="shared" si="5"/>
        <v>0</v>
      </c>
      <c r="J75" s="8"/>
      <c r="K75" s="9">
        <f t="shared" si="6"/>
        <v>0</v>
      </c>
      <c r="L75" s="9">
        <f t="shared" si="7"/>
        <v>0</v>
      </c>
    </row>
    <row r="76" spans="1:12" x14ac:dyDescent="0.3">
      <c r="A76" s="12"/>
      <c r="B76" s="25" t="s">
        <v>10</v>
      </c>
      <c r="C76" s="64" t="s">
        <v>31</v>
      </c>
      <c r="D76" s="16">
        <v>1</v>
      </c>
      <c r="E76" s="16">
        <f>E75*D76</f>
        <v>320</v>
      </c>
      <c r="F76" s="26"/>
      <c r="G76" s="9">
        <f t="shared" si="4"/>
        <v>0</v>
      </c>
      <c r="H76" s="16"/>
      <c r="I76" s="9">
        <f t="shared" si="5"/>
        <v>0</v>
      </c>
      <c r="J76" s="16"/>
      <c r="K76" s="9">
        <f t="shared" si="6"/>
        <v>0</v>
      </c>
      <c r="L76" s="9">
        <f t="shared" si="7"/>
        <v>0</v>
      </c>
    </row>
    <row r="77" spans="1:12" x14ac:dyDescent="0.3">
      <c r="A77" s="12"/>
      <c r="B77" s="25" t="s">
        <v>91</v>
      </c>
      <c r="C77" s="64" t="s">
        <v>1</v>
      </c>
      <c r="D77" s="16">
        <v>0.8</v>
      </c>
      <c r="E77" s="31">
        <f>E75*D77</f>
        <v>256</v>
      </c>
      <c r="F77" s="31"/>
      <c r="G77" s="9">
        <f t="shared" si="4"/>
        <v>0</v>
      </c>
      <c r="H77" s="31"/>
      <c r="I77" s="9">
        <f t="shared" si="5"/>
        <v>0</v>
      </c>
      <c r="J77" s="31"/>
      <c r="K77" s="9">
        <f t="shared" si="6"/>
        <v>0</v>
      </c>
      <c r="L77" s="9">
        <f t="shared" si="7"/>
        <v>0</v>
      </c>
    </row>
    <row r="78" spans="1:12" x14ac:dyDescent="0.3">
      <c r="A78" s="12"/>
      <c r="B78" s="86" t="s">
        <v>88</v>
      </c>
      <c r="C78" s="64" t="s">
        <v>1</v>
      </c>
      <c r="D78" s="16">
        <v>0.7</v>
      </c>
      <c r="E78" s="31">
        <f>E75*D78</f>
        <v>224</v>
      </c>
      <c r="F78" s="31"/>
      <c r="G78" s="9">
        <f t="shared" si="4"/>
        <v>0</v>
      </c>
      <c r="H78" s="31"/>
      <c r="I78" s="9">
        <f t="shared" si="5"/>
        <v>0</v>
      </c>
      <c r="J78" s="31"/>
      <c r="K78" s="9">
        <f t="shared" si="6"/>
        <v>0</v>
      </c>
      <c r="L78" s="9">
        <f t="shared" si="7"/>
        <v>0</v>
      </c>
    </row>
    <row r="79" spans="1:12" x14ac:dyDescent="0.3">
      <c r="A79" s="12"/>
      <c r="B79" s="32" t="s">
        <v>89</v>
      </c>
      <c r="C79" s="64" t="s">
        <v>1</v>
      </c>
      <c r="D79" s="16">
        <v>0.45</v>
      </c>
      <c r="E79" s="31">
        <f>E75*D79</f>
        <v>144</v>
      </c>
      <c r="F79" s="31"/>
      <c r="G79" s="9">
        <f t="shared" si="4"/>
        <v>0</v>
      </c>
      <c r="H79" s="31"/>
      <c r="I79" s="9">
        <f t="shared" si="5"/>
        <v>0</v>
      </c>
      <c r="J79" s="31"/>
      <c r="K79" s="9">
        <f t="shared" si="6"/>
        <v>0</v>
      </c>
      <c r="L79" s="9">
        <f t="shared" si="7"/>
        <v>0</v>
      </c>
    </row>
    <row r="80" spans="1:12" x14ac:dyDescent="0.3">
      <c r="A80" s="12"/>
      <c r="B80" s="32" t="s">
        <v>90</v>
      </c>
      <c r="C80" s="64" t="s">
        <v>1</v>
      </c>
      <c r="D80" s="16">
        <v>0.12</v>
      </c>
      <c r="E80" s="31">
        <f>E75*D80</f>
        <v>38.4</v>
      </c>
      <c r="F80" s="31"/>
      <c r="G80" s="9">
        <f t="shared" si="4"/>
        <v>0</v>
      </c>
      <c r="H80" s="31"/>
      <c r="I80" s="9">
        <f t="shared" si="5"/>
        <v>0</v>
      </c>
      <c r="J80" s="31"/>
      <c r="K80" s="9">
        <f t="shared" si="6"/>
        <v>0</v>
      </c>
      <c r="L80" s="9">
        <f t="shared" si="7"/>
        <v>0</v>
      </c>
    </row>
    <row r="81" spans="1:12" x14ac:dyDescent="0.3">
      <c r="A81" s="12"/>
      <c r="B81" s="33" t="s">
        <v>14</v>
      </c>
      <c r="C81" s="76" t="s">
        <v>12</v>
      </c>
      <c r="D81" s="99"/>
      <c r="E81" s="26">
        <v>5</v>
      </c>
      <c r="F81" s="26"/>
      <c r="G81" s="9">
        <f t="shared" si="4"/>
        <v>0</v>
      </c>
      <c r="H81" s="34"/>
      <c r="I81" s="9">
        <f t="shared" si="5"/>
        <v>0</v>
      </c>
      <c r="J81" s="34"/>
      <c r="K81" s="9">
        <f t="shared" si="6"/>
        <v>0</v>
      </c>
      <c r="L81" s="9">
        <f t="shared" si="7"/>
        <v>0</v>
      </c>
    </row>
    <row r="82" spans="1:12" x14ac:dyDescent="0.3">
      <c r="A82" s="12"/>
      <c r="B82" s="87" t="s">
        <v>16</v>
      </c>
      <c r="C82" s="64" t="s">
        <v>0</v>
      </c>
      <c r="D82" s="16">
        <v>0.12</v>
      </c>
      <c r="E82" s="31">
        <f>E75*D82</f>
        <v>38.4</v>
      </c>
      <c r="F82" s="31"/>
      <c r="G82" s="9">
        <f t="shared" si="4"/>
        <v>0</v>
      </c>
      <c r="H82" s="31"/>
      <c r="I82" s="9">
        <f t="shared" si="5"/>
        <v>0</v>
      </c>
      <c r="J82" s="31"/>
      <c r="K82" s="9">
        <f t="shared" si="6"/>
        <v>0</v>
      </c>
      <c r="L82" s="9">
        <f t="shared" si="7"/>
        <v>0</v>
      </c>
    </row>
    <row r="83" spans="1:12" ht="27.6" x14ac:dyDescent="0.3">
      <c r="A83" s="12">
        <v>14</v>
      </c>
      <c r="B83" s="6" t="s">
        <v>93</v>
      </c>
      <c r="C83" s="74" t="s">
        <v>11</v>
      </c>
      <c r="D83" s="7"/>
      <c r="E83" s="105">
        <f>1.7*6.7*4+2.3*4+9.3*1.8*2</f>
        <v>88.240000000000009</v>
      </c>
      <c r="F83" s="8"/>
      <c r="G83" s="9">
        <f t="shared" si="4"/>
        <v>0</v>
      </c>
      <c r="H83" s="8"/>
      <c r="I83" s="9">
        <f t="shared" si="5"/>
        <v>0</v>
      </c>
      <c r="J83" s="8"/>
      <c r="K83" s="9">
        <f t="shared" si="6"/>
        <v>0</v>
      </c>
      <c r="L83" s="9">
        <f t="shared" si="7"/>
        <v>0</v>
      </c>
    </row>
    <row r="84" spans="1:12" x14ac:dyDescent="0.3">
      <c r="A84" s="12"/>
      <c r="B84" s="25" t="s">
        <v>10</v>
      </c>
      <c r="C84" s="64" t="s">
        <v>31</v>
      </c>
      <c r="D84" s="16">
        <v>1</v>
      </c>
      <c r="E84" s="16">
        <f>E83*D84</f>
        <v>88.240000000000009</v>
      </c>
      <c r="F84" s="26"/>
      <c r="G84" s="9">
        <f t="shared" si="4"/>
        <v>0</v>
      </c>
      <c r="H84" s="16"/>
      <c r="I84" s="9">
        <f t="shared" si="5"/>
        <v>0</v>
      </c>
      <c r="J84" s="16"/>
      <c r="K84" s="9">
        <f t="shared" si="6"/>
        <v>0</v>
      </c>
      <c r="L84" s="9">
        <f t="shared" si="7"/>
        <v>0</v>
      </c>
    </row>
    <row r="85" spans="1:12" x14ac:dyDescent="0.3">
      <c r="A85" s="12"/>
      <c r="B85" s="86" t="s">
        <v>102</v>
      </c>
      <c r="C85" s="64" t="s">
        <v>31</v>
      </c>
      <c r="D85" s="16">
        <v>1.1000000000000001</v>
      </c>
      <c r="E85" s="31">
        <f>E83*D85</f>
        <v>97.064000000000021</v>
      </c>
      <c r="F85" s="31"/>
      <c r="G85" s="9">
        <f t="shared" si="4"/>
        <v>0</v>
      </c>
      <c r="H85" s="31"/>
      <c r="I85" s="9">
        <f t="shared" si="5"/>
        <v>0</v>
      </c>
      <c r="J85" s="31"/>
      <c r="K85" s="9">
        <f t="shared" si="6"/>
        <v>0</v>
      </c>
      <c r="L85" s="9">
        <f t="shared" si="7"/>
        <v>0</v>
      </c>
    </row>
    <row r="86" spans="1:12" x14ac:dyDescent="0.3">
      <c r="A86" s="12"/>
      <c r="B86" s="32" t="s">
        <v>80</v>
      </c>
      <c r="C86" s="64" t="s">
        <v>17</v>
      </c>
      <c r="D86" s="16">
        <v>1</v>
      </c>
      <c r="E86" s="31">
        <f>E83*D86</f>
        <v>88.240000000000009</v>
      </c>
      <c r="F86" s="31"/>
      <c r="G86" s="9">
        <f t="shared" si="4"/>
        <v>0</v>
      </c>
      <c r="H86" s="31"/>
      <c r="I86" s="9">
        <f t="shared" si="5"/>
        <v>0</v>
      </c>
      <c r="J86" s="31"/>
      <c r="K86" s="9">
        <f t="shared" si="6"/>
        <v>0</v>
      </c>
      <c r="L86" s="9">
        <f t="shared" si="7"/>
        <v>0</v>
      </c>
    </row>
    <row r="87" spans="1:12" x14ac:dyDescent="0.3">
      <c r="A87" s="12"/>
      <c r="B87" s="32" t="s">
        <v>94</v>
      </c>
      <c r="C87" s="64" t="s">
        <v>1</v>
      </c>
      <c r="D87" s="16">
        <v>0.45</v>
      </c>
      <c r="E87" s="31">
        <f>E83*D87</f>
        <v>39.708000000000006</v>
      </c>
      <c r="F87" s="31"/>
      <c r="G87" s="9">
        <f t="shared" si="4"/>
        <v>0</v>
      </c>
      <c r="H87" s="31"/>
      <c r="I87" s="9">
        <f t="shared" si="5"/>
        <v>0</v>
      </c>
      <c r="J87" s="31"/>
      <c r="K87" s="9">
        <f t="shared" si="6"/>
        <v>0</v>
      </c>
      <c r="L87" s="9">
        <f t="shared" si="7"/>
        <v>0</v>
      </c>
    </row>
    <row r="88" spans="1:12" x14ac:dyDescent="0.3">
      <c r="A88" s="12"/>
      <c r="B88" s="87" t="s">
        <v>16</v>
      </c>
      <c r="C88" s="64" t="s">
        <v>0</v>
      </c>
      <c r="D88" s="16">
        <v>0.4</v>
      </c>
      <c r="E88" s="31">
        <f>E83*D88</f>
        <v>35.296000000000006</v>
      </c>
      <c r="F88" s="31"/>
      <c r="G88" s="9">
        <f t="shared" si="4"/>
        <v>0</v>
      </c>
      <c r="H88" s="31"/>
      <c r="I88" s="9">
        <f t="shared" si="5"/>
        <v>0</v>
      </c>
      <c r="J88" s="31"/>
      <c r="K88" s="9">
        <f t="shared" si="6"/>
        <v>0</v>
      </c>
      <c r="L88" s="9">
        <f t="shared" si="7"/>
        <v>0</v>
      </c>
    </row>
    <row r="89" spans="1:12" x14ac:dyDescent="0.3">
      <c r="A89" s="65" t="s">
        <v>177</v>
      </c>
      <c r="B89" s="67" t="s">
        <v>135</v>
      </c>
      <c r="C89" s="74" t="s">
        <v>30</v>
      </c>
      <c r="D89" s="98"/>
      <c r="E89" s="103">
        <v>36</v>
      </c>
      <c r="F89" s="69"/>
      <c r="G89" s="9">
        <f t="shared" si="4"/>
        <v>0</v>
      </c>
      <c r="H89" s="26"/>
      <c r="I89" s="9">
        <f t="shared" si="5"/>
        <v>0</v>
      </c>
      <c r="J89" s="26"/>
      <c r="K89" s="9">
        <f t="shared" si="6"/>
        <v>0</v>
      </c>
      <c r="L89" s="9">
        <f t="shared" si="7"/>
        <v>0</v>
      </c>
    </row>
    <row r="90" spans="1:12" x14ac:dyDescent="0.3">
      <c r="A90" s="65"/>
      <c r="B90" s="25" t="s">
        <v>10</v>
      </c>
      <c r="C90" s="64" t="s">
        <v>30</v>
      </c>
      <c r="D90" s="16">
        <v>1</v>
      </c>
      <c r="E90" s="16">
        <f>E89*D90</f>
        <v>36</v>
      </c>
      <c r="F90" s="26"/>
      <c r="G90" s="9">
        <f t="shared" si="4"/>
        <v>0</v>
      </c>
      <c r="H90" s="26"/>
      <c r="I90" s="9">
        <f t="shared" si="5"/>
        <v>0</v>
      </c>
      <c r="J90" s="26"/>
      <c r="K90" s="9">
        <f t="shared" si="6"/>
        <v>0</v>
      </c>
      <c r="L90" s="9">
        <f t="shared" si="7"/>
        <v>0</v>
      </c>
    </row>
    <row r="91" spans="1:12" x14ac:dyDescent="0.3">
      <c r="A91" s="65"/>
      <c r="B91" s="27" t="s">
        <v>106</v>
      </c>
      <c r="C91" s="64" t="s">
        <v>30</v>
      </c>
      <c r="D91" s="26">
        <v>1.1000000000000001</v>
      </c>
      <c r="E91" s="26">
        <f>D91*E89</f>
        <v>39.6</v>
      </c>
      <c r="F91" s="26"/>
      <c r="G91" s="9">
        <f t="shared" si="4"/>
        <v>0</v>
      </c>
      <c r="H91" s="26"/>
      <c r="I91" s="9">
        <f t="shared" si="5"/>
        <v>0</v>
      </c>
      <c r="J91" s="26"/>
      <c r="K91" s="9">
        <f t="shared" si="6"/>
        <v>0</v>
      </c>
      <c r="L91" s="9">
        <f t="shared" si="7"/>
        <v>0</v>
      </c>
    </row>
    <row r="92" spans="1:12" x14ac:dyDescent="0.3">
      <c r="A92" s="65"/>
      <c r="B92" s="27" t="s">
        <v>108</v>
      </c>
      <c r="C92" s="75" t="s">
        <v>12</v>
      </c>
      <c r="D92" s="26"/>
      <c r="E92" s="100">
        <v>4</v>
      </c>
      <c r="F92" s="26"/>
      <c r="G92" s="9">
        <f t="shared" si="4"/>
        <v>0</v>
      </c>
      <c r="H92" s="26"/>
      <c r="I92" s="9">
        <f t="shared" si="5"/>
        <v>0</v>
      </c>
      <c r="J92" s="26"/>
      <c r="K92" s="9">
        <f t="shared" si="6"/>
        <v>0</v>
      </c>
      <c r="L92" s="9">
        <f t="shared" si="7"/>
        <v>0</v>
      </c>
    </row>
    <row r="93" spans="1:12" x14ac:dyDescent="0.3">
      <c r="A93" s="65"/>
      <c r="B93" s="27" t="s">
        <v>107</v>
      </c>
      <c r="C93" s="75" t="s">
        <v>12</v>
      </c>
      <c r="D93" s="26">
        <v>2</v>
      </c>
      <c r="E93" s="100">
        <f>E89*D93</f>
        <v>72</v>
      </c>
      <c r="F93" s="26"/>
      <c r="G93" s="9">
        <f t="shared" si="4"/>
        <v>0</v>
      </c>
      <c r="H93" s="26"/>
      <c r="I93" s="9">
        <f t="shared" si="5"/>
        <v>0</v>
      </c>
      <c r="J93" s="26"/>
      <c r="K93" s="9">
        <f t="shared" si="6"/>
        <v>0</v>
      </c>
      <c r="L93" s="9">
        <f t="shared" si="7"/>
        <v>0</v>
      </c>
    </row>
    <row r="94" spans="1:12" x14ac:dyDescent="0.3">
      <c r="A94" s="65"/>
      <c r="B94" s="27" t="s">
        <v>96</v>
      </c>
      <c r="C94" s="75" t="s">
        <v>12</v>
      </c>
      <c r="D94" s="26">
        <v>0.2</v>
      </c>
      <c r="E94" s="100">
        <v>4</v>
      </c>
      <c r="F94" s="26"/>
      <c r="G94" s="9">
        <f t="shared" si="4"/>
        <v>0</v>
      </c>
      <c r="H94" s="26"/>
      <c r="I94" s="9">
        <f t="shared" si="5"/>
        <v>0</v>
      </c>
      <c r="J94" s="26"/>
      <c r="K94" s="9">
        <f t="shared" si="6"/>
        <v>0</v>
      </c>
      <c r="L94" s="9">
        <f t="shared" si="7"/>
        <v>0</v>
      </c>
    </row>
    <row r="95" spans="1:12" x14ac:dyDescent="0.3">
      <c r="A95" s="65"/>
      <c r="B95" s="27" t="s">
        <v>80</v>
      </c>
      <c r="C95" s="75" t="s">
        <v>17</v>
      </c>
      <c r="D95" s="26">
        <v>0.8</v>
      </c>
      <c r="E95" s="26">
        <f>E90*D95</f>
        <v>28.8</v>
      </c>
      <c r="F95" s="26"/>
      <c r="G95" s="9">
        <f t="shared" si="4"/>
        <v>0</v>
      </c>
      <c r="H95" s="26"/>
      <c r="I95" s="9">
        <f t="shared" si="5"/>
        <v>0</v>
      </c>
      <c r="J95" s="26"/>
      <c r="K95" s="9">
        <f t="shared" si="6"/>
        <v>0</v>
      </c>
      <c r="L95" s="9">
        <f t="shared" si="7"/>
        <v>0</v>
      </c>
    </row>
    <row r="96" spans="1:12" x14ac:dyDescent="0.3">
      <c r="A96" s="65"/>
      <c r="B96" s="27" t="s">
        <v>9</v>
      </c>
      <c r="C96" s="75" t="s">
        <v>0</v>
      </c>
      <c r="D96" s="26">
        <v>0.53</v>
      </c>
      <c r="E96" s="26">
        <f>E89*D96</f>
        <v>19.080000000000002</v>
      </c>
      <c r="F96" s="26"/>
      <c r="G96" s="9">
        <f t="shared" si="4"/>
        <v>0</v>
      </c>
      <c r="H96" s="26"/>
      <c r="I96" s="9">
        <f t="shared" si="5"/>
        <v>0</v>
      </c>
      <c r="J96" s="26"/>
      <c r="K96" s="9">
        <f t="shared" si="6"/>
        <v>0</v>
      </c>
      <c r="L96" s="9">
        <f t="shared" si="7"/>
        <v>0</v>
      </c>
    </row>
    <row r="97" spans="1:12" x14ac:dyDescent="0.3">
      <c r="A97" s="65" t="s">
        <v>174</v>
      </c>
      <c r="B97" s="67" t="s">
        <v>113</v>
      </c>
      <c r="C97" s="74" t="s">
        <v>30</v>
      </c>
      <c r="D97" s="98"/>
      <c r="E97" s="103">
        <f>10+7*4</f>
        <v>38</v>
      </c>
      <c r="F97" s="69"/>
      <c r="G97" s="9">
        <f t="shared" si="4"/>
        <v>0</v>
      </c>
      <c r="H97" s="26"/>
      <c r="I97" s="9">
        <f t="shared" si="5"/>
        <v>0</v>
      </c>
      <c r="J97" s="26"/>
      <c r="K97" s="9">
        <f t="shared" si="6"/>
        <v>0</v>
      </c>
      <c r="L97" s="9">
        <f t="shared" si="7"/>
        <v>0</v>
      </c>
    </row>
    <row r="98" spans="1:12" x14ac:dyDescent="0.3">
      <c r="A98" s="65"/>
      <c r="B98" s="25" t="s">
        <v>10</v>
      </c>
      <c r="C98" s="64" t="s">
        <v>30</v>
      </c>
      <c r="D98" s="16">
        <v>1</v>
      </c>
      <c r="E98" s="16">
        <f>E97*D98</f>
        <v>38</v>
      </c>
      <c r="F98" s="26"/>
      <c r="G98" s="9">
        <f t="shared" si="4"/>
        <v>0</v>
      </c>
      <c r="H98" s="26"/>
      <c r="I98" s="9">
        <f t="shared" si="5"/>
        <v>0</v>
      </c>
      <c r="J98" s="26"/>
      <c r="K98" s="9">
        <f t="shared" si="6"/>
        <v>0</v>
      </c>
      <c r="L98" s="9">
        <f t="shared" si="7"/>
        <v>0</v>
      </c>
    </row>
    <row r="99" spans="1:12" x14ac:dyDescent="0.3">
      <c r="A99" s="65"/>
      <c r="B99" s="27" t="s">
        <v>117</v>
      </c>
      <c r="C99" s="64" t="s">
        <v>30</v>
      </c>
      <c r="D99" s="26">
        <v>1.1000000000000001</v>
      </c>
      <c r="E99" s="26">
        <f>D99*E97</f>
        <v>41.800000000000004</v>
      </c>
      <c r="F99" s="26"/>
      <c r="G99" s="9">
        <f t="shared" si="4"/>
        <v>0</v>
      </c>
      <c r="H99" s="26"/>
      <c r="I99" s="9">
        <f t="shared" si="5"/>
        <v>0</v>
      </c>
      <c r="J99" s="26"/>
      <c r="K99" s="9">
        <f t="shared" si="6"/>
        <v>0</v>
      </c>
      <c r="L99" s="9">
        <f t="shared" si="7"/>
        <v>0</v>
      </c>
    </row>
    <row r="100" spans="1:12" x14ac:dyDescent="0.3">
      <c r="A100" s="65"/>
      <c r="B100" s="27" t="s">
        <v>107</v>
      </c>
      <c r="C100" s="75" t="s">
        <v>12</v>
      </c>
      <c r="D100" s="26">
        <v>2</v>
      </c>
      <c r="E100" s="100">
        <f>E97*D100</f>
        <v>76</v>
      </c>
      <c r="F100" s="26"/>
      <c r="G100" s="9">
        <f t="shared" si="4"/>
        <v>0</v>
      </c>
      <c r="H100" s="26"/>
      <c r="I100" s="9">
        <f t="shared" si="5"/>
        <v>0</v>
      </c>
      <c r="J100" s="26"/>
      <c r="K100" s="9">
        <f t="shared" si="6"/>
        <v>0</v>
      </c>
      <c r="L100" s="9">
        <f t="shared" si="7"/>
        <v>0</v>
      </c>
    </row>
    <row r="101" spans="1:12" x14ac:dyDescent="0.3">
      <c r="A101" s="65"/>
      <c r="B101" s="27" t="s">
        <v>80</v>
      </c>
      <c r="C101" s="75" t="s">
        <v>17</v>
      </c>
      <c r="D101" s="26">
        <v>1</v>
      </c>
      <c r="E101" s="26">
        <f>E98*D101</f>
        <v>38</v>
      </c>
      <c r="F101" s="26"/>
      <c r="G101" s="9">
        <f t="shared" si="4"/>
        <v>0</v>
      </c>
      <c r="H101" s="26"/>
      <c r="I101" s="9">
        <f t="shared" si="5"/>
        <v>0</v>
      </c>
      <c r="J101" s="26"/>
      <c r="K101" s="9">
        <f t="shared" si="6"/>
        <v>0</v>
      </c>
      <c r="L101" s="9">
        <f t="shared" si="7"/>
        <v>0</v>
      </c>
    </row>
    <row r="102" spans="1:12" x14ac:dyDescent="0.3">
      <c r="A102" s="65"/>
      <c r="B102" s="27" t="s">
        <v>9</v>
      </c>
      <c r="C102" s="75" t="s">
        <v>0</v>
      </c>
      <c r="D102" s="26">
        <v>0.8</v>
      </c>
      <c r="E102" s="26">
        <f>E97*D102</f>
        <v>30.400000000000002</v>
      </c>
      <c r="F102" s="26"/>
      <c r="G102" s="9">
        <f t="shared" si="4"/>
        <v>0</v>
      </c>
      <c r="H102" s="26"/>
      <c r="I102" s="9">
        <f t="shared" si="5"/>
        <v>0</v>
      </c>
      <c r="J102" s="26"/>
      <c r="K102" s="9">
        <f t="shared" si="6"/>
        <v>0</v>
      </c>
      <c r="L102" s="9">
        <f t="shared" si="7"/>
        <v>0</v>
      </c>
    </row>
    <row r="103" spans="1:12" x14ac:dyDescent="0.3">
      <c r="A103" s="65" t="s">
        <v>98</v>
      </c>
      <c r="B103" s="67" t="s">
        <v>115</v>
      </c>
      <c r="C103" s="74" t="s">
        <v>12</v>
      </c>
      <c r="D103" s="98"/>
      <c r="E103" s="68">
        <v>1</v>
      </c>
      <c r="F103" s="69"/>
      <c r="G103" s="9">
        <f t="shared" si="4"/>
        <v>0</v>
      </c>
      <c r="H103" s="26"/>
      <c r="I103" s="9">
        <f t="shared" si="5"/>
        <v>0</v>
      </c>
      <c r="J103" s="26"/>
      <c r="K103" s="9">
        <f t="shared" si="6"/>
        <v>0</v>
      </c>
      <c r="L103" s="9">
        <f t="shared" si="7"/>
        <v>0</v>
      </c>
    </row>
    <row r="104" spans="1:12" x14ac:dyDescent="0.3">
      <c r="A104" s="65"/>
      <c r="B104" s="25" t="s">
        <v>10</v>
      </c>
      <c r="C104" s="64" t="s">
        <v>30</v>
      </c>
      <c r="D104" s="16">
        <v>1</v>
      </c>
      <c r="E104" s="16">
        <f>E103*D104</f>
        <v>1</v>
      </c>
      <c r="F104" s="26"/>
      <c r="G104" s="9">
        <f t="shared" si="4"/>
        <v>0</v>
      </c>
      <c r="H104" s="26"/>
      <c r="I104" s="9">
        <f t="shared" si="5"/>
        <v>0</v>
      </c>
      <c r="J104" s="26"/>
      <c r="K104" s="9">
        <f t="shared" si="6"/>
        <v>0</v>
      </c>
      <c r="L104" s="9">
        <f t="shared" si="7"/>
        <v>0</v>
      </c>
    </row>
    <row r="105" spans="1:12" x14ac:dyDescent="0.3">
      <c r="A105" s="65"/>
      <c r="B105" s="27" t="s">
        <v>116</v>
      </c>
      <c r="C105" s="64" t="s">
        <v>31</v>
      </c>
      <c r="D105" s="26">
        <v>3.5</v>
      </c>
      <c r="E105" s="26">
        <f>D105*E103</f>
        <v>3.5</v>
      </c>
      <c r="F105" s="26"/>
      <c r="G105" s="9">
        <f t="shared" si="4"/>
        <v>0</v>
      </c>
      <c r="H105" s="26"/>
      <c r="I105" s="9">
        <f t="shared" si="5"/>
        <v>0</v>
      </c>
      <c r="J105" s="26"/>
      <c r="K105" s="9">
        <f t="shared" si="6"/>
        <v>0</v>
      </c>
      <c r="L105" s="9">
        <f t="shared" si="7"/>
        <v>0</v>
      </c>
    </row>
    <row r="106" spans="1:12" x14ac:dyDescent="0.3">
      <c r="A106" s="65"/>
      <c r="B106" s="27" t="s">
        <v>118</v>
      </c>
      <c r="C106" s="75" t="s">
        <v>30</v>
      </c>
      <c r="D106" s="26"/>
      <c r="E106" s="100">
        <v>8</v>
      </c>
      <c r="F106" s="26"/>
      <c r="G106" s="9">
        <f t="shared" si="4"/>
        <v>0</v>
      </c>
      <c r="H106" s="26"/>
      <c r="I106" s="9">
        <f t="shared" si="5"/>
        <v>0</v>
      </c>
      <c r="J106" s="26"/>
      <c r="K106" s="9">
        <f t="shared" si="6"/>
        <v>0</v>
      </c>
      <c r="L106" s="9">
        <f t="shared" si="7"/>
        <v>0</v>
      </c>
    </row>
    <row r="107" spans="1:12" x14ac:dyDescent="0.3">
      <c r="A107" s="65"/>
      <c r="B107" s="27" t="s">
        <v>119</v>
      </c>
      <c r="C107" s="75" t="s">
        <v>17</v>
      </c>
      <c r="D107" s="26">
        <v>4</v>
      </c>
      <c r="E107" s="26">
        <f>E104*D107</f>
        <v>4</v>
      </c>
      <c r="F107" s="26"/>
      <c r="G107" s="9">
        <f t="shared" si="4"/>
        <v>0</v>
      </c>
      <c r="H107" s="26"/>
      <c r="I107" s="9">
        <f t="shared" si="5"/>
        <v>0</v>
      </c>
      <c r="J107" s="26"/>
      <c r="K107" s="9">
        <f t="shared" si="6"/>
        <v>0</v>
      </c>
      <c r="L107" s="9">
        <f t="shared" si="7"/>
        <v>0</v>
      </c>
    </row>
    <row r="108" spans="1:12" x14ac:dyDescent="0.3">
      <c r="A108" s="65"/>
      <c r="B108" s="27" t="s">
        <v>9</v>
      </c>
      <c r="C108" s="75" t="s">
        <v>0</v>
      </c>
      <c r="D108" s="26">
        <v>5</v>
      </c>
      <c r="E108" s="26">
        <f>E103*D108</f>
        <v>5</v>
      </c>
      <c r="F108" s="26"/>
      <c r="G108" s="9">
        <f t="shared" si="4"/>
        <v>0</v>
      </c>
      <c r="H108" s="26"/>
      <c r="I108" s="9">
        <f t="shared" si="5"/>
        <v>0</v>
      </c>
      <c r="J108" s="26"/>
      <c r="K108" s="9">
        <f t="shared" si="6"/>
        <v>0</v>
      </c>
      <c r="L108" s="9">
        <f t="shared" si="7"/>
        <v>0</v>
      </c>
    </row>
    <row r="109" spans="1:12" ht="17.399999999999999" customHeight="1" x14ac:dyDescent="0.3">
      <c r="A109" s="65" t="s">
        <v>133</v>
      </c>
      <c r="B109" s="67" t="s">
        <v>178</v>
      </c>
      <c r="C109" s="74" t="s">
        <v>11</v>
      </c>
      <c r="D109" s="98"/>
      <c r="E109" s="103">
        <f>E112+E113+E111</f>
        <v>23.65</v>
      </c>
      <c r="F109" s="69"/>
      <c r="G109" s="9">
        <f t="shared" si="4"/>
        <v>0</v>
      </c>
      <c r="H109" s="26"/>
      <c r="I109" s="9">
        <f t="shared" si="5"/>
        <v>0</v>
      </c>
      <c r="J109" s="26"/>
      <c r="K109" s="9">
        <f t="shared" si="6"/>
        <v>0</v>
      </c>
      <c r="L109" s="9">
        <f t="shared" si="7"/>
        <v>0</v>
      </c>
    </row>
    <row r="110" spans="1:12" x14ac:dyDescent="0.3">
      <c r="A110" s="65"/>
      <c r="B110" s="25" t="s">
        <v>10</v>
      </c>
      <c r="C110" s="64" t="s">
        <v>31</v>
      </c>
      <c r="D110" s="16">
        <v>1</v>
      </c>
      <c r="E110" s="16">
        <f>E109*D110</f>
        <v>23.65</v>
      </c>
      <c r="F110" s="26"/>
      <c r="G110" s="9">
        <f t="shared" si="4"/>
        <v>0</v>
      </c>
      <c r="H110" s="26"/>
      <c r="I110" s="9">
        <f t="shared" si="5"/>
        <v>0</v>
      </c>
      <c r="J110" s="26"/>
      <c r="K110" s="9">
        <f t="shared" si="6"/>
        <v>0</v>
      </c>
      <c r="L110" s="9">
        <f t="shared" si="7"/>
        <v>0</v>
      </c>
    </row>
    <row r="111" spans="1:12" ht="27.6" x14ac:dyDescent="0.3">
      <c r="A111" s="65"/>
      <c r="B111" s="32" t="s">
        <v>186</v>
      </c>
      <c r="C111" s="64"/>
      <c r="D111" s="16"/>
      <c r="E111" s="107">
        <v>3</v>
      </c>
      <c r="F111" s="26"/>
      <c r="G111" s="9">
        <f t="shared" si="4"/>
        <v>0</v>
      </c>
      <c r="H111" s="26"/>
      <c r="I111" s="9">
        <f t="shared" si="5"/>
        <v>0</v>
      </c>
      <c r="J111" s="26"/>
      <c r="K111" s="9">
        <f t="shared" si="6"/>
        <v>0</v>
      </c>
      <c r="L111" s="9">
        <f t="shared" si="7"/>
        <v>0</v>
      </c>
    </row>
    <row r="112" spans="1:12" ht="27.6" x14ac:dyDescent="0.3">
      <c r="A112" s="65"/>
      <c r="B112" s="27" t="s">
        <v>185</v>
      </c>
      <c r="C112" s="64" t="s">
        <v>31</v>
      </c>
      <c r="D112" s="26" t="s">
        <v>179</v>
      </c>
      <c r="E112" s="26">
        <f>5.95+2.4+6.3</f>
        <v>14.649999999999999</v>
      </c>
      <c r="F112" s="26"/>
      <c r="G112" s="9">
        <f t="shared" si="4"/>
        <v>0</v>
      </c>
      <c r="H112" s="26"/>
      <c r="I112" s="9">
        <f t="shared" si="5"/>
        <v>0</v>
      </c>
      <c r="J112" s="26"/>
      <c r="K112" s="9">
        <f t="shared" si="6"/>
        <v>0</v>
      </c>
      <c r="L112" s="9">
        <f t="shared" si="7"/>
        <v>0</v>
      </c>
    </row>
    <row r="113" spans="1:12" ht="41.4" x14ac:dyDescent="0.3">
      <c r="A113" s="65"/>
      <c r="B113" s="27" t="s">
        <v>184</v>
      </c>
      <c r="C113" s="64" t="s">
        <v>31</v>
      </c>
      <c r="D113" s="26" t="s">
        <v>179</v>
      </c>
      <c r="E113" s="108">
        <v>6</v>
      </c>
      <c r="F113" s="26"/>
      <c r="G113" s="9">
        <f t="shared" si="4"/>
        <v>0</v>
      </c>
      <c r="H113" s="26"/>
      <c r="I113" s="9">
        <f t="shared" si="5"/>
        <v>0</v>
      </c>
      <c r="J113" s="26"/>
      <c r="K113" s="9">
        <f t="shared" si="6"/>
        <v>0</v>
      </c>
      <c r="L113" s="9">
        <f t="shared" si="7"/>
        <v>0</v>
      </c>
    </row>
    <row r="114" spans="1:12" x14ac:dyDescent="0.3">
      <c r="A114" s="65"/>
      <c r="B114" s="27" t="s">
        <v>119</v>
      </c>
      <c r="C114" s="75" t="s">
        <v>17</v>
      </c>
      <c r="D114" s="26">
        <v>3</v>
      </c>
      <c r="E114" s="26">
        <f>E110*D114</f>
        <v>70.949999999999989</v>
      </c>
      <c r="F114" s="26"/>
      <c r="G114" s="9">
        <f t="shared" si="4"/>
        <v>0</v>
      </c>
      <c r="H114" s="26"/>
      <c r="I114" s="9">
        <f t="shared" si="5"/>
        <v>0</v>
      </c>
      <c r="J114" s="26"/>
      <c r="K114" s="9">
        <f t="shared" si="6"/>
        <v>0</v>
      </c>
      <c r="L114" s="9">
        <f t="shared" si="7"/>
        <v>0</v>
      </c>
    </row>
    <row r="115" spans="1:12" x14ac:dyDescent="0.3">
      <c r="A115" s="65"/>
      <c r="B115" s="27" t="s">
        <v>9</v>
      </c>
      <c r="C115" s="75" t="s">
        <v>0</v>
      </c>
      <c r="D115" s="26">
        <v>0.7</v>
      </c>
      <c r="E115" s="26">
        <f>E109*D115</f>
        <v>16.555</v>
      </c>
      <c r="F115" s="26"/>
      <c r="G115" s="9">
        <f t="shared" si="4"/>
        <v>0</v>
      </c>
      <c r="H115" s="26"/>
      <c r="I115" s="9">
        <f t="shared" si="5"/>
        <v>0</v>
      </c>
      <c r="J115" s="26"/>
      <c r="K115" s="9">
        <f t="shared" si="6"/>
        <v>0</v>
      </c>
      <c r="L115" s="9">
        <f t="shared" si="7"/>
        <v>0</v>
      </c>
    </row>
    <row r="116" spans="1:12" x14ac:dyDescent="0.3">
      <c r="A116" s="59">
        <v>19</v>
      </c>
      <c r="B116" s="67" t="s">
        <v>180</v>
      </c>
      <c r="C116" s="74" t="s">
        <v>11</v>
      </c>
      <c r="D116" s="98" t="s">
        <v>179</v>
      </c>
      <c r="E116" s="68">
        <v>12</v>
      </c>
      <c r="F116" s="69"/>
      <c r="G116" s="9">
        <f t="shared" si="4"/>
        <v>0</v>
      </c>
      <c r="H116" s="26"/>
      <c r="I116" s="9">
        <f t="shared" si="5"/>
        <v>0</v>
      </c>
      <c r="J116" s="26"/>
      <c r="K116" s="9">
        <f t="shared" si="6"/>
        <v>0</v>
      </c>
      <c r="L116" s="9">
        <f t="shared" si="7"/>
        <v>0</v>
      </c>
    </row>
    <row r="117" spans="1:12" x14ac:dyDescent="0.3">
      <c r="A117" s="59">
        <v>20</v>
      </c>
      <c r="B117" s="15" t="s">
        <v>136</v>
      </c>
      <c r="C117" s="78" t="s">
        <v>17</v>
      </c>
      <c r="D117" s="7"/>
      <c r="E117" s="7">
        <v>12</v>
      </c>
      <c r="F117" s="8"/>
      <c r="G117" s="9">
        <f t="shared" si="4"/>
        <v>0</v>
      </c>
      <c r="H117" s="8"/>
      <c r="I117" s="9">
        <f t="shared" si="5"/>
        <v>0</v>
      </c>
      <c r="J117" s="11"/>
      <c r="K117" s="9">
        <f t="shared" si="6"/>
        <v>0</v>
      </c>
      <c r="L117" s="9">
        <f t="shared" si="7"/>
        <v>0</v>
      </c>
    </row>
    <row r="118" spans="1:12" x14ac:dyDescent="0.3">
      <c r="A118" s="59">
        <v>21</v>
      </c>
      <c r="B118" s="15" t="s">
        <v>127</v>
      </c>
      <c r="C118" s="78" t="s">
        <v>30</v>
      </c>
      <c r="D118" s="7"/>
      <c r="E118" s="7">
        <v>130</v>
      </c>
      <c r="F118" s="8"/>
      <c r="G118" s="9">
        <f t="shared" si="4"/>
        <v>0</v>
      </c>
      <c r="H118" s="8"/>
      <c r="I118" s="9">
        <f t="shared" si="5"/>
        <v>0</v>
      </c>
      <c r="J118" s="11"/>
      <c r="K118" s="9">
        <f t="shared" si="6"/>
        <v>0</v>
      </c>
      <c r="L118" s="9">
        <f t="shared" si="7"/>
        <v>0</v>
      </c>
    </row>
    <row r="119" spans="1:12" ht="27.6" x14ac:dyDescent="0.3">
      <c r="A119" s="59">
        <v>22</v>
      </c>
      <c r="B119" s="24" t="s">
        <v>40</v>
      </c>
      <c r="C119" s="64" t="s">
        <v>11</v>
      </c>
      <c r="D119" s="8"/>
      <c r="E119" s="8">
        <v>25</v>
      </c>
      <c r="F119" s="8"/>
      <c r="G119" s="9">
        <f t="shared" si="4"/>
        <v>0</v>
      </c>
      <c r="H119" s="8"/>
      <c r="I119" s="9">
        <f t="shared" si="5"/>
        <v>0</v>
      </c>
      <c r="J119" s="8"/>
      <c r="K119" s="9">
        <f t="shared" si="6"/>
        <v>0</v>
      </c>
      <c r="L119" s="9">
        <f t="shared" si="7"/>
        <v>0</v>
      </c>
    </row>
    <row r="120" spans="1:12" x14ac:dyDescent="0.3">
      <c r="A120" s="65" t="s">
        <v>114</v>
      </c>
      <c r="B120" s="116" t="s">
        <v>214</v>
      </c>
      <c r="C120" s="64" t="s">
        <v>213</v>
      </c>
      <c r="D120" s="8"/>
      <c r="E120" s="8">
        <v>28</v>
      </c>
      <c r="F120" s="8"/>
      <c r="G120" s="9">
        <f t="shared" si="4"/>
        <v>0</v>
      </c>
      <c r="H120" s="8"/>
      <c r="I120" s="9">
        <f t="shared" si="5"/>
        <v>0</v>
      </c>
      <c r="J120" s="8"/>
      <c r="K120" s="9">
        <f t="shared" si="6"/>
        <v>0</v>
      </c>
      <c r="L120" s="9">
        <f t="shared" si="7"/>
        <v>0</v>
      </c>
    </row>
    <row r="121" spans="1:12" x14ac:dyDescent="0.3">
      <c r="A121" s="12"/>
      <c r="B121" s="39" t="s">
        <v>4</v>
      </c>
      <c r="C121" s="93"/>
      <c r="D121" s="11"/>
      <c r="E121" s="8"/>
      <c r="F121" s="16"/>
      <c r="G121" s="17">
        <f>SUM(G9:G120)</f>
        <v>0</v>
      </c>
      <c r="H121" s="13"/>
      <c r="I121" s="17">
        <f>SUM(I9:I120)</f>
        <v>0</v>
      </c>
      <c r="J121" s="13"/>
      <c r="K121" s="17">
        <f>SUM(K9:K120)</f>
        <v>0</v>
      </c>
      <c r="L121" s="17">
        <f>SUM(L9:L120)</f>
        <v>0</v>
      </c>
    </row>
    <row r="122" spans="1:12" x14ac:dyDescent="0.3">
      <c r="A122" s="12"/>
      <c r="B122" s="36" t="s">
        <v>3</v>
      </c>
      <c r="C122" s="94">
        <v>0.03</v>
      </c>
      <c r="D122" s="11"/>
      <c r="E122" s="8"/>
      <c r="F122" s="16"/>
      <c r="G122" s="8"/>
      <c r="H122" s="8"/>
      <c r="I122" s="8"/>
      <c r="J122" s="8"/>
      <c r="K122" s="9"/>
      <c r="L122" s="9">
        <f>G121*C122</f>
        <v>0</v>
      </c>
    </row>
    <row r="123" spans="1:12" x14ac:dyDescent="0.3">
      <c r="A123" s="38"/>
      <c r="B123" s="88" t="s">
        <v>4</v>
      </c>
      <c r="C123" s="93"/>
      <c r="D123" s="18"/>
      <c r="E123" s="19"/>
      <c r="F123" s="20"/>
      <c r="G123" s="19"/>
      <c r="H123" s="20"/>
      <c r="I123" s="20"/>
      <c r="J123" s="19"/>
      <c r="K123" s="21"/>
      <c r="L123" s="22">
        <f>L122+L121</f>
        <v>0</v>
      </c>
    </row>
    <row r="124" spans="1:12" x14ac:dyDescent="0.3">
      <c r="A124" s="38"/>
      <c r="B124" s="89" t="s">
        <v>5</v>
      </c>
      <c r="C124" s="95">
        <v>0.1</v>
      </c>
      <c r="D124" s="18"/>
      <c r="E124" s="19"/>
      <c r="F124" s="20"/>
      <c r="G124" s="19"/>
      <c r="H124" s="20"/>
      <c r="I124" s="20"/>
      <c r="J124" s="19"/>
      <c r="K124" s="21"/>
      <c r="L124" s="22">
        <f>L123*C124</f>
        <v>0</v>
      </c>
    </row>
    <row r="125" spans="1:12" x14ac:dyDescent="0.3">
      <c r="A125" s="38"/>
      <c r="B125" s="90" t="s">
        <v>4</v>
      </c>
      <c r="C125" s="96"/>
      <c r="D125" s="18"/>
      <c r="E125" s="19"/>
      <c r="F125" s="20"/>
      <c r="G125" s="19"/>
      <c r="H125" s="20"/>
      <c r="I125" s="20"/>
      <c r="J125" s="19"/>
      <c r="K125" s="21"/>
      <c r="L125" s="22">
        <f>L124+L123</f>
        <v>0</v>
      </c>
    </row>
    <row r="126" spans="1:12" x14ac:dyDescent="0.3">
      <c r="A126" s="12"/>
      <c r="B126" s="89" t="s">
        <v>34</v>
      </c>
      <c r="C126" s="95">
        <v>0.08</v>
      </c>
      <c r="D126" s="18"/>
      <c r="E126" s="8"/>
      <c r="F126" s="16"/>
      <c r="G126" s="8"/>
      <c r="H126" s="16"/>
      <c r="I126" s="16"/>
      <c r="J126" s="8"/>
      <c r="K126" s="9"/>
      <c r="L126" s="9">
        <f>L125*C126</f>
        <v>0</v>
      </c>
    </row>
    <row r="127" spans="1:12" x14ac:dyDescent="0.3">
      <c r="A127" s="12"/>
      <c r="B127" s="90" t="s">
        <v>4</v>
      </c>
      <c r="C127" s="96"/>
      <c r="D127" s="23"/>
      <c r="E127" s="8"/>
      <c r="F127" s="16"/>
      <c r="G127" s="8"/>
      <c r="H127" s="16"/>
      <c r="I127" s="16"/>
      <c r="J127" s="8"/>
      <c r="K127" s="9"/>
      <c r="L127" s="9">
        <f>L126+L125</f>
        <v>0</v>
      </c>
    </row>
    <row r="128" spans="1:12" x14ac:dyDescent="0.3">
      <c r="A128" s="12"/>
      <c r="B128" s="89" t="s">
        <v>6</v>
      </c>
      <c r="C128" s="94">
        <v>0.03</v>
      </c>
      <c r="D128" s="11"/>
      <c r="E128" s="8"/>
      <c r="F128" s="16"/>
      <c r="G128" s="8"/>
      <c r="H128" s="16"/>
      <c r="I128" s="16"/>
      <c r="J128" s="8"/>
      <c r="K128" s="9"/>
      <c r="L128" s="9">
        <f>L127*C128</f>
        <v>0</v>
      </c>
    </row>
    <row r="129" spans="1:12" x14ac:dyDescent="0.3">
      <c r="A129" s="12"/>
      <c r="B129" s="90" t="s">
        <v>32</v>
      </c>
      <c r="C129" s="93"/>
      <c r="D129" s="11"/>
      <c r="E129" s="8"/>
      <c r="F129" s="16"/>
      <c r="G129" s="8"/>
      <c r="H129" s="8"/>
      <c r="I129" s="8"/>
      <c r="J129" s="8"/>
      <c r="K129" s="9"/>
      <c r="L129" s="9">
        <f>L128+L127</f>
        <v>0</v>
      </c>
    </row>
    <row r="130" spans="1:12" x14ac:dyDescent="0.3">
      <c r="A130" s="12"/>
      <c r="B130" s="10" t="s">
        <v>33</v>
      </c>
      <c r="C130" s="94">
        <v>0.18</v>
      </c>
      <c r="D130" s="11"/>
      <c r="E130" s="11"/>
      <c r="F130" s="11"/>
      <c r="G130" s="11"/>
      <c r="H130" s="11"/>
      <c r="I130" s="11"/>
      <c r="J130" s="11"/>
      <c r="K130" s="11"/>
      <c r="L130" s="71">
        <f>L129*C130</f>
        <v>0</v>
      </c>
    </row>
    <row r="131" spans="1:12" x14ac:dyDescent="0.3">
      <c r="A131" s="12"/>
      <c r="B131" s="37" t="s">
        <v>7</v>
      </c>
      <c r="C131" s="5"/>
      <c r="D131" s="11"/>
      <c r="E131" s="11"/>
      <c r="F131" s="11"/>
      <c r="G131" s="11"/>
      <c r="H131" s="11"/>
      <c r="I131" s="11"/>
      <c r="J131" s="11"/>
      <c r="K131" s="11"/>
      <c r="L131" s="23">
        <f>SUM(L129:L130)</f>
        <v>0</v>
      </c>
    </row>
  </sheetData>
  <mergeCells count="12">
    <mergeCell ref="J4:K4"/>
    <mergeCell ref="L4:L5"/>
    <mergeCell ref="A2:L2"/>
    <mergeCell ref="H3:J3"/>
    <mergeCell ref="K3:L3"/>
    <mergeCell ref="A4:A5"/>
    <mergeCell ref="B4:B5"/>
    <mergeCell ref="C4:C5"/>
    <mergeCell ref="D4:D5"/>
    <mergeCell ref="E4:E5"/>
    <mergeCell ref="F4:G4"/>
    <mergeCell ref="H4:I4"/>
  </mergeCells>
  <conditionalFormatting sqref="C38">
    <cfRule type="cellIs" dxfId="6" priority="1" stopIfTrue="1" operator="equal">
      <formula>8223.307275</formula>
    </cfRule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C2098C-C716-469B-990C-76D138D1059C}">
  <sheetPr>
    <tabColor theme="9" tint="-0.249977111117893"/>
  </sheetPr>
  <dimension ref="A1:L131"/>
  <sheetViews>
    <sheetView workbookViewId="0">
      <selection activeCell="I7" sqref="I7"/>
    </sheetView>
  </sheetViews>
  <sheetFormatPr defaultRowHeight="14.4" x14ac:dyDescent="0.3"/>
  <cols>
    <col min="1" max="1" width="3.44140625" customWidth="1"/>
    <col min="2" max="2" width="65" customWidth="1"/>
    <col min="7" max="7" width="11.6640625" customWidth="1"/>
    <col min="9" max="9" width="11.77734375" customWidth="1"/>
    <col min="12" max="12" width="12" customWidth="1"/>
  </cols>
  <sheetData>
    <row r="1" spans="1:12" x14ac:dyDescent="0.3">
      <c r="A1" s="4"/>
      <c r="B1" s="91" t="s">
        <v>29</v>
      </c>
      <c r="C1" s="4"/>
      <c r="D1" s="4"/>
      <c r="E1" s="4"/>
      <c r="F1" s="1"/>
      <c r="G1" s="1"/>
      <c r="H1" s="2"/>
      <c r="I1" s="1"/>
      <c r="J1" s="1"/>
      <c r="K1" s="1"/>
      <c r="L1" s="1"/>
    </row>
    <row r="2" spans="1:12" ht="14.4" customHeight="1" x14ac:dyDescent="0.3">
      <c r="A2" s="122" t="s">
        <v>188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</row>
    <row r="3" spans="1:12" ht="14.4" customHeight="1" x14ac:dyDescent="0.3">
      <c r="A3" s="54"/>
      <c r="B3" s="54" t="s">
        <v>128</v>
      </c>
      <c r="C3" s="54"/>
      <c r="D3" s="54"/>
      <c r="E3" s="54"/>
      <c r="F3" s="54"/>
      <c r="G3" s="3"/>
      <c r="H3" s="123" t="s">
        <v>8</v>
      </c>
      <c r="I3" s="123"/>
      <c r="J3" s="123"/>
      <c r="K3" s="133">
        <f>L131</f>
        <v>0</v>
      </c>
      <c r="L3" s="133"/>
    </row>
    <row r="4" spans="1:12" ht="14.4" customHeight="1" x14ac:dyDescent="0.3">
      <c r="A4" s="124" t="s">
        <v>18</v>
      </c>
      <c r="B4" s="124" t="s">
        <v>19</v>
      </c>
      <c r="C4" s="124" t="s">
        <v>20</v>
      </c>
      <c r="D4" s="126" t="s">
        <v>21</v>
      </c>
      <c r="E4" s="126" t="s">
        <v>22</v>
      </c>
      <c r="F4" s="128" t="s">
        <v>23</v>
      </c>
      <c r="G4" s="129"/>
      <c r="H4" s="130" t="s">
        <v>24</v>
      </c>
      <c r="I4" s="129"/>
      <c r="J4" s="131" t="s">
        <v>25</v>
      </c>
      <c r="K4" s="132"/>
      <c r="L4" s="124" t="s">
        <v>4</v>
      </c>
    </row>
    <row r="5" spans="1:12" x14ac:dyDescent="0.3">
      <c r="A5" s="125"/>
      <c r="B5" s="125"/>
      <c r="C5" s="125"/>
      <c r="D5" s="127"/>
      <c r="E5" s="127"/>
      <c r="F5" s="55" t="s">
        <v>26</v>
      </c>
      <c r="G5" s="55" t="s">
        <v>4</v>
      </c>
      <c r="H5" s="55" t="s">
        <v>26</v>
      </c>
      <c r="I5" s="55" t="s">
        <v>4</v>
      </c>
      <c r="J5" s="55" t="s">
        <v>26</v>
      </c>
      <c r="K5" s="55" t="s">
        <v>4</v>
      </c>
      <c r="L5" s="125"/>
    </row>
    <row r="6" spans="1:12" x14ac:dyDescent="0.3">
      <c r="A6" s="56">
        <v>1</v>
      </c>
      <c r="B6" s="57">
        <v>2</v>
      </c>
      <c r="C6" s="57">
        <v>3</v>
      </c>
      <c r="D6" s="57">
        <v>4</v>
      </c>
      <c r="E6" s="57">
        <v>5</v>
      </c>
      <c r="F6" s="57">
        <v>6</v>
      </c>
      <c r="G6" s="57">
        <v>7</v>
      </c>
      <c r="H6" s="57">
        <v>8</v>
      </c>
      <c r="I6" s="57">
        <v>9</v>
      </c>
      <c r="J6" s="57">
        <v>10</v>
      </c>
      <c r="K6" s="57">
        <v>11</v>
      </c>
      <c r="L6" s="57">
        <v>12</v>
      </c>
    </row>
    <row r="7" spans="1:12" x14ac:dyDescent="0.3">
      <c r="A7" s="56"/>
      <c r="B7" s="70" t="s">
        <v>189</v>
      </c>
      <c r="C7" s="66"/>
      <c r="D7" s="57"/>
      <c r="E7" s="57"/>
      <c r="F7" s="57"/>
      <c r="G7" s="57"/>
      <c r="H7" s="57"/>
      <c r="I7" s="57"/>
      <c r="J7" s="57"/>
      <c r="K7" s="57"/>
      <c r="L7" s="57"/>
    </row>
    <row r="8" spans="1:12" x14ac:dyDescent="0.3">
      <c r="A8" s="12">
        <v>1</v>
      </c>
      <c r="B8" s="67" t="s">
        <v>160</v>
      </c>
      <c r="C8" s="74" t="s">
        <v>11</v>
      </c>
      <c r="D8" s="98"/>
      <c r="E8" s="68">
        <v>28</v>
      </c>
      <c r="F8" s="69"/>
      <c r="G8" s="9">
        <f t="shared" ref="G8:G71" si="0">F8*E8</f>
        <v>0</v>
      </c>
      <c r="H8" s="26"/>
      <c r="I8" s="9">
        <f t="shared" ref="I8:I71" si="1">H8*E8</f>
        <v>0</v>
      </c>
      <c r="J8" s="26"/>
      <c r="K8" s="9">
        <f t="shared" ref="K8:K71" si="2">J8*E8</f>
        <v>0</v>
      </c>
      <c r="L8" s="9">
        <f t="shared" ref="L8:L71" si="3">G8+I8+K8</f>
        <v>0</v>
      </c>
    </row>
    <row r="9" spans="1:12" x14ac:dyDescent="0.3">
      <c r="A9" s="12"/>
      <c r="B9" s="25" t="s">
        <v>10</v>
      </c>
      <c r="C9" s="64" t="s">
        <v>31</v>
      </c>
      <c r="D9" s="16">
        <v>1</v>
      </c>
      <c r="E9" s="16">
        <f>E8*D9</f>
        <v>28</v>
      </c>
      <c r="F9" s="26"/>
      <c r="G9" s="9">
        <f t="shared" si="0"/>
        <v>0</v>
      </c>
      <c r="H9" s="26"/>
      <c r="I9" s="9">
        <f t="shared" si="1"/>
        <v>0</v>
      </c>
      <c r="J9" s="26"/>
      <c r="K9" s="9">
        <f t="shared" si="2"/>
        <v>0</v>
      </c>
      <c r="L9" s="9">
        <f t="shared" si="3"/>
        <v>0</v>
      </c>
    </row>
    <row r="10" spans="1:12" x14ac:dyDescent="0.3">
      <c r="A10" s="12"/>
      <c r="B10" s="27" t="s">
        <v>73</v>
      </c>
      <c r="C10" s="75" t="s">
        <v>54</v>
      </c>
      <c r="D10" s="26">
        <v>0.125</v>
      </c>
      <c r="E10" s="26">
        <f>D10*E8</f>
        <v>3.5</v>
      </c>
      <c r="F10" s="26"/>
      <c r="G10" s="9">
        <f t="shared" si="0"/>
        <v>0</v>
      </c>
      <c r="H10" s="26"/>
      <c r="I10" s="9">
        <f t="shared" si="1"/>
        <v>0</v>
      </c>
      <c r="J10" s="26"/>
      <c r="K10" s="9">
        <f t="shared" si="2"/>
        <v>0</v>
      </c>
      <c r="L10" s="9">
        <f t="shared" si="3"/>
        <v>0</v>
      </c>
    </row>
    <row r="11" spans="1:12" x14ac:dyDescent="0.3">
      <c r="A11" s="12"/>
      <c r="B11" s="27" t="s">
        <v>71</v>
      </c>
      <c r="C11" s="64" t="s">
        <v>30</v>
      </c>
      <c r="D11" s="26">
        <v>1.05</v>
      </c>
      <c r="E11" s="26">
        <f>D11*E9</f>
        <v>29.400000000000002</v>
      </c>
      <c r="F11" s="26"/>
      <c r="G11" s="9">
        <f t="shared" si="0"/>
        <v>0</v>
      </c>
      <c r="H11" s="26"/>
      <c r="I11" s="9">
        <f t="shared" si="1"/>
        <v>0</v>
      </c>
      <c r="J11" s="26"/>
      <c r="K11" s="9">
        <f t="shared" si="2"/>
        <v>0</v>
      </c>
      <c r="L11" s="9">
        <f t="shared" si="3"/>
        <v>0</v>
      </c>
    </row>
    <row r="12" spans="1:12" ht="27.6" x14ac:dyDescent="0.3">
      <c r="A12" s="12"/>
      <c r="B12" s="27" t="s">
        <v>77</v>
      </c>
      <c r="C12" s="64" t="s">
        <v>31</v>
      </c>
      <c r="D12" s="26">
        <v>1</v>
      </c>
      <c r="E12" s="26">
        <f>E8*D12</f>
        <v>28</v>
      </c>
      <c r="F12" s="26"/>
      <c r="G12" s="9">
        <f t="shared" si="0"/>
        <v>0</v>
      </c>
      <c r="H12" s="26"/>
      <c r="I12" s="9">
        <f t="shared" si="1"/>
        <v>0</v>
      </c>
      <c r="J12" s="26"/>
      <c r="K12" s="9">
        <f t="shared" si="2"/>
        <v>0</v>
      </c>
      <c r="L12" s="9">
        <f t="shared" si="3"/>
        <v>0</v>
      </c>
    </row>
    <row r="13" spans="1:12" x14ac:dyDescent="0.3">
      <c r="A13" s="12"/>
      <c r="B13" s="27" t="s">
        <v>72</v>
      </c>
      <c r="C13" s="75" t="s">
        <v>54</v>
      </c>
      <c r="D13" s="26">
        <v>0.15</v>
      </c>
      <c r="E13" s="26">
        <f>D13*E11</f>
        <v>4.41</v>
      </c>
      <c r="F13" s="26"/>
      <c r="G13" s="9">
        <f t="shared" si="0"/>
        <v>0</v>
      </c>
      <c r="H13" s="26"/>
      <c r="I13" s="9">
        <f t="shared" si="1"/>
        <v>0</v>
      </c>
      <c r="J13" s="26"/>
      <c r="K13" s="9">
        <f t="shared" si="2"/>
        <v>0</v>
      </c>
      <c r="L13" s="9">
        <f t="shared" si="3"/>
        <v>0</v>
      </c>
    </row>
    <row r="14" spans="1:12" x14ac:dyDescent="0.3">
      <c r="A14" s="12"/>
      <c r="B14" s="27" t="s">
        <v>74</v>
      </c>
      <c r="C14" s="64" t="s">
        <v>31</v>
      </c>
      <c r="D14" s="26">
        <v>1.05</v>
      </c>
      <c r="E14" s="26">
        <f>E8*D14</f>
        <v>29.400000000000002</v>
      </c>
      <c r="F14" s="26"/>
      <c r="G14" s="9">
        <f t="shared" si="0"/>
        <v>0</v>
      </c>
      <c r="H14" s="26"/>
      <c r="I14" s="9">
        <f t="shared" si="1"/>
        <v>0</v>
      </c>
      <c r="J14" s="26"/>
      <c r="K14" s="9">
        <f t="shared" si="2"/>
        <v>0</v>
      </c>
      <c r="L14" s="9">
        <f t="shared" si="3"/>
        <v>0</v>
      </c>
    </row>
    <row r="15" spans="1:12" x14ac:dyDescent="0.3">
      <c r="A15" s="12"/>
      <c r="B15" s="27" t="s">
        <v>9</v>
      </c>
      <c r="C15" s="75" t="s">
        <v>0</v>
      </c>
      <c r="D15" s="26">
        <v>1</v>
      </c>
      <c r="E15" s="26">
        <f>E8*D15</f>
        <v>28</v>
      </c>
      <c r="F15" s="26"/>
      <c r="G15" s="9">
        <f t="shared" si="0"/>
        <v>0</v>
      </c>
      <c r="H15" s="26"/>
      <c r="I15" s="9">
        <f t="shared" si="1"/>
        <v>0</v>
      </c>
      <c r="J15" s="26"/>
      <c r="K15" s="9">
        <f t="shared" si="2"/>
        <v>0</v>
      </c>
      <c r="L15" s="9">
        <f t="shared" si="3"/>
        <v>0</v>
      </c>
    </row>
    <row r="16" spans="1:12" ht="27.6" x14ac:dyDescent="0.3">
      <c r="A16" s="12">
        <v>2</v>
      </c>
      <c r="B16" s="67" t="s">
        <v>161</v>
      </c>
      <c r="C16" s="102" t="s">
        <v>167</v>
      </c>
      <c r="D16" s="98"/>
      <c r="E16" s="68">
        <v>0.25</v>
      </c>
      <c r="F16" s="69"/>
      <c r="G16" s="9">
        <f t="shared" si="0"/>
        <v>0</v>
      </c>
      <c r="H16" s="26"/>
      <c r="I16" s="9">
        <f t="shared" si="1"/>
        <v>0</v>
      </c>
      <c r="J16" s="26"/>
      <c r="K16" s="9">
        <f t="shared" si="2"/>
        <v>0</v>
      </c>
      <c r="L16" s="9">
        <f t="shared" si="3"/>
        <v>0</v>
      </c>
    </row>
    <row r="17" spans="1:12" x14ac:dyDescent="0.3">
      <c r="A17" s="12"/>
      <c r="B17" s="25" t="s">
        <v>10</v>
      </c>
      <c r="C17" s="64" t="s">
        <v>31</v>
      </c>
      <c r="D17" s="16">
        <v>1</v>
      </c>
      <c r="E17" s="16">
        <f>E16*D17</f>
        <v>0.25</v>
      </c>
      <c r="F17" s="26"/>
      <c r="G17" s="9">
        <f t="shared" si="0"/>
        <v>0</v>
      </c>
      <c r="H17" s="26"/>
      <c r="I17" s="9">
        <f t="shared" si="1"/>
        <v>0</v>
      </c>
      <c r="J17" s="26"/>
      <c r="K17" s="9">
        <f t="shared" si="2"/>
        <v>0</v>
      </c>
      <c r="L17" s="9">
        <f t="shared" si="3"/>
        <v>0</v>
      </c>
    </row>
    <row r="18" spans="1:12" x14ac:dyDescent="0.3">
      <c r="A18" s="12"/>
      <c r="B18" s="27" t="s">
        <v>53</v>
      </c>
      <c r="C18" s="75" t="s">
        <v>54</v>
      </c>
      <c r="D18" s="26">
        <v>1.2</v>
      </c>
      <c r="E18" s="26">
        <f>D18*E16</f>
        <v>0.3</v>
      </c>
      <c r="F18" s="26"/>
      <c r="G18" s="9">
        <f t="shared" si="0"/>
        <v>0</v>
      </c>
      <c r="H18" s="26"/>
      <c r="I18" s="9">
        <f t="shared" si="1"/>
        <v>0</v>
      </c>
      <c r="J18" s="26"/>
      <c r="K18" s="9">
        <f t="shared" si="2"/>
        <v>0</v>
      </c>
      <c r="L18" s="9">
        <f t="shared" si="3"/>
        <v>0</v>
      </c>
    </row>
    <row r="19" spans="1:12" x14ac:dyDescent="0.3">
      <c r="A19" s="12"/>
      <c r="B19" s="27" t="s">
        <v>56</v>
      </c>
      <c r="C19" s="64" t="s">
        <v>31</v>
      </c>
      <c r="D19" s="26">
        <v>0.5</v>
      </c>
      <c r="E19" s="26">
        <f>D19*E17</f>
        <v>0.125</v>
      </c>
      <c r="F19" s="26"/>
      <c r="G19" s="9">
        <f t="shared" si="0"/>
        <v>0</v>
      </c>
      <c r="H19" s="26"/>
      <c r="I19" s="9">
        <f t="shared" si="1"/>
        <v>0</v>
      </c>
      <c r="J19" s="26"/>
      <c r="K19" s="9">
        <f t="shared" si="2"/>
        <v>0</v>
      </c>
      <c r="L19" s="9">
        <f t="shared" si="3"/>
        <v>0</v>
      </c>
    </row>
    <row r="20" spans="1:12" x14ac:dyDescent="0.3">
      <c r="A20" s="12"/>
      <c r="B20" s="27" t="s">
        <v>55</v>
      </c>
      <c r="C20" s="75" t="s">
        <v>30</v>
      </c>
      <c r="D20" s="26"/>
      <c r="E20" s="26">
        <v>8</v>
      </c>
      <c r="F20" s="26"/>
      <c r="G20" s="9">
        <f t="shared" si="0"/>
        <v>0</v>
      </c>
      <c r="H20" s="26"/>
      <c r="I20" s="9">
        <f t="shared" si="1"/>
        <v>0</v>
      </c>
      <c r="J20" s="26"/>
      <c r="K20" s="9">
        <f t="shared" si="2"/>
        <v>0</v>
      </c>
      <c r="L20" s="9">
        <f t="shared" si="3"/>
        <v>0</v>
      </c>
    </row>
    <row r="21" spans="1:12" x14ac:dyDescent="0.3">
      <c r="A21" s="12"/>
      <c r="B21" s="27" t="s">
        <v>9</v>
      </c>
      <c r="C21" s="75" t="s">
        <v>0</v>
      </c>
      <c r="D21" s="26">
        <v>4</v>
      </c>
      <c r="E21" s="26">
        <f>E16*D21</f>
        <v>1</v>
      </c>
      <c r="F21" s="26"/>
      <c r="G21" s="9">
        <f t="shared" si="0"/>
        <v>0</v>
      </c>
      <c r="H21" s="26"/>
      <c r="I21" s="9">
        <f t="shared" si="1"/>
        <v>0</v>
      </c>
      <c r="J21" s="26"/>
      <c r="K21" s="9">
        <f t="shared" si="2"/>
        <v>0</v>
      </c>
      <c r="L21" s="9">
        <f t="shared" si="3"/>
        <v>0</v>
      </c>
    </row>
    <row r="22" spans="1:12" x14ac:dyDescent="0.3">
      <c r="A22" s="59">
        <v>3</v>
      </c>
      <c r="B22" s="60" t="s">
        <v>162</v>
      </c>
      <c r="C22" s="74" t="s">
        <v>37</v>
      </c>
      <c r="D22" s="62"/>
      <c r="E22" s="62">
        <f>30+30+12.2</f>
        <v>72.2</v>
      </c>
      <c r="F22" s="63"/>
      <c r="G22" s="9">
        <f t="shared" si="0"/>
        <v>0</v>
      </c>
      <c r="H22" s="30"/>
      <c r="I22" s="9">
        <f t="shared" si="1"/>
        <v>0</v>
      </c>
      <c r="J22" s="30"/>
      <c r="K22" s="9">
        <f t="shared" si="2"/>
        <v>0</v>
      </c>
      <c r="L22" s="9">
        <f t="shared" si="3"/>
        <v>0</v>
      </c>
    </row>
    <row r="23" spans="1:12" x14ac:dyDescent="0.3">
      <c r="A23" s="59"/>
      <c r="B23" s="25" t="s">
        <v>10</v>
      </c>
      <c r="C23" s="64" t="s">
        <v>31</v>
      </c>
      <c r="D23" s="16">
        <v>1</v>
      </c>
      <c r="E23" s="16">
        <f>D23*E22</f>
        <v>72.2</v>
      </c>
      <c r="F23" s="26"/>
      <c r="G23" s="9">
        <f t="shared" si="0"/>
        <v>0</v>
      </c>
      <c r="H23" s="26"/>
      <c r="I23" s="9">
        <f t="shared" si="1"/>
        <v>0</v>
      </c>
      <c r="J23" s="31"/>
      <c r="K23" s="9">
        <f t="shared" si="2"/>
        <v>0</v>
      </c>
      <c r="L23" s="9">
        <f t="shared" si="3"/>
        <v>0</v>
      </c>
    </row>
    <row r="24" spans="1:12" x14ac:dyDescent="0.3">
      <c r="A24" s="65"/>
      <c r="B24" s="27" t="s">
        <v>63</v>
      </c>
      <c r="C24" s="75" t="s">
        <v>54</v>
      </c>
      <c r="D24" s="26">
        <v>7.4999999999999997E-2</v>
      </c>
      <c r="E24" s="26">
        <f>E22*D24:D1075</f>
        <v>5.415</v>
      </c>
      <c r="F24" s="26"/>
      <c r="G24" s="9">
        <f t="shared" si="0"/>
        <v>0</v>
      </c>
      <c r="H24" s="26"/>
      <c r="I24" s="9">
        <f t="shared" si="1"/>
        <v>0</v>
      </c>
      <c r="J24" s="26"/>
      <c r="K24" s="9">
        <f t="shared" si="2"/>
        <v>0</v>
      </c>
      <c r="L24" s="9">
        <f t="shared" si="3"/>
        <v>0</v>
      </c>
    </row>
    <row r="25" spans="1:12" x14ac:dyDescent="0.3">
      <c r="A25" s="65"/>
      <c r="B25" s="84" t="s">
        <v>9</v>
      </c>
      <c r="C25" s="64" t="s">
        <v>0</v>
      </c>
      <c r="D25" s="16">
        <v>0.5</v>
      </c>
      <c r="E25" s="16">
        <f>D25*E22</f>
        <v>36.1</v>
      </c>
      <c r="F25" s="16"/>
      <c r="G25" s="9">
        <f t="shared" si="0"/>
        <v>0</v>
      </c>
      <c r="H25" s="16"/>
      <c r="I25" s="9">
        <f t="shared" si="1"/>
        <v>0</v>
      </c>
      <c r="J25" s="16"/>
      <c r="K25" s="9">
        <f t="shared" si="2"/>
        <v>0</v>
      </c>
      <c r="L25" s="9">
        <f t="shared" si="3"/>
        <v>0</v>
      </c>
    </row>
    <row r="26" spans="1:12" x14ac:dyDescent="0.3">
      <c r="A26" s="59">
        <v>4</v>
      </c>
      <c r="B26" s="60" t="s">
        <v>64</v>
      </c>
      <c r="C26" s="74" t="s">
        <v>37</v>
      </c>
      <c r="D26" s="62"/>
      <c r="E26" s="62">
        <f>E22</f>
        <v>72.2</v>
      </c>
      <c r="F26" s="63"/>
      <c r="G26" s="9">
        <f t="shared" si="0"/>
        <v>0</v>
      </c>
      <c r="H26" s="30"/>
      <c r="I26" s="9">
        <f t="shared" si="1"/>
        <v>0</v>
      </c>
      <c r="J26" s="30"/>
      <c r="K26" s="9">
        <f t="shared" si="2"/>
        <v>0</v>
      </c>
      <c r="L26" s="9">
        <f t="shared" si="3"/>
        <v>0</v>
      </c>
    </row>
    <row r="27" spans="1:12" x14ac:dyDescent="0.3">
      <c r="A27" s="59"/>
      <c r="B27" s="25" t="s">
        <v>10</v>
      </c>
      <c r="C27" s="64" t="s">
        <v>31</v>
      </c>
      <c r="D27" s="16">
        <v>1</v>
      </c>
      <c r="E27" s="16">
        <f>D27*E26</f>
        <v>72.2</v>
      </c>
      <c r="F27" s="26"/>
      <c r="G27" s="9">
        <f t="shared" si="0"/>
        <v>0</v>
      </c>
      <c r="H27" s="26"/>
      <c r="I27" s="9">
        <f t="shared" si="1"/>
        <v>0</v>
      </c>
      <c r="J27" s="31"/>
      <c r="K27" s="9">
        <f t="shared" si="2"/>
        <v>0</v>
      </c>
      <c r="L27" s="9">
        <f t="shared" si="3"/>
        <v>0</v>
      </c>
    </row>
    <row r="28" spans="1:12" ht="27.6" x14ac:dyDescent="0.3">
      <c r="A28" s="65"/>
      <c r="B28" s="27" t="s">
        <v>65</v>
      </c>
      <c r="C28" s="75" t="s">
        <v>1</v>
      </c>
      <c r="D28" s="26">
        <v>0.8</v>
      </c>
      <c r="E28" s="26">
        <f>E26*D28:D1079</f>
        <v>57.760000000000005</v>
      </c>
      <c r="F28" s="26"/>
      <c r="G28" s="9">
        <f t="shared" si="0"/>
        <v>0</v>
      </c>
      <c r="H28" s="26"/>
      <c r="I28" s="9">
        <f t="shared" si="1"/>
        <v>0</v>
      </c>
      <c r="J28" s="26"/>
      <c r="K28" s="9">
        <f t="shared" si="2"/>
        <v>0</v>
      </c>
      <c r="L28" s="9">
        <f t="shared" si="3"/>
        <v>0</v>
      </c>
    </row>
    <row r="29" spans="1:12" x14ac:dyDescent="0.3">
      <c r="A29" s="65"/>
      <c r="B29" s="84" t="s">
        <v>9</v>
      </c>
      <c r="C29" s="64" t="s">
        <v>0</v>
      </c>
      <c r="D29" s="16">
        <v>0.5</v>
      </c>
      <c r="E29" s="16">
        <f>D29*E26</f>
        <v>36.1</v>
      </c>
      <c r="F29" s="16"/>
      <c r="G29" s="9">
        <f t="shared" si="0"/>
        <v>0</v>
      </c>
      <c r="H29" s="16"/>
      <c r="I29" s="9">
        <f t="shared" si="1"/>
        <v>0</v>
      </c>
      <c r="J29" s="16"/>
      <c r="K29" s="9">
        <f t="shared" si="2"/>
        <v>0</v>
      </c>
      <c r="L29" s="9">
        <f t="shared" si="3"/>
        <v>0</v>
      </c>
    </row>
    <row r="30" spans="1:12" x14ac:dyDescent="0.3">
      <c r="A30" s="12">
        <v>5</v>
      </c>
      <c r="B30" s="67" t="s">
        <v>68</v>
      </c>
      <c r="C30" s="74" t="s">
        <v>37</v>
      </c>
      <c r="D30" s="98"/>
      <c r="E30" s="68">
        <f>E22</f>
        <v>72.2</v>
      </c>
      <c r="F30" s="69"/>
      <c r="G30" s="9">
        <f t="shared" si="0"/>
        <v>0</v>
      </c>
      <c r="H30" s="26"/>
      <c r="I30" s="9">
        <f t="shared" si="1"/>
        <v>0</v>
      </c>
      <c r="J30" s="26"/>
      <c r="K30" s="9">
        <f t="shared" si="2"/>
        <v>0</v>
      </c>
      <c r="L30" s="9">
        <f t="shared" si="3"/>
        <v>0</v>
      </c>
    </row>
    <row r="31" spans="1:12" x14ac:dyDescent="0.3">
      <c r="A31" s="12"/>
      <c r="B31" s="25" t="s">
        <v>10</v>
      </c>
      <c r="C31" s="64" t="s">
        <v>31</v>
      </c>
      <c r="D31" s="16">
        <v>1</v>
      </c>
      <c r="E31" s="16">
        <f>E30*D31</f>
        <v>72.2</v>
      </c>
      <c r="F31" s="26"/>
      <c r="G31" s="9">
        <f t="shared" si="0"/>
        <v>0</v>
      </c>
      <c r="H31" s="26"/>
      <c r="I31" s="9">
        <f t="shared" si="1"/>
        <v>0</v>
      </c>
      <c r="J31" s="26"/>
      <c r="K31" s="9">
        <f t="shared" si="2"/>
        <v>0</v>
      </c>
      <c r="L31" s="9">
        <f t="shared" si="3"/>
        <v>0</v>
      </c>
    </row>
    <row r="32" spans="1:12" x14ac:dyDescent="0.3">
      <c r="A32" s="12"/>
      <c r="B32" s="27" t="s">
        <v>67</v>
      </c>
      <c r="C32" s="64" t="s">
        <v>31</v>
      </c>
      <c r="D32" s="26">
        <v>1.05</v>
      </c>
      <c r="E32" s="26">
        <f>D32*E30</f>
        <v>75.81</v>
      </c>
      <c r="F32" s="26"/>
      <c r="G32" s="9">
        <f t="shared" si="0"/>
        <v>0</v>
      </c>
      <c r="H32" s="26"/>
      <c r="I32" s="9">
        <f t="shared" si="1"/>
        <v>0</v>
      </c>
      <c r="J32" s="26"/>
      <c r="K32" s="9">
        <f t="shared" si="2"/>
        <v>0</v>
      </c>
      <c r="L32" s="9">
        <f t="shared" si="3"/>
        <v>0</v>
      </c>
    </row>
    <row r="33" spans="1:12" x14ac:dyDescent="0.3">
      <c r="A33" s="12"/>
      <c r="B33" s="27" t="s">
        <v>58</v>
      </c>
      <c r="C33" s="75" t="s">
        <v>1</v>
      </c>
      <c r="D33" s="26">
        <v>7</v>
      </c>
      <c r="E33" s="26">
        <f>E30*D33</f>
        <v>505.40000000000003</v>
      </c>
      <c r="F33" s="26"/>
      <c r="G33" s="9">
        <f t="shared" si="0"/>
        <v>0</v>
      </c>
      <c r="H33" s="26"/>
      <c r="I33" s="9">
        <f t="shared" si="1"/>
        <v>0</v>
      </c>
      <c r="J33" s="26"/>
      <c r="K33" s="9">
        <f t="shared" si="2"/>
        <v>0</v>
      </c>
      <c r="L33" s="9">
        <f t="shared" si="3"/>
        <v>0</v>
      </c>
    </row>
    <row r="34" spans="1:12" x14ac:dyDescent="0.3">
      <c r="A34" s="12"/>
      <c r="B34" s="27" t="s">
        <v>59</v>
      </c>
      <c r="C34" s="75" t="s">
        <v>1</v>
      </c>
      <c r="D34" s="26">
        <v>0.3</v>
      </c>
      <c r="E34" s="26">
        <f>E31*D34</f>
        <v>21.66</v>
      </c>
      <c r="F34" s="26"/>
      <c r="G34" s="9">
        <f t="shared" si="0"/>
        <v>0</v>
      </c>
      <c r="H34" s="26"/>
      <c r="I34" s="9">
        <f t="shared" si="1"/>
        <v>0</v>
      </c>
      <c r="J34" s="26"/>
      <c r="K34" s="9">
        <f t="shared" si="2"/>
        <v>0</v>
      </c>
      <c r="L34" s="9">
        <f t="shared" si="3"/>
        <v>0</v>
      </c>
    </row>
    <row r="35" spans="1:12" x14ac:dyDescent="0.3">
      <c r="A35" s="12"/>
      <c r="B35" s="27" t="s">
        <v>9</v>
      </c>
      <c r="C35" s="75" t="s">
        <v>0</v>
      </c>
      <c r="D35" s="26">
        <v>0.2</v>
      </c>
      <c r="E35" s="26">
        <f>E30*D35</f>
        <v>14.440000000000001</v>
      </c>
      <c r="F35" s="26"/>
      <c r="G35" s="9">
        <f t="shared" si="0"/>
        <v>0</v>
      </c>
      <c r="H35" s="26"/>
      <c r="I35" s="9">
        <f t="shared" si="1"/>
        <v>0</v>
      </c>
      <c r="J35" s="26"/>
      <c r="K35" s="9">
        <f t="shared" si="2"/>
        <v>0</v>
      </c>
      <c r="L35" s="9">
        <f t="shared" si="3"/>
        <v>0</v>
      </c>
    </row>
    <row r="36" spans="1:12" x14ac:dyDescent="0.3">
      <c r="A36" s="59">
        <v>6</v>
      </c>
      <c r="B36" s="60" t="s">
        <v>69</v>
      </c>
      <c r="C36" s="74" t="s">
        <v>30</v>
      </c>
      <c r="D36" s="61"/>
      <c r="E36" s="104">
        <v>30</v>
      </c>
      <c r="F36" s="63"/>
      <c r="G36" s="9">
        <f t="shared" si="0"/>
        <v>0</v>
      </c>
      <c r="H36" s="30"/>
      <c r="I36" s="9">
        <f t="shared" si="1"/>
        <v>0</v>
      </c>
      <c r="J36" s="30"/>
      <c r="K36" s="9">
        <f t="shared" si="2"/>
        <v>0</v>
      </c>
      <c r="L36" s="9">
        <f t="shared" si="3"/>
        <v>0</v>
      </c>
    </row>
    <row r="37" spans="1:12" x14ac:dyDescent="0.3">
      <c r="A37" s="59"/>
      <c r="B37" s="25" t="s">
        <v>10</v>
      </c>
      <c r="C37" s="64" t="s">
        <v>30</v>
      </c>
      <c r="D37" s="16">
        <v>1</v>
      </c>
      <c r="E37" s="16">
        <f>D37*E36</f>
        <v>30</v>
      </c>
      <c r="F37" s="26"/>
      <c r="G37" s="9">
        <f t="shared" si="0"/>
        <v>0</v>
      </c>
      <c r="H37" s="26"/>
      <c r="I37" s="9">
        <f t="shared" si="1"/>
        <v>0</v>
      </c>
      <c r="J37" s="31"/>
      <c r="K37" s="9">
        <f t="shared" si="2"/>
        <v>0</v>
      </c>
      <c r="L37" s="9">
        <f t="shared" si="3"/>
        <v>0</v>
      </c>
    </row>
    <row r="38" spans="1:12" x14ac:dyDescent="0.3">
      <c r="A38" s="65"/>
      <c r="B38" s="27" t="s">
        <v>70</v>
      </c>
      <c r="C38" s="75" t="s">
        <v>30</v>
      </c>
      <c r="D38" s="28">
        <v>0.12</v>
      </c>
      <c r="E38" s="26">
        <f>E36*D38</f>
        <v>3.5999999999999996</v>
      </c>
      <c r="F38" s="26"/>
      <c r="G38" s="9">
        <f t="shared" si="0"/>
        <v>0</v>
      </c>
      <c r="H38" s="26"/>
      <c r="I38" s="9">
        <f t="shared" si="1"/>
        <v>0</v>
      </c>
      <c r="J38" s="26"/>
      <c r="K38" s="9">
        <f t="shared" si="2"/>
        <v>0</v>
      </c>
      <c r="L38" s="9">
        <f t="shared" si="3"/>
        <v>0</v>
      </c>
    </row>
    <row r="39" spans="1:12" x14ac:dyDescent="0.3">
      <c r="A39" s="12"/>
      <c r="B39" s="27" t="s">
        <v>58</v>
      </c>
      <c r="C39" s="75" t="s">
        <v>1</v>
      </c>
      <c r="D39" s="26">
        <v>1.5</v>
      </c>
      <c r="E39" s="26">
        <f>E36*D39</f>
        <v>45</v>
      </c>
      <c r="F39" s="26"/>
      <c r="G39" s="9">
        <f t="shared" si="0"/>
        <v>0</v>
      </c>
      <c r="H39" s="26"/>
      <c r="I39" s="9">
        <f t="shared" si="1"/>
        <v>0</v>
      </c>
      <c r="J39" s="26"/>
      <c r="K39" s="9">
        <f t="shared" si="2"/>
        <v>0</v>
      </c>
      <c r="L39" s="9">
        <f t="shared" si="3"/>
        <v>0</v>
      </c>
    </row>
    <row r="40" spans="1:12" x14ac:dyDescent="0.3">
      <c r="A40" s="12"/>
      <c r="B40" s="27" t="s">
        <v>59</v>
      </c>
      <c r="C40" s="75" t="s">
        <v>1</v>
      </c>
      <c r="D40" s="26">
        <v>0.1</v>
      </c>
      <c r="E40" s="26">
        <f>E37*D40</f>
        <v>3</v>
      </c>
      <c r="F40" s="26"/>
      <c r="G40" s="9">
        <f t="shared" si="0"/>
        <v>0</v>
      </c>
      <c r="H40" s="26"/>
      <c r="I40" s="9">
        <f t="shared" si="1"/>
        <v>0</v>
      </c>
      <c r="J40" s="26"/>
      <c r="K40" s="9">
        <f t="shared" si="2"/>
        <v>0</v>
      </c>
      <c r="L40" s="9">
        <f t="shared" si="3"/>
        <v>0</v>
      </c>
    </row>
    <row r="41" spans="1:12" x14ac:dyDescent="0.3">
      <c r="A41" s="65"/>
      <c r="B41" s="84" t="s">
        <v>9</v>
      </c>
      <c r="C41" s="64" t="s">
        <v>0</v>
      </c>
      <c r="D41" s="35">
        <v>0.3</v>
      </c>
      <c r="E41" s="16">
        <f>D41*E36</f>
        <v>9</v>
      </c>
      <c r="F41" s="16"/>
      <c r="G41" s="9">
        <f t="shared" si="0"/>
        <v>0</v>
      </c>
      <c r="H41" s="16"/>
      <c r="I41" s="9">
        <f t="shared" si="1"/>
        <v>0</v>
      </c>
      <c r="J41" s="16"/>
      <c r="K41" s="9">
        <f t="shared" si="2"/>
        <v>0</v>
      </c>
      <c r="L41" s="9">
        <f t="shared" si="3"/>
        <v>0</v>
      </c>
    </row>
    <row r="42" spans="1:12" x14ac:dyDescent="0.3">
      <c r="A42" s="65" t="s">
        <v>175</v>
      </c>
      <c r="B42" s="67" t="s">
        <v>163</v>
      </c>
      <c r="C42" s="74" t="s">
        <v>37</v>
      </c>
      <c r="D42" s="98"/>
      <c r="E42" s="103">
        <v>8</v>
      </c>
      <c r="F42" s="69"/>
      <c r="G42" s="9">
        <f t="shared" si="0"/>
        <v>0</v>
      </c>
      <c r="H42" s="26"/>
      <c r="I42" s="9">
        <f t="shared" si="1"/>
        <v>0</v>
      </c>
      <c r="J42" s="26"/>
      <c r="K42" s="9">
        <f t="shared" si="2"/>
        <v>0</v>
      </c>
      <c r="L42" s="9">
        <f t="shared" si="3"/>
        <v>0</v>
      </c>
    </row>
    <row r="43" spans="1:12" x14ac:dyDescent="0.3">
      <c r="A43" s="65"/>
      <c r="B43" s="25" t="s">
        <v>10</v>
      </c>
      <c r="C43" s="64" t="s">
        <v>31</v>
      </c>
      <c r="D43" s="16">
        <v>1</v>
      </c>
      <c r="E43" s="16">
        <f>E42*D43</f>
        <v>8</v>
      </c>
      <c r="F43" s="26"/>
      <c r="G43" s="9">
        <f t="shared" si="0"/>
        <v>0</v>
      </c>
      <c r="H43" s="26"/>
      <c r="I43" s="9">
        <f t="shared" si="1"/>
        <v>0</v>
      </c>
      <c r="J43" s="26"/>
      <c r="K43" s="9">
        <f t="shared" si="2"/>
        <v>0</v>
      </c>
      <c r="L43" s="9">
        <f t="shared" si="3"/>
        <v>0</v>
      </c>
    </row>
    <row r="44" spans="1:12" x14ac:dyDescent="0.3">
      <c r="A44" s="65"/>
      <c r="B44" s="27" t="s">
        <v>165</v>
      </c>
      <c r="C44" s="75" t="s">
        <v>164</v>
      </c>
      <c r="D44" s="26">
        <v>12.5</v>
      </c>
      <c r="E44" s="26">
        <f>D44*E42</f>
        <v>100</v>
      </c>
      <c r="F44" s="26"/>
      <c r="G44" s="9">
        <f t="shared" si="0"/>
        <v>0</v>
      </c>
      <c r="H44" s="26"/>
      <c r="I44" s="9">
        <f t="shared" si="1"/>
        <v>0</v>
      </c>
      <c r="J44" s="26"/>
      <c r="K44" s="9">
        <f t="shared" si="2"/>
        <v>0</v>
      </c>
      <c r="L44" s="9">
        <f t="shared" si="3"/>
        <v>0</v>
      </c>
    </row>
    <row r="45" spans="1:12" x14ac:dyDescent="0.3">
      <c r="A45" s="65"/>
      <c r="B45" s="27" t="s">
        <v>166</v>
      </c>
      <c r="C45" s="64" t="s">
        <v>167</v>
      </c>
      <c r="D45" s="26">
        <v>0.04</v>
      </c>
      <c r="E45" s="26">
        <f>D45*E43</f>
        <v>0.32</v>
      </c>
      <c r="F45" s="26"/>
      <c r="G45" s="9">
        <f t="shared" si="0"/>
        <v>0</v>
      </c>
      <c r="H45" s="26"/>
      <c r="I45" s="9">
        <f t="shared" si="1"/>
        <v>0</v>
      </c>
      <c r="J45" s="26"/>
      <c r="K45" s="9">
        <f t="shared" si="2"/>
        <v>0</v>
      </c>
      <c r="L45" s="9">
        <f t="shared" si="3"/>
        <v>0</v>
      </c>
    </row>
    <row r="46" spans="1:12" x14ac:dyDescent="0.3">
      <c r="A46" s="65"/>
      <c r="B46" s="27" t="s">
        <v>168</v>
      </c>
      <c r="C46" s="75" t="s">
        <v>30</v>
      </c>
      <c r="D46" s="26"/>
      <c r="E46" s="26">
        <v>12</v>
      </c>
      <c r="F46" s="26"/>
      <c r="G46" s="9">
        <f t="shared" si="0"/>
        <v>0</v>
      </c>
      <c r="H46" s="26"/>
      <c r="I46" s="9">
        <f t="shared" si="1"/>
        <v>0</v>
      </c>
      <c r="J46" s="26"/>
      <c r="K46" s="9">
        <f t="shared" si="2"/>
        <v>0</v>
      </c>
      <c r="L46" s="9">
        <f t="shared" si="3"/>
        <v>0</v>
      </c>
    </row>
    <row r="47" spans="1:12" x14ac:dyDescent="0.3">
      <c r="A47" s="65"/>
      <c r="B47" s="27" t="s">
        <v>9</v>
      </c>
      <c r="C47" s="75" t="s">
        <v>0</v>
      </c>
      <c r="D47" s="26">
        <v>1</v>
      </c>
      <c r="E47" s="26">
        <f>E42*D47</f>
        <v>8</v>
      </c>
      <c r="F47" s="26"/>
      <c r="G47" s="9">
        <f t="shared" si="0"/>
        <v>0</v>
      </c>
      <c r="H47" s="26"/>
      <c r="I47" s="9">
        <f t="shared" si="1"/>
        <v>0</v>
      </c>
      <c r="J47" s="26"/>
      <c r="K47" s="9">
        <f t="shared" si="2"/>
        <v>0</v>
      </c>
      <c r="L47" s="9">
        <f t="shared" si="3"/>
        <v>0</v>
      </c>
    </row>
    <row r="48" spans="1:12" x14ac:dyDescent="0.3">
      <c r="A48" s="59">
        <v>8</v>
      </c>
      <c r="B48" s="67" t="s">
        <v>169</v>
      </c>
      <c r="C48" s="74" t="s">
        <v>37</v>
      </c>
      <c r="D48" s="98"/>
      <c r="E48" s="103">
        <v>13</v>
      </c>
      <c r="F48" s="69"/>
      <c r="G48" s="9">
        <f t="shared" si="0"/>
        <v>0</v>
      </c>
      <c r="H48" s="26"/>
      <c r="I48" s="9">
        <f t="shared" si="1"/>
        <v>0</v>
      </c>
      <c r="J48" s="26"/>
      <c r="K48" s="9">
        <f t="shared" si="2"/>
        <v>0</v>
      </c>
      <c r="L48" s="9">
        <f t="shared" si="3"/>
        <v>0</v>
      </c>
    </row>
    <row r="49" spans="1:12" x14ac:dyDescent="0.3">
      <c r="A49" s="65"/>
      <c r="B49" s="25" t="s">
        <v>10</v>
      </c>
      <c r="C49" s="64" t="s">
        <v>31</v>
      </c>
      <c r="D49" s="16">
        <v>1</v>
      </c>
      <c r="E49" s="16">
        <f>E48*D49</f>
        <v>13</v>
      </c>
      <c r="F49" s="26"/>
      <c r="G49" s="9">
        <f t="shared" si="0"/>
        <v>0</v>
      </c>
      <c r="H49" s="26"/>
      <c r="I49" s="9">
        <f t="shared" si="1"/>
        <v>0</v>
      </c>
      <c r="J49" s="26"/>
      <c r="K49" s="9">
        <f t="shared" si="2"/>
        <v>0</v>
      </c>
      <c r="L49" s="9">
        <f t="shared" si="3"/>
        <v>0</v>
      </c>
    </row>
    <row r="50" spans="1:12" ht="27.6" x14ac:dyDescent="0.3">
      <c r="A50" s="65"/>
      <c r="B50" s="27" t="s">
        <v>79</v>
      </c>
      <c r="C50" s="64" t="s">
        <v>31</v>
      </c>
      <c r="D50" s="26">
        <v>1.1000000000000001</v>
      </c>
      <c r="E50" s="26">
        <f>D50*E48</f>
        <v>14.3</v>
      </c>
      <c r="F50" s="26"/>
      <c r="G50" s="9">
        <f t="shared" si="0"/>
        <v>0</v>
      </c>
      <c r="H50" s="26"/>
      <c r="I50" s="9">
        <f t="shared" si="1"/>
        <v>0</v>
      </c>
      <c r="J50" s="26"/>
      <c r="K50" s="9">
        <f t="shared" si="2"/>
        <v>0</v>
      </c>
      <c r="L50" s="9">
        <f t="shared" si="3"/>
        <v>0</v>
      </c>
    </row>
    <row r="51" spans="1:12" x14ac:dyDescent="0.3">
      <c r="A51" s="65"/>
      <c r="B51" s="27" t="s">
        <v>58</v>
      </c>
      <c r="C51" s="75" t="s">
        <v>1</v>
      </c>
      <c r="D51" s="26">
        <v>4</v>
      </c>
      <c r="E51" s="26">
        <f>E48*D51</f>
        <v>52</v>
      </c>
      <c r="F51" s="26"/>
      <c r="G51" s="9">
        <f t="shared" si="0"/>
        <v>0</v>
      </c>
      <c r="H51" s="26"/>
      <c r="I51" s="9">
        <f t="shared" si="1"/>
        <v>0</v>
      </c>
      <c r="J51" s="26"/>
      <c r="K51" s="9">
        <f t="shared" si="2"/>
        <v>0</v>
      </c>
      <c r="L51" s="9">
        <f t="shared" si="3"/>
        <v>0</v>
      </c>
    </row>
    <row r="52" spans="1:12" x14ac:dyDescent="0.3">
      <c r="A52" s="65"/>
      <c r="B52" s="27" t="s">
        <v>80</v>
      </c>
      <c r="C52" s="75" t="s">
        <v>17</v>
      </c>
      <c r="D52" s="26">
        <v>5</v>
      </c>
      <c r="E52" s="26">
        <f>E49*D52</f>
        <v>65</v>
      </c>
      <c r="F52" s="26"/>
      <c r="G52" s="9">
        <f t="shared" si="0"/>
        <v>0</v>
      </c>
      <c r="H52" s="26"/>
      <c r="I52" s="9">
        <f t="shared" si="1"/>
        <v>0</v>
      </c>
      <c r="J52" s="26"/>
      <c r="K52" s="9">
        <f t="shared" si="2"/>
        <v>0</v>
      </c>
      <c r="L52" s="9">
        <f t="shared" si="3"/>
        <v>0</v>
      </c>
    </row>
    <row r="53" spans="1:12" x14ac:dyDescent="0.3">
      <c r="A53" s="65"/>
      <c r="B53" s="27" t="s">
        <v>9</v>
      </c>
      <c r="C53" s="75" t="s">
        <v>0</v>
      </c>
      <c r="D53" s="26">
        <v>0.8</v>
      </c>
      <c r="E53" s="26">
        <f>E48*D53</f>
        <v>10.4</v>
      </c>
      <c r="F53" s="26"/>
      <c r="G53" s="9">
        <f t="shared" si="0"/>
        <v>0</v>
      </c>
      <c r="H53" s="26"/>
      <c r="I53" s="9">
        <f t="shared" si="1"/>
        <v>0</v>
      </c>
      <c r="J53" s="26"/>
      <c r="K53" s="9">
        <f t="shared" si="2"/>
        <v>0</v>
      </c>
      <c r="L53" s="9">
        <f t="shared" si="3"/>
        <v>0</v>
      </c>
    </row>
    <row r="54" spans="1:12" x14ac:dyDescent="0.3">
      <c r="A54" s="65" t="s">
        <v>176</v>
      </c>
      <c r="B54" s="67" t="s">
        <v>187</v>
      </c>
      <c r="C54" s="74" t="s">
        <v>37</v>
      </c>
      <c r="D54" s="98"/>
      <c r="E54" s="103">
        <v>32</v>
      </c>
      <c r="F54" s="69"/>
      <c r="G54" s="9">
        <f t="shared" si="0"/>
        <v>0</v>
      </c>
      <c r="H54" s="26"/>
      <c r="I54" s="9">
        <f t="shared" si="1"/>
        <v>0</v>
      </c>
      <c r="J54" s="26"/>
      <c r="K54" s="9">
        <f t="shared" si="2"/>
        <v>0</v>
      </c>
      <c r="L54" s="9">
        <f t="shared" si="3"/>
        <v>0</v>
      </c>
    </row>
    <row r="55" spans="1:12" x14ac:dyDescent="0.3">
      <c r="A55" s="65"/>
      <c r="B55" s="25" t="s">
        <v>10</v>
      </c>
      <c r="C55" s="64" t="s">
        <v>31</v>
      </c>
      <c r="D55" s="16">
        <v>1</v>
      </c>
      <c r="E55" s="16">
        <f>E54*D55</f>
        <v>32</v>
      </c>
      <c r="F55" s="26"/>
      <c r="G55" s="9">
        <f t="shared" si="0"/>
        <v>0</v>
      </c>
      <c r="H55" s="26"/>
      <c r="I55" s="9">
        <f t="shared" si="1"/>
        <v>0</v>
      </c>
      <c r="J55" s="26"/>
      <c r="K55" s="9">
        <f t="shared" si="2"/>
        <v>0</v>
      </c>
      <c r="L55" s="9">
        <f t="shared" si="3"/>
        <v>0</v>
      </c>
    </row>
    <row r="56" spans="1:12" x14ac:dyDescent="0.3">
      <c r="A56" s="65"/>
      <c r="B56" s="27" t="s">
        <v>170</v>
      </c>
      <c r="C56" s="64" t="s">
        <v>31</v>
      </c>
      <c r="D56" s="26">
        <v>1.05</v>
      </c>
      <c r="E56" s="26">
        <f>D56*E54</f>
        <v>33.6</v>
      </c>
      <c r="F56" s="26"/>
      <c r="G56" s="9">
        <f t="shared" si="0"/>
        <v>0</v>
      </c>
      <c r="H56" s="26"/>
      <c r="I56" s="9">
        <f t="shared" si="1"/>
        <v>0</v>
      </c>
      <c r="J56" s="26"/>
      <c r="K56" s="9">
        <f t="shared" si="2"/>
        <v>0</v>
      </c>
      <c r="L56" s="9">
        <f t="shared" si="3"/>
        <v>0</v>
      </c>
    </row>
    <row r="57" spans="1:12" x14ac:dyDescent="0.3">
      <c r="A57" s="65"/>
      <c r="B57" s="27" t="s">
        <v>58</v>
      </c>
      <c r="C57" s="75" t="s">
        <v>1</v>
      </c>
      <c r="D57" s="26">
        <v>1.5</v>
      </c>
      <c r="E57" s="26">
        <f>E54*D57</f>
        <v>48</v>
      </c>
      <c r="F57" s="26"/>
      <c r="G57" s="9">
        <f t="shared" si="0"/>
        <v>0</v>
      </c>
      <c r="H57" s="26"/>
      <c r="I57" s="9">
        <f t="shared" si="1"/>
        <v>0</v>
      </c>
      <c r="J57" s="26"/>
      <c r="K57" s="9">
        <f t="shared" si="2"/>
        <v>0</v>
      </c>
      <c r="L57" s="9">
        <f t="shared" si="3"/>
        <v>0</v>
      </c>
    </row>
    <row r="58" spans="1:12" x14ac:dyDescent="0.3">
      <c r="A58" s="65"/>
      <c r="B58" s="27" t="s">
        <v>9</v>
      </c>
      <c r="C58" s="75" t="s">
        <v>0</v>
      </c>
      <c r="D58" s="26">
        <v>0.53</v>
      </c>
      <c r="E58" s="26">
        <f>E54*D58</f>
        <v>16.96</v>
      </c>
      <c r="F58" s="26"/>
      <c r="G58" s="9">
        <f t="shared" si="0"/>
        <v>0</v>
      </c>
      <c r="H58" s="26"/>
      <c r="I58" s="9">
        <f t="shared" si="1"/>
        <v>0</v>
      </c>
      <c r="J58" s="26"/>
      <c r="K58" s="9">
        <f t="shared" si="2"/>
        <v>0</v>
      </c>
      <c r="L58" s="9">
        <f t="shared" si="3"/>
        <v>0</v>
      </c>
    </row>
    <row r="59" spans="1:12" ht="27.6" x14ac:dyDescent="0.3">
      <c r="A59" s="59">
        <v>10</v>
      </c>
      <c r="B59" s="67" t="s">
        <v>182</v>
      </c>
      <c r="C59" s="74" t="s">
        <v>37</v>
      </c>
      <c r="D59" s="98"/>
      <c r="E59" s="103">
        <v>92</v>
      </c>
      <c r="F59" s="69"/>
      <c r="G59" s="9">
        <f t="shared" si="0"/>
        <v>0</v>
      </c>
      <c r="H59" s="26"/>
      <c r="I59" s="9">
        <f t="shared" si="1"/>
        <v>0</v>
      </c>
      <c r="J59" s="26"/>
      <c r="K59" s="9">
        <f t="shared" si="2"/>
        <v>0</v>
      </c>
      <c r="L59" s="9">
        <f t="shared" si="3"/>
        <v>0</v>
      </c>
    </row>
    <row r="60" spans="1:12" x14ac:dyDescent="0.3">
      <c r="A60" s="65"/>
      <c r="B60" s="25" t="s">
        <v>10</v>
      </c>
      <c r="C60" s="64" t="s">
        <v>31</v>
      </c>
      <c r="D60" s="16">
        <v>1</v>
      </c>
      <c r="E60" s="16">
        <f>E59*D60</f>
        <v>92</v>
      </c>
      <c r="F60" s="26"/>
      <c r="G60" s="9">
        <f t="shared" si="0"/>
        <v>0</v>
      </c>
      <c r="H60" s="26"/>
      <c r="I60" s="9">
        <f t="shared" si="1"/>
        <v>0</v>
      </c>
      <c r="J60" s="26"/>
      <c r="K60" s="9">
        <f t="shared" si="2"/>
        <v>0</v>
      </c>
      <c r="L60" s="9">
        <f t="shared" si="3"/>
        <v>0</v>
      </c>
    </row>
    <row r="61" spans="1:12" x14ac:dyDescent="0.3">
      <c r="A61" s="65"/>
      <c r="B61" s="27" t="s">
        <v>171</v>
      </c>
      <c r="C61" s="75" t="s">
        <v>1</v>
      </c>
      <c r="D61" s="26">
        <v>3</v>
      </c>
      <c r="E61" s="26">
        <f>E59*D61</f>
        <v>276</v>
      </c>
      <c r="F61" s="26"/>
      <c r="G61" s="9">
        <f t="shared" si="0"/>
        <v>0</v>
      </c>
      <c r="H61" s="26"/>
      <c r="I61" s="9">
        <f t="shared" si="1"/>
        <v>0</v>
      </c>
      <c r="J61" s="26"/>
      <c r="K61" s="9">
        <f t="shared" si="2"/>
        <v>0</v>
      </c>
      <c r="L61" s="9">
        <f t="shared" si="3"/>
        <v>0</v>
      </c>
    </row>
    <row r="62" spans="1:12" x14ac:dyDescent="0.3">
      <c r="A62" s="65"/>
      <c r="B62" s="27" t="s">
        <v>80</v>
      </c>
      <c r="C62" s="75" t="s">
        <v>17</v>
      </c>
      <c r="D62" s="26">
        <v>5</v>
      </c>
      <c r="E62" s="26">
        <f>E60*D62</f>
        <v>460</v>
      </c>
      <c r="F62" s="26"/>
      <c r="G62" s="9">
        <f t="shared" si="0"/>
        <v>0</v>
      </c>
      <c r="H62" s="26"/>
      <c r="I62" s="9">
        <f t="shared" si="1"/>
        <v>0</v>
      </c>
      <c r="J62" s="26"/>
      <c r="K62" s="9">
        <f t="shared" si="2"/>
        <v>0</v>
      </c>
      <c r="L62" s="9">
        <f t="shared" si="3"/>
        <v>0</v>
      </c>
    </row>
    <row r="63" spans="1:12" x14ac:dyDescent="0.3">
      <c r="A63" s="65"/>
      <c r="B63" s="27" t="s">
        <v>9</v>
      </c>
      <c r="C63" s="75" t="s">
        <v>0</v>
      </c>
      <c r="D63" s="26">
        <v>0.2</v>
      </c>
      <c r="E63" s="26">
        <f>E59*D63</f>
        <v>18.400000000000002</v>
      </c>
      <c r="F63" s="26"/>
      <c r="G63" s="9">
        <f t="shared" si="0"/>
        <v>0</v>
      </c>
      <c r="H63" s="26"/>
      <c r="I63" s="9">
        <f t="shared" si="1"/>
        <v>0</v>
      </c>
      <c r="J63" s="26"/>
      <c r="K63" s="9">
        <f t="shared" si="2"/>
        <v>0</v>
      </c>
      <c r="L63" s="9">
        <f t="shared" si="3"/>
        <v>0</v>
      </c>
    </row>
    <row r="64" spans="1:12" x14ac:dyDescent="0.3">
      <c r="A64" s="12">
        <v>11</v>
      </c>
      <c r="B64" s="6" t="s">
        <v>172</v>
      </c>
      <c r="C64" s="74" t="s">
        <v>30</v>
      </c>
      <c r="D64" s="14"/>
      <c r="E64" s="106">
        <f>6.8*2+10+10+9+10+18+10</f>
        <v>80.599999999999994</v>
      </c>
      <c r="F64" s="8"/>
      <c r="G64" s="9">
        <f t="shared" si="0"/>
        <v>0</v>
      </c>
      <c r="H64" s="8"/>
      <c r="I64" s="9">
        <f t="shared" si="1"/>
        <v>0</v>
      </c>
      <c r="J64" s="8"/>
      <c r="K64" s="9">
        <f t="shared" si="2"/>
        <v>0</v>
      </c>
      <c r="L64" s="9">
        <f t="shared" si="3"/>
        <v>0</v>
      </c>
    </row>
    <row r="65" spans="1:12" x14ac:dyDescent="0.3">
      <c r="A65" s="12"/>
      <c r="B65" s="25" t="s">
        <v>10</v>
      </c>
      <c r="C65" s="64" t="s">
        <v>31</v>
      </c>
      <c r="D65" s="16">
        <v>1</v>
      </c>
      <c r="E65" s="16">
        <f>E64*D65</f>
        <v>80.599999999999994</v>
      </c>
      <c r="F65" s="26"/>
      <c r="G65" s="9">
        <f t="shared" si="0"/>
        <v>0</v>
      </c>
      <c r="H65" s="31"/>
      <c r="I65" s="9">
        <f t="shared" si="1"/>
        <v>0</v>
      </c>
      <c r="J65" s="26"/>
      <c r="K65" s="9">
        <f t="shared" si="2"/>
        <v>0</v>
      </c>
      <c r="L65" s="9">
        <f t="shared" si="3"/>
        <v>0</v>
      </c>
    </row>
    <row r="66" spans="1:12" x14ac:dyDescent="0.3">
      <c r="A66" s="12"/>
      <c r="B66" s="27" t="s">
        <v>63</v>
      </c>
      <c r="C66" s="75" t="s">
        <v>54</v>
      </c>
      <c r="D66" s="26">
        <v>0.01</v>
      </c>
      <c r="E66" s="26">
        <f>E64*D66:D1110</f>
        <v>0.80599999999999994</v>
      </c>
      <c r="F66" s="26"/>
      <c r="G66" s="9">
        <f t="shared" si="0"/>
        <v>0</v>
      </c>
      <c r="H66" s="26"/>
      <c r="I66" s="9">
        <f t="shared" si="1"/>
        <v>0</v>
      </c>
      <c r="J66" s="26"/>
      <c r="K66" s="9">
        <f t="shared" si="2"/>
        <v>0</v>
      </c>
      <c r="L66" s="9">
        <f t="shared" si="3"/>
        <v>0</v>
      </c>
    </row>
    <row r="67" spans="1:12" x14ac:dyDescent="0.3">
      <c r="A67" s="12"/>
      <c r="B67" s="36" t="s">
        <v>2</v>
      </c>
      <c r="C67" s="93" t="s">
        <v>0</v>
      </c>
      <c r="D67" s="11">
        <v>0.7</v>
      </c>
      <c r="E67" s="8">
        <f>E64*D67</f>
        <v>56.419999999999995</v>
      </c>
      <c r="F67" s="8"/>
      <c r="G67" s="9">
        <f t="shared" si="0"/>
        <v>0</v>
      </c>
      <c r="H67" s="8"/>
      <c r="I67" s="9">
        <f t="shared" si="1"/>
        <v>0</v>
      </c>
      <c r="J67" s="8"/>
      <c r="K67" s="9">
        <f t="shared" si="2"/>
        <v>0</v>
      </c>
      <c r="L67" s="9">
        <f t="shared" si="3"/>
        <v>0</v>
      </c>
    </row>
    <row r="68" spans="1:12" x14ac:dyDescent="0.3">
      <c r="A68" s="12">
        <v>12</v>
      </c>
      <c r="B68" s="6" t="s">
        <v>181</v>
      </c>
      <c r="C68" s="74" t="s">
        <v>11</v>
      </c>
      <c r="D68" s="7"/>
      <c r="E68" s="105">
        <f>72.2*1.1+60*0.25</f>
        <v>94.420000000000016</v>
      </c>
      <c r="F68" s="8"/>
      <c r="G68" s="9">
        <f t="shared" si="0"/>
        <v>0</v>
      </c>
      <c r="H68" s="8"/>
      <c r="I68" s="9">
        <f t="shared" si="1"/>
        <v>0</v>
      </c>
      <c r="J68" s="8"/>
      <c r="K68" s="9">
        <f t="shared" si="2"/>
        <v>0</v>
      </c>
      <c r="L68" s="9">
        <f t="shared" si="3"/>
        <v>0</v>
      </c>
    </row>
    <row r="69" spans="1:12" x14ac:dyDescent="0.3">
      <c r="A69" s="12"/>
      <c r="B69" s="25" t="s">
        <v>10</v>
      </c>
      <c r="C69" s="64" t="s">
        <v>31</v>
      </c>
      <c r="D69" s="16">
        <v>1</v>
      </c>
      <c r="E69" s="16">
        <f>E68*D69</f>
        <v>94.420000000000016</v>
      </c>
      <c r="F69" s="26"/>
      <c r="G69" s="9">
        <f t="shared" si="0"/>
        <v>0</v>
      </c>
      <c r="H69" s="16"/>
      <c r="I69" s="9">
        <f t="shared" si="1"/>
        <v>0</v>
      </c>
      <c r="J69" s="16"/>
      <c r="K69" s="9">
        <f t="shared" si="2"/>
        <v>0</v>
      </c>
      <c r="L69" s="9">
        <f t="shared" si="3"/>
        <v>0</v>
      </c>
    </row>
    <row r="70" spans="1:12" x14ac:dyDescent="0.3">
      <c r="A70" s="12"/>
      <c r="B70" s="86" t="s">
        <v>173</v>
      </c>
      <c r="C70" s="64" t="s">
        <v>1</v>
      </c>
      <c r="D70" s="16">
        <v>1.1000000000000001</v>
      </c>
      <c r="E70" s="31">
        <f>E68*D70</f>
        <v>103.86200000000002</v>
      </c>
      <c r="F70" s="31"/>
      <c r="G70" s="9">
        <f t="shared" si="0"/>
        <v>0</v>
      </c>
      <c r="H70" s="31"/>
      <c r="I70" s="9">
        <f t="shared" si="1"/>
        <v>0</v>
      </c>
      <c r="J70" s="31"/>
      <c r="K70" s="9">
        <f t="shared" si="2"/>
        <v>0</v>
      </c>
      <c r="L70" s="9">
        <f t="shared" si="3"/>
        <v>0</v>
      </c>
    </row>
    <row r="71" spans="1:12" x14ac:dyDescent="0.3">
      <c r="A71" s="12"/>
      <c r="B71" s="32" t="s">
        <v>89</v>
      </c>
      <c r="C71" s="64" t="s">
        <v>1</v>
      </c>
      <c r="D71" s="16">
        <v>0.63</v>
      </c>
      <c r="E71" s="31">
        <f>E68*D71</f>
        <v>59.484600000000007</v>
      </c>
      <c r="F71" s="31"/>
      <c r="G71" s="9">
        <f t="shared" si="0"/>
        <v>0</v>
      </c>
      <c r="H71" s="31"/>
      <c r="I71" s="9">
        <f t="shared" si="1"/>
        <v>0</v>
      </c>
      <c r="J71" s="31"/>
      <c r="K71" s="9">
        <f t="shared" si="2"/>
        <v>0</v>
      </c>
      <c r="L71" s="9">
        <f t="shared" si="3"/>
        <v>0</v>
      </c>
    </row>
    <row r="72" spans="1:12" x14ac:dyDescent="0.3">
      <c r="A72" s="12"/>
      <c r="B72" s="32" t="s">
        <v>90</v>
      </c>
      <c r="C72" s="64" t="s">
        <v>1</v>
      </c>
      <c r="D72" s="16">
        <v>0.12</v>
      </c>
      <c r="E72" s="31">
        <f>E68*D72</f>
        <v>11.330400000000001</v>
      </c>
      <c r="F72" s="31"/>
      <c r="G72" s="9">
        <f t="shared" ref="G72:G120" si="4">F72*E72</f>
        <v>0</v>
      </c>
      <c r="H72" s="31"/>
      <c r="I72" s="9">
        <f t="shared" ref="I72:I120" si="5">H72*E72</f>
        <v>0</v>
      </c>
      <c r="J72" s="31"/>
      <c r="K72" s="9">
        <f t="shared" ref="K72:K120" si="6">J72*E72</f>
        <v>0</v>
      </c>
      <c r="L72" s="9">
        <f t="shared" ref="L72:L120" si="7">G72+I72+K72</f>
        <v>0</v>
      </c>
    </row>
    <row r="73" spans="1:12" x14ac:dyDescent="0.3">
      <c r="A73" s="12"/>
      <c r="B73" s="87" t="s">
        <v>15</v>
      </c>
      <c r="C73" s="64" t="s">
        <v>13</v>
      </c>
      <c r="D73" s="16"/>
      <c r="E73" s="31">
        <v>3</v>
      </c>
      <c r="F73" s="31"/>
      <c r="G73" s="9">
        <f t="shared" si="4"/>
        <v>0</v>
      </c>
      <c r="H73" s="31"/>
      <c r="I73" s="9">
        <f t="shared" si="5"/>
        <v>0</v>
      </c>
      <c r="J73" s="31"/>
      <c r="K73" s="9">
        <f t="shared" si="6"/>
        <v>0</v>
      </c>
      <c r="L73" s="9">
        <f t="shared" si="7"/>
        <v>0</v>
      </c>
    </row>
    <row r="74" spans="1:12" x14ac:dyDescent="0.3">
      <c r="A74" s="12"/>
      <c r="B74" s="87" t="s">
        <v>16</v>
      </c>
      <c r="C74" s="64" t="s">
        <v>0</v>
      </c>
      <c r="D74" s="16">
        <v>0.2</v>
      </c>
      <c r="E74" s="31">
        <f>E68*D74</f>
        <v>18.884000000000004</v>
      </c>
      <c r="F74" s="31"/>
      <c r="G74" s="9">
        <f t="shared" si="4"/>
        <v>0</v>
      </c>
      <c r="H74" s="31"/>
      <c r="I74" s="9">
        <f t="shared" si="5"/>
        <v>0</v>
      </c>
      <c r="J74" s="31"/>
      <c r="K74" s="9">
        <f t="shared" si="6"/>
        <v>0</v>
      </c>
      <c r="L74" s="9">
        <f t="shared" si="7"/>
        <v>0</v>
      </c>
    </row>
    <row r="75" spans="1:12" ht="27.6" x14ac:dyDescent="0.3">
      <c r="A75" s="12">
        <v>13</v>
      </c>
      <c r="B75" s="6" t="s">
        <v>183</v>
      </c>
      <c r="C75" s="74" t="s">
        <v>11</v>
      </c>
      <c r="D75" s="7"/>
      <c r="E75" s="105">
        <v>320</v>
      </c>
      <c r="F75" s="8"/>
      <c r="G75" s="9">
        <f t="shared" si="4"/>
        <v>0</v>
      </c>
      <c r="H75" s="8"/>
      <c r="I75" s="9">
        <f t="shared" si="5"/>
        <v>0</v>
      </c>
      <c r="J75" s="8"/>
      <c r="K75" s="9">
        <f t="shared" si="6"/>
        <v>0</v>
      </c>
      <c r="L75" s="9">
        <f t="shared" si="7"/>
        <v>0</v>
      </c>
    </row>
    <row r="76" spans="1:12" x14ac:dyDescent="0.3">
      <c r="A76" s="12"/>
      <c r="B76" s="25" t="s">
        <v>10</v>
      </c>
      <c r="C76" s="64" t="s">
        <v>31</v>
      </c>
      <c r="D76" s="16">
        <v>1</v>
      </c>
      <c r="E76" s="16">
        <f>E75*D76</f>
        <v>320</v>
      </c>
      <c r="F76" s="26"/>
      <c r="G76" s="9">
        <f t="shared" si="4"/>
        <v>0</v>
      </c>
      <c r="H76" s="16"/>
      <c r="I76" s="9">
        <f t="shared" si="5"/>
        <v>0</v>
      </c>
      <c r="J76" s="16"/>
      <c r="K76" s="9">
        <f t="shared" si="6"/>
        <v>0</v>
      </c>
      <c r="L76" s="9">
        <f t="shared" si="7"/>
        <v>0</v>
      </c>
    </row>
    <row r="77" spans="1:12" x14ac:dyDescent="0.3">
      <c r="A77" s="12"/>
      <c r="B77" s="25" t="s">
        <v>91</v>
      </c>
      <c r="C77" s="64" t="s">
        <v>1</v>
      </c>
      <c r="D77" s="16">
        <v>0.8</v>
      </c>
      <c r="E77" s="31">
        <f>E75*D77</f>
        <v>256</v>
      </c>
      <c r="F77" s="31"/>
      <c r="G77" s="9">
        <f t="shared" si="4"/>
        <v>0</v>
      </c>
      <c r="H77" s="31"/>
      <c r="I77" s="9">
        <f t="shared" si="5"/>
        <v>0</v>
      </c>
      <c r="J77" s="31"/>
      <c r="K77" s="9">
        <f t="shared" si="6"/>
        <v>0</v>
      </c>
      <c r="L77" s="9">
        <f t="shared" si="7"/>
        <v>0</v>
      </c>
    </row>
    <row r="78" spans="1:12" x14ac:dyDescent="0.3">
      <c r="A78" s="12"/>
      <c r="B78" s="86" t="s">
        <v>88</v>
      </c>
      <c r="C78" s="64" t="s">
        <v>1</v>
      </c>
      <c r="D78" s="16">
        <v>0.7</v>
      </c>
      <c r="E78" s="31">
        <f>E75*D78</f>
        <v>224</v>
      </c>
      <c r="F78" s="31"/>
      <c r="G78" s="9">
        <f t="shared" si="4"/>
        <v>0</v>
      </c>
      <c r="H78" s="31"/>
      <c r="I78" s="9">
        <f t="shared" si="5"/>
        <v>0</v>
      </c>
      <c r="J78" s="31"/>
      <c r="K78" s="9">
        <f t="shared" si="6"/>
        <v>0</v>
      </c>
      <c r="L78" s="9">
        <f t="shared" si="7"/>
        <v>0</v>
      </c>
    </row>
    <row r="79" spans="1:12" x14ac:dyDescent="0.3">
      <c r="A79" s="12"/>
      <c r="B79" s="32" t="s">
        <v>89</v>
      </c>
      <c r="C79" s="64" t="s">
        <v>1</v>
      </c>
      <c r="D79" s="16">
        <v>0.45</v>
      </c>
      <c r="E79" s="31">
        <f>E75*D79</f>
        <v>144</v>
      </c>
      <c r="F79" s="31"/>
      <c r="G79" s="9">
        <f t="shared" si="4"/>
        <v>0</v>
      </c>
      <c r="H79" s="31"/>
      <c r="I79" s="9">
        <f t="shared" si="5"/>
        <v>0</v>
      </c>
      <c r="J79" s="31"/>
      <c r="K79" s="9">
        <f t="shared" si="6"/>
        <v>0</v>
      </c>
      <c r="L79" s="9">
        <f t="shared" si="7"/>
        <v>0</v>
      </c>
    </row>
    <row r="80" spans="1:12" x14ac:dyDescent="0.3">
      <c r="A80" s="12"/>
      <c r="B80" s="32" t="s">
        <v>90</v>
      </c>
      <c r="C80" s="64" t="s">
        <v>1</v>
      </c>
      <c r="D80" s="16">
        <v>0.12</v>
      </c>
      <c r="E80" s="31">
        <f>E75*D80</f>
        <v>38.4</v>
      </c>
      <c r="F80" s="31"/>
      <c r="G80" s="9">
        <f t="shared" si="4"/>
        <v>0</v>
      </c>
      <c r="H80" s="31"/>
      <c r="I80" s="9">
        <f t="shared" si="5"/>
        <v>0</v>
      </c>
      <c r="J80" s="31"/>
      <c r="K80" s="9">
        <f t="shared" si="6"/>
        <v>0</v>
      </c>
      <c r="L80" s="9">
        <f t="shared" si="7"/>
        <v>0</v>
      </c>
    </row>
    <row r="81" spans="1:12" x14ac:dyDescent="0.3">
      <c r="A81" s="12"/>
      <c r="B81" s="33" t="s">
        <v>14</v>
      </c>
      <c r="C81" s="76" t="s">
        <v>12</v>
      </c>
      <c r="D81" s="99"/>
      <c r="E81" s="26">
        <v>5</v>
      </c>
      <c r="F81" s="26"/>
      <c r="G81" s="9">
        <f t="shared" si="4"/>
        <v>0</v>
      </c>
      <c r="H81" s="34"/>
      <c r="I81" s="9">
        <f t="shared" si="5"/>
        <v>0</v>
      </c>
      <c r="J81" s="34"/>
      <c r="K81" s="9">
        <f t="shared" si="6"/>
        <v>0</v>
      </c>
      <c r="L81" s="9">
        <f t="shared" si="7"/>
        <v>0</v>
      </c>
    </row>
    <row r="82" spans="1:12" x14ac:dyDescent="0.3">
      <c r="A82" s="12"/>
      <c r="B82" s="87" t="s">
        <v>16</v>
      </c>
      <c r="C82" s="64" t="s">
        <v>0</v>
      </c>
      <c r="D82" s="16">
        <v>0.12</v>
      </c>
      <c r="E82" s="31">
        <f>E75*D82</f>
        <v>38.4</v>
      </c>
      <c r="F82" s="31"/>
      <c r="G82" s="9">
        <f t="shared" si="4"/>
        <v>0</v>
      </c>
      <c r="H82" s="31"/>
      <c r="I82" s="9">
        <f t="shared" si="5"/>
        <v>0</v>
      </c>
      <c r="J82" s="31"/>
      <c r="K82" s="9">
        <f t="shared" si="6"/>
        <v>0</v>
      </c>
      <c r="L82" s="9">
        <f t="shared" si="7"/>
        <v>0</v>
      </c>
    </row>
    <row r="83" spans="1:12" ht="27.6" x14ac:dyDescent="0.3">
      <c r="A83" s="12">
        <v>14</v>
      </c>
      <c r="B83" s="6" t="s">
        <v>93</v>
      </c>
      <c r="C83" s="74" t="s">
        <v>11</v>
      </c>
      <c r="D83" s="7"/>
      <c r="E83" s="105">
        <f>1.7*6.7*4+2.3*4+9.3*1.8*2</f>
        <v>88.240000000000009</v>
      </c>
      <c r="F83" s="8"/>
      <c r="G83" s="9">
        <f t="shared" si="4"/>
        <v>0</v>
      </c>
      <c r="H83" s="8"/>
      <c r="I83" s="9">
        <f t="shared" si="5"/>
        <v>0</v>
      </c>
      <c r="J83" s="8"/>
      <c r="K83" s="9">
        <f t="shared" si="6"/>
        <v>0</v>
      </c>
      <c r="L83" s="9">
        <f t="shared" si="7"/>
        <v>0</v>
      </c>
    </row>
    <row r="84" spans="1:12" x14ac:dyDescent="0.3">
      <c r="A84" s="12"/>
      <c r="B84" s="25" t="s">
        <v>10</v>
      </c>
      <c r="C84" s="64" t="s">
        <v>31</v>
      </c>
      <c r="D84" s="16">
        <v>1</v>
      </c>
      <c r="E84" s="16">
        <f>E83*D84</f>
        <v>88.240000000000009</v>
      </c>
      <c r="F84" s="26"/>
      <c r="G84" s="9">
        <f t="shared" si="4"/>
        <v>0</v>
      </c>
      <c r="H84" s="16"/>
      <c r="I84" s="9">
        <f t="shared" si="5"/>
        <v>0</v>
      </c>
      <c r="J84" s="16"/>
      <c r="K84" s="9">
        <f t="shared" si="6"/>
        <v>0</v>
      </c>
      <c r="L84" s="9">
        <f t="shared" si="7"/>
        <v>0</v>
      </c>
    </row>
    <row r="85" spans="1:12" x14ac:dyDescent="0.3">
      <c r="A85" s="12"/>
      <c r="B85" s="86" t="s">
        <v>102</v>
      </c>
      <c r="C85" s="64" t="s">
        <v>31</v>
      </c>
      <c r="D85" s="16">
        <v>1.1000000000000001</v>
      </c>
      <c r="E85" s="31">
        <f>E83*D85</f>
        <v>97.064000000000021</v>
      </c>
      <c r="F85" s="31"/>
      <c r="G85" s="9">
        <f t="shared" si="4"/>
        <v>0</v>
      </c>
      <c r="H85" s="31"/>
      <c r="I85" s="9">
        <f t="shared" si="5"/>
        <v>0</v>
      </c>
      <c r="J85" s="31"/>
      <c r="K85" s="9">
        <f t="shared" si="6"/>
        <v>0</v>
      </c>
      <c r="L85" s="9">
        <f t="shared" si="7"/>
        <v>0</v>
      </c>
    </row>
    <row r="86" spans="1:12" x14ac:dyDescent="0.3">
      <c r="A86" s="12"/>
      <c r="B86" s="32" t="s">
        <v>80</v>
      </c>
      <c r="C86" s="64" t="s">
        <v>17</v>
      </c>
      <c r="D86" s="16">
        <v>1</v>
      </c>
      <c r="E86" s="31">
        <f>E83*D86</f>
        <v>88.240000000000009</v>
      </c>
      <c r="F86" s="31"/>
      <c r="G86" s="9">
        <f t="shared" si="4"/>
        <v>0</v>
      </c>
      <c r="H86" s="31"/>
      <c r="I86" s="9">
        <f t="shared" si="5"/>
        <v>0</v>
      </c>
      <c r="J86" s="31"/>
      <c r="K86" s="9">
        <f t="shared" si="6"/>
        <v>0</v>
      </c>
      <c r="L86" s="9">
        <f t="shared" si="7"/>
        <v>0</v>
      </c>
    </row>
    <row r="87" spans="1:12" x14ac:dyDescent="0.3">
      <c r="A87" s="12"/>
      <c r="B87" s="32" t="s">
        <v>94</v>
      </c>
      <c r="C87" s="64" t="s">
        <v>1</v>
      </c>
      <c r="D87" s="16">
        <v>0.45</v>
      </c>
      <c r="E87" s="31">
        <f>E83*D87</f>
        <v>39.708000000000006</v>
      </c>
      <c r="F87" s="31"/>
      <c r="G87" s="9">
        <f t="shared" si="4"/>
        <v>0</v>
      </c>
      <c r="H87" s="31"/>
      <c r="I87" s="9">
        <f t="shared" si="5"/>
        <v>0</v>
      </c>
      <c r="J87" s="31"/>
      <c r="K87" s="9">
        <f t="shared" si="6"/>
        <v>0</v>
      </c>
      <c r="L87" s="9">
        <f t="shared" si="7"/>
        <v>0</v>
      </c>
    </row>
    <row r="88" spans="1:12" x14ac:dyDescent="0.3">
      <c r="A88" s="12"/>
      <c r="B88" s="87" t="s">
        <v>16</v>
      </c>
      <c r="C88" s="64" t="s">
        <v>0</v>
      </c>
      <c r="D88" s="16">
        <v>0.4</v>
      </c>
      <c r="E88" s="31">
        <f>E83*D88</f>
        <v>35.296000000000006</v>
      </c>
      <c r="F88" s="31"/>
      <c r="G88" s="9">
        <f t="shared" si="4"/>
        <v>0</v>
      </c>
      <c r="H88" s="31"/>
      <c r="I88" s="9">
        <f t="shared" si="5"/>
        <v>0</v>
      </c>
      <c r="J88" s="31"/>
      <c r="K88" s="9">
        <f t="shared" si="6"/>
        <v>0</v>
      </c>
      <c r="L88" s="9">
        <f t="shared" si="7"/>
        <v>0</v>
      </c>
    </row>
    <row r="89" spans="1:12" x14ac:dyDescent="0.3">
      <c r="A89" s="65" t="s">
        <v>177</v>
      </c>
      <c r="B89" s="67" t="s">
        <v>135</v>
      </c>
      <c r="C89" s="74" t="s">
        <v>30</v>
      </c>
      <c r="D89" s="98"/>
      <c r="E89" s="103">
        <v>36</v>
      </c>
      <c r="F89" s="69"/>
      <c r="G89" s="9">
        <f t="shared" si="4"/>
        <v>0</v>
      </c>
      <c r="H89" s="26"/>
      <c r="I89" s="9">
        <f t="shared" si="5"/>
        <v>0</v>
      </c>
      <c r="J89" s="26"/>
      <c r="K89" s="9">
        <f t="shared" si="6"/>
        <v>0</v>
      </c>
      <c r="L89" s="9">
        <f t="shared" si="7"/>
        <v>0</v>
      </c>
    </row>
    <row r="90" spans="1:12" x14ac:dyDescent="0.3">
      <c r="A90" s="65"/>
      <c r="B90" s="25" t="s">
        <v>10</v>
      </c>
      <c r="C90" s="64" t="s">
        <v>30</v>
      </c>
      <c r="D90" s="16">
        <v>1</v>
      </c>
      <c r="E90" s="16">
        <f>E89*D90</f>
        <v>36</v>
      </c>
      <c r="F90" s="26"/>
      <c r="G90" s="9">
        <f t="shared" si="4"/>
        <v>0</v>
      </c>
      <c r="H90" s="26"/>
      <c r="I90" s="9">
        <f t="shared" si="5"/>
        <v>0</v>
      </c>
      <c r="J90" s="26"/>
      <c r="K90" s="9">
        <f t="shared" si="6"/>
        <v>0</v>
      </c>
      <c r="L90" s="9">
        <f t="shared" si="7"/>
        <v>0</v>
      </c>
    </row>
    <row r="91" spans="1:12" x14ac:dyDescent="0.3">
      <c r="A91" s="65"/>
      <c r="B91" s="27" t="s">
        <v>106</v>
      </c>
      <c r="C91" s="64" t="s">
        <v>30</v>
      </c>
      <c r="D91" s="26">
        <v>1.1000000000000001</v>
      </c>
      <c r="E91" s="26">
        <f>D91*E89</f>
        <v>39.6</v>
      </c>
      <c r="F91" s="26"/>
      <c r="G91" s="9">
        <f t="shared" si="4"/>
        <v>0</v>
      </c>
      <c r="H91" s="26"/>
      <c r="I91" s="9">
        <f t="shared" si="5"/>
        <v>0</v>
      </c>
      <c r="J91" s="26"/>
      <c r="K91" s="9">
        <f t="shared" si="6"/>
        <v>0</v>
      </c>
      <c r="L91" s="9">
        <f t="shared" si="7"/>
        <v>0</v>
      </c>
    </row>
    <row r="92" spans="1:12" x14ac:dyDescent="0.3">
      <c r="A92" s="65"/>
      <c r="B92" s="27" t="s">
        <v>108</v>
      </c>
      <c r="C92" s="75" t="s">
        <v>12</v>
      </c>
      <c r="D92" s="26"/>
      <c r="E92" s="100">
        <v>4</v>
      </c>
      <c r="F92" s="26"/>
      <c r="G92" s="9">
        <f t="shared" si="4"/>
        <v>0</v>
      </c>
      <c r="H92" s="26"/>
      <c r="I92" s="9">
        <f t="shared" si="5"/>
        <v>0</v>
      </c>
      <c r="J92" s="26"/>
      <c r="K92" s="9">
        <f t="shared" si="6"/>
        <v>0</v>
      </c>
      <c r="L92" s="9">
        <f t="shared" si="7"/>
        <v>0</v>
      </c>
    </row>
    <row r="93" spans="1:12" x14ac:dyDescent="0.3">
      <c r="A93" s="65"/>
      <c r="B93" s="27" t="s">
        <v>107</v>
      </c>
      <c r="C93" s="75" t="s">
        <v>12</v>
      </c>
      <c r="D93" s="26">
        <v>2</v>
      </c>
      <c r="E93" s="100">
        <f>E89*D93</f>
        <v>72</v>
      </c>
      <c r="F93" s="26"/>
      <c r="G93" s="9">
        <f t="shared" si="4"/>
        <v>0</v>
      </c>
      <c r="H93" s="26"/>
      <c r="I93" s="9">
        <f t="shared" si="5"/>
        <v>0</v>
      </c>
      <c r="J93" s="26"/>
      <c r="K93" s="9">
        <f t="shared" si="6"/>
        <v>0</v>
      </c>
      <c r="L93" s="9">
        <f t="shared" si="7"/>
        <v>0</v>
      </c>
    </row>
    <row r="94" spans="1:12" x14ac:dyDescent="0.3">
      <c r="A94" s="65"/>
      <c r="B94" s="27" t="s">
        <v>96</v>
      </c>
      <c r="C94" s="75" t="s">
        <v>12</v>
      </c>
      <c r="D94" s="26">
        <v>0.2</v>
      </c>
      <c r="E94" s="100">
        <v>4</v>
      </c>
      <c r="F94" s="26"/>
      <c r="G94" s="9">
        <f t="shared" si="4"/>
        <v>0</v>
      </c>
      <c r="H94" s="26"/>
      <c r="I94" s="9">
        <f t="shared" si="5"/>
        <v>0</v>
      </c>
      <c r="J94" s="26"/>
      <c r="K94" s="9">
        <f t="shared" si="6"/>
        <v>0</v>
      </c>
      <c r="L94" s="9">
        <f t="shared" si="7"/>
        <v>0</v>
      </c>
    </row>
    <row r="95" spans="1:12" x14ac:dyDescent="0.3">
      <c r="A95" s="65"/>
      <c r="B95" s="27" t="s">
        <v>80</v>
      </c>
      <c r="C95" s="75" t="s">
        <v>17</v>
      </c>
      <c r="D95" s="26">
        <v>0.8</v>
      </c>
      <c r="E95" s="26">
        <f>E90*D95</f>
        <v>28.8</v>
      </c>
      <c r="F95" s="26"/>
      <c r="G95" s="9">
        <f t="shared" si="4"/>
        <v>0</v>
      </c>
      <c r="H95" s="26"/>
      <c r="I95" s="9">
        <f t="shared" si="5"/>
        <v>0</v>
      </c>
      <c r="J95" s="26"/>
      <c r="K95" s="9">
        <f t="shared" si="6"/>
        <v>0</v>
      </c>
      <c r="L95" s="9">
        <f t="shared" si="7"/>
        <v>0</v>
      </c>
    </row>
    <row r="96" spans="1:12" x14ac:dyDescent="0.3">
      <c r="A96" s="65"/>
      <c r="B96" s="27" t="s">
        <v>9</v>
      </c>
      <c r="C96" s="75" t="s">
        <v>0</v>
      </c>
      <c r="D96" s="26">
        <v>0.53</v>
      </c>
      <c r="E96" s="26">
        <f>E89*D96</f>
        <v>19.080000000000002</v>
      </c>
      <c r="F96" s="26"/>
      <c r="G96" s="9">
        <f t="shared" si="4"/>
        <v>0</v>
      </c>
      <c r="H96" s="26"/>
      <c r="I96" s="9">
        <f t="shared" si="5"/>
        <v>0</v>
      </c>
      <c r="J96" s="26"/>
      <c r="K96" s="9">
        <f t="shared" si="6"/>
        <v>0</v>
      </c>
      <c r="L96" s="9">
        <f t="shared" si="7"/>
        <v>0</v>
      </c>
    </row>
    <row r="97" spans="1:12" x14ac:dyDescent="0.3">
      <c r="A97" s="65" t="s">
        <v>174</v>
      </c>
      <c r="B97" s="67" t="s">
        <v>113</v>
      </c>
      <c r="C97" s="74" t="s">
        <v>30</v>
      </c>
      <c r="D97" s="98"/>
      <c r="E97" s="103">
        <f>10+7*4</f>
        <v>38</v>
      </c>
      <c r="F97" s="69"/>
      <c r="G97" s="9">
        <f t="shared" si="4"/>
        <v>0</v>
      </c>
      <c r="H97" s="26"/>
      <c r="I97" s="9">
        <f t="shared" si="5"/>
        <v>0</v>
      </c>
      <c r="J97" s="26"/>
      <c r="K97" s="9">
        <f t="shared" si="6"/>
        <v>0</v>
      </c>
      <c r="L97" s="9">
        <f t="shared" si="7"/>
        <v>0</v>
      </c>
    </row>
    <row r="98" spans="1:12" x14ac:dyDescent="0.3">
      <c r="A98" s="65"/>
      <c r="B98" s="25" t="s">
        <v>10</v>
      </c>
      <c r="C98" s="64" t="s">
        <v>30</v>
      </c>
      <c r="D98" s="16">
        <v>1</v>
      </c>
      <c r="E98" s="16">
        <f>E97*D98</f>
        <v>38</v>
      </c>
      <c r="F98" s="26"/>
      <c r="G98" s="9">
        <f t="shared" si="4"/>
        <v>0</v>
      </c>
      <c r="H98" s="26"/>
      <c r="I98" s="9">
        <f t="shared" si="5"/>
        <v>0</v>
      </c>
      <c r="J98" s="26"/>
      <c r="K98" s="9">
        <f t="shared" si="6"/>
        <v>0</v>
      </c>
      <c r="L98" s="9">
        <f t="shared" si="7"/>
        <v>0</v>
      </c>
    </row>
    <row r="99" spans="1:12" x14ac:dyDescent="0.3">
      <c r="A99" s="65"/>
      <c r="B99" s="27" t="s">
        <v>117</v>
      </c>
      <c r="C99" s="64" t="s">
        <v>30</v>
      </c>
      <c r="D99" s="26">
        <v>1.1000000000000001</v>
      </c>
      <c r="E99" s="26">
        <f>D99*E97</f>
        <v>41.800000000000004</v>
      </c>
      <c r="F99" s="26"/>
      <c r="G99" s="9">
        <f t="shared" si="4"/>
        <v>0</v>
      </c>
      <c r="H99" s="26"/>
      <c r="I99" s="9">
        <f t="shared" si="5"/>
        <v>0</v>
      </c>
      <c r="J99" s="26"/>
      <c r="K99" s="9">
        <f t="shared" si="6"/>
        <v>0</v>
      </c>
      <c r="L99" s="9">
        <f t="shared" si="7"/>
        <v>0</v>
      </c>
    </row>
    <row r="100" spans="1:12" x14ac:dyDescent="0.3">
      <c r="A100" s="65"/>
      <c r="B100" s="27" t="s">
        <v>107</v>
      </c>
      <c r="C100" s="75" t="s">
        <v>12</v>
      </c>
      <c r="D100" s="26">
        <v>2</v>
      </c>
      <c r="E100" s="100">
        <f>E97*D100</f>
        <v>76</v>
      </c>
      <c r="F100" s="26"/>
      <c r="G100" s="9">
        <f t="shared" si="4"/>
        <v>0</v>
      </c>
      <c r="H100" s="26"/>
      <c r="I100" s="9">
        <f t="shared" si="5"/>
        <v>0</v>
      </c>
      <c r="J100" s="26"/>
      <c r="K100" s="9">
        <f t="shared" si="6"/>
        <v>0</v>
      </c>
      <c r="L100" s="9">
        <f t="shared" si="7"/>
        <v>0</v>
      </c>
    </row>
    <row r="101" spans="1:12" x14ac:dyDescent="0.3">
      <c r="A101" s="65"/>
      <c r="B101" s="27" t="s">
        <v>80</v>
      </c>
      <c r="C101" s="75" t="s">
        <v>17</v>
      </c>
      <c r="D101" s="26">
        <v>1</v>
      </c>
      <c r="E101" s="26">
        <f>E98*D101</f>
        <v>38</v>
      </c>
      <c r="F101" s="26"/>
      <c r="G101" s="9">
        <f t="shared" si="4"/>
        <v>0</v>
      </c>
      <c r="H101" s="26"/>
      <c r="I101" s="9">
        <f t="shared" si="5"/>
        <v>0</v>
      </c>
      <c r="J101" s="26"/>
      <c r="K101" s="9">
        <f t="shared" si="6"/>
        <v>0</v>
      </c>
      <c r="L101" s="9">
        <f t="shared" si="7"/>
        <v>0</v>
      </c>
    </row>
    <row r="102" spans="1:12" x14ac:dyDescent="0.3">
      <c r="A102" s="65"/>
      <c r="B102" s="27" t="s">
        <v>9</v>
      </c>
      <c r="C102" s="75" t="s">
        <v>0</v>
      </c>
      <c r="D102" s="26">
        <v>0.8</v>
      </c>
      <c r="E102" s="26">
        <f>E97*D102</f>
        <v>30.400000000000002</v>
      </c>
      <c r="F102" s="26"/>
      <c r="G102" s="9">
        <f t="shared" si="4"/>
        <v>0</v>
      </c>
      <c r="H102" s="26"/>
      <c r="I102" s="9">
        <f t="shared" si="5"/>
        <v>0</v>
      </c>
      <c r="J102" s="26"/>
      <c r="K102" s="9">
        <f t="shared" si="6"/>
        <v>0</v>
      </c>
      <c r="L102" s="9">
        <f t="shared" si="7"/>
        <v>0</v>
      </c>
    </row>
    <row r="103" spans="1:12" ht="27.6" x14ac:dyDescent="0.3">
      <c r="A103" s="65" t="s">
        <v>98</v>
      </c>
      <c r="B103" s="67" t="s">
        <v>115</v>
      </c>
      <c r="C103" s="74" t="s">
        <v>12</v>
      </c>
      <c r="D103" s="98"/>
      <c r="E103" s="68">
        <v>1</v>
      </c>
      <c r="F103" s="69"/>
      <c r="G103" s="9">
        <f t="shared" si="4"/>
        <v>0</v>
      </c>
      <c r="H103" s="26"/>
      <c r="I103" s="9">
        <f t="shared" si="5"/>
        <v>0</v>
      </c>
      <c r="J103" s="26"/>
      <c r="K103" s="9">
        <f t="shared" si="6"/>
        <v>0</v>
      </c>
      <c r="L103" s="9">
        <f t="shared" si="7"/>
        <v>0</v>
      </c>
    </row>
    <row r="104" spans="1:12" x14ac:dyDescent="0.3">
      <c r="A104" s="65"/>
      <c r="B104" s="25" t="s">
        <v>10</v>
      </c>
      <c r="C104" s="64" t="s">
        <v>30</v>
      </c>
      <c r="D104" s="16">
        <v>1</v>
      </c>
      <c r="E104" s="16">
        <f>E103*D104</f>
        <v>1</v>
      </c>
      <c r="F104" s="26"/>
      <c r="G104" s="9">
        <f t="shared" si="4"/>
        <v>0</v>
      </c>
      <c r="H104" s="26"/>
      <c r="I104" s="9">
        <f t="shared" si="5"/>
        <v>0</v>
      </c>
      <c r="J104" s="26"/>
      <c r="K104" s="9">
        <f t="shared" si="6"/>
        <v>0</v>
      </c>
      <c r="L104" s="9">
        <f t="shared" si="7"/>
        <v>0</v>
      </c>
    </row>
    <row r="105" spans="1:12" x14ac:dyDescent="0.3">
      <c r="A105" s="65"/>
      <c r="B105" s="27" t="s">
        <v>116</v>
      </c>
      <c r="C105" s="64" t="s">
        <v>31</v>
      </c>
      <c r="D105" s="26">
        <v>3.5</v>
      </c>
      <c r="E105" s="26">
        <f>D105*E103</f>
        <v>3.5</v>
      </c>
      <c r="F105" s="26"/>
      <c r="G105" s="9">
        <f t="shared" si="4"/>
        <v>0</v>
      </c>
      <c r="H105" s="26"/>
      <c r="I105" s="9">
        <f t="shared" si="5"/>
        <v>0</v>
      </c>
      <c r="J105" s="26"/>
      <c r="K105" s="9">
        <f t="shared" si="6"/>
        <v>0</v>
      </c>
      <c r="L105" s="9">
        <f t="shared" si="7"/>
        <v>0</v>
      </c>
    </row>
    <row r="106" spans="1:12" x14ac:dyDescent="0.3">
      <c r="A106" s="65"/>
      <c r="B106" s="27" t="s">
        <v>118</v>
      </c>
      <c r="C106" s="75" t="s">
        <v>30</v>
      </c>
      <c r="D106" s="26"/>
      <c r="E106" s="100">
        <v>8</v>
      </c>
      <c r="F106" s="26"/>
      <c r="G106" s="9">
        <f t="shared" si="4"/>
        <v>0</v>
      </c>
      <c r="H106" s="26"/>
      <c r="I106" s="9">
        <f t="shared" si="5"/>
        <v>0</v>
      </c>
      <c r="J106" s="26"/>
      <c r="K106" s="9">
        <f t="shared" si="6"/>
        <v>0</v>
      </c>
      <c r="L106" s="9">
        <f t="shared" si="7"/>
        <v>0</v>
      </c>
    </row>
    <row r="107" spans="1:12" x14ac:dyDescent="0.3">
      <c r="A107" s="65"/>
      <c r="B107" s="27" t="s">
        <v>119</v>
      </c>
      <c r="C107" s="75" t="s">
        <v>17</v>
      </c>
      <c r="D107" s="26">
        <v>4</v>
      </c>
      <c r="E107" s="26">
        <f>E104*D107</f>
        <v>4</v>
      </c>
      <c r="F107" s="26"/>
      <c r="G107" s="9">
        <f t="shared" si="4"/>
        <v>0</v>
      </c>
      <c r="H107" s="26"/>
      <c r="I107" s="9">
        <f t="shared" si="5"/>
        <v>0</v>
      </c>
      <c r="J107" s="26"/>
      <c r="K107" s="9">
        <f t="shared" si="6"/>
        <v>0</v>
      </c>
      <c r="L107" s="9">
        <f t="shared" si="7"/>
        <v>0</v>
      </c>
    </row>
    <row r="108" spans="1:12" x14ac:dyDescent="0.3">
      <c r="A108" s="65"/>
      <c r="B108" s="27" t="s">
        <v>9</v>
      </c>
      <c r="C108" s="75" t="s">
        <v>0</v>
      </c>
      <c r="D108" s="26">
        <v>5</v>
      </c>
      <c r="E108" s="26">
        <f>E103*D108</f>
        <v>5</v>
      </c>
      <c r="F108" s="26"/>
      <c r="G108" s="9">
        <f t="shared" si="4"/>
        <v>0</v>
      </c>
      <c r="H108" s="26"/>
      <c r="I108" s="9">
        <f t="shared" si="5"/>
        <v>0</v>
      </c>
      <c r="J108" s="26"/>
      <c r="K108" s="9">
        <f t="shared" si="6"/>
        <v>0</v>
      </c>
      <c r="L108" s="9">
        <f t="shared" si="7"/>
        <v>0</v>
      </c>
    </row>
    <row r="109" spans="1:12" ht="27.6" x14ac:dyDescent="0.3">
      <c r="A109" s="65" t="s">
        <v>133</v>
      </c>
      <c r="B109" s="67" t="s">
        <v>178</v>
      </c>
      <c r="C109" s="74" t="s">
        <v>11</v>
      </c>
      <c r="D109" s="98"/>
      <c r="E109" s="103">
        <f>E112+E113+E111</f>
        <v>23.65</v>
      </c>
      <c r="F109" s="69"/>
      <c r="G109" s="9">
        <f t="shared" si="4"/>
        <v>0</v>
      </c>
      <c r="H109" s="26"/>
      <c r="I109" s="9">
        <f t="shared" si="5"/>
        <v>0</v>
      </c>
      <c r="J109" s="26"/>
      <c r="K109" s="9">
        <f t="shared" si="6"/>
        <v>0</v>
      </c>
      <c r="L109" s="9">
        <f t="shared" si="7"/>
        <v>0</v>
      </c>
    </row>
    <row r="110" spans="1:12" x14ac:dyDescent="0.3">
      <c r="A110" s="65"/>
      <c r="B110" s="25" t="s">
        <v>10</v>
      </c>
      <c r="C110" s="64" t="s">
        <v>31</v>
      </c>
      <c r="D110" s="16">
        <v>1</v>
      </c>
      <c r="E110" s="16">
        <f>E109*D110</f>
        <v>23.65</v>
      </c>
      <c r="F110" s="26"/>
      <c r="G110" s="9">
        <f t="shared" si="4"/>
        <v>0</v>
      </c>
      <c r="H110" s="26"/>
      <c r="I110" s="9">
        <f t="shared" si="5"/>
        <v>0</v>
      </c>
      <c r="J110" s="26"/>
      <c r="K110" s="9">
        <f t="shared" si="6"/>
        <v>0</v>
      </c>
      <c r="L110" s="9">
        <f t="shared" si="7"/>
        <v>0</v>
      </c>
    </row>
    <row r="111" spans="1:12" ht="27.6" x14ac:dyDescent="0.3">
      <c r="A111" s="65"/>
      <c r="B111" s="32" t="s">
        <v>186</v>
      </c>
      <c r="C111" s="64"/>
      <c r="D111" s="16"/>
      <c r="E111" s="107">
        <v>3</v>
      </c>
      <c r="F111" s="26"/>
      <c r="G111" s="9">
        <f t="shared" si="4"/>
        <v>0</v>
      </c>
      <c r="H111" s="26"/>
      <c r="I111" s="9">
        <f t="shared" si="5"/>
        <v>0</v>
      </c>
      <c r="J111" s="26"/>
      <c r="K111" s="9">
        <f t="shared" si="6"/>
        <v>0</v>
      </c>
      <c r="L111" s="9">
        <f t="shared" si="7"/>
        <v>0</v>
      </c>
    </row>
    <row r="112" spans="1:12" ht="27.6" x14ac:dyDescent="0.3">
      <c r="A112" s="65"/>
      <c r="B112" s="27" t="s">
        <v>185</v>
      </c>
      <c r="C112" s="64" t="s">
        <v>31</v>
      </c>
      <c r="D112" s="26" t="s">
        <v>179</v>
      </c>
      <c r="E112" s="26">
        <f>5.95+2.4+6.3</f>
        <v>14.649999999999999</v>
      </c>
      <c r="F112" s="26"/>
      <c r="G112" s="9">
        <f t="shared" si="4"/>
        <v>0</v>
      </c>
      <c r="H112" s="26"/>
      <c r="I112" s="9">
        <f t="shared" si="5"/>
        <v>0</v>
      </c>
      <c r="J112" s="26"/>
      <c r="K112" s="9">
        <f t="shared" si="6"/>
        <v>0</v>
      </c>
      <c r="L112" s="9">
        <f t="shared" si="7"/>
        <v>0</v>
      </c>
    </row>
    <row r="113" spans="1:12" ht="41.4" x14ac:dyDescent="0.3">
      <c r="A113" s="65"/>
      <c r="B113" s="27" t="s">
        <v>184</v>
      </c>
      <c r="C113" s="64" t="s">
        <v>31</v>
      </c>
      <c r="D113" s="26" t="s">
        <v>179</v>
      </c>
      <c r="E113" s="108">
        <v>6</v>
      </c>
      <c r="F113" s="26"/>
      <c r="G113" s="9">
        <f t="shared" si="4"/>
        <v>0</v>
      </c>
      <c r="H113" s="26"/>
      <c r="I113" s="9">
        <f t="shared" si="5"/>
        <v>0</v>
      </c>
      <c r="J113" s="26"/>
      <c r="K113" s="9">
        <f t="shared" si="6"/>
        <v>0</v>
      </c>
      <c r="L113" s="9">
        <f t="shared" si="7"/>
        <v>0</v>
      </c>
    </row>
    <row r="114" spans="1:12" x14ac:dyDescent="0.3">
      <c r="A114" s="65"/>
      <c r="B114" s="27" t="s">
        <v>119</v>
      </c>
      <c r="C114" s="75" t="s">
        <v>17</v>
      </c>
      <c r="D114" s="26">
        <v>3</v>
      </c>
      <c r="E114" s="26">
        <f>E110*D114</f>
        <v>70.949999999999989</v>
      </c>
      <c r="F114" s="26"/>
      <c r="G114" s="9">
        <f t="shared" si="4"/>
        <v>0</v>
      </c>
      <c r="H114" s="26"/>
      <c r="I114" s="9">
        <f t="shared" si="5"/>
        <v>0</v>
      </c>
      <c r="J114" s="26"/>
      <c r="K114" s="9">
        <f t="shared" si="6"/>
        <v>0</v>
      </c>
      <c r="L114" s="9">
        <f t="shared" si="7"/>
        <v>0</v>
      </c>
    </row>
    <row r="115" spans="1:12" x14ac:dyDescent="0.3">
      <c r="A115" s="65"/>
      <c r="B115" s="27" t="s">
        <v>9</v>
      </c>
      <c r="C115" s="75" t="s">
        <v>0</v>
      </c>
      <c r="D115" s="26">
        <v>0.7</v>
      </c>
      <c r="E115" s="26">
        <f>E109*D115</f>
        <v>16.555</v>
      </c>
      <c r="F115" s="26"/>
      <c r="G115" s="9">
        <f t="shared" si="4"/>
        <v>0</v>
      </c>
      <c r="H115" s="26"/>
      <c r="I115" s="9">
        <f t="shared" si="5"/>
        <v>0</v>
      </c>
      <c r="J115" s="26"/>
      <c r="K115" s="9">
        <f t="shared" si="6"/>
        <v>0</v>
      </c>
      <c r="L115" s="9">
        <f t="shared" si="7"/>
        <v>0</v>
      </c>
    </row>
    <row r="116" spans="1:12" x14ac:dyDescent="0.3">
      <c r="A116" s="59">
        <v>19</v>
      </c>
      <c r="B116" s="67" t="s">
        <v>180</v>
      </c>
      <c r="C116" s="74" t="s">
        <v>11</v>
      </c>
      <c r="D116" s="98" t="s">
        <v>179</v>
      </c>
      <c r="E116" s="68">
        <v>12</v>
      </c>
      <c r="F116" s="69"/>
      <c r="G116" s="9">
        <f t="shared" si="4"/>
        <v>0</v>
      </c>
      <c r="H116" s="26"/>
      <c r="I116" s="9">
        <f t="shared" si="5"/>
        <v>0</v>
      </c>
      <c r="J116" s="26"/>
      <c r="K116" s="9">
        <f t="shared" si="6"/>
        <v>0</v>
      </c>
      <c r="L116" s="9">
        <f t="shared" si="7"/>
        <v>0</v>
      </c>
    </row>
    <row r="117" spans="1:12" x14ac:dyDescent="0.3">
      <c r="A117" s="59">
        <v>20</v>
      </c>
      <c r="B117" s="15" t="s">
        <v>136</v>
      </c>
      <c r="C117" s="78" t="s">
        <v>17</v>
      </c>
      <c r="D117" s="7"/>
      <c r="E117" s="7">
        <v>12</v>
      </c>
      <c r="F117" s="8"/>
      <c r="G117" s="9">
        <f t="shared" si="4"/>
        <v>0</v>
      </c>
      <c r="H117" s="8"/>
      <c r="I117" s="9">
        <f t="shared" si="5"/>
        <v>0</v>
      </c>
      <c r="J117" s="11"/>
      <c r="K117" s="9">
        <f t="shared" si="6"/>
        <v>0</v>
      </c>
      <c r="L117" s="9">
        <f t="shared" si="7"/>
        <v>0</v>
      </c>
    </row>
    <row r="118" spans="1:12" x14ac:dyDescent="0.3">
      <c r="A118" s="59">
        <v>21</v>
      </c>
      <c r="B118" s="15" t="s">
        <v>127</v>
      </c>
      <c r="C118" s="78" t="s">
        <v>30</v>
      </c>
      <c r="D118" s="7"/>
      <c r="E118" s="7">
        <v>130</v>
      </c>
      <c r="F118" s="8"/>
      <c r="G118" s="9">
        <f t="shared" si="4"/>
        <v>0</v>
      </c>
      <c r="H118" s="8"/>
      <c r="I118" s="9">
        <f t="shared" si="5"/>
        <v>0</v>
      </c>
      <c r="J118" s="11"/>
      <c r="K118" s="9">
        <f t="shared" si="6"/>
        <v>0</v>
      </c>
      <c r="L118" s="9">
        <f t="shared" si="7"/>
        <v>0</v>
      </c>
    </row>
    <row r="119" spans="1:12" ht="27.6" x14ac:dyDescent="0.3">
      <c r="A119" s="59">
        <v>22</v>
      </c>
      <c r="B119" s="24" t="s">
        <v>40</v>
      </c>
      <c r="C119" s="64" t="s">
        <v>11</v>
      </c>
      <c r="D119" s="8"/>
      <c r="E119" s="8">
        <v>25</v>
      </c>
      <c r="F119" s="8"/>
      <c r="G119" s="9">
        <f t="shared" si="4"/>
        <v>0</v>
      </c>
      <c r="H119" s="8"/>
      <c r="I119" s="9">
        <f t="shared" si="5"/>
        <v>0</v>
      </c>
      <c r="J119" s="8"/>
      <c r="K119" s="9">
        <f t="shared" si="6"/>
        <v>0</v>
      </c>
      <c r="L119" s="9">
        <f t="shared" si="7"/>
        <v>0</v>
      </c>
    </row>
    <row r="120" spans="1:12" x14ac:dyDescent="0.3">
      <c r="A120" s="65" t="s">
        <v>114</v>
      </c>
      <c r="B120" s="116" t="s">
        <v>214</v>
      </c>
      <c r="C120" s="64" t="s">
        <v>213</v>
      </c>
      <c r="D120" s="8"/>
      <c r="E120" s="8">
        <v>28</v>
      </c>
      <c r="F120" s="8"/>
      <c r="G120" s="9">
        <f t="shared" si="4"/>
        <v>0</v>
      </c>
      <c r="H120" s="8"/>
      <c r="I120" s="9">
        <f t="shared" si="5"/>
        <v>0</v>
      </c>
      <c r="J120" s="8"/>
      <c r="K120" s="9">
        <f t="shared" si="6"/>
        <v>0</v>
      </c>
      <c r="L120" s="9">
        <f t="shared" si="7"/>
        <v>0</v>
      </c>
    </row>
    <row r="121" spans="1:12" x14ac:dyDescent="0.3">
      <c r="A121" s="12"/>
      <c r="B121" s="39" t="s">
        <v>4</v>
      </c>
      <c r="C121" s="93"/>
      <c r="D121" s="11"/>
      <c r="E121" s="8"/>
      <c r="F121" s="16"/>
      <c r="G121" s="17">
        <f>SUM(G9:G120)</f>
        <v>0</v>
      </c>
      <c r="H121" s="13"/>
      <c r="I121" s="17">
        <f>SUM(I9:I120)</f>
        <v>0</v>
      </c>
      <c r="J121" s="13"/>
      <c r="K121" s="17">
        <f>SUM(K9:K120)</f>
        <v>0</v>
      </c>
      <c r="L121" s="17">
        <f>SUM(L9:L120)</f>
        <v>0</v>
      </c>
    </row>
    <row r="122" spans="1:12" x14ac:dyDescent="0.3">
      <c r="A122" s="12"/>
      <c r="B122" s="36" t="s">
        <v>3</v>
      </c>
      <c r="C122" s="94">
        <v>0.03</v>
      </c>
      <c r="D122" s="11"/>
      <c r="E122" s="8"/>
      <c r="F122" s="16"/>
      <c r="G122" s="8"/>
      <c r="H122" s="8"/>
      <c r="I122" s="8"/>
      <c r="J122" s="8"/>
      <c r="K122" s="9"/>
      <c r="L122" s="9">
        <f>G121*C122</f>
        <v>0</v>
      </c>
    </row>
    <row r="123" spans="1:12" x14ac:dyDescent="0.3">
      <c r="A123" s="38"/>
      <c r="B123" s="88" t="s">
        <v>4</v>
      </c>
      <c r="C123" s="93"/>
      <c r="D123" s="18"/>
      <c r="E123" s="19"/>
      <c r="F123" s="20"/>
      <c r="G123" s="19"/>
      <c r="H123" s="20"/>
      <c r="I123" s="20"/>
      <c r="J123" s="19"/>
      <c r="K123" s="21"/>
      <c r="L123" s="22">
        <f>L122+L121</f>
        <v>0</v>
      </c>
    </row>
    <row r="124" spans="1:12" x14ac:dyDescent="0.3">
      <c r="A124" s="38"/>
      <c r="B124" s="89" t="s">
        <v>5</v>
      </c>
      <c r="C124" s="95">
        <v>0.1</v>
      </c>
      <c r="D124" s="18"/>
      <c r="E124" s="19"/>
      <c r="F124" s="20"/>
      <c r="G124" s="19"/>
      <c r="H124" s="20"/>
      <c r="I124" s="20"/>
      <c r="J124" s="19"/>
      <c r="K124" s="21"/>
      <c r="L124" s="22">
        <f>L123*C124</f>
        <v>0</v>
      </c>
    </row>
    <row r="125" spans="1:12" x14ac:dyDescent="0.3">
      <c r="A125" s="38"/>
      <c r="B125" s="90" t="s">
        <v>4</v>
      </c>
      <c r="C125" s="96"/>
      <c r="D125" s="18"/>
      <c r="E125" s="19"/>
      <c r="F125" s="20"/>
      <c r="G125" s="19"/>
      <c r="H125" s="20"/>
      <c r="I125" s="20"/>
      <c r="J125" s="19"/>
      <c r="K125" s="21"/>
      <c r="L125" s="22">
        <f>L124+L123</f>
        <v>0</v>
      </c>
    </row>
    <row r="126" spans="1:12" x14ac:dyDescent="0.3">
      <c r="A126" s="12"/>
      <c r="B126" s="89" t="s">
        <v>34</v>
      </c>
      <c r="C126" s="95">
        <v>0.08</v>
      </c>
      <c r="D126" s="18"/>
      <c r="E126" s="8"/>
      <c r="F126" s="16"/>
      <c r="G126" s="8"/>
      <c r="H126" s="16"/>
      <c r="I126" s="16"/>
      <c r="J126" s="8"/>
      <c r="K126" s="9"/>
      <c r="L126" s="9">
        <f>L125*C126</f>
        <v>0</v>
      </c>
    </row>
    <row r="127" spans="1:12" x14ac:dyDescent="0.3">
      <c r="A127" s="12"/>
      <c r="B127" s="90" t="s">
        <v>4</v>
      </c>
      <c r="C127" s="96"/>
      <c r="D127" s="23"/>
      <c r="E127" s="8"/>
      <c r="F127" s="16"/>
      <c r="G127" s="8"/>
      <c r="H127" s="16"/>
      <c r="I127" s="16"/>
      <c r="J127" s="8"/>
      <c r="K127" s="9"/>
      <c r="L127" s="9">
        <f>L126+L125</f>
        <v>0</v>
      </c>
    </row>
    <row r="128" spans="1:12" x14ac:dyDescent="0.3">
      <c r="A128" s="12"/>
      <c r="B128" s="89" t="s">
        <v>6</v>
      </c>
      <c r="C128" s="94">
        <v>0.03</v>
      </c>
      <c r="D128" s="11"/>
      <c r="E128" s="8"/>
      <c r="F128" s="16"/>
      <c r="G128" s="8"/>
      <c r="H128" s="16"/>
      <c r="I128" s="16"/>
      <c r="J128" s="8"/>
      <c r="K128" s="9"/>
      <c r="L128" s="9">
        <f>L127*C128</f>
        <v>0</v>
      </c>
    </row>
    <row r="129" spans="1:12" x14ac:dyDescent="0.3">
      <c r="A129" s="12"/>
      <c r="B129" s="90" t="s">
        <v>32</v>
      </c>
      <c r="C129" s="93"/>
      <c r="D129" s="11"/>
      <c r="E129" s="8"/>
      <c r="F129" s="16"/>
      <c r="G129" s="8"/>
      <c r="H129" s="8"/>
      <c r="I129" s="8"/>
      <c r="J129" s="8"/>
      <c r="K129" s="9"/>
      <c r="L129" s="9">
        <f>L128+L127</f>
        <v>0</v>
      </c>
    </row>
    <row r="130" spans="1:12" x14ac:dyDescent="0.3">
      <c r="A130" s="12"/>
      <c r="B130" s="10" t="s">
        <v>33</v>
      </c>
      <c r="C130" s="94">
        <v>0.18</v>
      </c>
      <c r="D130" s="11"/>
      <c r="E130" s="11"/>
      <c r="F130" s="11"/>
      <c r="G130" s="11"/>
      <c r="H130" s="11"/>
      <c r="I130" s="11"/>
      <c r="J130" s="11"/>
      <c r="K130" s="11"/>
      <c r="L130" s="71">
        <f>L129*C130</f>
        <v>0</v>
      </c>
    </row>
    <row r="131" spans="1:12" x14ac:dyDescent="0.3">
      <c r="A131" s="12"/>
      <c r="B131" s="37" t="s">
        <v>7</v>
      </c>
      <c r="C131" s="5"/>
      <c r="D131" s="11"/>
      <c r="E131" s="11"/>
      <c r="F131" s="11"/>
      <c r="G131" s="11"/>
      <c r="H131" s="11"/>
      <c r="I131" s="11"/>
      <c r="J131" s="11"/>
      <c r="K131" s="11"/>
      <c r="L131" s="23">
        <f>SUM(L129:L130)</f>
        <v>0</v>
      </c>
    </row>
  </sheetData>
  <mergeCells count="12">
    <mergeCell ref="J4:K4"/>
    <mergeCell ref="L4:L5"/>
    <mergeCell ref="A2:L2"/>
    <mergeCell ref="H3:J3"/>
    <mergeCell ref="K3:L3"/>
    <mergeCell ref="A4:A5"/>
    <mergeCell ref="B4:B5"/>
    <mergeCell ref="C4:C5"/>
    <mergeCell ref="D4:D5"/>
    <mergeCell ref="E4:E5"/>
    <mergeCell ref="F4:G4"/>
    <mergeCell ref="H4:I4"/>
  </mergeCells>
  <conditionalFormatting sqref="C38">
    <cfRule type="cellIs" dxfId="5" priority="1" stopIfTrue="1" operator="equal">
      <formula>8223.307275</formula>
    </cfRule>
  </conditionalFormatting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94A251-81DA-4806-8356-8B4355A890C0}">
  <sheetPr>
    <tabColor theme="9" tint="-0.249977111117893"/>
  </sheetPr>
  <dimension ref="A1:L132"/>
  <sheetViews>
    <sheetView workbookViewId="0">
      <selection activeCell="J10" sqref="J8:J1048576"/>
    </sheetView>
  </sheetViews>
  <sheetFormatPr defaultRowHeight="14.4" x14ac:dyDescent="0.3"/>
  <cols>
    <col min="1" max="1" width="4.109375" customWidth="1"/>
    <col min="2" max="2" width="62.44140625" customWidth="1"/>
    <col min="7" max="7" width="11.77734375" customWidth="1"/>
    <col min="9" max="9" width="12" customWidth="1"/>
    <col min="11" max="11" width="10.77734375" customWidth="1"/>
    <col min="12" max="12" width="12.21875" customWidth="1"/>
  </cols>
  <sheetData>
    <row r="1" spans="1:12" x14ac:dyDescent="0.3">
      <c r="A1" s="4"/>
      <c r="B1" s="91" t="s">
        <v>29</v>
      </c>
      <c r="C1" s="4"/>
      <c r="D1" s="4"/>
      <c r="E1" s="4"/>
      <c r="F1" s="1"/>
      <c r="G1" s="1"/>
      <c r="H1" s="2"/>
      <c r="I1" s="1"/>
      <c r="J1" s="1"/>
      <c r="K1" s="1"/>
      <c r="L1" s="1"/>
    </row>
    <row r="2" spans="1:12" x14ac:dyDescent="0.3">
      <c r="A2" s="122" t="s">
        <v>194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</row>
    <row r="3" spans="1:12" x14ac:dyDescent="0.3">
      <c r="A3" s="54"/>
      <c r="B3" s="54" t="s">
        <v>128</v>
      </c>
      <c r="C3" s="54"/>
      <c r="D3" s="54"/>
      <c r="E3" s="54"/>
      <c r="F3" s="54"/>
      <c r="G3" s="3"/>
      <c r="H3" s="123" t="s">
        <v>8</v>
      </c>
      <c r="I3" s="123"/>
      <c r="J3" s="123"/>
      <c r="K3" s="133">
        <f>L132</f>
        <v>0</v>
      </c>
      <c r="L3" s="133"/>
    </row>
    <row r="4" spans="1:12" x14ac:dyDescent="0.3">
      <c r="A4" s="124" t="s">
        <v>18</v>
      </c>
      <c r="B4" s="124" t="s">
        <v>19</v>
      </c>
      <c r="C4" s="124" t="s">
        <v>20</v>
      </c>
      <c r="D4" s="126" t="s">
        <v>21</v>
      </c>
      <c r="E4" s="126" t="s">
        <v>22</v>
      </c>
      <c r="F4" s="128" t="s">
        <v>23</v>
      </c>
      <c r="G4" s="129"/>
      <c r="H4" s="130" t="s">
        <v>24</v>
      </c>
      <c r="I4" s="129"/>
      <c r="J4" s="131" t="s">
        <v>25</v>
      </c>
      <c r="K4" s="132"/>
      <c r="L4" s="124" t="s">
        <v>4</v>
      </c>
    </row>
    <row r="5" spans="1:12" x14ac:dyDescent="0.3">
      <c r="A5" s="125"/>
      <c r="B5" s="125"/>
      <c r="C5" s="125"/>
      <c r="D5" s="127"/>
      <c r="E5" s="127"/>
      <c r="F5" s="55" t="s">
        <v>26</v>
      </c>
      <c r="G5" s="55" t="s">
        <v>4</v>
      </c>
      <c r="H5" s="55" t="s">
        <v>26</v>
      </c>
      <c r="I5" s="55" t="s">
        <v>4</v>
      </c>
      <c r="J5" s="55" t="s">
        <v>26</v>
      </c>
      <c r="K5" s="55" t="s">
        <v>4</v>
      </c>
      <c r="L5" s="125"/>
    </row>
    <row r="6" spans="1:12" x14ac:dyDescent="0.3">
      <c r="A6" s="56">
        <v>1</v>
      </c>
      <c r="B6" s="57">
        <v>2</v>
      </c>
      <c r="C6" s="57">
        <v>3</v>
      </c>
      <c r="D6" s="57">
        <v>4</v>
      </c>
      <c r="E6" s="57">
        <v>5</v>
      </c>
      <c r="F6" s="57">
        <v>6</v>
      </c>
      <c r="G6" s="57">
        <v>7</v>
      </c>
      <c r="H6" s="57">
        <v>8</v>
      </c>
      <c r="I6" s="57">
        <v>9</v>
      </c>
      <c r="J6" s="57">
        <v>10</v>
      </c>
      <c r="K6" s="57">
        <v>11</v>
      </c>
      <c r="L6" s="57">
        <v>12</v>
      </c>
    </row>
    <row r="7" spans="1:12" x14ac:dyDescent="0.3">
      <c r="A7" s="56"/>
      <c r="B7" s="70" t="s">
        <v>193</v>
      </c>
      <c r="C7" s="66"/>
      <c r="D7" s="57"/>
      <c r="E7" s="57"/>
      <c r="F7" s="57"/>
      <c r="G7" s="57"/>
      <c r="H7" s="57"/>
      <c r="I7" s="57"/>
      <c r="J7" s="57"/>
      <c r="K7" s="57"/>
      <c r="L7" s="57"/>
    </row>
    <row r="8" spans="1:12" x14ac:dyDescent="0.3">
      <c r="A8" s="12">
        <v>1</v>
      </c>
      <c r="B8" s="67" t="s">
        <v>160</v>
      </c>
      <c r="C8" s="74" t="s">
        <v>11</v>
      </c>
      <c r="D8" s="98"/>
      <c r="E8" s="68">
        <v>28</v>
      </c>
      <c r="F8" s="69"/>
      <c r="G8" s="9">
        <f t="shared" ref="G8:G71" si="0">F8*E8</f>
        <v>0</v>
      </c>
      <c r="H8" s="26"/>
      <c r="I8" s="9">
        <f t="shared" ref="I8:I71" si="1">H8*E8</f>
        <v>0</v>
      </c>
      <c r="J8" s="26"/>
      <c r="K8" s="9">
        <f t="shared" ref="K8:K71" si="2">J8*E8</f>
        <v>0</v>
      </c>
      <c r="L8" s="9">
        <f t="shared" ref="L8:L71" si="3">G8+I8+K8</f>
        <v>0</v>
      </c>
    </row>
    <row r="9" spans="1:12" x14ac:dyDescent="0.3">
      <c r="A9" s="12"/>
      <c r="B9" s="25" t="s">
        <v>10</v>
      </c>
      <c r="C9" s="64" t="s">
        <v>31</v>
      </c>
      <c r="D9" s="16">
        <v>1</v>
      </c>
      <c r="E9" s="16">
        <f>E8*D9</f>
        <v>28</v>
      </c>
      <c r="F9" s="26"/>
      <c r="G9" s="9">
        <f t="shared" si="0"/>
        <v>0</v>
      </c>
      <c r="H9" s="26"/>
      <c r="I9" s="9">
        <f t="shared" si="1"/>
        <v>0</v>
      </c>
      <c r="J9" s="26"/>
      <c r="K9" s="9">
        <f t="shared" si="2"/>
        <v>0</v>
      </c>
      <c r="L9" s="9">
        <f t="shared" si="3"/>
        <v>0</v>
      </c>
    </row>
    <row r="10" spans="1:12" x14ac:dyDescent="0.3">
      <c r="A10" s="12"/>
      <c r="B10" s="27" t="s">
        <v>73</v>
      </c>
      <c r="C10" s="75" t="s">
        <v>54</v>
      </c>
      <c r="D10" s="26">
        <v>0.125</v>
      </c>
      <c r="E10" s="26">
        <f>D10*E8</f>
        <v>3.5</v>
      </c>
      <c r="F10" s="26"/>
      <c r="G10" s="9">
        <f t="shared" si="0"/>
        <v>0</v>
      </c>
      <c r="H10" s="26"/>
      <c r="I10" s="9">
        <f t="shared" si="1"/>
        <v>0</v>
      </c>
      <c r="J10" s="26"/>
      <c r="K10" s="9">
        <f t="shared" si="2"/>
        <v>0</v>
      </c>
      <c r="L10" s="9">
        <f t="shared" si="3"/>
        <v>0</v>
      </c>
    </row>
    <row r="11" spans="1:12" x14ac:dyDescent="0.3">
      <c r="A11" s="12"/>
      <c r="B11" s="27" t="s">
        <v>71</v>
      </c>
      <c r="C11" s="64" t="s">
        <v>30</v>
      </c>
      <c r="D11" s="26">
        <v>1.05</v>
      </c>
      <c r="E11" s="26">
        <f>D11*E9</f>
        <v>29.400000000000002</v>
      </c>
      <c r="F11" s="26"/>
      <c r="G11" s="9">
        <f t="shared" si="0"/>
        <v>0</v>
      </c>
      <c r="H11" s="26"/>
      <c r="I11" s="9">
        <f t="shared" si="1"/>
        <v>0</v>
      </c>
      <c r="J11" s="26"/>
      <c r="K11" s="9">
        <f t="shared" si="2"/>
        <v>0</v>
      </c>
      <c r="L11" s="9">
        <f t="shared" si="3"/>
        <v>0</v>
      </c>
    </row>
    <row r="12" spans="1:12" ht="27.6" x14ac:dyDescent="0.3">
      <c r="A12" s="12"/>
      <c r="B12" s="27" t="s">
        <v>77</v>
      </c>
      <c r="C12" s="64" t="s">
        <v>31</v>
      </c>
      <c r="D12" s="26">
        <v>1</v>
      </c>
      <c r="E12" s="26">
        <f>E8*D12</f>
        <v>28</v>
      </c>
      <c r="F12" s="26"/>
      <c r="G12" s="9">
        <f t="shared" si="0"/>
        <v>0</v>
      </c>
      <c r="H12" s="26"/>
      <c r="I12" s="9">
        <f t="shared" si="1"/>
        <v>0</v>
      </c>
      <c r="J12" s="26"/>
      <c r="K12" s="9">
        <f t="shared" si="2"/>
        <v>0</v>
      </c>
      <c r="L12" s="9">
        <f t="shared" si="3"/>
        <v>0</v>
      </c>
    </row>
    <row r="13" spans="1:12" x14ac:dyDescent="0.3">
      <c r="A13" s="12"/>
      <c r="B13" s="27" t="s">
        <v>72</v>
      </c>
      <c r="C13" s="75" t="s">
        <v>54</v>
      </c>
      <c r="D13" s="26">
        <v>0.15</v>
      </c>
      <c r="E13" s="26">
        <f>D13*E11</f>
        <v>4.41</v>
      </c>
      <c r="F13" s="26"/>
      <c r="G13" s="9">
        <f t="shared" si="0"/>
        <v>0</v>
      </c>
      <c r="H13" s="26"/>
      <c r="I13" s="9">
        <f t="shared" si="1"/>
        <v>0</v>
      </c>
      <c r="J13" s="26"/>
      <c r="K13" s="9">
        <f t="shared" si="2"/>
        <v>0</v>
      </c>
      <c r="L13" s="9">
        <f t="shared" si="3"/>
        <v>0</v>
      </c>
    </row>
    <row r="14" spans="1:12" x14ac:dyDescent="0.3">
      <c r="A14" s="12"/>
      <c r="B14" s="27" t="s">
        <v>74</v>
      </c>
      <c r="C14" s="64" t="s">
        <v>31</v>
      </c>
      <c r="D14" s="26">
        <v>1.05</v>
      </c>
      <c r="E14" s="26">
        <f>E8*D14</f>
        <v>29.400000000000002</v>
      </c>
      <c r="F14" s="26"/>
      <c r="G14" s="9">
        <f t="shared" si="0"/>
        <v>0</v>
      </c>
      <c r="H14" s="26"/>
      <c r="I14" s="9">
        <f t="shared" si="1"/>
        <v>0</v>
      </c>
      <c r="J14" s="26"/>
      <c r="K14" s="9">
        <f t="shared" si="2"/>
        <v>0</v>
      </c>
      <c r="L14" s="9">
        <f t="shared" si="3"/>
        <v>0</v>
      </c>
    </row>
    <row r="15" spans="1:12" x14ac:dyDescent="0.3">
      <c r="A15" s="12"/>
      <c r="B15" s="27" t="s">
        <v>9</v>
      </c>
      <c r="C15" s="75" t="s">
        <v>0</v>
      </c>
      <c r="D15" s="26">
        <v>1</v>
      </c>
      <c r="E15" s="26">
        <f>E8*D15</f>
        <v>28</v>
      </c>
      <c r="F15" s="26"/>
      <c r="G15" s="9">
        <f t="shared" si="0"/>
        <v>0</v>
      </c>
      <c r="H15" s="26"/>
      <c r="I15" s="9">
        <f t="shared" si="1"/>
        <v>0</v>
      </c>
      <c r="J15" s="26"/>
      <c r="K15" s="9">
        <f t="shared" si="2"/>
        <v>0</v>
      </c>
      <c r="L15" s="9">
        <f t="shared" si="3"/>
        <v>0</v>
      </c>
    </row>
    <row r="16" spans="1:12" ht="27.6" x14ac:dyDescent="0.3">
      <c r="A16" s="12">
        <v>2</v>
      </c>
      <c r="B16" s="67" t="s">
        <v>161</v>
      </c>
      <c r="C16" s="102" t="s">
        <v>167</v>
      </c>
      <c r="D16" s="98"/>
      <c r="E16" s="68">
        <v>0.25</v>
      </c>
      <c r="F16" s="69"/>
      <c r="G16" s="9">
        <f t="shared" si="0"/>
        <v>0</v>
      </c>
      <c r="H16" s="26"/>
      <c r="I16" s="9">
        <f t="shared" si="1"/>
        <v>0</v>
      </c>
      <c r="J16" s="26"/>
      <c r="K16" s="9">
        <f t="shared" si="2"/>
        <v>0</v>
      </c>
      <c r="L16" s="9">
        <f t="shared" si="3"/>
        <v>0</v>
      </c>
    </row>
    <row r="17" spans="1:12" x14ac:dyDescent="0.3">
      <c r="A17" s="12"/>
      <c r="B17" s="25" t="s">
        <v>10</v>
      </c>
      <c r="C17" s="64" t="s">
        <v>31</v>
      </c>
      <c r="D17" s="16">
        <v>1</v>
      </c>
      <c r="E17" s="16">
        <f>E16*D17</f>
        <v>0.25</v>
      </c>
      <c r="F17" s="26"/>
      <c r="G17" s="9">
        <f t="shared" si="0"/>
        <v>0</v>
      </c>
      <c r="H17" s="26"/>
      <c r="I17" s="9">
        <f t="shared" si="1"/>
        <v>0</v>
      </c>
      <c r="J17" s="26"/>
      <c r="K17" s="9">
        <f t="shared" si="2"/>
        <v>0</v>
      </c>
      <c r="L17" s="9">
        <f t="shared" si="3"/>
        <v>0</v>
      </c>
    </row>
    <row r="18" spans="1:12" x14ac:dyDescent="0.3">
      <c r="A18" s="12"/>
      <c r="B18" s="27" t="s">
        <v>53</v>
      </c>
      <c r="C18" s="75" t="s">
        <v>54</v>
      </c>
      <c r="D18" s="26">
        <v>1.2</v>
      </c>
      <c r="E18" s="26">
        <f>D18*E16</f>
        <v>0.3</v>
      </c>
      <c r="F18" s="26"/>
      <c r="G18" s="9">
        <f t="shared" si="0"/>
        <v>0</v>
      </c>
      <c r="H18" s="26"/>
      <c r="I18" s="9">
        <f t="shared" si="1"/>
        <v>0</v>
      </c>
      <c r="J18" s="26"/>
      <c r="K18" s="9">
        <f t="shared" si="2"/>
        <v>0</v>
      </c>
      <c r="L18" s="9">
        <f t="shared" si="3"/>
        <v>0</v>
      </c>
    </row>
    <row r="19" spans="1:12" x14ac:dyDescent="0.3">
      <c r="A19" s="12"/>
      <c r="B19" s="27" t="s">
        <v>56</v>
      </c>
      <c r="C19" s="64" t="s">
        <v>31</v>
      </c>
      <c r="D19" s="26">
        <v>0.5</v>
      </c>
      <c r="E19" s="26">
        <f>D19*E17</f>
        <v>0.125</v>
      </c>
      <c r="F19" s="26"/>
      <c r="G19" s="9">
        <f t="shared" si="0"/>
        <v>0</v>
      </c>
      <c r="H19" s="26"/>
      <c r="I19" s="9">
        <f t="shared" si="1"/>
        <v>0</v>
      </c>
      <c r="J19" s="26"/>
      <c r="K19" s="9">
        <f t="shared" si="2"/>
        <v>0</v>
      </c>
      <c r="L19" s="9">
        <f t="shared" si="3"/>
        <v>0</v>
      </c>
    </row>
    <row r="20" spans="1:12" x14ac:dyDescent="0.3">
      <c r="A20" s="12"/>
      <c r="B20" s="27" t="s">
        <v>55</v>
      </c>
      <c r="C20" s="75" t="s">
        <v>30</v>
      </c>
      <c r="D20" s="26"/>
      <c r="E20" s="26">
        <v>8</v>
      </c>
      <c r="F20" s="26"/>
      <c r="G20" s="9">
        <f t="shared" si="0"/>
        <v>0</v>
      </c>
      <c r="H20" s="26"/>
      <c r="I20" s="9">
        <f t="shared" si="1"/>
        <v>0</v>
      </c>
      <c r="J20" s="26"/>
      <c r="K20" s="9">
        <f t="shared" si="2"/>
        <v>0</v>
      </c>
      <c r="L20" s="9">
        <f t="shared" si="3"/>
        <v>0</v>
      </c>
    </row>
    <row r="21" spans="1:12" x14ac:dyDescent="0.3">
      <c r="A21" s="12"/>
      <c r="B21" s="27" t="s">
        <v>9</v>
      </c>
      <c r="C21" s="75" t="s">
        <v>0</v>
      </c>
      <c r="D21" s="26">
        <v>4</v>
      </c>
      <c r="E21" s="26">
        <f>E16*D21</f>
        <v>1</v>
      </c>
      <c r="F21" s="26"/>
      <c r="G21" s="9">
        <f t="shared" si="0"/>
        <v>0</v>
      </c>
      <c r="H21" s="26"/>
      <c r="I21" s="9">
        <f t="shared" si="1"/>
        <v>0</v>
      </c>
      <c r="J21" s="26"/>
      <c r="K21" s="9">
        <f t="shared" si="2"/>
        <v>0</v>
      </c>
      <c r="L21" s="9">
        <f t="shared" si="3"/>
        <v>0</v>
      </c>
    </row>
    <row r="22" spans="1:12" x14ac:dyDescent="0.3">
      <c r="A22" s="59">
        <v>3</v>
      </c>
      <c r="B22" s="60" t="s">
        <v>162</v>
      </c>
      <c r="C22" s="74" t="s">
        <v>37</v>
      </c>
      <c r="D22" s="62"/>
      <c r="E22" s="62">
        <f>30+30+12.2</f>
        <v>72.2</v>
      </c>
      <c r="F22" s="63"/>
      <c r="G22" s="9">
        <f t="shared" si="0"/>
        <v>0</v>
      </c>
      <c r="H22" s="30"/>
      <c r="I22" s="9">
        <f t="shared" si="1"/>
        <v>0</v>
      </c>
      <c r="J22" s="30"/>
      <c r="K22" s="9">
        <f t="shared" si="2"/>
        <v>0</v>
      </c>
      <c r="L22" s="9">
        <f t="shared" si="3"/>
        <v>0</v>
      </c>
    </row>
    <row r="23" spans="1:12" x14ac:dyDescent="0.3">
      <c r="A23" s="59"/>
      <c r="B23" s="25" t="s">
        <v>10</v>
      </c>
      <c r="C23" s="64" t="s">
        <v>31</v>
      </c>
      <c r="D23" s="16">
        <v>1</v>
      </c>
      <c r="E23" s="16">
        <f>D23*E22</f>
        <v>72.2</v>
      </c>
      <c r="F23" s="26"/>
      <c r="G23" s="9">
        <f t="shared" si="0"/>
        <v>0</v>
      </c>
      <c r="H23" s="26"/>
      <c r="I23" s="9">
        <f t="shared" si="1"/>
        <v>0</v>
      </c>
      <c r="J23" s="31"/>
      <c r="K23" s="9">
        <f t="shared" si="2"/>
        <v>0</v>
      </c>
      <c r="L23" s="9">
        <f t="shared" si="3"/>
        <v>0</v>
      </c>
    </row>
    <row r="24" spans="1:12" x14ac:dyDescent="0.3">
      <c r="A24" s="65"/>
      <c r="B24" s="27" t="s">
        <v>63</v>
      </c>
      <c r="C24" s="75" t="s">
        <v>54</v>
      </c>
      <c r="D24" s="26">
        <v>7.4999999999999997E-2</v>
      </c>
      <c r="E24" s="26">
        <f>E22*D24:D1076</f>
        <v>5.415</v>
      </c>
      <c r="F24" s="26"/>
      <c r="G24" s="9">
        <f t="shared" si="0"/>
        <v>0</v>
      </c>
      <c r="H24" s="26"/>
      <c r="I24" s="9">
        <f t="shared" si="1"/>
        <v>0</v>
      </c>
      <c r="J24" s="26"/>
      <c r="K24" s="9">
        <f t="shared" si="2"/>
        <v>0</v>
      </c>
      <c r="L24" s="9">
        <f t="shared" si="3"/>
        <v>0</v>
      </c>
    </row>
    <row r="25" spans="1:12" x14ac:dyDescent="0.3">
      <c r="A25" s="65"/>
      <c r="B25" s="84" t="s">
        <v>9</v>
      </c>
      <c r="C25" s="64" t="s">
        <v>0</v>
      </c>
      <c r="D25" s="16">
        <v>0.5</v>
      </c>
      <c r="E25" s="16">
        <f>D25*E22</f>
        <v>36.1</v>
      </c>
      <c r="F25" s="16"/>
      <c r="G25" s="9">
        <f t="shared" si="0"/>
        <v>0</v>
      </c>
      <c r="H25" s="16"/>
      <c r="I25" s="9">
        <f t="shared" si="1"/>
        <v>0</v>
      </c>
      <c r="J25" s="16"/>
      <c r="K25" s="9">
        <f t="shared" si="2"/>
        <v>0</v>
      </c>
      <c r="L25" s="9">
        <f t="shared" si="3"/>
        <v>0</v>
      </c>
    </row>
    <row r="26" spans="1:12" x14ac:dyDescent="0.3">
      <c r="A26" s="59">
        <v>4</v>
      </c>
      <c r="B26" s="60" t="s">
        <v>64</v>
      </c>
      <c r="C26" s="74" t="s">
        <v>37</v>
      </c>
      <c r="D26" s="62"/>
      <c r="E26" s="62">
        <f>E22</f>
        <v>72.2</v>
      </c>
      <c r="F26" s="63"/>
      <c r="G26" s="9">
        <f t="shared" si="0"/>
        <v>0</v>
      </c>
      <c r="H26" s="30"/>
      <c r="I26" s="9">
        <f t="shared" si="1"/>
        <v>0</v>
      </c>
      <c r="J26" s="30"/>
      <c r="K26" s="9">
        <f t="shared" si="2"/>
        <v>0</v>
      </c>
      <c r="L26" s="9">
        <f t="shared" si="3"/>
        <v>0</v>
      </c>
    </row>
    <row r="27" spans="1:12" x14ac:dyDescent="0.3">
      <c r="A27" s="59"/>
      <c r="B27" s="25" t="s">
        <v>10</v>
      </c>
      <c r="C27" s="64" t="s">
        <v>31</v>
      </c>
      <c r="D27" s="16">
        <v>1</v>
      </c>
      <c r="E27" s="16">
        <f>D27*E26</f>
        <v>72.2</v>
      </c>
      <c r="F27" s="26"/>
      <c r="G27" s="9">
        <f t="shared" si="0"/>
        <v>0</v>
      </c>
      <c r="H27" s="26"/>
      <c r="I27" s="9">
        <f t="shared" si="1"/>
        <v>0</v>
      </c>
      <c r="J27" s="31"/>
      <c r="K27" s="9">
        <f t="shared" si="2"/>
        <v>0</v>
      </c>
      <c r="L27" s="9">
        <f t="shared" si="3"/>
        <v>0</v>
      </c>
    </row>
    <row r="28" spans="1:12" ht="27.6" x14ac:dyDescent="0.3">
      <c r="A28" s="65"/>
      <c r="B28" s="27" t="s">
        <v>65</v>
      </c>
      <c r="C28" s="75" t="s">
        <v>1</v>
      </c>
      <c r="D28" s="26">
        <v>0.8</v>
      </c>
      <c r="E28" s="26">
        <f>E26*D28:D1080</f>
        <v>57.760000000000005</v>
      </c>
      <c r="F28" s="26"/>
      <c r="G28" s="9">
        <f t="shared" si="0"/>
        <v>0</v>
      </c>
      <c r="H28" s="26"/>
      <c r="I28" s="9">
        <f t="shared" si="1"/>
        <v>0</v>
      </c>
      <c r="J28" s="26"/>
      <c r="K28" s="9">
        <f t="shared" si="2"/>
        <v>0</v>
      </c>
      <c r="L28" s="9">
        <f t="shared" si="3"/>
        <v>0</v>
      </c>
    </row>
    <row r="29" spans="1:12" x14ac:dyDescent="0.3">
      <c r="A29" s="65"/>
      <c r="B29" s="84" t="s">
        <v>9</v>
      </c>
      <c r="C29" s="64" t="s">
        <v>0</v>
      </c>
      <c r="D29" s="16">
        <v>0.5</v>
      </c>
      <c r="E29" s="16">
        <f>D29*E26</f>
        <v>36.1</v>
      </c>
      <c r="F29" s="16"/>
      <c r="G29" s="9">
        <f t="shared" si="0"/>
        <v>0</v>
      </c>
      <c r="H29" s="16"/>
      <c r="I29" s="9">
        <f t="shared" si="1"/>
        <v>0</v>
      </c>
      <c r="J29" s="16"/>
      <c r="K29" s="9">
        <f t="shared" si="2"/>
        <v>0</v>
      </c>
      <c r="L29" s="9">
        <f t="shared" si="3"/>
        <v>0</v>
      </c>
    </row>
    <row r="30" spans="1:12" x14ac:dyDescent="0.3">
      <c r="A30" s="12">
        <v>5</v>
      </c>
      <c r="B30" s="67" t="s">
        <v>68</v>
      </c>
      <c r="C30" s="74" t="s">
        <v>37</v>
      </c>
      <c r="D30" s="98"/>
      <c r="E30" s="68">
        <f>E22</f>
        <v>72.2</v>
      </c>
      <c r="F30" s="69"/>
      <c r="G30" s="9">
        <f t="shared" si="0"/>
        <v>0</v>
      </c>
      <c r="H30" s="26"/>
      <c r="I30" s="9">
        <f t="shared" si="1"/>
        <v>0</v>
      </c>
      <c r="J30" s="26"/>
      <c r="K30" s="9">
        <f t="shared" si="2"/>
        <v>0</v>
      </c>
      <c r="L30" s="9">
        <f t="shared" si="3"/>
        <v>0</v>
      </c>
    </row>
    <row r="31" spans="1:12" x14ac:dyDescent="0.3">
      <c r="A31" s="12"/>
      <c r="B31" s="25" t="s">
        <v>10</v>
      </c>
      <c r="C31" s="64" t="s">
        <v>31</v>
      </c>
      <c r="D31" s="16">
        <v>1</v>
      </c>
      <c r="E31" s="16">
        <f>E30*D31</f>
        <v>72.2</v>
      </c>
      <c r="F31" s="26"/>
      <c r="G31" s="9">
        <f t="shared" si="0"/>
        <v>0</v>
      </c>
      <c r="H31" s="26"/>
      <c r="I31" s="9">
        <f t="shared" si="1"/>
        <v>0</v>
      </c>
      <c r="J31" s="26"/>
      <c r="K31" s="9">
        <f t="shared" si="2"/>
        <v>0</v>
      </c>
      <c r="L31" s="9">
        <f t="shared" si="3"/>
        <v>0</v>
      </c>
    </row>
    <row r="32" spans="1:12" x14ac:dyDescent="0.3">
      <c r="A32" s="12"/>
      <c r="B32" s="27" t="s">
        <v>67</v>
      </c>
      <c r="C32" s="64" t="s">
        <v>31</v>
      </c>
      <c r="D32" s="26">
        <v>1.05</v>
      </c>
      <c r="E32" s="26">
        <f>D32*E30</f>
        <v>75.81</v>
      </c>
      <c r="F32" s="26"/>
      <c r="G32" s="9">
        <f t="shared" si="0"/>
        <v>0</v>
      </c>
      <c r="H32" s="26"/>
      <c r="I32" s="9">
        <f t="shared" si="1"/>
        <v>0</v>
      </c>
      <c r="J32" s="26"/>
      <c r="K32" s="9">
        <f t="shared" si="2"/>
        <v>0</v>
      </c>
      <c r="L32" s="9">
        <f t="shared" si="3"/>
        <v>0</v>
      </c>
    </row>
    <row r="33" spans="1:12" x14ac:dyDescent="0.3">
      <c r="A33" s="12"/>
      <c r="B33" s="27" t="s">
        <v>58</v>
      </c>
      <c r="C33" s="75" t="s">
        <v>1</v>
      </c>
      <c r="D33" s="26">
        <v>7</v>
      </c>
      <c r="E33" s="26">
        <f>E30*D33</f>
        <v>505.40000000000003</v>
      </c>
      <c r="F33" s="26"/>
      <c r="G33" s="9">
        <f t="shared" si="0"/>
        <v>0</v>
      </c>
      <c r="H33" s="26"/>
      <c r="I33" s="9">
        <f t="shared" si="1"/>
        <v>0</v>
      </c>
      <c r="J33" s="26"/>
      <c r="K33" s="9">
        <f t="shared" si="2"/>
        <v>0</v>
      </c>
      <c r="L33" s="9">
        <f t="shared" si="3"/>
        <v>0</v>
      </c>
    </row>
    <row r="34" spans="1:12" x14ac:dyDescent="0.3">
      <c r="A34" s="12"/>
      <c r="B34" s="27" t="s">
        <v>59</v>
      </c>
      <c r="C34" s="75" t="s">
        <v>1</v>
      </c>
      <c r="D34" s="26">
        <v>0.3</v>
      </c>
      <c r="E34" s="26">
        <f>E31*D34</f>
        <v>21.66</v>
      </c>
      <c r="F34" s="26"/>
      <c r="G34" s="9">
        <f t="shared" si="0"/>
        <v>0</v>
      </c>
      <c r="H34" s="26"/>
      <c r="I34" s="9">
        <f t="shared" si="1"/>
        <v>0</v>
      </c>
      <c r="J34" s="26"/>
      <c r="K34" s="9">
        <f t="shared" si="2"/>
        <v>0</v>
      </c>
      <c r="L34" s="9">
        <f t="shared" si="3"/>
        <v>0</v>
      </c>
    </row>
    <row r="35" spans="1:12" x14ac:dyDescent="0.3">
      <c r="A35" s="12"/>
      <c r="B35" s="27" t="s">
        <v>9</v>
      </c>
      <c r="C35" s="75" t="s">
        <v>0</v>
      </c>
      <c r="D35" s="26">
        <v>0.2</v>
      </c>
      <c r="E35" s="26">
        <f>E30*D35</f>
        <v>14.440000000000001</v>
      </c>
      <c r="F35" s="26"/>
      <c r="G35" s="9">
        <f t="shared" si="0"/>
        <v>0</v>
      </c>
      <c r="H35" s="26"/>
      <c r="I35" s="9">
        <f t="shared" si="1"/>
        <v>0</v>
      </c>
      <c r="J35" s="26"/>
      <c r="K35" s="9">
        <f t="shared" si="2"/>
        <v>0</v>
      </c>
      <c r="L35" s="9">
        <f t="shared" si="3"/>
        <v>0</v>
      </c>
    </row>
    <row r="36" spans="1:12" ht="27.6" x14ac:dyDescent="0.3">
      <c r="A36" s="59">
        <v>6</v>
      </c>
      <c r="B36" s="60" t="s">
        <v>69</v>
      </c>
      <c r="C36" s="74" t="s">
        <v>30</v>
      </c>
      <c r="D36" s="61"/>
      <c r="E36" s="104">
        <v>30</v>
      </c>
      <c r="F36" s="63"/>
      <c r="G36" s="9">
        <f t="shared" si="0"/>
        <v>0</v>
      </c>
      <c r="H36" s="30"/>
      <c r="I36" s="9">
        <f t="shared" si="1"/>
        <v>0</v>
      </c>
      <c r="J36" s="30"/>
      <c r="K36" s="9">
        <f t="shared" si="2"/>
        <v>0</v>
      </c>
      <c r="L36" s="9">
        <f t="shared" si="3"/>
        <v>0</v>
      </c>
    </row>
    <row r="37" spans="1:12" x14ac:dyDescent="0.3">
      <c r="A37" s="59"/>
      <c r="B37" s="25" t="s">
        <v>10</v>
      </c>
      <c r="C37" s="64" t="s">
        <v>30</v>
      </c>
      <c r="D37" s="16">
        <v>1</v>
      </c>
      <c r="E37" s="16">
        <f>D37*E36</f>
        <v>30</v>
      </c>
      <c r="F37" s="26"/>
      <c r="G37" s="9">
        <f t="shared" si="0"/>
        <v>0</v>
      </c>
      <c r="H37" s="26"/>
      <c r="I37" s="9">
        <f t="shared" si="1"/>
        <v>0</v>
      </c>
      <c r="J37" s="31"/>
      <c r="K37" s="9">
        <f t="shared" si="2"/>
        <v>0</v>
      </c>
      <c r="L37" s="9">
        <f t="shared" si="3"/>
        <v>0</v>
      </c>
    </row>
    <row r="38" spans="1:12" x14ac:dyDescent="0.3">
      <c r="A38" s="65"/>
      <c r="B38" s="27" t="s">
        <v>70</v>
      </c>
      <c r="C38" s="75" t="s">
        <v>30</v>
      </c>
      <c r="D38" s="28">
        <v>0.12</v>
      </c>
      <c r="E38" s="26">
        <f>E36*D38</f>
        <v>3.5999999999999996</v>
      </c>
      <c r="F38" s="26"/>
      <c r="G38" s="9">
        <f t="shared" si="0"/>
        <v>0</v>
      </c>
      <c r="H38" s="26"/>
      <c r="I38" s="9">
        <f t="shared" si="1"/>
        <v>0</v>
      </c>
      <c r="J38" s="26"/>
      <c r="K38" s="9">
        <f t="shared" si="2"/>
        <v>0</v>
      </c>
      <c r="L38" s="9">
        <f t="shared" si="3"/>
        <v>0</v>
      </c>
    </row>
    <row r="39" spans="1:12" x14ac:dyDescent="0.3">
      <c r="A39" s="12"/>
      <c r="B39" s="27" t="s">
        <v>58</v>
      </c>
      <c r="C39" s="75" t="s">
        <v>1</v>
      </c>
      <c r="D39" s="26">
        <v>1.5</v>
      </c>
      <c r="E39" s="26">
        <f>E36*D39</f>
        <v>45</v>
      </c>
      <c r="F39" s="26"/>
      <c r="G39" s="9">
        <f t="shared" si="0"/>
        <v>0</v>
      </c>
      <c r="H39" s="26"/>
      <c r="I39" s="9">
        <f t="shared" si="1"/>
        <v>0</v>
      </c>
      <c r="J39" s="26"/>
      <c r="K39" s="9">
        <f t="shared" si="2"/>
        <v>0</v>
      </c>
      <c r="L39" s="9">
        <f t="shared" si="3"/>
        <v>0</v>
      </c>
    </row>
    <row r="40" spans="1:12" x14ac:dyDescent="0.3">
      <c r="A40" s="12"/>
      <c r="B40" s="27" t="s">
        <v>59</v>
      </c>
      <c r="C40" s="75" t="s">
        <v>1</v>
      </c>
      <c r="D40" s="26">
        <v>0.1</v>
      </c>
      <c r="E40" s="26">
        <f>E37*D40</f>
        <v>3</v>
      </c>
      <c r="F40" s="26"/>
      <c r="G40" s="9">
        <f t="shared" si="0"/>
        <v>0</v>
      </c>
      <c r="H40" s="26"/>
      <c r="I40" s="9">
        <f t="shared" si="1"/>
        <v>0</v>
      </c>
      <c r="J40" s="26"/>
      <c r="K40" s="9">
        <f t="shared" si="2"/>
        <v>0</v>
      </c>
      <c r="L40" s="9">
        <f t="shared" si="3"/>
        <v>0</v>
      </c>
    </row>
    <row r="41" spans="1:12" x14ac:dyDescent="0.3">
      <c r="A41" s="65"/>
      <c r="B41" s="84" t="s">
        <v>9</v>
      </c>
      <c r="C41" s="64" t="s">
        <v>0</v>
      </c>
      <c r="D41" s="35">
        <v>0.3</v>
      </c>
      <c r="E41" s="16">
        <f>D41*E36</f>
        <v>9</v>
      </c>
      <c r="F41" s="16"/>
      <c r="G41" s="9">
        <f t="shared" si="0"/>
        <v>0</v>
      </c>
      <c r="H41" s="16"/>
      <c r="I41" s="9">
        <f t="shared" si="1"/>
        <v>0</v>
      </c>
      <c r="J41" s="16"/>
      <c r="K41" s="9">
        <f t="shared" si="2"/>
        <v>0</v>
      </c>
      <c r="L41" s="9">
        <f t="shared" si="3"/>
        <v>0</v>
      </c>
    </row>
    <row r="42" spans="1:12" x14ac:dyDescent="0.3">
      <c r="A42" s="65" t="s">
        <v>175</v>
      </c>
      <c r="B42" s="67" t="s">
        <v>163</v>
      </c>
      <c r="C42" s="74" t="s">
        <v>37</v>
      </c>
      <c r="D42" s="98"/>
      <c r="E42" s="103">
        <v>8</v>
      </c>
      <c r="F42" s="69"/>
      <c r="G42" s="9">
        <f t="shared" si="0"/>
        <v>0</v>
      </c>
      <c r="H42" s="26"/>
      <c r="I42" s="9">
        <f t="shared" si="1"/>
        <v>0</v>
      </c>
      <c r="J42" s="26"/>
      <c r="K42" s="9">
        <f t="shared" si="2"/>
        <v>0</v>
      </c>
      <c r="L42" s="9">
        <f t="shared" si="3"/>
        <v>0</v>
      </c>
    </row>
    <row r="43" spans="1:12" x14ac:dyDescent="0.3">
      <c r="A43" s="65"/>
      <c r="B43" s="25" t="s">
        <v>10</v>
      </c>
      <c r="C43" s="64" t="s">
        <v>31</v>
      </c>
      <c r="D43" s="16">
        <v>1</v>
      </c>
      <c r="E43" s="16">
        <f>E42*D43</f>
        <v>8</v>
      </c>
      <c r="F43" s="26"/>
      <c r="G43" s="9">
        <f t="shared" si="0"/>
        <v>0</v>
      </c>
      <c r="H43" s="26"/>
      <c r="I43" s="9">
        <f t="shared" si="1"/>
        <v>0</v>
      </c>
      <c r="J43" s="26"/>
      <c r="K43" s="9">
        <f t="shared" si="2"/>
        <v>0</v>
      </c>
      <c r="L43" s="9">
        <f t="shared" si="3"/>
        <v>0</v>
      </c>
    </row>
    <row r="44" spans="1:12" x14ac:dyDescent="0.3">
      <c r="A44" s="65"/>
      <c r="B44" s="27" t="s">
        <v>165</v>
      </c>
      <c r="C44" s="75" t="s">
        <v>164</v>
      </c>
      <c r="D44" s="26">
        <v>12.5</v>
      </c>
      <c r="E44" s="26">
        <f>D44*E42</f>
        <v>100</v>
      </c>
      <c r="F44" s="26"/>
      <c r="G44" s="9">
        <f t="shared" si="0"/>
        <v>0</v>
      </c>
      <c r="H44" s="26"/>
      <c r="I44" s="9">
        <f t="shared" si="1"/>
        <v>0</v>
      </c>
      <c r="J44" s="26"/>
      <c r="K44" s="9">
        <f t="shared" si="2"/>
        <v>0</v>
      </c>
      <c r="L44" s="9">
        <f t="shared" si="3"/>
        <v>0</v>
      </c>
    </row>
    <row r="45" spans="1:12" x14ac:dyDescent="0.3">
      <c r="A45" s="65"/>
      <c r="B45" s="27" t="s">
        <v>166</v>
      </c>
      <c r="C45" s="64" t="s">
        <v>167</v>
      </c>
      <c r="D45" s="26">
        <v>0.04</v>
      </c>
      <c r="E45" s="26">
        <f>D45*E43</f>
        <v>0.32</v>
      </c>
      <c r="F45" s="26"/>
      <c r="G45" s="9">
        <f t="shared" si="0"/>
        <v>0</v>
      </c>
      <c r="H45" s="26"/>
      <c r="I45" s="9">
        <f t="shared" si="1"/>
        <v>0</v>
      </c>
      <c r="J45" s="26"/>
      <c r="K45" s="9">
        <f t="shared" si="2"/>
        <v>0</v>
      </c>
      <c r="L45" s="9">
        <f t="shared" si="3"/>
        <v>0</v>
      </c>
    </row>
    <row r="46" spans="1:12" x14ac:dyDescent="0.3">
      <c r="A46" s="65"/>
      <c r="B46" s="27" t="s">
        <v>168</v>
      </c>
      <c r="C46" s="75" t="s">
        <v>30</v>
      </c>
      <c r="D46" s="26"/>
      <c r="E46" s="26">
        <v>12</v>
      </c>
      <c r="F46" s="26"/>
      <c r="G46" s="9">
        <f t="shared" si="0"/>
        <v>0</v>
      </c>
      <c r="H46" s="26"/>
      <c r="I46" s="9">
        <f t="shared" si="1"/>
        <v>0</v>
      </c>
      <c r="J46" s="26"/>
      <c r="K46" s="9">
        <f t="shared" si="2"/>
        <v>0</v>
      </c>
      <c r="L46" s="9">
        <f t="shared" si="3"/>
        <v>0</v>
      </c>
    </row>
    <row r="47" spans="1:12" x14ac:dyDescent="0.3">
      <c r="A47" s="65"/>
      <c r="B47" s="27" t="s">
        <v>9</v>
      </c>
      <c r="C47" s="75" t="s">
        <v>0</v>
      </c>
      <c r="D47" s="26">
        <v>1</v>
      </c>
      <c r="E47" s="26">
        <f>E42*D47</f>
        <v>8</v>
      </c>
      <c r="F47" s="26"/>
      <c r="G47" s="9">
        <f t="shared" si="0"/>
        <v>0</v>
      </c>
      <c r="H47" s="26"/>
      <c r="I47" s="9">
        <f t="shared" si="1"/>
        <v>0</v>
      </c>
      <c r="J47" s="26"/>
      <c r="K47" s="9">
        <f t="shared" si="2"/>
        <v>0</v>
      </c>
      <c r="L47" s="9">
        <f t="shared" si="3"/>
        <v>0</v>
      </c>
    </row>
    <row r="48" spans="1:12" x14ac:dyDescent="0.3">
      <c r="A48" s="59">
        <v>8</v>
      </c>
      <c r="B48" s="67" t="s">
        <v>169</v>
      </c>
      <c r="C48" s="74" t="s">
        <v>37</v>
      </c>
      <c r="D48" s="98"/>
      <c r="E48" s="103">
        <v>11</v>
      </c>
      <c r="F48" s="69"/>
      <c r="G48" s="9">
        <f t="shared" si="0"/>
        <v>0</v>
      </c>
      <c r="H48" s="26"/>
      <c r="I48" s="9">
        <f t="shared" si="1"/>
        <v>0</v>
      </c>
      <c r="J48" s="26"/>
      <c r="K48" s="9">
        <f t="shared" si="2"/>
        <v>0</v>
      </c>
      <c r="L48" s="9">
        <f t="shared" si="3"/>
        <v>0</v>
      </c>
    </row>
    <row r="49" spans="1:12" x14ac:dyDescent="0.3">
      <c r="A49" s="65"/>
      <c r="B49" s="25" t="s">
        <v>10</v>
      </c>
      <c r="C49" s="64" t="s">
        <v>31</v>
      </c>
      <c r="D49" s="16">
        <v>1</v>
      </c>
      <c r="E49" s="16">
        <f>E48*D49</f>
        <v>11</v>
      </c>
      <c r="F49" s="26"/>
      <c r="G49" s="9">
        <f t="shared" si="0"/>
        <v>0</v>
      </c>
      <c r="H49" s="26"/>
      <c r="I49" s="9">
        <f t="shared" si="1"/>
        <v>0</v>
      </c>
      <c r="J49" s="26"/>
      <c r="K49" s="9">
        <f t="shared" si="2"/>
        <v>0</v>
      </c>
      <c r="L49" s="9">
        <f t="shared" si="3"/>
        <v>0</v>
      </c>
    </row>
    <row r="50" spans="1:12" ht="27.6" x14ac:dyDescent="0.3">
      <c r="A50" s="65"/>
      <c r="B50" s="27" t="s">
        <v>79</v>
      </c>
      <c r="C50" s="64" t="s">
        <v>31</v>
      </c>
      <c r="D50" s="26">
        <v>1.1000000000000001</v>
      </c>
      <c r="E50" s="26">
        <f>D50*E48</f>
        <v>12.100000000000001</v>
      </c>
      <c r="F50" s="26"/>
      <c r="G50" s="9">
        <f t="shared" si="0"/>
        <v>0</v>
      </c>
      <c r="H50" s="26"/>
      <c r="I50" s="9">
        <f t="shared" si="1"/>
        <v>0</v>
      </c>
      <c r="J50" s="26"/>
      <c r="K50" s="9">
        <f t="shared" si="2"/>
        <v>0</v>
      </c>
      <c r="L50" s="9">
        <f t="shared" si="3"/>
        <v>0</v>
      </c>
    </row>
    <row r="51" spans="1:12" x14ac:dyDescent="0.3">
      <c r="A51" s="65"/>
      <c r="B51" s="27" t="s">
        <v>58</v>
      </c>
      <c r="C51" s="75" t="s">
        <v>1</v>
      </c>
      <c r="D51" s="26">
        <v>4</v>
      </c>
      <c r="E51" s="26">
        <f>E48*D51</f>
        <v>44</v>
      </c>
      <c r="F51" s="26"/>
      <c r="G51" s="9">
        <f t="shared" si="0"/>
        <v>0</v>
      </c>
      <c r="H51" s="26"/>
      <c r="I51" s="9">
        <f t="shared" si="1"/>
        <v>0</v>
      </c>
      <c r="J51" s="26"/>
      <c r="K51" s="9">
        <f t="shared" si="2"/>
        <v>0</v>
      </c>
      <c r="L51" s="9">
        <f t="shared" si="3"/>
        <v>0</v>
      </c>
    </row>
    <row r="52" spans="1:12" x14ac:dyDescent="0.3">
      <c r="A52" s="65"/>
      <c r="B52" s="27" t="s">
        <v>80</v>
      </c>
      <c r="C52" s="75" t="s">
        <v>17</v>
      </c>
      <c r="D52" s="26">
        <v>5</v>
      </c>
      <c r="E52" s="26">
        <f>E49*D52</f>
        <v>55</v>
      </c>
      <c r="F52" s="26"/>
      <c r="G52" s="9">
        <f t="shared" si="0"/>
        <v>0</v>
      </c>
      <c r="H52" s="26"/>
      <c r="I52" s="9">
        <f t="shared" si="1"/>
        <v>0</v>
      </c>
      <c r="J52" s="26"/>
      <c r="K52" s="9">
        <f t="shared" si="2"/>
        <v>0</v>
      </c>
      <c r="L52" s="9">
        <f t="shared" si="3"/>
        <v>0</v>
      </c>
    </row>
    <row r="53" spans="1:12" x14ac:dyDescent="0.3">
      <c r="A53" s="65"/>
      <c r="B53" s="27" t="s">
        <v>9</v>
      </c>
      <c r="C53" s="75" t="s">
        <v>0</v>
      </c>
      <c r="D53" s="26">
        <v>0.8</v>
      </c>
      <c r="E53" s="26">
        <f>E48*D53</f>
        <v>8.8000000000000007</v>
      </c>
      <c r="F53" s="26"/>
      <c r="G53" s="9">
        <f t="shared" si="0"/>
        <v>0</v>
      </c>
      <c r="H53" s="26"/>
      <c r="I53" s="9">
        <f t="shared" si="1"/>
        <v>0</v>
      </c>
      <c r="J53" s="26"/>
      <c r="K53" s="9">
        <f t="shared" si="2"/>
        <v>0</v>
      </c>
      <c r="L53" s="9">
        <f t="shared" si="3"/>
        <v>0</v>
      </c>
    </row>
    <row r="54" spans="1:12" ht="27.6" x14ac:dyDescent="0.3">
      <c r="A54" s="65" t="s">
        <v>176</v>
      </c>
      <c r="B54" s="67" t="s">
        <v>187</v>
      </c>
      <c r="C54" s="74" t="s">
        <v>37</v>
      </c>
      <c r="D54" s="98"/>
      <c r="E54" s="103">
        <v>32</v>
      </c>
      <c r="F54" s="69"/>
      <c r="G54" s="9">
        <f t="shared" si="0"/>
        <v>0</v>
      </c>
      <c r="H54" s="26"/>
      <c r="I54" s="9">
        <f t="shared" si="1"/>
        <v>0</v>
      </c>
      <c r="J54" s="26"/>
      <c r="K54" s="9">
        <f t="shared" si="2"/>
        <v>0</v>
      </c>
      <c r="L54" s="9">
        <f t="shared" si="3"/>
        <v>0</v>
      </c>
    </row>
    <row r="55" spans="1:12" x14ac:dyDescent="0.3">
      <c r="A55" s="65"/>
      <c r="B55" s="25" t="s">
        <v>10</v>
      </c>
      <c r="C55" s="64" t="s">
        <v>31</v>
      </c>
      <c r="D55" s="16">
        <v>1</v>
      </c>
      <c r="E55" s="16">
        <f>E54*D55</f>
        <v>32</v>
      </c>
      <c r="F55" s="26"/>
      <c r="G55" s="9">
        <f t="shared" si="0"/>
        <v>0</v>
      </c>
      <c r="H55" s="26"/>
      <c r="I55" s="9">
        <f t="shared" si="1"/>
        <v>0</v>
      </c>
      <c r="J55" s="26"/>
      <c r="K55" s="9">
        <f t="shared" si="2"/>
        <v>0</v>
      </c>
      <c r="L55" s="9">
        <f t="shared" si="3"/>
        <v>0</v>
      </c>
    </row>
    <row r="56" spans="1:12" x14ac:dyDescent="0.3">
      <c r="A56" s="65"/>
      <c r="B56" s="27" t="s">
        <v>170</v>
      </c>
      <c r="C56" s="64" t="s">
        <v>31</v>
      </c>
      <c r="D56" s="26">
        <v>1.05</v>
      </c>
      <c r="E56" s="26">
        <f>D56*E54</f>
        <v>33.6</v>
      </c>
      <c r="F56" s="26"/>
      <c r="G56" s="9">
        <f t="shared" si="0"/>
        <v>0</v>
      </c>
      <c r="H56" s="26"/>
      <c r="I56" s="9">
        <f t="shared" si="1"/>
        <v>0</v>
      </c>
      <c r="J56" s="26"/>
      <c r="K56" s="9">
        <f t="shared" si="2"/>
        <v>0</v>
      </c>
      <c r="L56" s="9">
        <f t="shared" si="3"/>
        <v>0</v>
      </c>
    </row>
    <row r="57" spans="1:12" x14ac:dyDescent="0.3">
      <c r="A57" s="65"/>
      <c r="B57" s="27" t="s">
        <v>58</v>
      </c>
      <c r="C57" s="75" t="s">
        <v>1</v>
      </c>
      <c r="D57" s="26">
        <v>1.5</v>
      </c>
      <c r="E57" s="26">
        <f>E54*D57</f>
        <v>48</v>
      </c>
      <c r="F57" s="26"/>
      <c r="G57" s="9">
        <f t="shared" si="0"/>
        <v>0</v>
      </c>
      <c r="H57" s="26"/>
      <c r="I57" s="9">
        <f t="shared" si="1"/>
        <v>0</v>
      </c>
      <c r="J57" s="26"/>
      <c r="K57" s="9">
        <f t="shared" si="2"/>
        <v>0</v>
      </c>
      <c r="L57" s="9">
        <f t="shared" si="3"/>
        <v>0</v>
      </c>
    </row>
    <row r="58" spans="1:12" x14ac:dyDescent="0.3">
      <c r="A58" s="65"/>
      <c r="B58" s="27" t="s">
        <v>9</v>
      </c>
      <c r="C58" s="75" t="s">
        <v>0</v>
      </c>
      <c r="D58" s="26">
        <v>0.53</v>
      </c>
      <c r="E58" s="26">
        <f>E54*D58</f>
        <v>16.96</v>
      </c>
      <c r="F58" s="26"/>
      <c r="G58" s="9">
        <f t="shared" si="0"/>
        <v>0</v>
      </c>
      <c r="H58" s="26"/>
      <c r="I58" s="9">
        <f t="shared" si="1"/>
        <v>0</v>
      </c>
      <c r="J58" s="26"/>
      <c r="K58" s="9">
        <f t="shared" si="2"/>
        <v>0</v>
      </c>
      <c r="L58" s="9">
        <f t="shared" si="3"/>
        <v>0</v>
      </c>
    </row>
    <row r="59" spans="1:12" ht="27.6" x14ac:dyDescent="0.3">
      <c r="A59" s="59">
        <v>10</v>
      </c>
      <c r="B59" s="67" t="s">
        <v>182</v>
      </c>
      <c r="C59" s="74" t="s">
        <v>37</v>
      </c>
      <c r="D59" s="98"/>
      <c r="E59" s="103">
        <v>92</v>
      </c>
      <c r="F59" s="69"/>
      <c r="G59" s="9">
        <f t="shared" si="0"/>
        <v>0</v>
      </c>
      <c r="H59" s="26"/>
      <c r="I59" s="9">
        <f t="shared" si="1"/>
        <v>0</v>
      </c>
      <c r="J59" s="26"/>
      <c r="K59" s="9">
        <f t="shared" si="2"/>
        <v>0</v>
      </c>
      <c r="L59" s="9">
        <f t="shared" si="3"/>
        <v>0</v>
      </c>
    </row>
    <row r="60" spans="1:12" x14ac:dyDescent="0.3">
      <c r="A60" s="65"/>
      <c r="B60" s="25" t="s">
        <v>10</v>
      </c>
      <c r="C60" s="64" t="s">
        <v>31</v>
      </c>
      <c r="D60" s="16">
        <v>1</v>
      </c>
      <c r="E60" s="16">
        <f>E59*D60</f>
        <v>92</v>
      </c>
      <c r="F60" s="26"/>
      <c r="G60" s="9">
        <f t="shared" si="0"/>
        <v>0</v>
      </c>
      <c r="H60" s="26"/>
      <c r="I60" s="9">
        <f t="shared" si="1"/>
        <v>0</v>
      </c>
      <c r="J60" s="26"/>
      <c r="K60" s="9">
        <f t="shared" si="2"/>
        <v>0</v>
      </c>
      <c r="L60" s="9">
        <f t="shared" si="3"/>
        <v>0</v>
      </c>
    </row>
    <row r="61" spans="1:12" x14ac:dyDescent="0.3">
      <c r="A61" s="65"/>
      <c r="B61" s="27" t="s">
        <v>171</v>
      </c>
      <c r="C61" s="75" t="s">
        <v>1</v>
      </c>
      <c r="D61" s="26">
        <v>3</v>
      </c>
      <c r="E61" s="26">
        <f>E59*D61</f>
        <v>276</v>
      </c>
      <c r="F61" s="26"/>
      <c r="G61" s="9">
        <f t="shared" si="0"/>
        <v>0</v>
      </c>
      <c r="H61" s="26"/>
      <c r="I61" s="9">
        <f t="shared" si="1"/>
        <v>0</v>
      </c>
      <c r="J61" s="26"/>
      <c r="K61" s="9">
        <f t="shared" si="2"/>
        <v>0</v>
      </c>
      <c r="L61" s="9">
        <f t="shared" si="3"/>
        <v>0</v>
      </c>
    </row>
    <row r="62" spans="1:12" x14ac:dyDescent="0.3">
      <c r="A62" s="65"/>
      <c r="B62" s="27" t="s">
        <v>80</v>
      </c>
      <c r="C62" s="75" t="s">
        <v>17</v>
      </c>
      <c r="D62" s="26">
        <v>5</v>
      </c>
      <c r="E62" s="26">
        <f>E60*D62</f>
        <v>460</v>
      </c>
      <c r="F62" s="26"/>
      <c r="G62" s="9">
        <f t="shared" si="0"/>
        <v>0</v>
      </c>
      <c r="H62" s="26"/>
      <c r="I62" s="9">
        <f t="shared" si="1"/>
        <v>0</v>
      </c>
      <c r="J62" s="26"/>
      <c r="K62" s="9">
        <f t="shared" si="2"/>
        <v>0</v>
      </c>
      <c r="L62" s="9">
        <f t="shared" si="3"/>
        <v>0</v>
      </c>
    </row>
    <row r="63" spans="1:12" x14ac:dyDescent="0.3">
      <c r="A63" s="65"/>
      <c r="B63" s="27" t="s">
        <v>9</v>
      </c>
      <c r="C63" s="75" t="s">
        <v>0</v>
      </c>
      <c r="D63" s="26">
        <v>0.2</v>
      </c>
      <c r="E63" s="26">
        <f>E59*D63</f>
        <v>18.400000000000002</v>
      </c>
      <c r="F63" s="26"/>
      <c r="G63" s="9">
        <f t="shared" si="0"/>
        <v>0</v>
      </c>
      <c r="H63" s="26"/>
      <c r="I63" s="9">
        <f t="shared" si="1"/>
        <v>0</v>
      </c>
      <c r="J63" s="26"/>
      <c r="K63" s="9">
        <f t="shared" si="2"/>
        <v>0</v>
      </c>
      <c r="L63" s="9">
        <f t="shared" si="3"/>
        <v>0</v>
      </c>
    </row>
    <row r="64" spans="1:12" x14ac:dyDescent="0.3">
      <c r="A64" s="12">
        <v>11</v>
      </c>
      <c r="B64" s="6" t="s">
        <v>172</v>
      </c>
      <c r="C64" s="74" t="s">
        <v>30</v>
      </c>
      <c r="D64" s="14"/>
      <c r="E64" s="106">
        <f>6.8*2+10+10+9+10+18+10</f>
        <v>80.599999999999994</v>
      </c>
      <c r="F64" s="8"/>
      <c r="G64" s="9">
        <f t="shared" si="0"/>
        <v>0</v>
      </c>
      <c r="H64" s="8"/>
      <c r="I64" s="9">
        <f t="shared" si="1"/>
        <v>0</v>
      </c>
      <c r="J64" s="8"/>
      <c r="K64" s="9">
        <f t="shared" si="2"/>
        <v>0</v>
      </c>
      <c r="L64" s="9">
        <f t="shared" si="3"/>
        <v>0</v>
      </c>
    </row>
    <row r="65" spans="1:12" x14ac:dyDescent="0.3">
      <c r="A65" s="12"/>
      <c r="B65" s="25" t="s">
        <v>10</v>
      </c>
      <c r="C65" s="64" t="s">
        <v>31</v>
      </c>
      <c r="D65" s="16">
        <v>1</v>
      </c>
      <c r="E65" s="16">
        <f>E64*D65</f>
        <v>80.599999999999994</v>
      </c>
      <c r="F65" s="26"/>
      <c r="G65" s="9">
        <f t="shared" si="0"/>
        <v>0</v>
      </c>
      <c r="H65" s="31"/>
      <c r="I65" s="9">
        <f t="shared" si="1"/>
        <v>0</v>
      </c>
      <c r="J65" s="26"/>
      <c r="K65" s="9">
        <f t="shared" si="2"/>
        <v>0</v>
      </c>
      <c r="L65" s="9">
        <f t="shared" si="3"/>
        <v>0</v>
      </c>
    </row>
    <row r="66" spans="1:12" x14ac:dyDescent="0.3">
      <c r="A66" s="12"/>
      <c r="B66" s="27" t="s">
        <v>63</v>
      </c>
      <c r="C66" s="75" t="s">
        <v>54</v>
      </c>
      <c r="D66" s="26">
        <v>0.01</v>
      </c>
      <c r="E66" s="26">
        <f>E64*D66:D1111</f>
        <v>0.80599999999999994</v>
      </c>
      <c r="F66" s="26"/>
      <c r="G66" s="9">
        <f t="shared" si="0"/>
        <v>0</v>
      </c>
      <c r="H66" s="26"/>
      <c r="I66" s="9">
        <f t="shared" si="1"/>
        <v>0</v>
      </c>
      <c r="J66" s="26"/>
      <c r="K66" s="9">
        <f t="shared" si="2"/>
        <v>0</v>
      </c>
      <c r="L66" s="9">
        <f t="shared" si="3"/>
        <v>0</v>
      </c>
    </row>
    <row r="67" spans="1:12" x14ac:dyDescent="0.3">
      <c r="A67" s="12"/>
      <c r="B67" s="36" t="s">
        <v>2</v>
      </c>
      <c r="C67" s="93" t="s">
        <v>0</v>
      </c>
      <c r="D67" s="11">
        <v>0.7</v>
      </c>
      <c r="E67" s="8">
        <f>E64*D67</f>
        <v>56.419999999999995</v>
      </c>
      <c r="F67" s="8"/>
      <c r="G67" s="9">
        <f t="shared" si="0"/>
        <v>0</v>
      </c>
      <c r="H67" s="8"/>
      <c r="I67" s="9">
        <f t="shared" si="1"/>
        <v>0</v>
      </c>
      <c r="J67" s="8"/>
      <c r="K67" s="9">
        <f t="shared" si="2"/>
        <v>0</v>
      </c>
      <c r="L67" s="9">
        <f t="shared" si="3"/>
        <v>0</v>
      </c>
    </row>
    <row r="68" spans="1:12" x14ac:dyDescent="0.3">
      <c r="A68" s="12">
        <v>12</v>
      </c>
      <c r="B68" s="6" t="s">
        <v>181</v>
      </c>
      <c r="C68" s="74" t="s">
        <v>11</v>
      </c>
      <c r="D68" s="7"/>
      <c r="E68" s="105">
        <f>72.2*1.1+60*0.25</f>
        <v>94.420000000000016</v>
      </c>
      <c r="F68" s="8"/>
      <c r="G68" s="9">
        <f t="shared" si="0"/>
        <v>0</v>
      </c>
      <c r="H68" s="8"/>
      <c r="I68" s="9">
        <f t="shared" si="1"/>
        <v>0</v>
      </c>
      <c r="J68" s="8"/>
      <c r="K68" s="9">
        <f t="shared" si="2"/>
        <v>0</v>
      </c>
      <c r="L68" s="9">
        <f t="shared" si="3"/>
        <v>0</v>
      </c>
    </row>
    <row r="69" spans="1:12" x14ac:dyDescent="0.3">
      <c r="A69" s="12"/>
      <c r="B69" s="25" t="s">
        <v>10</v>
      </c>
      <c r="C69" s="64" t="s">
        <v>31</v>
      </c>
      <c r="D69" s="16">
        <v>1</v>
      </c>
      <c r="E69" s="16">
        <f>E68*D69</f>
        <v>94.420000000000016</v>
      </c>
      <c r="F69" s="26"/>
      <c r="G69" s="9">
        <f t="shared" si="0"/>
        <v>0</v>
      </c>
      <c r="H69" s="16"/>
      <c r="I69" s="9">
        <f t="shared" si="1"/>
        <v>0</v>
      </c>
      <c r="J69" s="16"/>
      <c r="K69" s="9">
        <f t="shared" si="2"/>
        <v>0</v>
      </c>
      <c r="L69" s="9">
        <f t="shared" si="3"/>
        <v>0</v>
      </c>
    </row>
    <row r="70" spans="1:12" x14ac:dyDescent="0.3">
      <c r="A70" s="12"/>
      <c r="B70" s="86" t="s">
        <v>173</v>
      </c>
      <c r="C70" s="64" t="s">
        <v>1</v>
      </c>
      <c r="D70" s="16">
        <v>1.1000000000000001</v>
      </c>
      <c r="E70" s="31">
        <f>E68*D70</f>
        <v>103.86200000000002</v>
      </c>
      <c r="F70" s="31"/>
      <c r="G70" s="9">
        <f t="shared" si="0"/>
        <v>0</v>
      </c>
      <c r="H70" s="31"/>
      <c r="I70" s="9">
        <f t="shared" si="1"/>
        <v>0</v>
      </c>
      <c r="J70" s="31"/>
      <c r="K70" s="9">
        <f t="shared" si="2"/>
        <v>0</v>
      </c>
      <c r="L70" s="9">
        <f t="shared" si="3"/>
        <v>0</v>
      </c>
    </row>
    <row r="71" spans="1:12" x14ac:dyDescent="0.3">
      <c r="A71" s="12"/>
      <c r="B71" s="32" t="s">
        <v>89</v>
      </c>
      <c r="C71" s="64" t="s">
        <v>1</v>
      </c>
      <c r="D71" s="16">
        <v>0.63</v>
      </c>
      <c r="E71" s="31">
        <f>E68*D71</f>
        <v>59.484600000000007</v>
      </c>
      <c r="F71" s="31"/>
      <c r="G71" s="9">
        <f t="shared" si="0"/>
        <v>0</v>
      </c>
      <c r="H71" s="31"/>
      <c r="I71" s="9">
        <f t="shared" si="1"/>
        <v>0</v>
      </c>
      <c r="J71" s="31"/>
      <c r="K71" s="9">
        <f t="shared" si="2"/>
        <v>0</v>
      </c>
      <c r="L71" s="9">
        <f t="shared" si="3"/>
        <v>0</v>
      </c>
    </row>
    <row r="72" spans="1:12" x14ac:dyDescent="0.3">
      <c r="A72" s="12"/>
      <c r="B72" s="32" t="s">
        <v>90</v>
      </c>
      <c r="C72" s="64" t="s">
        <v>1</v>
      </c>
      <c r="D72" s="16">
        <v>0.12</v>
      </c>
      <c r="E72" s="31">
        <f>E68*D72</f>
        <v>11.330400000000001</v>
      </c>
      <c r="F72" s="31"/>
      <c r="G72" s="9">
        <f t="shared" ref="G72:G121" si="4">F72*E72</f>
        <v>0</v>
      </c>
      <c r="H72" s="31"/>
      <c r="I72" s="9">
        <f t="shared" ref="I72:I121" si="5">H72*E72</f>
        <v>0</v>
      </c>
      <c r="J72" s="31"/>
      <c r="K72" s="9">
        <f t="shared" ref="K72:K121" si="6">J72*E72</f>
        <v>0</v>
      </c>
      <c r="L72" s="9">
        <f t="shared" ref="L72:L121" si="7">G72+I72+K72</f>
        <v>0</v>
      </c>
    </row>
    <row r="73" spans="1:12" x14ac:dyDescent="0.3">
      <c r="A73" s="12"/>
      <c r="B73" s="87" t="s">
        <v>15</v>
      </c>
      <c r="C73" s="64" t="s">
        <v>13</v>
      </c>
      <c r="D73" s="16"/>
      <c r="E73" s="31">
        <v>3</v>
      </c>
      <c r="F73" s="31"/>
      <c r="G73" s="9">
        <f t="shared" si="4"/>
        <v>0</v>
      </c>
      <c r="H73" s="31"/>
      <c r="I73" s="9">
        <f t="shared" si="5"/>
        <v>0</v>
      </c>
      <c r="J73" s="31"/>
      <c r="K73" s="9">
        <f t="shared" si="6"/>
        <v>0</v>
      </c>
      <c r="L73" s="9">
        <f t="shared" si="7"/>
        <v>0</v>
      </c>
    </row>
    <row r="74" spans="1:12" x14ac:dyDescent="0.3">
      <c r="A74" s="12"/>
      <c r="B74" s="87" t="s">
        <v>16</v>
      </c>
      <c r="C74" s="64" t="s">
        <v>0</v>
      </c>
      <c r="D74" s="16">
        <v>0.2</v>
      </c>
      <c r="E74" s="31">
        <f>E68*D74</f>
        <v>18.884000000000004</v>
      </c>
      <c r="F74" s="31"/>
      <c r="G74" s="9">
        <f t="shared" si="4"/>
        <v>0</v>
      </c>
      <c r="H74" s="31"/>
      <c r="I74" s="9">
        <f t="shared" si="5"/>
        <v>0</v>
      </c>
      <c r="J74" s="31"/>
      <c r="K74" s="9">
        <f t="shared" si="6"/>
        <v>0</v>
      </c>
      <c r="L74" s="9">
        <f t="shared" si="7"/>
        <v>0</v>
      </c>
    </row>
    <row r="75" spans="1:12" ht="27.6" x14ac:dyDescent="0.3">
      <c r="A75" s="12">
        <v>13</v>
      </c>
      <c r="B75" s="6" t="s">
        <v>183</v>
      </c>
      <c r="C75" s="74" t="s">
        <v>11</v>
      </c>
      <c r="D75" s="7"/>
      <c r="E75" s="105">
        <v>320</v>
      </c>
      <c r="F75" s="8"/>
      <c r="G75" s="9">
        <f t="shared" si="4"/>
        <v>0</v>
      </c>
      <c r="H75" s="8"/>
      <c r="I75" s="9">
        <f t="shared" si="5"/>
        <v>0</v>
      </c>
      <c r="J75" s="8"/>
      <c r="K75" s="9">
        <f t="shared" si="6"/>
        <v>0</v>
      </c>
      <c r="L75" s="9">
        <f t="shared" si="7"/>
        <v>0</v>
      </c>
    </row>
    <row r="76" spans="1:12" x14ac:dyDescent="0.3">
      <c r="A76" s="12"/>
      <c r="B76" s="25" t="s">
        <v>10</v>
      </c>
      <c r="C76" s="64" t="s">
        <v>31</v>
      </c>
      <c r="D76" s="16">
        <v>1</v>
      </c>
      <c r="E76" s="16">
        <f>E75*D76</f>
        <v>320</v>
      </c>
      <c r="F76" s="26"/>
      <c r="G76" s="9">
        <f t="shared" si="4"/>
        <v>0</v>
      </c>
      <c r="H76" s="16"/>
      <c r="I76" s="9">
        <f t="shared" si="5"/>
        <v>0</v>
      </c>
      <c r="J76" s="16"/>
      <c r="K76" s="9">
        <f t="shared" si="6"/>
        <v>0</v>
      </c>
      <c r="L76" s="9">
        <f t="shared" si="7"/>
        <v>0</v>
      </c>
    </row>
    <row r="77" spans="1:12" x14ac:dyDescent="0.3">
      <c r="A77" s="12"/>
      <c r="B77" s="25" t="s">
        <v>91</v>
      </c>
      <c r="C77" s="64" t="s">
        <v>1</v>
      </c>
      <c r="D77" s="16">
        <v>0.8</v>
      </c>
      <c r="E77" s="31">
        <f>E75*D77</f>
        <v>256</v>
      </c>
      <c r="F77" s="31"/>
      <c r="G77" s="9">
        <f t="shared" si="4"/>
        <v>0</v>
      </c>
      <c r="H77" s="31"/>
      <c r="I77" s="9">
        <f t="shared" si="5"/>
        <v>0</v>
      </c>
      <c r="J77" s="31"/>
      <c r="K77" s="9">
        <f t="shared" si="6"/>
        <v>0</v>
      </c>
      <c r="L77" s="9">
        <f t="shared" si="7"/>
        <v>0</v>
      </c>
    </row>
    <row r="78" spans="1:12" x14ac:dyDescent="0.3">
      <c r="A78" s="12"/>
      <c r="B78" s="86" t="s">
        <v>88</v>
      </c>
      <c r="C78" s="64" t="s">
        <v>1</v>
      </c>
      <c r="D78" s="16">
        <v>0.7</v>
      </c>
      <c r="E78" s="31">
        <f>E75*D78</f>
        <v>224</v>
      </c>
      <c r="F78" s="31"/>
      <c r="G78" s="9">
        <f t="shared" si="4"/>
        <v>0</v>
      </c>
      <c r="H78" s="31"/>
      <c r="I78" s="9">
        <f t="shared" si="5"/>
        <v>0</v>
      </c>
      <c r="J78" s="31"/>
      <c r="K78" s="9">
        <f t="shared" si="6"/>
        <v>0</v>
      </c>
      <c r="L78" s="9">
        <f t="shared" si="7"/>
        <v>0</v>
      </c>
    </row>
    <row r="79" spans="1:12" x14ac:dyDescent="0.3">
      <c r="A79" s="12"/>
      <c r="B79" s="32" t="s">
        <v>89</v>
      </c>
      <c r="C79" s="64" t="s">
        <v>1</v>
      </c>
      <c r="D79" s="16">
        <v>0.45</v>
      </c>
      <c r="E79" s="31">
        <f>E75*D79</f>
        <v>144</v>
      </c>
      <c r="F79" s="31"/>
      <c r="G79" s="9">
        <f t="shared" si="4"/>
        <v>0</v>
      </c>
      <c r="H79" s="31"/>
      <c r="I79" s="9">
        <f t="shared" si="5"/>
        <v>0</v>
      </c>
      <c r="J79" s="31"/>
      <c r="K79" s="9">
        <f t="shared" si="6"/>
        <v>0</v>
      </c>
      <c r="L79" s="9">
        <f t="shared" si="7"/>
        <v>0</v>
      </c>
    </row>
    <row r="80" spans="1:12" x14ac:dyDescent="0.3">
      <c r="A80" s="12"/>
      <c r="B80" s="32" t="s">
        <v>90</v>
      </c>
      <c r="C80" s="64" t="s">
        <v>1</v>
      </c>
      <c r="D80" s="16">
        <v>0.12</v>
      </c>
      <c r="E80" s="31">
        <f>E75*D80</f>
        <v>38.4</v>
      </c>
      <c r="F80" s="31"/>
      <c r="G80" s="9">
        <f t="shared" si="4"/>
        <v>0</v>
      </c>
      <c r="H80" s="31"/>
      <c r="I80" s="9">
        <f t="shared" si="5"/>
        <v>0</v>
      </c>
      <c r="J80" s="31"/>
      <c r="K80" s="9">
        <f t="shared" si="6"/>
        <v>0</v>
      </c>
      <c r="L80" s="9">
        <f t="shared" si="7"/>
        <v>0</v>
      </c>
    </row>
    <row r="81" spans="1:12" x14ac:dyDescent="0.3">
      <c r="A81" s="12"/>
      <c r="B81" s="33" t="s">
        <v>14</v>
      </c>
      <c r="C81" s="76" t="s">
        <v>12</v>
      </c>
      <c r="D81" s="99"/>
      <c r="E81" s="26">
        <v>5</v>
      </c>
      <c r="F81" s="26"/>
      <c r="G81" s="9">
        <f t="shared" si="4"/>
        <v>0</v>
      </c>
      <c r="H81" s="34"/>
      <c r="I81" s="9">
        <f t="shared" si="5"/>
        <v>0</v>
      </c>
      <c r="J81" s="34"/>
      <c r="K81" s="9">
        <f t="shared" si="6"/>
        <v>0</v>
      </c>
      <c r="L81" s="9">
        <f t="shared" si="7"/>
        <v>0</v>
      </c>
    </row>
    <row r="82" spans="1:12" x14ac:dyDescent="0.3">
      <c r="A82" s="12"/>
      <c r="B82" s="87" t="s">
        <v>16</v>
      </c>
      <c r="C82" s="64" t="s">
        <v>0</v>
      </c>
      <c r="D82" s="16">
        <v>0.12</v>
      </c>
      <c r="E82" s="31">
        <f>E75*D82</f>
        <v>38.4</v>
      </c>
      <c r="F82" s="31"/>
      <c r="G82" s="9">
        <f t="shared" si="4"/>
        <v>0</v>
      </c>
      <c r="H82" s="31"/>
      <c r="I82" s="9">
        <f t="shared" si="5"/>
        <v>0</v>
      </c>
      <c r="J82" s="31"/>
      <c r="K82" s="9">
        <f t="shared" si="6"/>
        <v>0</v>
      </c>
      <c r="L82" s="9">
        <f t="shared" si="7"/>
        <v>0</v>
      </c>
    </row>
    <row r="83" spans="1:12" ht="27.6" x14ac:dyDescent="0.3">
      <c r="A83" s="12">
        <v>14</v>
      </c>
      <c r="B83" s="6" t="s">
        <v>93</v>
      </c>
      <c r="C83" s="74" t="s">
        <v>11</v>
      </c>
      <c r="D83" s="7"/>
      <c r="E83" s="105">
        <f>1.7*6.7*4+2.3*4+9.3*1.8*2</f>
        <v>88.240000000000009</v>
      </c>
      <c r="F83" s="8"/>
      <c r="G83" s="9">
        <f t="shared" si="4"/>
        <v>0</v>
      </c>
      <c r="H83" s="8"/>
      <c r="I83" s="9">
        <f t="shared" si="5"/>
        <v>0</v>
      </c>
      <c r="J83" s="8"/>
      <c r="K83" s="9">
        <f t="shared" si="6"/>
        <v>0</v>
      </c>
      <c r="L83" s="9">
        <f t="shared" si="7"/>
        <v>0</v>
      </c>
    </row>
    <row r="84" spans="1:12" x14ac:dyDescent="0.3">
      <c r="A84" s="12"/>
      <c r="B84" s="25" t="s">
        <v>10</v>
      </c>
      <c r="C84" s="64" t="s">
        <v>31</v>
      </c>
      <c r="D84" s="16">
        <v>1</v>
      </c>
      <c r="E84" s="16">
        <f>E83*D84</f>
        <v>88.240000000000009</v>
      </c>
      <c r="F84" s="26"/>
      <c r="G84" s="9">
        <f t="shared" si="4"/>
        <v>0</v>
      </c>
      <c r="H84" s="16"/>
      <c r="I84" s="9">
        <f t="shared" si="5"/>
        <v>0</v>
      </c>
      <c r="J84" s="16"/>
      <c r="K84" s="9">
        <f t="shared" si="6"/>
        <v>0</v>
      </c>
      <c r="L84" s="9">
        <f t="shared" si="7"/>
        <v>0</v>
      </c>
    </row>
    <row r="85" spans="1:12" x14ac:dyDescent="0.3">
      <c r="A85" s="12"/>
      <c r="B85" s="86" t="s">
        <v>102</v>
      </c>
      <c r="C85" s="64" t="s">
        <v>31</v>
      </c>
      <c r="D85" s="16">
        <v>1.1000000000000001</v>
      </c>
      <c r="E85" s="31">
        <f>E83*D85</f>
        <v>97.064000000000021</v>
      </c>
      <c r="F85" s="31"/>
      <c r="G85" s="9">
        <f t="shared" si="4"/>
        <v>0</v>
      </c>
      <c r="H85" s="31"/>
      <c r="I85" s="9">
        <f t="shared" si="5"/>
        <v>0</v>
      </c>
      <c r="J85" s="31"/>
      <c r="K85" s="9">
        <f t="shared" si="6"/>
        <v>0</v>
      </c>
      <c r="L85" s="9">
        <f t="shared" si="7"/>
        <v>0</v>
      </c>
    </row>
    <row r="86" spans="1:12" x14ac:dyDescent="0.3">
      <c r="A86" s="12"/>
      <c r="B86" s="32" t="s">
        <v>80</v>
      </c>
      <c r="C86" s="64" t="s">
        <v>17</v>
      </c>
      <c r="D86" s="16">
        <v>1</v>
      </c>
      <c r="E86" s="31">
        <f>E83*D86</f>
        <v>88.240000000000009</v>
      </c>
      <c r="F86" s="31"/>
      <c r="G86" s="9">
        <f t="shared" si="4"/>
        <v>0</v>
      </c>
      <c r="H86" s="31"/>
      <c r="I86" s="9">
        <f t="shared" si="5"/>
        <v>0</v>
      </c>
      <c r="J86" s="31"/>
      <c r="K86" s="9">
        <f t="shared" si="6"/>
        <v>0</v>
      </c>
      <c r="L86" s="9">
        <f t="shared" si="7"/>
        <v>0</v>
      </c>
    </row>
    <row r="87" spans="1:12" x14ac:dyDescent="0.3">
      <c r="A87" s="12"/>
      <c r="B87" s="32" t="s">
        <v>94</v>
      </c>
      <c r="C87" s="64" t="s">
        <v>1</v>
      </c>
      <c r="D87" s="16">
        <v>0.45</v>
      </c>
      <c r="E87" s="31">
        <f>E83*D87</f>
        <v>39.708000000000006</v>
      </c>
      <c r="F87" s="31"/>
      <c r="G87" s="9">
        <f t="shared" si="4"/>
        <v>0</v>
      </c>
      <c r="H87" s="31"/>
      <c r="I87" s="9">
        <f t="shared" si="5"/>
        <v>0</v>
      </c>
      <c r="J87" s="31"/>
      <c r="K87" s="9">
        <f t="shared" si="6"/>
        <v>0</v>
      </c>
      <c r="L87" s="9">
        <f t="shared" si="7"/>
        <v>0</v>
      </c>
    </row>
    <row r="88" spans="1:12" x14ac:dyDescent="0.3">
      <c r="A88" s="12"/>
      <c r="B88" s="87" t="s">
        <v>16</v>
      </c>
      <c r="C88" s="64" t="s">
        <v>0</v>
      </c>
      <c r="D88" s="16">
        <v>0.4</v>
      </c>
      <c r="E88" s="31">
        <f>E83*D88</f>
        <v>35.296000000000006</v>
      </c>
      <c r="F88" s="31"/>
      <c r="G88" s="9">
        <f t="shared" si="4"/>
        <v>0</v>
      </c>
      <c r="H88" s="31"/>
      <c r="I88" s="9">
        <f t="shared" si="5"/>
        <v>0</v>
      </c>
      <c r="J88" s="31"/>
      <c r="K88" s="9">
        <f t="shared" si="6"/>
        <v>0</v>
      </c>
      <c r="L88" s="9">
        <f t="shared" si="7"/>
        <v>0</v>
      </c>
    </row>
    <row r="89" spans="1:12" x14ac:dyDescent="0.3">
      <c r="A89" s="65" t="s">
        <v>177</v>
      </c>
      <c r="B89" s="67" t="s">
        <v>135</v>
      </c>
      <c r="C89" s="74" t="s">
        <v>30</v>
      </c>
      <c r="D89" s="98"/>
      <c r="E89" s="103">
        <v>36</v>
      </c>
      <c r="F89" s="69"/>
      <c r="G89" s="9">
        <f t="shared" si="4"/>
        <v>0</v>
      </c>
      <c r="H89" s="26"/>
      <c r="I89" s="9">
        <f t="shared" si="5"/>
        <v>0</v>
      </c>
      <c r="J89" s="26"/>
      <c r="K89" s="9">
        <f t="shared" si="6"/>
        <v>0</v>
      </c>
      <c r="L89" s="9">
        <f t="shared" si="7"/>
        <v>0</v>
      </c>
    </row>
    <row r="90" spans="1:12" x14ac:dyDescent="0.3">
      <c r="A90" s="65"/>
      <c r="B90" s="25" t="s">
        <v>10</v>
      </c>
      <c r="C90" s="64" t="s">
        <v>30</v>
      </c>
      <c r="D90" s="16">
        <v>1</v>
      </c>
      <c r="E90" s="16">
        <f>E89*D90</f>
        <v>36</v>
      </c>
      <c r="F90" s="26"/>
      <c r="G90" s="9">
        <f t="shared" si="4"/>
        <v>0</v>
      </c>
      <c r="H90" s="26"/>
      <c r="I90" s="9">
        <f t="shared" si="5"/>
        <v>0</v>
      </c>
      <c r="J90" s="26"/>
      <c r="K90" s="9">
        <f t="shared" si="6"/>
        <v>0</v>
      </c>
      <c r="L90" s="9">
        <f t="shared" si="7"/>
        <v>0</v>
      </c>
    </row>
    <row r="91" spans="1:12" x14ac:dyDescent="0.3">
      <c r="A91" s="65"/>
      <c r="B91" s="27" t="s">
        <v>106</v>
      </c>
      <c r="C91" s="64" t="s">
        <v>30</v>
      </c>
      <c r="D91" s="26">
        <v>1.1000000000000001</v>
      </c>
      <c r="E91" s="26">
        <f>D91*E89</f>
        <v>39.6</v>
      </c>
      <c r="F91" s="26"/>
      <c r="G91" s="9">
        <f t="shared" si="4"/>
        <v>0</v>
      </c>
      <c r="H91" s="26"/>
      <c r="I91" s="9">
        <f t="shared" si="5"/>
        <v>0</v>
      </c>
      <c r="J91" s="26"/>
      <c r="K91" s="9">
        <f t="shared" si="6"/>
        <v>0</v>
      </c>
      <c r="L91" s="9">
        <f t="shared" si="7"/>
        <v>0</v>
      </c>
    </row>
    <row r="92" spans="1:12" x14ac:dyDescent="0.3">
      <c r="A92" s="65"/>
      <c r="B92" s="27" t="s">
        <v>108</v>
      </c>
      <c r="C92" s="75" t="s">
        <v>12</v>
      </c>
      <c r="D92" s="26"/>
      <c r="E92" s="100">
        <v>4</v>
      </c>
      <c r="F92" s="26"/>
      <c r="G92" s="9">
        <f t="shared" si="4"/>
        <v>0</v>
      </c>
      <c r="H92" s="26"/>
      <c r="I92" s="9">
        <f t="shared" si="5"/>
        <v>0</v>
      </c>
      <c r="J92" s="26"/>
      <c r="K92" s="9">
        <f t="shared" si="6"/>
        <v>0</v>
      </c>
      <c r="L92" s="9">
        <f t="shared" si="7"/>
        <v>0</v>
      </c>
    </row>
    <row r="93" spans="1:12" x14ac:dyDescent="0.3">
      <c r="A93" s="65"/>
      <c r="B93" s="27" t="s">
        <v>107</v>
      </c>
      <c r="C93" s="75" t="s">
        <v>12</v>
      </c>
      <c r="D93" s="26">
        <v>2</v>
      </c>
      <c r="E93" s="100">
        <f>E89*D93</f>
        <v>72</v>
      </c>
      <c r="F93" s="26"/>
      <c r="G93" s="9">
        <f t="shared" si="4"/>
        <v>0</v>
      </c>
      <c r="H93" s="26"/>
      <c r="I93" s="9">
        <f t="shared" si="5"/>
        <v>0</v>
      </c>
      <c r="J93" s="26"/>
      <c r="K93" s="9">
        <f t="shared" si="6"/>
        <v>0</v>
      </c>
      <c r="L93" s="9">
        <f t="shared" si="7"/>
        <v>0</v>
      </c>
    </row>
    <row r="94" spans="1:12" x14ac:dyDescent="0.3">
      <c r="A94" s="65"/>
      <c r="B94" s="27" t="s">
        <v>96</v>
      </c>
      <c r="C94" s="75" t="s">
        <v>12</v>
      </c>
      <c r="D94" s="26">
        <v>0.2</v>
      </c>
      <c r="E94" s="100">
        <v>4</v>
      </c>
      <c r="F94" s="26"/>
      <c r="G94" s="9">
        <f t="shared" si="4"/>
        <v>0</v>
      </c>
      <c r="H94" s="26"/>
      <c r="I94" s="9">
        <f t="shared" si="5"/>
        <v>0</v>
      </c>
      <c r="J94" s="26"/>
      <c r="K94" s="9">
        <f t="shared" si="6"/>
        <v>0</v>
      </c>
      <c r="L94" s="9">
        <f t="shared" si="7"/>
        <v>0</v>
      </c>
    </row>
    <row r="95" spans="1:12" x14ac:dyDescent="0.3">
      <c r="A95" s="65"/>
      <c r="B95" s="27" t="s">
        <v>80</v>
      </c>
      <c r="C95" s="75" t="s">
        <v>17</v>
      </c>
      <c r="D95" s="26">
        <v>0.8</v>
      </c>
      <c r="E95" s="26">
        <f>E90*D95</f>
        <v>28.8</v>
      </c>
      <c r="F95" s="26"/>
      <c r="G95" s="9">
        <f t="shared" si="4"/>
        <v>0</v>
      </c>
      <c r="H95" s="26"/>
      <c r="I95" s="9">
        <f t="shared" si="5"/>
        <v>0</v>
      </c>
      <c r="J95" s="26"/>
      <c r="K95" s="9">
        <f t="shared" si="6"/>
        <v>0</v>
      </c>
      <c r="L95" s="9">
        <f t="shared" si="7"/>
        <v>0</v>
      </c>
    </row>
    <row r="96" spans="1:12" x14ac:dyDescent="0.3">
      <c r="A96" s="65"/>
      <c r="B96" s="27" t="s">
        <v>9</v>
      </c>
      <c r="C96" s="75" t="s">
        <v>0</v>
      </c>
      <c r="D96" s="26">
        <v>0.53</v>
      </c>
      <c r="E96" s="26">
        <f>E89*D96</f>
        <v>19.080000000000002</v>
      </c>
      <c r="F96" s="26"/>
      <c r="G96" s="9">
        <f t="shared" si="4"/>
        <v>0</v>
      </c>
      <c r="H96" s="26"/>
      <c r="I96" s="9">
        <f t="shared" si="5"/>
        <v>0</v>
      </c>
      <c r="J96" s="26"/>
      <c r="K96" s="9">
        <f t="shared" si="6"/>
        <v>0</v>
      </c>
      <c r="L96" s="9">
        <f t="shared" si="7"/>
        <v>0</v>
      </c>
    </row>
    <row r="97" spans="1:12" x14ac:dyDescent="0.3">
      <c r="A97" s="65" t="s">
        <v>174</v>
      </c>
      <c r="B97" s="67" t="s">
        <v>113</v>
      </c>
      <c r="C97" s="74" t="s">
        <v>30</v>
      </c>
      <c r="D97" s="98"/>
      <c r="E97" s="103">
        <f>10+7*4</f>
        <v>38</v>
      </c>
      <c r="F97" s="69"/>
      <c r="G97" s="9">
        <f t="shared" si="4"/>
        <v>0</v>
      </c>
      <c r="H97" s="26"/>
      <c r="I97" s="9">
        <f t="shared" si="5"/>
        <v>0</v>
      </c>
      <c r="J97" s="26"/>
      <c r="K97" s="9">
        <f t="shared" si="6"/>
        <v>0</v>
      </c>
      <c r="L97" s="9">
        <f t="shared" si="7"/>
        <v>0</v>
      </c>
    </row>
    <row r="98" spans="1:12" x14ac:dyDescent="0.3">
      <c r="A98" s="65"/>
      <c r="B98" s="25" t="s">
        <v>10</v>
      </c>
      <c r="C98" s="64" t="s">
        <v>30</v>
      </c>
      <c r="D98" s="16">
        <v>1</v>
      </c>
      <c r="E98" s="16">
        <f>E97*D98</f>
        <v>38</v>
      </c>
      <c r="F98" s="26"/>
      <c r="G98" s="9">
        <f t="shared" si="4"/>
        <v>0</v>
      </c>
      <c r="H98" s="26"/>
      <c r="I98" s="9">
        <f t="shared" si="5"/>
        <v>0</v>
      </c>
      <c r="J98" s="26"/>
      <c r="K98" s="9">
        <f t="shared" si="6"/>
        <v>0</v>
      </c>
      <c r="L98" s="9">
        <f t="shared" si="7"/>
        <v>0</v>
      </c>
    </row>
    <row r="99" spans="1:12" x14ac:dyDescent="0.3">
      <c r="A99" s="65"/>
      <c r="B99" s="27" t="s">
        <v>117</v>
      </c>
      <c r="C99" s="64" t="s">
        <v>30</v>
      </c>
      <c r="D99" s="26">
        <v>1.1000000000000001</v>
      </c>
      <c r="E99" s="26">
        <f>D99*E97</f>
        <v>41.800000000000004</v>
      </c>
      <c r="F99" s="26"/>
      <c r="G99" s="9">
        <f t="shared" si="4"/>
        <v>0</v>
      </c>
      <c r="H99" s="26"/>
      <c r="I99" s="9">
        <f t="shared" si="5"/>
        <v>0</v>
      </c>
      <c r="J99" s="26"/>
      <c r="K99" s="9">
        <f t="shared" si="6"/>
        <v>0</v>
      </c>
      <c r="L99" s="9">
        <f t="shared" si="7"/>
        <v>0</v>
      </c>
    </row>
    <row r="100" spans="1:12" x14ac:dyDescent="0.3">
      <c r="A100" s="65"/>
      <c r="B100" s="27" t="s">
        <v>107</v>
      </c>
      <c r="C100" s="75" t="s">
        <v>12</v>
      </c>
      <c r="D100" s="26">
        <v>2</v>
      </c>
      <c r="E100" s="100">
        <f>E97*D100</f>
        <v>76</v>
      </c>
      <c r="F100" s="26"/>
      <c r="G100" s="9">
        <f t="shared" si="4"/>
        <v>0</v>
      </c>
      <c r="H100" s="26"/>
      <c r="I100" s="9">
        <f t="shared" si="5"/>
        <v>0</v>
      </c>
      <c r="J100" s="26"/>
      <c r="K100" s="9">
        <f t="shared" si="6"/>
        <v>0</v>
      </c>
      <c r="L100" s="9">
        <f t="shared" si="7"/>
        <v>0</v>
      </c>
    </row>
    <row r="101" spans="1:12" x14ac:dyDescent="0.3">
      <c r="A101" s="65"/>
      <c r="B101" s="27" t="s">
        <v>80</v>
      </c>
      <c r="C101" s="75" t="s">
        <v>17</v>
      </c>
      <c r="D101" s="26">
        <v>1</v>
      </c>
      <c r="E101" s="26">
        <f>E98*D101</f>
        <v>38</v>
      </c>
      <c r="F101" s="26"/>
      <c r="G101" s="9">
        <f t="shared" si="4"/>
        <v>0</v>
      </c>
      <c r="H101" s="26"/>
      <c r="I101" s="9">
        <f t="shared" si="5"/>
        <v>0</v>
      </c>
      <c r="J101" s="26"/>
      <c r="K101" s="9">
        <f t="shared" si="6"/>
        <v>0</v>
      </c>
      <c r="L101" s="9">
        <f t="shared" si="7"/>
        <v>0</v>
      </c>
    </row>
    <row r="102" spans="1:12" x14ac:dyDescent="0.3">
      <c r="A102" s="65"/>
      <c r="B102" s="27" t="s">
        <v>9</v>
      </c>
      <c r="C102" s="75" t="s">
        <v>0</v>
      </c>
      <c r="D102" s="26">
        <v>0.8</v>
      </c>
      <c r="E102" s="26">
        <f>E97*D102</f>
        <v>30.400000000000002</v>
      </c>
      <c r="F102" s="26"/>
      <c r="G102" s="9">
        <f t="shared" si="4"/>
        <v>0</v>
      </c>
      <c r="H102" s="26"/>
      <c r="I102" s="9">
        <f t="shared" si="5"/>
        <v>0</v>
      </c>
      <c r="J102" s="26"/>
      <c r="K102" s="9">
        <f t="shared" si="6"/>
        <v>0</v>
      </c>
      <c r="L102" s="9">
        <f t="shared" si="7"/>
        <v>0</v>
      </c>
    </row>
    <row r="103" spans="1:12" ht="27.6" x14ac:dyDescent="0.3">
      <c r="A103" s="65" t="s">
        <v>98</v>
      </c>
      <c r="B103" s="67" t="s">
        <v>115</v>
      </c>
      <c r="C103" s="74" t="s">
        <v>12</v>
      </c>
      <c r="D103" s="98"/>
      <c r="E103" s="68">
        <v>1</v>
      </c>
      <c r="F103" s="69"/>
      <c r="G103" s="9">
        <f t="shared" si="4"/>
        <v>0</v>
      </c>
      <c r="H103" s="26"/>
      <c r="I103" s="9">
        <f t="shared" si="5"/>
        <v>0</v>
      </c>
      <c r="J103" s="26"/>
      <c r="K103" s="9">
        <f t="shared" si="6"/>
        <v>0</v>
      </c>
      <c r="L103" s="9">
        <f t="shared" si="7"/>
        <v>0</v>
      </c>
    </row>
    <row r="104" spans="1:12" x14ac:dyDescent="0.3">
      <c r="A104" s="65"/>
      <c r="B104" s="25" t="s">
        <v>10</v>
      </c>
      <c r="C104" s="64" t="s">
        <v>30</v>
      </c>
      <c r="D104" s="16">
        <v>1</v>
      </c>
      <c r="E104" s="16">
        <f>E103*D104</f>
        <v>1</v>
      </c>
      <c r="F104" s="26"/>
      <c r="G104" s="9">
        <f t="shared" si="4"/>
        <v>0</v>
      </c>
      <c r="H104" s="26"/>
      <c r="I104" s="9">
        <f t="shared" si="5"/>
        <v>0</v>
      </c>
      <c r="J104" s="26"/>
      <c r="K104" s="9">
        <f t="shared" si="6"/>
        <v>0</v>
      </c>
      <c r="L104" s="9">
        <f t="shared" si="7"/>
        <v>0</v>
      </c>
    </row>
    <row r="105" spans="1:12" x14ac:dyDescent="0.3">
      <c r="A105" s="65"/>
      <c r="B105" s="27" t="s">
        <v>116</v>
      </c>
      <c r="C105" s="64" t="s">
        <v>31</v>
      </c>
      <c r="D105" s="26">
        <v>3.5</v>
      </c>
      <c r="E105" s="26">
        <f>D105*E103</f>
        <v>3.5</v>
      </c>
      <c r="F105" s="26"/>
      <c r="G105" s="9">
        <f t="shared" si="4"/>
        <v>0</v>
      </c>
      <c r="H105" s="26"/>
      <c r="I105" s="9">
        <f t="shared" si="5"/>
        <v>0</v>
      </c>
      <c r="J105" s="26"/>
      <c r="K105" s="9">
        <f t="shared" si="6"/>
        <v>0</v>
      </c>
      <c r="L105" s="9">
        <f t="shared" si="7"/>
        <v>0</v>
      </c>
    </row>
    <row r="106" spans="1:12" x14ac:dyDescent="0.3">
      <c r="A106" s="65"/>
      <c r="B106" s="27" t="s">
        <v>118</v>
      </c>
      <c r="C106" s="75" t="s">
        <v>30</v>
      </c>
      <c r="D106" s="26"/>
      <c r="E106" s="100">
        <v>8</v>
      </c>
      <c r="F106" s="26"/>
      <c r="G106" s="9">
        <f t="shared" si="4"/>
        <v>0</v>
      </c>
      <c r="H106" s="26"/>
      <c r="I106" s="9">
        <f t="shared" si="5"/>
        <v>0</v>
      </c>
      <c r="J106" s="26"/>
      <c r="K106" s="9">
        <f t="shared" si="6"/>
        <v>0</v>
      </c>
      <c r="L106" s="9">
        <f t="shared" si="7"/>
        <v>0</v>
      </c>
    </row>
    <row r="107" spans="1:12" x14ac:dyDescent="0.3">
      <c r="A107" s="65"/>
      <c r="B107" s="27" t="s">
        <v>119</v>
      </c>
      <c r="C107" s="75" t="s">
        <v>17</v>
      </c>
      <c r="D107" s="26">
        <v>4</v>
      </c>
      <c r="E107" s="26">
        <f>E104*D107</f>
        <v>4</v>
      </c>
      <c r="F107" s="26"/>
      <c r="G107" s="9">
        <f t="shared" si="4"/>
        <v>0</v>
      </c>
      <c r="H107" s="26"/>
      <c r="I107" s="9">
        <f t="shared" si="5"/>
        <v>0</v>
      </c>
      <c r="J107" s="26"/>
      <c r="K107" s="9">
        <f t="shared" si="6"/>
        <v>0</v>
      </c>
      <c r="L107" s="9">
        <f t="shared" si="7"/>
        <v>0</v>
      </c>
    </row>
    <row r="108" spans="1:12" x14ac:dyDescent="0.3">
      <c r="A108" s="65"/>
      <c r="B108" s="27" t="s">
        <v>9</v>
      </c>
      <c r="C108" s="75" t="s">
        <v>0</v>
      </c>
      <c r="D108" s="26">
        <v>5</v>
      </c>
      <c r="E108" s="26">
        <f>E103*D108</f>
        <v>5</v>
      </c>
      <c r="F108" s="26"/>
      <c r="G108" s="9">
        <f t="shared" si="4"/>
        <v>0</v>
      </c>
      <c r="H108" s="26"/>
      <c r="I108" s="9">
        <f t="shared" si="5"/>
        <v>0</v>
      </c>
      <c r="J108" s="26"/>
      <c r="K108" s="9">
        <f t="shared" si="6"/>
        <v>0</v>
      </c>
      <c r="L108" s="9">
        <f t="shared" si="7"/>
        <v>0</v>
      </c>
    </row>
    <row r="109" spans="1:12" ht="27.6" x14ac:dyDescent="0.3">
      <c r="A109" s="65" t="s">
        <v>133</v>
      </c>
      <c r="B109" s="67" t="s">
        <v>178</v>
      </c>
      <c r="C109" s="74" t="s">
        <v>11</v>
      </c>
      <c r="D109" s="98"/>
      <c r="E109" s="103">
        <f>E112+E113+E111+E114</f>
        <v>25.65</v>
      </c>
      <c r="F109" s="69"/>
      <c r="G109" s="9">
        <f t="shared" si="4"/>
        <v>0</v>
      </c>
      <c r="H109" s="26"/>
      <c r="I109" s="9">
        <f t="shared" si="5"/>
        <v>0</v>
      </c>
      <c r="J109" s="26"/>
      <c r="K109" s="9">
        <f t="shared" si="6"/>
        <v>0</v>
      </c>
      <c r="L109" s="9">
        <f t="shared" si="7"/>
        <v>0</v>
      </c>
    </row>
    <row r="110" spans="1:12" x14ac:dyDescent="0.3">
      <c r="A110" s="65"/>
      <c r="B110" s="25" t="s">
        <v>10</v>
      </c>
      <c r="C110" s="64" t="s">
        <v>31</v>
      </c>
      <c r="D110" s="16">
        <v>1</v>
      </c>
      <c r="E110" s="16">
        <f>E109*D110</f>
        <v>25.65</v>
      </c>
      <c r="F110" s="26"/>
      <c r="G110" s="9">
        <f t="shared" si="4"/>
        <v>0</v>
      </c>
      <c r="H110" s="26"/>
      <c r="I110" s="9">
        <f t="shared" si="5"/>
        <v>0</v>
      </c>
      <c r="J110" s="26"/>
      <c r="K110" s="9">
        <f t="shared" si="6"/>
        <v>0</v>
      </c>
      <c r="L110" s="9">
        <f t="shared" si="7"/>
        <v>0</v>
      </c>
    </row>
    <row r="111" spans="1:12" ht="27.6" x14ac:dyDescent="0.3">
      <c r="A111" s="65"/>
      <c r="B111" s="32" t="s">
        <v>186</v>
      </c>
      <c r="C111" s="64"/>
      <c r="D111" s="16"/>
      <c r="E111" s="107">
        <v>3</v>
      </c>
      <c r="F111" s="26"/>
      <c r="G111" s="9">
        <f t="shared" si="4"/>
        <v>0</v>
      </c>
      <c r="H111" s="26"/>
      <c r="I111" s="9">
        <f t="shared" si="5"/>
        <v>0</v>
      </c>
      <c r="J111" s="26"/>
      <c r="K111" s="9">
        <f t="shared" si="6"/>
        <v>0</v>
      </c>
      <c r="L111" s="9">
        <f t="shared" si="7"/>
        <v>0</v>
      </c>
    </row>
    <row r="112" spans="1:12" ht="27.6" x14ac:dyDescent="0.3">
      <c r="A112" s="65"/>
      <c r="B112" s="27" t="s">
        <v>185</v>
      </c>
      <c r="C112" s="64" t="s">
        <v>31</v>
      </c>
      <c r="D112" s="26" t="s">
        <v>179</v>
      </c>
      <c r="E112" s="26">
        <f>5.95+2.4+6.3</f>
        <v>14.649999999999999</v>
      </c>
      <c r="F112" s="26"/>
      <c r="G112" s="9">
        <f t="shared" si="4"/>
        <v>0</v>
      </c>
      <c r="H112" s="26"/>
      <c r="I112" s="9">
        <f t="shared" si="5"/>
        <v>0</v>
      </c>
      <c r="J112" s="26"/>
      <c r="K112" s="9">
        <f t="shared" si="6"/>
        <v>0</v>
      </c>
      <c r="L112" s="9">
        <f t="shared" si="7"/>
        <v>0</v>
      </c>
    </row>
    <row r="113" spans="1:12" ht="41.4" x14ac:dyDescent="0.3">
      <c r="A113" s="65"/>
      <c r="B113" s="27" t="s">
        <v>184</v>
      </c>
      <c r="C113" s="64" t="s">
        <v>31</v>
      </c>
      <c r="D113" s="26" t="s">
        <v>179</v>
      </c>
      <c r="E113" s="108">
        <v>6</v>
      </c>
      <c r="F113" s="26"/>
      <c r="G113" s="9">
        <f t="shared" si="4"/>
        <v>0</v>
      </c>
      <c r="H113" s="26"/>
      <c r="I113" s="9">
        <f t="shared" si="5"/>
        <v>0</v>
      </c>
      <c r="J113" s="26"/>
      <c r="K113" s="9">
        <f t="shared" si="6"/>
        <v>0</v>
      </c>
      <c r="L113" s="9">
        <f t="shared" si="7"/>
        <v>0</v>
      </c>
    </row>
    <row r="114" spans="1:12" x14ac:dyDescent="0.3">
      <c r="A114" s="65"/>
      <c r="B114" s="27" t="s">
        <v>190</v>
      </c>
      <c r="C114" s="64" t="s">
        <v>31</v>
      </c>
      <c r="D114" s="26"/>
      <c r="E114" s="100">
        <v>2</v>
      </c>
      <c r="F114" s="26"/>
      <c r="G114" s="9">
        <f t="shared" si="4"/>
        <v>0</v>
      </c>
      <c r="H114" s="26"/>
      <c r="I114" s="9">
        <f t="shared" si="5"/>
        <v>0</v>
      </c>
      <c r="J114" s="26"/>
      <c r="K114" s="9">
        <f t="shared" si="6"/>
        <v>0</v>
      </c>
      <c r="L114" s="9">
        <f t="shared" si="7"/>
        <v>0</v>
      </c>
    </row>
    <row r="115" spans="1:12" x14ac:dyDescent="0.3">
      <c r="A115" s="65"/>
      <c r="B115" s="27" t="s">
        <v>119</v>
      </c>
      <c r="C115" s="75" t="s">
        <v>17</v>
      </c>
      <c r="D115" s="26">
        <v>3</v>
      </c>
      <c r="E115" s="26">
        <f>E110*D115</f>
        <v>76.949999999999989</v>
      </c>
      <c r="F115" s="26"/>
      <c r="G115" s="9">
        <f t="shared" si="4"/>
        <v>0</v>
      </c>
      <c r="H115" s="26"/>
      <c r="I115" s="9">
        <f t="shared" si="5"/>
        <v>0</v>
      </c>
      <c r="J115" s="26"/>
      <c r="K115" s="9">
        <f t="shared" si="6"/>
        <v>0</v>
      </c>
      <c r="L115" s="9">
        <f t="shared" si="7"/>
        <v>0</v>
      </c>
    </row>
    <row r="116" spans="1:12" x14ac:dyDescent="0.3">
      <c r="A116" s="65"/>
      <c r="B116" s="27" t="s">
        <v>9</v>
      </c>
      <c r="C116" s="75" t="s">
        <v>0</v>
      </c>
      <c r="D116" s="26">
        <v>0.7</v>
      </c>
      <c r="E116" s="26">
        <f>E109*D116</f>
        <v>17.954999999999998</v>
      </c>
      <c r="F116" s="26"/>
      <c r="G116" s="9">
        <f t="shared" si="4"/>
        <v>0</v>
      </c>
      <c r="H116" s="26"/>
      <c r="I116" s="9">
        <f t="shared" si="5"/>
        <v>0</v>
      </c>
      <c r="J116" s="26"/>
      <c r="K116" s="9">
        <f t="shared" si="6"/>
        <v>0</v>
      </c>
      <c r="L116" s="9">
        <f t="shared" si="7"/>
        <v>0</v>
      </c>
    </row>
    <row r="117" spans="1:12" x14ac:dyDescent="0.3">
      <c r="A117" s="59">
        <v>19</v>
      </c>
      <c r="B117" s="67" t="s">
        <v>180</v>
      </c>
      <c r="C117" s="74" t="s">
        <v>11</v>
      </c>
      <c r="D117" s="98" t="s">
        <v>179</v>
      </c>
      <c r="E117" s="68">
        <v>12</v>
      </c>
      <c r="F117" s="69"/>
      <c r="G117" s="9">
        <f t="shared" si="4"/>
        <v>0</v>
      </c>
      <c r="H117" s="26"/>
      <c r="I117" s="9">
        <f t="shared" si="5"/>
        <v>0</v>
      </c>
      <c r="J117" s="26"/>
      <c r="K117" s="9">
        <f t="shared" si="6"/>
        <v>0</v>
      </c>
      <c r="L117" s="9">
        <f t="shared" si="7"/>
        <v>0</v>
      </c>
    </row>
    <row r="118" spans="1:12" x14ac:dyDescent="0.3">
      <c r="A118" s="59">
        <v>20</v>
      </c>
      <c r="B118" s="15" t="s">
        <v>136</v>
      </c>
      <c r="C118" s="78" t="s">
        <v>17</v>
      </c>
      <c r="D118" s="7"/>
      <c r="E118" s="7">
        <v>12</v>
      </c>
      <c r="F118" s="8"/>
      <c r="G118" s="9">
        <f t="shared" si="4"/>
        <v>0</v>
      </c>
      <c r="H118" s="8"/>
      <c r="I118" s="9">
        <f t="shared" si="5"/>
        <v>0</v>
      </c>
      <c r="J118" s="11"/>
      <c r="K118" s="9">
        <f t="shared" si="6"/>
        <v>0</v>
      </c>
      <c r="L118" s="9">
        <f t="shared" si="7"/>
        <v>0</v>
      </c>
    </row>
    <row r="119" spans="1:12" x14ac:dyDescent="0.3">
      <c r="A119" s="59">
        <v>21</v>
      </c>
      <c r="B119" s="15" t="s">
        <v>127</v>
      </c>
      <c r="C119" s="78" t="s">
        <v>30</v>
      </c>
      <c r="D119" s="7"/>
      <c r="E119" s="7">
        <v>130</v>
      </c>
      <c r="F119" s="8"/>
      <c r="G119" s="9">
        <f t="shared" si="4"/>
        <v>0</v>
      </c>
      <c r="H119" s="8"/>
      <c r="I119" s="9">
        <f t="shared" si="5"/>
        <v>0</v>
      </c>
      <c r="J119" s="11"/>
      <c r="K119" s="9">
        <f t="shared" si="6"/>
        <v>0</v>
      </c>
      <c r="L119" s="9">
        <f t="shared" si="7"/>
        <v>0</v>
      </c>
    </row>
    <row r="120" spans="1:12" ht="27.6" x14ac:dyDescent="0.3">
      <c r="A120" s="59">
        <v>22</v>
      </c>
      <c r="B120" s="24" t="s">
        <v>40</v>
      </c>
      <c r="C120" s="64" t="s">
        <v>11</v>
      </c>
      <c r="D120" s="8"/>
      <c r="E120" s="8">
        <v>25</v>
      </c>
      <c r="F120" s="8"/>
      <c r="G120" s="9">
        <f t="shared" si="4"/>
        <v>0</v>
      </c>
      <c r="H120" s="8"/>
      <c r="I120" s="9">
        <f t="shared" si="5"/>
        <v>0</v>
      </c>
      <c r="J120" s="8"/>
      <c r="K120" s="9">
        <f t="shared" si="6"/>
        <v>0</v>
      </c>
      <c r="L120" s="9">
        <f t="shared" si="7"/>
        <v>0</v>
      </c>
    </row>
    <row r="121" spans="1:12" x14ac:dyDescent="0.3">
      <c r="A121" s="65" t="s">
        <v>114</v>
      </c>
      <c r="B121" s="116" t="s">
        <v>214</v>
      </c>
      <c r="C121" s="64" t="s">
        <v>213</v>
      </c>
      <c r="D121" s="8"/>
      <c r="E121" s="8">
        <v>28</v>
      </c>
      <c r="F121" s="8"/>
      <c r="G121" s="9">
        <f t="shared" si="4"/>
        <v>0</v>
      </c>
      <c r="H121" s="8"/>
      <c r="I121" s="9">
        <f t="shared" si="5"/>
        <v>0</v>
      </c>
      <c r="J121" s="8"/>
      <c r="K121" s="9">
        <f t="shared" si="6"/>
        <v>0</v>
      </c>
      <c r="L121" s="9">
        <f t="shared" si="7"/>
        <v>0</v>
      </c>
    </row>
    <row r="122" spans="1:12" x14ac:dyDescent="0.3">
      <c r="A122" s="12"/>
      <c r="B122" s="39" t="s">
        <v>4</v>
      </c>
      <c r="C122" s="93"/>
      <c r="D122" s="11"/>
      <c r="E122" s="8"/>
      <c r="F122" s="16"/>
      <c r="G122" s="17">
        <f>SUM(G9:G121)</f>
        <v>0</v>
      </c>
      <c r="H122" s="13"/>
      <c r="I122" s="17">
        <f>SUM(I9:I121)</f>
        <v>0</v>
      </c>
      <c r="J122" s="13"/>
      <c r="K122" s="17">
        <f>SUM(K9:K121)</f>
        <v>0</v>
      </c>
      <c r="L122" s="17">
        <f>SUM(L9:L121)</f>
        <v>0</v>
      </c>
    </row>
    <row r="123" spans="1:12" x14ac:dyDescent="0.3">
      <c r="A123" s="12"/>
      <c r="B123" s="36" t="s">
        <v>3</v>
      </c>
      <c r="C123" s="94">
        <v>0.03</v>
      </c>
      <c r="D123" s="11"/>
      <c r="E123" s="8"/>
      <c r="F123" s="16"/>
      <c r="G123" s="8"/>
      <c r="H123" s="8"/>
      <c r="I123" s="8"/>
      <c r="J123" s="8"/>
      <c r="K123" s="9"/>
      <c r="L123" s="9">
        <f>G122*C123</f>
        <v>0</v>
      </c>
    </row>
    <row r="124" spans="1:12" x14ac:dyDescent="0.3">
      <c r="A124" s="38"/>
      <c r="B124" s="88" t="s">
        <v>4</v>
      </c>
      <c r="C124" s="93"/>
      <c r="D124" s="18"/>
      <c r="E124" s="19"/>
      <c r="F124" s="20"/>
      <c r="G124" s="19"/>
      <c r="H124" s="20"/>
      <c r="I124" s="20"/>
      <c r="J124" s="19"/>
      <c r="K124" s="21"/>
      <c r="L124" s="22">
        <f>L123+L122</f>
        <v>0</v>
      </c>
    </row>
    <row r="125" spans="1:12" x14ac:dyDescent="0.3">
      <c r="A125" s="38"/>
      <c r="B125" s="89" t="s">
        <v>5</v>
      </c>
      <c r="C125" s="95">
        <v>0.1</v>
      </c>
      <c r="D125" s="18"/>
      <c r="E125" s="19"/>
      <c r="F125" s="20"/>
      <c r="G125" s="19"/>
      <c r="H125" s="20"/>
      <c r="I125" s="20"/>
      <c r="J125" s="19"/>
      <c r="K125" s="21"/>
      <c r="L125" s="22">
        <f>L124*C125</f>
        <v>0</v>
      </c>
    </row>
    <row r="126" spans="1:12" x14ac:dyDescent="0.3">
      <c r="A126" s="38"/>
      <c r="B126" s="90" t="s">
        <v>4</v>
      </c>
      <c r="C126" s="96"/>
      <c r="D126" s="18"/>
      <c r="E126" s="19"/>
      <c r="F126" s="20"/>
      <c r="G126" s="19"/>
      <c r="H126" s="20"/>
      <c r="I126" s="20"/>
      <c r="J126" s="19"/>
      <c r="K126" s="21"/>
      <c r="L126" s="22">
        <f>L125+L124</f>
        <v>0</v>
      </c>
    </row>
    <row r="127" spans="1:12" x14ac:dyDescent="0.3">
      <c r="A127" s="12"/>
      <c r="B127" s="89" t="s">
        <v>34</v>
      </c>
      <c r="C127" s="95">
        <v>0.08</v>
      </c>
      <c r="D127" s="18"/>
      <c r="E127" s="8"/>
      <c r="F127" s="16"/>
      <c r="G127" s="8"/>
      <c r="H127" s="16"/>
      <c r="I127" s="16"/>
      <c r="J127" s="8"/>
      <c r="K127" s="9"/>
      <c r="L127" s="9">
        <f>L126*C127</f>
        <v>0</v>
      </c>
    </row>
    <row r="128" spans="1:12" x14ac:dyDescent="0.3">
      <c r="A128" s="12"/>
      <c r="B128" s="90" t="s">
        <v>4</v>
      </c>
      <c r="C128" s="96"/>
      <c r="D128" s="23"/>
      <c r="E128" s="8"/>
      <c r="F128" s="16"/>
      <c r="G128" s="8"/>
      <c r="H128" s="16"/>
      <c r="I128" s="16"/>
      <c r="J128" s="8"/>
      <c r="K128" s="9"/>
      <c r="L128" s="9">
        <f>L127+L126</f>
        <v>0</v>
      </c>
    </row>
    <row r="129" spans="1:12" x14ac:dyDescent="0.3">
      <c r="A129" s="12"/>
      <c r="B129" s="89" t="s">
        <v>6</v>
      </c>
      <c r="C129" s="94">
        <v>0.03</v>
      </c>
      <c r="D129" s="11"/>
      <c r="E129" s="8"/>
      <c r="F129" s="16"/>
      <c r="G129" s="8"/>
      <c r="H129" s="16"/>
      <c r="I129" s="16"/>
      <c r="J129" s="8"/>
      <c r="K129" s="9"/>
      <c r="L129" s="9">
        <f>L128*C129</f>
        <v>0</v>
      </c>
    </row>
    <row r="130" spans="1:12" x14ac:dyDescent="0.3">
      <c r="A130" s="12"/>
      <c r="B130" s="90" t="s">
        <v>32</v>
      </c>
      <c r="C130" s="93"/>
      <c r="D130" s="11"/>
      <c r="E130" s="8"/>
      <c r="F130" s="16"/>
      <c r="G130" s="8"/>
      <c r="H130" s="8"/>
      <c r="I130" s="8"/>
      <c r="J130" s="8"/>
      <c r="K130" s="9"/>
      <c r="L130" s="9">
        <f>L129+L128</f>
        <v>0</v>
      </c>
    </row>
    <row r="131" spans="1:12" x14ac:dyDescent="0.3">
      <c r="A131" s="12"/>
      <c r="B131" s="10" t="s">
        <v>33</v>
      </c>
      <c r="C131" s="94">
        <v>0.18</v>
      </c>
      <c r="D131" s="11"/>
      <c r="E131" s="11"/>
      <c r="F131" s="11"/>
      <c r="G131" s="11"/>
      <c r="H131" s="11"/>
      <c r="I131" s="11"/>
      <c r="J131" s="11"/>
      <c r="K131" s="11"/>
      <c r="L131" s="71">
        <f>L130*C131</f>
        <v>0</v>
      </c>
    </row>
    <row r="132" spans="1:12" x14ac:dyDescent="0.3">
      <c r="A132" s="12"/>
      <c r="B132" s="37" t="s">
        <v>7</v>
      </c>
      <c r="C132" s="5"/>
      <c r="D132" s="11"/>
      <c r="E132" s="11"/>
      <c r="F132" s="11"/>
      <c r="G132" s="11"/>
      <c r="H132" s="11"/>
      <c r="I132" s="11"/>
      <c r="J132" s="11"/>
      <c r="K132" s="11"/>
      <c r="L132" s="23">
        <f>SUM(L130:L131)</f>
        <v>0</v>
      </c>
    </row>
  </sheetData>
  <mergeCells count="12">
    <mergeCell ref="J4:K4"/>
    <mergeCell ref="L4:L5"/>
    <mergeCell ref="A2:L2"/>
    <mergeCell ref="H3:J3"/>
    <mergeCell ref="K3:L3"/>
    <mergeCell ref="A4:A5"/>
    <mergeCell ref="B4:B5"/>
    <mergeCell ref="C4:C5"/>
    <mergeCell ref="D4:D5"/>
    <mergeCell ref="E4:E5"/>
    <mergeCell ref="F4:G4"/>
    <mergeCell ref="H4:I4"/>
  </mergeCells>
  <conditionalFormatting sqref="C38">
    <cfRule type="cellIs" dxfId="4" priority="1" stopIfTrue="1" operator="equal">
      <formula>8223.307275</formula>
    </cfRule>
  </conditionalFormatting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C8EF81-5F8F-4FDE-BE74-73FC6AFA52E8}">
  <sheetPr>
    <tabColor theme="9" tint="-0.249977111117893"/>
  </sheetPr>
  <dimension ref="A1:L133"/>
  <sheetViews>
    <sheetView workbookViewId="0">
      <selection activeCell="G27" sqref="G27"/>
    </sheetView>
  </sheetViews>
  <sheetFormatPr defaultRowHeight="14.4" x14ac:dyDescent="0.3"/>
  <cols>
    <col min="1" max="1" width="4.6640625" customWidth="1"/>
    <col min="2" max="2" width="63.109375" customWidth="1"/>
    <col min="7" max="7" width="11.44140625" customWidth="1"/>
    <col min="9" max="9" width="11.6640625" customWidth="1"/>
    <col min="11" max="11" width="10.109375" customWidth="1"/>
    <col min="12" max="12" width="12.44140625" customWidth="1"/>
  </cols>
  <sheetData>
    <row r="1" spans="1:12" x14ac:dyDescent="0.3">
      <c r="A1" s="4"/>
      <c r="B1" s="91" t="s">
        <v>29</v>
      </c>
      <c r="C1" s="4"/>
      <c r="D1" s="4"/>
      <c r="E1" s="4"/>
      <c r="F1" s="1"/>
      <c r="G1" s="1"/>
      <c r="H1" s="2"/>
      <c r="I1" s="1"/>
      <c r="J1" s="1"/>
      <c r="K1" s="1"/>
      <c r="L1" s="1"/>
    </row>
    <row r="2" spans="1:12" x14ac:dyDescent="0.3">
      <c r="A2" s="122" t="s">
        <v>191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</row>
    <row r="3" spans="1:12" x14ac:dyDescent="0.3">
      <c r="A3" s="54"/>
      <c r="B3" s="54" t="s">
        <v>128</v>
      </c>
      <c r="C3" s="54"/>
      <c r="D3" s="54"/>
      <c r="E3" s="54"/>
      <c r="F3" s="54"/>
      <c r="G3" s="3"/>
      <c r="H3" s="123" t="s">
        <v>8</v>
      </c>
      <c r="I3" s="123"/>
      <c r="J3" s="123"/>
      <c r="K3" s="133">
        <f>L133</f>
        <v>0</v>
      </c>
      <c r="L3" s="133"/>
    </row>
    <row r="4" spans="1:12" x14ac:dyDescent="0.3">
      <c r="A4" s="124" t="s">
        <v>18</v>
      </c>
      <c r="B4" s="124" t="s">
        <v>19</v>
      </c>
      <c r="C4" s="124" t="s">
        <v>20</v>
      </c>
      <c r="D4" s="126" t="s">
        <v>21</v>
      </c>
      <c r="E4" s="126" t="s">
        <v>22</v>
      </c>
      <c r="F4" s="128" t="s">
        <v>23</v>
      </c>
      <c r="G4" s="129"/>
      <c r="H4" s="130" t="s">
        <v>24</v>
      </c>
      <c r="I4" s="129"/>
      <c r="J4" s="131" t="s">
        <v>25</v>
      </c>
      <c r="K4" s="132"/>
      <c r="L4" s="124" t="s">
        <v>4</v>
      </c>
    </row>
    <row r="5" spans="1:12" x14ac:dyDescent="0.3">
      <c r="A5" s="125"/>
      <c r="B5" s="125"/>
      <c r="C5" s="125"/>
      <c r="D5" s="127"/>
      <c r="E5" s="127"/>
      <c r="F5" s="55" t="s">
        <v>26</v>
      </c>
      <c r="G5" s="55" t="s">
        <v>4</v>
      </c>
      <c r="H5" s="55" t="s">
        <v>26</v>
      </c>
      <c r="I5" s="55" t="s">
        <v>4</v>
      </c>
      <c r="J5" s="55" t="s">
        <v>26</v>
      </c>
      <c r="K5" s="55" t="s">
        <v>4</v>
      </c>
      <c r="L5" s="125"/>
    </row>
    <row r="6" spans="1:12" x14ac:dyDescent="0.3">
      <c r="A6" s="56">
        <v>1</v>
      </c>
      <c r="B6" s="57">
        <v>2</v>
      </c>
      <c r="C6" s="57">
        <v>3</v>
      </c>
      <c r="D6" s="57">
        <v>4</v>
      </c>
      <c r="E6" s="57">
        <v>5</v>
      </c>
      <c r="F6" s="57">
        <v>6</v>
      </c>
      <c r="G6" s="57">
        <v>7</v>
      </c>
      <c r="H6" s="57">
        <v>8</v>
      </c>
      <c r="I6" s="57">
        <v>9</v>
      </c>
      <c r="J6" s="57">
        <v>10</v>
      </c>
      <c r="K6" s="57">
        <v>11</v>
      </c>
      <c r="L6" s="57">
        <v>12</v>
      </c>
    </row>
    <row r="7" spans="1:12" x14ac:dyDescent="0.3">
      <c r="A7" s="56"/>
      <c r="B7" s="70" t="s">
        <v>192</v>
      </c>
      <c r="C7" s="66"/>
      <c r="D7" s="57"/>
      <c r="E7" s="57"/>
      <c r="F7" s="57"/>
      <c r="G7" s="57"/>
      <c r="H7" s="57"/>
      <c r="I7" s="57"/>
      <c r="J7" s="57"/>
      <c r="K7" s="57"/>
      <c r="L7" s="57"/>
    </row>
    <row r="8" spans="1:12" x14ac:dyDescent="0.3">
      <c r="A8" s="12">
        <v>1</v>
      </c>
      <c r="B8" s="67" t="s">
        <v>160</v>
      </c>
      <c r="C8" s="74" t="s">
        <v>11</v>
      </c>
      <c r="D8" s="98"/>
      <c r="E8" s="68">
        <v>28</v>
      </c>
      <c r="F8" s="69"/>
      <c r="G8" s="9">
        <f t="shared" ref="G8:G71" si="0">F8*E8</f>
        <v>0</v>
      </c>
      <c r="H8" s="26"/>
      <c r="I8" s="9">
        <f t="shared" ref="I8:I71" si="1">H8*E8</f>
        <v>0</v>
      </c>
      <c r="J8" s="26"/>
      <c r="K8" s="9">
        <f t="shared" ref="K8:K71" si="2">J8*E8</f>
        <v>0</v>
      </c>
      <c r="L8" s="9">
        <f t="shared" ref="L8:L71" si="3">G8+I8+K8</f>
        <v>0</v>
      </c>
    </row>
    <row r="9" spans="1:12" x14ac:dyDescent="0.3">
      <c r="A9" s="12"/>
      <c r="B9" s="25" t="s">
        <v>10</v>
      </c>
      <c r="C9" s="64" t="s">
        <v>31</v>
      </c>
      <c r="D9" s="16">
        <v>1</v>
      </c>
      <c r="E9" s="16">
        <f>E8*D9</f>
        <v>28</v>
      </c>
      <c r="F9" s="26"/>
      <c r="G9" s="9">
        <f t="shared" si="0"/>
        <v>0</v>
      </c>
      <c r="H9" s="26"/>
      <c r="I9" s="9">
        <f t="shared" si="1"/>
        <v>0</v>
      </c>
      <c r="J9" s="26"/>
      <c r="K9" s="9">
        <f t="shared" si="2"/>
        <v>0</v>
      </c>
      <c r="L9" s="9">
        <f t="shared" si="3"/>
        <v>0</v>
      </c>
    </row>
    <row r="10" spans="1:12" x14ac:dyDescent="0.3">
      <c r="A10" s="12"/>
      <c r="B10" s="27" t="s">
        <v>73</v>
      </c>
      <c r="C10" s="75" t="s">
        <v>54</v>
      </c>
      <c r="D10" s="26">
        <v>0.125</v>
      </c>
      <c r="E10" s="26">
        <f>D10*E8</f>
        <v>3.5</v>
      </c>
      <c r="F10" s="26"/>
      <c r="G10" s="9">
        <f t="shared" si="0"/>
        <v>0</v>
      </c>
      <c r="H10" s="26"/>
      <c r="I10" s="9">
        <f t="shared" si="1"/>
        <v>0</v>
      </c>
      <c r="J10" s="26"/>
      <c r="K10" s="9">
        <f t="shared" si="2"/>
        <v>0</v>
      </c>
      <c r="L10" s="9">
        <f t="shared" si="3"/>
        <v>0</v>
      </c>
    </row>
    <row r="11" spans="1:12" x14ac:dyDescent="0.3">
      <c r="A11" s="12"/>
      <c r="B11" s="27" t="s">
        <v>71</v>
      </c>
      <c r="C11" s="64" t="s">
        <v>30</v>
      </c>
      <c r="D11" s="26">
        <v>1.05</v>
      </c>
      <c r="E11" s="26">
        <f>D11*E9</f>
        <v>29.400000000000002</v>
      </c>
      <c r="F11" s="26"/>
      <c r="G11" s="9">
        <f t="shared" si="0"/>
        <v>0</v>
      </c>
      <c r="H11" s="26"/>
      <c r="I11" s="9">
        <f t="shared" si="1"/>
        <v>0</v>
      </c>
      <c r="J11" s="26"/>
      <c r="K11" s="9">
        <f t="shared" si="2"/>
        <v>0</v>
      </c>
      <c r="L11" s="9">
        <f t="shared" si="3"/>
        <v>0</v>
      </c>
    </row>
    <row r="12" spans="1:12" ht="27.6" x14ac:dyDescent="0.3">
      <c r="A12" s="12"/>
      <c r="B12" s="27" t="s">
        <v>77</v>
      </c>
      <c r="C12" s="64" t="s">
        <v>31</v>
      </c>
      <c r="D12" s="26">
        <v>1</v>
      </c>
      <c r="E12" s="26">
        <f>E8*D12</f>
        <v>28</v>
      </c>
      <c r="F12" s="26"/>
      <c r="G12" s="9">
        <f t="shared" si="0"/>
        <v>0</v>
      </c>
      <c r="H12" s="26"/>
      <c r="I12" s="9">
        <f t="shared" si="1"/>
        <v>0</v>
      </c>
      <c r="J12" s="26"/>
      <c r="K12" s="9">
        <f t="shared" si="2"/>
        <v>0</v>
      </c>
      <c r="L12" s="9">
        <f t="shared" si="3"/>
        <v>0</v>
      </c>
    </row>
    <row r="13" spans="1:12" x14ac:dyDescent="0.3">
      <c r="A13" s="12"/>
      <c r="B13" s="27" t="s">
        <v>72</v>
      </c>
      <c r="C13" s="75" t="s">
        <v>54</v>
      </c>
      <c r="D13" s="26">
        <v>0.15</v>
      </c>
      <c r="E13" s="26">
        <f>D13*E11</f>
        <v>4.41</v>
      </c>
      <c r="F13" s="26"/>
      <c r="G13" s="9">
        <f t="shared" si="0"/>
        <v>0</v>
      </c>
      <c r="H13" s="26"/>
      <c r="I13" s="9">
        <f t="shared" si="1"/>
        <v>0</v>
      </c>
      <c r="J13" s="26"/>
      <c r="K13" s="9">
        <f t="shared" si="2"/>
        <v>0</v>
      </c>
      <c r="L13" s="9">
        <f t="shared" si="3"/>
        <v>0</v>
      </c>
    </row>
    <row r="14" spans="1:12" x14ac:dyDescent="0.3">
      <c r="A14" s="12"/>
      <c r="B14" s="27" t="s">
        <v>74</v>
      </c>
      <c r="C14" s="64" t="s">
        <v>31</v>
      </c>
      <c r="D14" s="26">
        <v>1.05</v>
      </c>
      <c r="E14" s="26">
        <f>E8*D14</f>
        <v>29.400000000000002</v>
      </c>
      <c r="F14" s="26"/>
      <c r="G14" s="9">
        <f t="shared" si="0"/>
        <v>0</v>
      </c>
      <c r="H14" s="26"/>
      <c r="I14" s="9">
        <f t="shared" si="1"/>
        <v>0</v>
      </c>
      <c r="J14" s="26"/>
      <c r="K14" s="9">
        <f t="shared" si="2"/>
        <v>0</v>
      </c>
      <c r="L14" s="9">
        <f t="shared" si="3"/>
        <v>0</v>
      </c>
    </row>
    <row r="15" spans="1:12" x14ac:dyDescent="0.3">
      <c r="A15" s="12"/>
      <c r="B15" s="27" t="s">
        <v>9</v>
      </c>
      <c r="C15" s="75" t="s">
        <v>0</v>
      </c>
      <c r="D15" s="26">
        <v>1</v>
      </c>
      <c r="E15" s="26">
        <f>E8*D15</f>
        <v>28</v>
      </c>
      <c r="F15" s="26"/>
      <c r="G15" s="9">
        <f t="shared" si="0"/>
        <v>0</v>
      </c>
      <c r="H15" s="26"/>
      <c r="I15" s="9">
        <f t="shared" si="1"/>
        <v>0</v>
      </c>
      <c r="J15" s="26"/>
      <c r="K15" s="9">
        <f t="shared" si="2"/>
        <v>0</v>
      </c>
      <c r="L15" s="9">
        <f t="shared" si="3"/>
        <v>0</v>
      </c>
    </row>
    <row r="16" spans="1:12" ht="27.6" x14ac:dyDescent="0.3">
      <c r="A16" s="12">
        <v>2</v>
      </c>
      <c r="B16" s="67" t="s">
        <v>161</v>
      </c>
      <c r="C16" s="102" t="s">
        <v>167</v>
      </c>
      <c r="D16" s="98"/>
      <c r="E16" s="68">
        <v>0.25</v>
      </c>
      <c r="F16" s="69"/>
      <c r="G16" s="9">
        <f t="shared" si="0"/>
        <v>0</v>
      </c>
      <c r="H16" s="26"/>
      <c r="I16" s="9">
        <f t="shared" si="1"/>
        <v>0</v>
      </c>
      <c r="J16" s="26"/>
      <c r="K16" s="9">
        <f t="shared" si="2"/>
        <v>0</v>
      </c>
      <c r="L16" s="9">
        <f t="shared" si="3"/>
        <v>0</v>
      </c>
    </row>
    <row r="17" spans="1:12" x14ac:dyDescent="0.3">
      <c r="A17" s="12"/>
      <c r="B17" s="25" t="s">
        <v>10</v>
      </c>
      <c r="C17" s="64" t="s">
        <v>31</v>
      </c>
      <c r="D17" s="16">
        <v>1</v>
      </c>
      <c r="E17" s="16">
        <f>E16*D17</f>
        <v>0.25</v>
      </c>
      <c r="F17" s="26"/>
      <c r="G17" s="9">
        <f t="shared" si="0"/>
        <v>0</v>
      </c>
      <c r="H17" s="26"/>
      <c r="I17" s="9">
        <f t="shared" si="1"/>
        <v>0</v>
      </c>
      <c r="J17" s="26"/>
      <c r="K17" s="9">
        <f t="shared" si="2"/>
        <v>0</v>
      </c>
      <c r="L17" s="9">
        <f t="shared" si="3"/>
        <v>0</v>
      </c>
    </row>
    <row r="18" spans="1:12" x14ac:dyDescent="0.3">
      <c r="A18" s="12"/>
      <c r="B18" s="27" t="s">
        <v>53</v>
      </c>
      <c r="C18" s="75" t="s">
        <v>54</v>
      </c>
      <c r="D18" s="26">
        <v>1.2</v>
      </c>
      <c r="E18" s="26">
        <f>D18*E16</f>
        <v>0.3</v>
      </c>
      <c r="F18" s="26"/>
      <c r="G18" s="9">
        <f t="shared" si="0"/>
        <v>0</v>
      </c>
      <c r="H18" s="26"/>
      <c r="I18" s="9">
        <f t="shared" si="1"/>
        <v>0</v>
      </c>
      <c r="J18" s="26"/>
      <c r="K18" s="9">
        <f t="shared" si="2"/>
        <v>0</v>
      </c>
      <c r="L18" s="9">
        <f t="shared" si="3"/>
        <v>0</v>
      </c>
    </row>
    <row r="19" spans="1:12" x14ac:dyDescent="0.3">
      <c r="A19" s="12"/>
      <c r="B19" s="27" t="s">
        <v>56</v>
      </c>
      <c r="C19" s="64" t="s">
        <v>31</v>
      </c>
      <c r="D19" s="26">
        <v>0.5</v>
      </c>
      <c r="E19" s="26">
        <f>D19*E17</f>
        <v>0.125</v>
      </c>
      <c r="F19" s="26"/>
      <c r="G19" s="9">
        <f t="shared" si="0"/>
        <v>0</v>
      </c>
      <c r="H19" s="26"/>
      <c r="I19" s="9">
        <f t="shared" si="1"/>
        <v>0</v>
      </c>
      <c r="J19" s="26"/>
      <c r="K19" s="9">
        <f t="shared" si="2"/>
        <v>0</v>
      </c>
      <c r="L19" s="9">
        <f t="shared" si="3"/>
        <v>0</v>
      </c>
    </row>
    <row r="20" spans="1:12" x14ac:dyDescent="0.3">
      <c r="A20" s="12"/>
      <c r="B20" s="27" t="s">
        <v>55</v>
      </c>
      <c r="C20" s="75" t="s">
        <v>30</v>
      </c>
      <c r="D20" s="26"/>
      <c r="E20" s="26">
        <v>8</v>
      </c>
      <c r="F20" s="26"/>
      <c r="G20" s="9">
        <f t="shared" si="0"/>
        <v>0</v>
      </c>
      <c r="H20" s="26"/>
      <c r="I20" s="9">
        <f t="shared" si="1"/>
        <v>0</v>
      </c>
      <c r="J20" s="26"/>
      <c r="K20" s="9">
        <f t="shared" si="2"/>
        <v>0</v>
      </c>
      <c r="L20" s="9">
        <f t="shared" si="3"/>
        <v>0</v>
      </c>
    </row>
    <row r="21" spans="1:12" x14ac:dyDescent="0.3">
      <c r="A21" s="12"/>
      <c r="B21" s="27" t="s">
        <v>9</v>
      </c>
      <c r="C21" s="75" t="s">
        <v>0</v>
      </c>
      <c r="D21" s="26">
        <v>4</v>
      </c>
      <c r="E21" s="26">
        <f>E16*D21</f>
        <v>1</v>
      </c>
      <c r="F21" s="26"/>
      <c r="G21" s="9">
        <f t="shared" si="0"/>
        <v>0</v>
      </c>
      <c r="H21" s="26"/>
      <c r="I21" s="9">
        <f t="shared" si="1"/>
        <v>0</v>
      </c>
      <c r="J21" s="26"/>
      <c r="K21" s="9">
        <f t="shared" si="2"/>
        <v>0</v>
      </c>
      <c r="L21" s="9">
        <f t="shared" si="3"/>
        <v>0</v>
      </c>
    </row>
    <row r="22" spans="1:12" x14ac:dyDescent="0.3">
      <c r="A22" s="59">
        <v>3</v>
      </c>
      <c r="B22" s="60" t="s">
        <v>162</v>
      </c>
      <c r="C22" s="74" t="s">
        <v>37</v>
      </c>
      <c r="D22" s="62"/>
      <c r="E22" s="62">
        <f>30+30+12.2</f>
        <v>72.2</v>
      </c>
      <c r="F22" s="63"/>
      <c r="G22" s="9">
        <f t="shared" si="0"/>
        <v>0</v>
      </c>
      <c r="H22" s="30"/>
      <c r="I22" s="9">
        <f t="shared" si="1"/>
        <v>0</v>
      </c>
      <c r="J22" s="30"/>
      <c r="K22" s="9">
        <f t="shared" si="2"/>
        <v>0</v>
      </c>
      <c r="L22" s="9">
        <f t="shared" si="3"/>
        <v>0</v>
      </c>
    </row>
    <row r="23" spans="1:12" x14ac:dyDescent="0.3">
      <c r="A23" s="59"/>
      <c r="B23" s="25" t="s">
        <v>10</v>
      </c>
      <c r="C23" s="64" t="s">
        <v>31</v>
      </c>
      <c r="D23" s="16">
        <v>1</v>
      </c>
      <c r="E23" s="16">
        <f>D23*E22</f>
        <v>72.2</v>
      </c>
      <c r="F23" s="26"/>
      <c r="G23" s="9">
        <f t="shared" si="0"/>
        <v>0</v>
      </c>
      <c r="H23" s="26"/>
      <c r="I23" s="9">
        <f t="shared" si="1"/>
        <v>0</v>
      </c>
      <c r="J23" s="31"/>
      <c r="K23" s="9">
        <f t="shared" si="2"/>
        <v>0</v>
      </c>
      <c r="L23" s="9">
        <f t="shared" si="3"/>
        <v>0</v>
      </c>
    </row>
    <row r="24" spans="1:12" x14ac:dyDescent="0.3">
      <c r="A24" s="65"/>
      <c r="B24" s="27" t="s">
        <v>63</v>
      </c>
      <c r="C24" s="75" t="s">
        <v>54</v>
      </c>
      <c r="D24" s="26">
        <v>7.4999999999999997E-2</v>
      </c>
      <c r="E24" s="26">
        <f>E22*D24:D1077</f>
        <v>5.415</v>
      </c>
      <c r="F24" s="26"/>
      <c r="G24" s="9">
        <f t="shared" si="0"/>
        <v>0</v>
      </c>
      <c r="H24" s="26"/>
      <c r="I24" s="9">
        <f t="shared" si="1"/>
        <v>0</v>
      </c>
      <c r="J24" s="26"/>
      <c r="K24" s="9">
        <f t="shared" si="2"/>
        <v>0</v>
      </c>
      <c r="L24" s="9">
        <f t="shared" si="3"/>
        <v>0</v>
      </c>
    </row>
    <row r="25" spans="1:12" x14ac:dyDescent="0.3">
      <c r="A25" s="65"/>
      <c r="B25" s="84" t="s">
        <v>9</v>
      </c>
      <c r="C25" s="64" t="s">
        <v>0</v>
      </c>
      <c r="D25" s="16">
        <v>0.5</v>
      </c>
      <c r="E25" s="16">
        <f>D25*E22</f>
        <v>36.1</v>
      </c>
      <c r="F25" s="16"/>
      <c r="G25" s="9">
        <f t="shared" si="0"/>
        <v>0</v>
      </c>
      <c r="H25" s="16"/>
      <c r="I25" s="9">
        <f t="shared" si="1"/>
        <v>0</v>
      </c>
      <c r="J25" s="16"/>
      <c r="K25" s="9">
        <f t="shared" si="2"/>
        <v>0</v>
      </c>
      <c r="L25" s="9">
        <f t="shared" si="3"/>
        <v>0</v>
      </c>
    </row>
    <row r="26" spans="1:12" x14ac:dyDescent="0.3">
      <c r="A26" s="59">
        <v>4</v>
      </c>
      <c r="B26" s="60" t="s">
        <v>64</v>
      </c>
      <c r="C26" s="74" t="s">
        <v>37</v>
      </c>
      <c r="D26" s="62"/>
      <c r="E26" s="62">
        <f>E22</f>
        <v>72.2</v>
      </c>
      <c r="F26" s="63"/>
      <c r="G26" s="9">
        <f t="shared" si="0"/>
        <v>0</v>
      </c>
      <c r="H26" s="30"/>
      <c r="I26" s="9">
        <f t="shared" si="1"/>
        <v>0</v>
      </c>
      <c r="J26" s="30"/>
      <c r="K26" s="9">
        <f t="shared" si="2"/>
        <v>0</v>
      </c>
      <c r="L26" s="9">
        <f t="shared" si="3"/>
        <v>0</v>
      </c>
    </row>
    <row r="27" spans="1:12" x14ac:dyDescent="0.3">
      <c r="A27" s="59"/>
      <c r="B27" s="25" t="s">
        <v>10</v>
      </c>
      <c r="C27" s="64" t="s">
        <v>31</v>
      </c>
      <c r="D27" s="16">
        <v>1</v>
      </c>
      <c r="E27" s="16">
        <f>D27*E26</f>
        <v>72.2</v>
      </c>
      <c r="F27" s="26"/>
      <c r="G27" s="9">
        <f t="shared" si="0"/>
        <v>0</v>
      </c>
      <c r="H27" s="26"/>
      <c r="I27" s="9">
        <f t="shared" si="1"/>
        <v>0</v>
      </c>
      <c r="J27" s="31"/>
      <c r="K27" s="9">
        <f t="shared" si="2"/>
        <v>0</v>
      </c>
      <c r="L27" s="9">
        <f t="shared" si="3"/>
        <v>0</v>
      </c>
    </row>
    <row r="28" spans="1:12" ht="27.6" x14ac:dyDescent="0.3">
      <c r="A28" s="65"/>
      <c r="B28" s="27" t="s">
        <v>65</v>
      </c>
      <c r="C28" s="75" t="s">
        <v>1</v>
      </c>
      <c r="D28" s="26">
        <v>0.8</v>
      </c>
      <c r="E28" s="26">
        <f>E26*D28:D1081</f>
        <v>57.760000000000005</v>
      </c>
      <c r="F28" s="26"/>
      <c r="G28" s="9">
        <f t="shared" si="0"/>
        <v>0</v>
      </c>
      <c r="H28" s="26"/>
      <c r="I28" s="9">
        <f t="shared" si="1"/>
        <v>0</v>
      </c>
      <c r="J28" s="26"/>
      <c r="K28" s="9">
        <f t="shared" si="2"/>
        <v>0</v>
      </c>
      <c r="L28" s="9">
        <f t="shared" si="3"/>
        <v>0</v>
      </c>
    </row>
    <row r="29" spans="1:12" x14ac:dyDescent="0.3">
      <c r="A29" s="65"/>
      <c r="B29" s="84" t="s">
        <v>9</v>
      </c>
      <c r="C29" s="64" t="s">
        <v>0</v>
      </c>
      <c r="D29" s="16">
        <v>0.5</v>
      </c>
      <c r="E29" s="16">
        <f>D29*E26</f>
        <v>36.1</v>
      </c>
      <c r="F29" s="16"/>
      <c r="G29" s="9">
        <f t="shared" si="0"/>
        <v>0</v>
      </c>
      <c r="H29" s="16"/>
      <c r="I29" s="9">
        <f t="shared" si="1"/>
        <v>0</v>
      </c>
      <c r="J29" s="16"/>
      <c r="K29" s="9">
        <f t="shared" si="2"/>
        <v>0</v>
      </c>
      <c r="L29" s="9">
        <f t="shared" si="3"/>
        <v>0</v>
      </c>
    </row>
    <row r="30" spans="1:12" x14ac:dyDescent="0.3">
      <c r="A30" s="12">
        <v>5</v>
      </c>
      <c r="B30" s="67" t="s">
        <v>68</v>
      </c>
      <c r="C30" s="74" t="s">
        <v>37</v>
      </c>
      <c r="D30" s="98"/>
      <c r="E30" s="68">
        <f>E22</f>
        <v>72.2</v>
      </c>
      <c r="F30" s="69"/>
      <c r="G30" s="9">
        <f t="shared" si="0"/>
        <v>0</v>
      </c>
      <c r="H30" s="26"/>
      <c r="I30" s="9">
        <f t="shared" si="1"/>
        <v>0</v>
      </c>
      <c r="J30" s="26"/>
      <c r="K30" s="9">
        <f t="shared" si="2"/>
        <v>0</v>
      </c>
      <c r="L30" s="9">
        <f t="shared" si="3"/>
        <v>0</v>
      </c>
    </row>
    <row r="31" spans="1:12" x14ac:dyDescent="0.3">
      <c r="A31" s="12"/>
      <c r="B31" s="25" t="s">
        <v>10</v>
      </c>
      <c r="C31" s="64" t="s">
        <v>31</v>
      </c>
      <c r="D31" s="16">
        <v>1</v>
      </c>
      <c r="E31" s="16">
        <f>E30*D31</f>
        <v>72.2</v>
      </c>
      <c r="F31" s="26"/>
      <c r="G31" s="9">
        <f t="shared" si="0"/>
        <v>0</v>
      </c>
      <c r="H31" s="26"/>
      <c r="I31" s="9">
        <f t="shared" si="1"/>
        <v>0</v>
      </c>
      <c r="J31" s="26"/>
      <c r="K31" s="9">
        <f t="shared" si="2"/>
        <v>0</v>
      </c>
      <c r="L31" s="9">
        <f t="shared" si="3"/>
        <v>0</v>
      </c>
    </row>
    <row r="32" spans="1:12" x14ac:dyDescent="0.3">
      <c r="A32" s="12"/>
      <c r="B32" s="27" t="s">
        <v>67</v>
      </c>
      <c r="C32" s="64" t="s">
        <v>31</v>
      </c>
      <c r="D32" s="26">
        <v>1.05</v>
      </c>
      <c r="E32" s="26">
        <f>D32*E30</f>
        <v>75.81</v>
      </c>
      <c r="F32" s="26"/>
      <c r="G32" s="9">
        <f t="shared" si="0"/>
        <v>0</v>
      </c>
      <c r="H32" s="26"/>
      <c r="I32" s="9">
        <f t="shared" si="1"/>
        <v>0</v>
      </c>
      <c r="J32" s="26"/>
      <c r="K32" s="9">
        <f t="shared" si="2"/>
        <v>0</v>
      </c>
      <c r="L32" s="9">
        <f t="shared" si="3"/>
        <v>0</v>
      </c>
    </row>
    <row r="33" spans="1:12" x14ac:dyDescent="0.3">
      <c r="A33" s="12"/>
      <c r="B33" s="27" t="s">
        <v>58</v>
      </c>
      <c r="C33" s="75" t="s">
        <v>1</v>
      </c>
      <c r="D33" s="26">
        <v>7</v>
      </c>
      <c r="E33" s="26">
        <f>E30*D33</f>
        <v>505.40000000000003</v>
      </c>
      <c r="F33" s="26"/>
      <c r="G33" s="9">
        <f t="shared" si="0"/>
        <v>0</v>
      </c>
      <c r="H33" s="26"/>
      <c r="I33" s="9">
        <f t="shared" si="1"/>
        <v>0</v>
      </c>
      <c r="J33" s="26"/>
      <c r="K33" s="9">
        <f t="shared" si="2"/>
        <v>0</v>
      </c>
      <c r="L33" s="9">
        <f t="shared" si="3"/>
        <v>0</v>
      </c>
    </row>
    <row r="34" spans="1:12" x14ac:dyDescent="0.3">
      <c r="A34" s="12"/>
      <c r="B34" s="27" t="s">
        <v>59</v>
      </c>
      <c r="C34" s="75" t="s">
        <v>1</v>
      </c>
      <c r="D34" s="26">
        <v>0.3</v>
      </c>
      <c r="E34" s="26">
        <f>E31*D34</f>
        <v>21.66</v>
      </c>
      <c r="F34" s="26"/>
      <c r="G34" s="9">
        <f t="shared" si="0"/>
        <v>0</v>
      </c>
      <c r="H34" s="26"/>
      <c r="I34" s="9">
        <f t="shared" si="1"/>
        <v>0</v>
      </c>
      <c r="J34" s="26"/>
      <c r="K34" s="9">
        <f t="shared" si="2"/>
        <v>0</v>
      </c>
      <c r="L34" s="9">
        <f t="shared" si="3"/>
        <v>0</v>
      </c>
    </row>
    <row r="35" spans="1:12" x14ac:dyDescent="0.3">
      <c r="A35" s="12"/>
      <c r="B35" s="27" t="s">
        <v>9</v>
      </c>
      <c r="C35" s="75" t="s">
        <v>0</v>
      </c>
      <c r="D35" s="26">
        <v>0.2</v>
      </c>
      <c r="E35" s="26">
        <f>E30*D35</f>
        <v>14.440000000000001</v>
      </c>
      <c r="F35" s="26"/>
      <c r="G35" s="9">
        <f t="shared" si="0"/>
        <v>0</v>
      </c>
      <c r="H35" s="26"/>
      <c r="I35" s="9">
        <f t="shared" si="1"/>
        <v>0</v>
      </c>
      <c r="J35" s="26"/>
      <c r="K35" s="9">
        <f t="shared" si="2"/>
        <v>0</v>
      </c>
      <c r="L35" s="9">
        <f t="shared" si="3"/>
        <v>0</v>
      </c>
    </row>
    <row r="36" spans="1:12" ht="27.6" x14ac:dyDescent="0.3">
      <c r="A36" s="59">
        <v>6</v>
      </c>
      <c r="B36" s="60" t="s">
        <v>69</v>
      </c>
      <c r="C36" s="74" t="s">
        <v>30</v>
      </c>
      <c r="D36" s="61"/>
      <c r="E36" s="104">
        <v>30</v>
      </c>
      <c r="F36" s="63"/>
      <c r="G36" s="9">
        <f t="shared" si="0"/>
        <v>0</v>
      </c>
      <c r="H36" s="30"/>
      <c r="I36" s="9">
        <f t="shared" si="1"/>
        <v>0</v>
      </c>
      <c r="J36" s="30"/>
      <c r="K36" s="9">
        <f t="shared" si="2"/>
        <v>0</v>
      </c>
      <c r="L36" s="9">
        <f t="shared" si="3"/>
        <v>0</v>
      </c>
    </row>
    <row r="37" spans="1:12" x14ac:dyDescent="0.3">
      <c r="A37" s="59"/>
      <c r="B37" s="25" t="s">
        <v>10</v>
      </c>
      <c r="C37" s="64" t="s">
        <v>30</v>
      </c>
      <c r="D37" s="16">
        <v>1</v>
      </c>
      <c r="E37" s="16">
        <f>D37*E36</f>
        <v>30</v>
      </c>
      <c r="F37" s="26"/>
      <c r="G37" s="9">
        <f t="shared" si="0"/>
        <v>0</v>
      </c>
      <c r="H37" s="26"/>
      <c r="I37" s="9">
        <f t="shared" si="1"/>
        <v>0</v>
      </c>
      <c r="J37" s="31"/>
      <c r="K37" s="9">
        <f t="shared" si="2"/>
        <v>0</v>
      </c>
      <c r="L37" s="9">
        <f t="shared" si="3"/>
        <v>0</v>
      </c>
    </row>
    <row r="38" spans="1:12" x14ac:dyDescent="0.3">
      <c r="A38" s="65"/>
      <c r="B38" s="27" t="s">
        <v>70</v>
      </c>
      <c r="C38" s="75" t="s">
        <v>30</v>
      </c>
      <c r="D38" s="28">
        <v>0.12</v>
      </c>
      <c r="E38" s="26">
        <f>E36*D38</f>
        <v>3.5999999999999996</v>
      </c>
      <c r="F38" s="26"/>
      <c r="G38" s="9">
        <f t="shared" si="0"/>
        <v>0</v>
      </c>
      <c r="H38" s="26"/>
      <c r="I38" s="9">
        <f t="shared" si="1"/>
        <v>0</v>
      </c>
      <c r="J38" s="26"/>
      <c r="K38" s="9">
        <f t="shared" si="2"/>
        <v>0</v>
      </c>
      <c r="L38" s="9">
        <f t="shared" si="3"/>
        <v>0</v>
      </c>
    </row>
    <row r="39" spans="1:12" x14ac:dyDescent="0.3">
      <c r="A39" s="12"/>
      <c r="B39" s="27" t="s">
        <v>58</v>
      </c>
      <c r="C39" s="75" t="s">
        <v>1</v>
      </c>
      <c r="D39" s="26">
        <v>1.5</v>
      </c>
      <c r="E39" s="26">
        <f>E36*D39</f>
        <v>45</v>
      </c>
      <c r="F39" s="26"/>
      <c r="G39" s="9">
        <f t="shared" si="0"/>
        <v>0</v>
      </c>
      <c r="H39" s="26"/>
      <c r="I39" s="9">
        <f t="shared" si="1"/>
        <v>0</v>
      </c>
      <c r="J39" s="26"/>
      <c r="K39" s="9">
        <f t="shared" si="2"/>
        <v>0</v>
      </c>
      <c r="L39" s="9">
        <f t="shared" si="3"/>
        <v>0</v>
      </c>
    </row>
    <row r="40" spans="1:12" x14ac:dyDescent="0.3">
      <c r="A40" s="12"/>
      <c r="B40" s="27" t="s">
        <v>59</v>
      </c>
      <c r="C40" s="75" t="s">
        <v>1</v>
      </c>
      <c r="D40" s="26">
        <v>0.1</v>
      </c>
      <c r="E40" s="26">
        <f>E37*D40</f>
        <v>3</v>
      </c>
      <c r="F40" s="26"/>
      <c r="G40" s="9">
        <f t="shared" si="0"/>
        <v>0</v>
      </c>
      <c r="H40" s="26"/>
      <c r="I40" s="9">
        <f t="shared" si="1"/>
        <v>0</v>
      </c>
      <c r="J40" s="26"/>
      <c r="K40" s="9">
        <f t="shared" si="2"/>
        <v>0</v>
      </c>
      <c r="L40" s="9">
        <f t="shared" si="3"/>
        <v>0</v>
      </c>
    </row>
    <row r="41" spans="1:12" x14ac:dyDescent="0.3">
      <c r="A41" s="65"/>
      <c r="B41" s="84" t="s">
        <v>9</v>
      </c>
      <c r="C41" s="64" t="s">
        <v>0</v>
      </c>
      <c r="D41" s="35">
        <v>0.3</v>
      </c>
      <c r="E41" s="16">
        <f>D41*E36</f>
        <v>9</v>
      </c>
      <c r="F41" s="16"/>
      <c r="G41" s="9">
        <f t="shared" si="0"/>
        <v>0</v>
      </c>
      <c r="H41" s="16"/>
      <c r="I41" s="9">
        <f t="shared" si="1"/>
        <v>0</v>
      </c>
      <c r="J41" s="16"/>
      <c r="K41" s="9">
        <f t="shared" si="2"/>
        <v>0</v>
      </c>
      <c r="L41" s="9">
        <f t="shared" si="3"/>
        <v>0</v>
      </c>
    </row>
    <row r="42" spans="1:12" x14ac:dyDescent="0.3">
      <c r="A42" s="65" t="s">
        <v>175</v>
      </c>
      <c r="B42" s="67" t="s">
        <v>163</v>
      </c>
      <c r="C42" s="74" t="s">
        <v>37</v>
      </c>
      <c r="D42" s="98"/>
      <c r="E42" s="103">
        <v>8</v>
      </c>
      <c r="F42" s="69"/>
      <c r="G42" s="9">
        <f t="shared" si="0"/>
        <v>0</v>
      </c>
      <c r="H42" s="26"/>
      <c r="I42" s="9">
        <f t="shared" si="1"/>
        <v>0</v>
      </c>
      <c r="J42" s="26"/>
      <c r="K42" s="9">
        <f t="shared" si="2"/>
        <v>0</v>
      </c>
      <c r="L42" s="9">
        <f t="shared" si="3"/>
        <v>0</v>
      </c>
    </row>
    <row r="43" spans="1:12" x14ac:dyDescent="0.3">
      <c r="A43" s="65"/>
      <c r="B43" s="25" t="s">
        <v>10</v>
      </c>
      <c r="C43" s="64" t="s">
        <v>31</v>
      </c>
      <c r="D43" s="16">
        <v>1</v>
      </c>
      <c r="E43" s="16">
        <f>E42*D43</f>
        <v>8</v>
      </c>
      <c r="F43" s="26"/>
      <c r="G43" s="9">
        <f t="shared" si="0"/>
        <v>0</v>
      </c>
      <c r="H43" s="26"/>
      <c r="I43" s="9">
        <f t="shared" si="1"/>
        <v>0</v>
      </c>
      <c r="J43" s="26"/>
      <c r="K43" s="9">
        <f t="shared" si="2"/>
        <v>0</v>
      </c>
      <c r="L43" s="9">
        <f t="shared" si="3"/>
        <v>0</v>
      </c>
    </row>
    <row r="44" spans="1:12" x14ac:dyDescent="0.3">
      <c r="A44" s="65"/>
      <c r="B44" s="27" t="s">
        <v>165</v>
      </c>
      <c r="C44" s="75" t="s">
        <v>164</v>
      </c>
      <c r="D44" s="26">
        <v>12.5</v>
      </c>
      <c r="E44" s="26">
        <f>D44*E42</f>
        <v>100</v>
      </c>
      <c r="F44" s="26"/>
      <c r="G44" s="9">
        <f t="shared" si="0"/>
        <v>0</v>
      </c>
      <c r="H44" s="26"/>
      <c r="I44" s="9">
        <f t="shared" si="1"/>
        <v>0</v>
      </c>
      <c r="J44" s="26"/>
      <c r="K44" s="9">
        <f t="shared" si="2"/>
        <v>0</v>
      </c>
      <c r="L44" s="9">
        <f t="shared" si="3"/>
        <v>0</v>
      </c>
    </row>
    <row r="45" spans="1:12" x14ac:dyDescent="0.3">
      <c r="A45" s="65"/>
      <c r="B45" s="27" t="s">
        <v>166</v>
      </c>
      <c r="C45" s="64" t="s">
        <v>167</v>
      </c>
      <c r="D45" s="26">
        <v>0.04</v>
      </c>
      <c r="E45" s="26">
        <f>D45*E43</f>
        <v>0.32</v>
      </c>
      <c r="F45" s="26"/>
      <c r="G45" s="9">
        <f t="shared" si="0"/>
        <v>0</v>
      </c>
      <c r="H45" s="26"/>
      <c r="I45" s="9">
        <f t="shared" si="1"/>
        <v>0</v>
      </c>
      <c r="J45" s="26"/>
      <c r="K45" s="9">
        <f t="shared" si="2"/>
        <v>0</v>
      </c>
      <c r="L45" s="9">
        <f t="shared" si="3"/>
        <v>0</v>
      </c>
    </row>
    <row r="46" spans="1:12" x14ac:dyDescent="0.3">
      <c r="A46" s="65"/>
      <c r="B46" s="27" t="s">
        <v>168</v>
      </c>
      <c r="C46" s="75" t="s">
        <v>30</v>
      </c>
      <c r="D46" s="26"/>
      <c r="E46" s="26">
        <v>12</v>
      </c>
      <c r="F46" s="26"/>
      <c r="G46" s="9">
        <f t="shared" si="0"/>
        <v>0</v>
      </c>
      <c r="H46" s="26"/>
      <c r="I46" s="9">
        <f t="shared" si="1"/>
        <v>0</v>
      </c>
      <c r="J46" s="26"/>
      <c r="K46" s="9">
        <f t="shared" si="2"/>
        <v>0</v>
      </c>
      <c r="L46" s="9">
        <f t="shared" si="3"/>
        <v>0</v>
      </c>
    </row>
    <row r="47" spans="1:12" x14ac:dyDescent="0.3">
      <c r="A47" s="65"/>
      <c r="B47" s="27" t="s">
        <v>9</v>
      </c>
      <c r="C47" s="75" t="s">
        <v>0</v>
      </c>
      <c r="D47" s="26">
        <v>1</v>
      </c>
      <c r="E47" s="26">
        <f>E42*D47</f>
        <v>8</v>
      </c>
      <c r="F47" s="26"/>
      <c r="G47" s="9">
        <f t="shared" si="0"/>
        <v>0</v>
      </c>
      <c r="H47" s="26"/>
      <c r="I47" s="9">
        <f t="shared" si="1"/>
        <v>0</v>
      </c>
      <c r="J47" s="26"/>
      <c r="K47" s="9">
        <f t="shared" si="2"/>
        <v>0</v>
      </c>
      <c r="L47" s="9">
        <f t="shared" si="3"/>
        <v>0</v>
      </c>
    </row>
    <row r="48" spans="1:12" x14ac:dyDescent="0.3">
      <c r="A48" s="59">
        <v>8</v>
      </c>
      <c r="B48" s="67" t="s">
        <v>169</v>
      </c>
      <c r="C48" s="74" t="s">
        <v>37</v>
      </c>
      <c r="D48" s="98"/>
      <c r="E48" s="103">
        <v>42</v>
      </c>
      <c r="F48" s="69"/>
      <c r="G48" s="9">
        <f t="shared" si="0"/>
        <v>0</v>
      </c>
      <c r="H48" s="26"/>
      <c r="I48" s="9">
        <f t="shared" si="1"/>
        <v>0</v>
      </c>
      <c r="J48" s="26"/>
      <c r="K48" s="9">
        <f t="shared" si="2"/>
        <v>0</v>
      </c>
      <c r="L48" s="9">
        <f t="shared" si="3"/>
        <v>0</v>
      </c>
    </row>
    <row r="49" spans="1:12" x14ac:dyDescent="0.3">
      <c r="A49" s="65"/>
      <c r="B49" s="25" t="s">
        <v>10</v>
      </c>
      <c r="C49" s="64" t="s">
        <v>31</v>
      </c>
      <c r="D49" s="16">
        <v>1</v>
      </c>
      <c r="E49" s="16">
        <f>E48*D49</f>
        <v>42</v>
      </c>
      <c r="F49" s="26"/>
      <c r="G49" s="9">
        <f t="shared" si="0"/>
        <v>0</v>
      </c>
      <c r="H49" s="26"/>
      <c r="I49" s="9">
        <f t="shared" si="1"/>
        <v>0</v>
      </c>
      <c r="J49" s="26"/>
      <c r="K49" s="9">
        <f t="shared" si="2"/>
        <v>0</v>
      </c>
      <c r="L49" s="9">
        <f t="shared" si="3"/>
        <v>0</v>
      </c>
    </row>
    <row r="50" spans="1:12" ht="27.6" x14ac:dyDescent="0.3">
      <c r="A50" s="65"/>
      <c r="B50" s="27" t="s">
        <v>79</v>
      </c>
      <c r="C50" s="64" t="s">
        <v>31</v>
      </c>
      <c r="D50" s="26">
        <v>1.1000000000000001</v>
      </c>
      <c r="E50" s="26">
        <f>D50*E48</f>
        <v>46.2</v>
      </c>
      <c r="F50" s="26"/>
      <c r="G50" s="9">
        <f t="shared" si="0"/>
        <v>0</v>
      </c>
      <c r="H50" s="26"/>
      <c r="I50" s="9">
        <f t="shared" si="1"/>
        <v>0</v>
      </c>
      <c r="J50" s="26"/>
      <c r="K50" s="9">
        <f t="shared" si="2"/>
        <v>0</v>
      </c>
      <c r="L50" s="9">
        <f t="shared" si="3"/>
        <v>0</v>
      </c>
    </row>
    <row r="51" spans="1:12" x14ac:dyDescent="0.3">
      <c r="A51" s="65"/>
      <c r="B51" s="27" t="s">
        <v>58</v>
      </c>
      <c r="C51" s="75" t="s">
        <v>1</v>
      </c>
      <c r="D51" s="26">
        <v>4</v>
      </c>
      <c r="E51" s="26">
        <f>E48*D51</f>
        <v>168</v>
      </c>
      <c r="F51" s="26"/>
      <c r="G51" s="9">
        <f t="shared" si="0"/>
        <v>0</v>
      </c>
      <c r="H51" s="26"/>
      <c r="I51" s="9">
        <f t="shared" si="1"/>
        <v>0</v>
      </c>
      <c r="J51" s="26"/>
      <c r="K51" s="9">
        <f t="shared" si="2"/>
        <v>0</v>
      </c>
      <c r="L51" s="9">
        <f t="shared" si="3"/>
        <v>0</v>
      </c>
    </row>
    <row r="52" spans="1:12" x14ac:dyDescent="0.3">
      <c r="A52" s="65"/>
      <c r="B52" s="27" t="s">
        <v>80</v>
      </c>
      <c r="C52" s="75" t="s">
        <v>17</v>
      </c>
      <c r="D52" s="26">
        <v>5</v>
      </c>
      <c r="E52" s="26">
        <f>E49*D52</f>
        <v>210</v>
      </c>
      <c r="F52" s="26"/>
      <c r="G52" s="9">
        <f t="shared" si="0"/>
        <v>0</v>
      </c>
      <c r="H52" s="26"/>
      <c r="I52" s="9">
        <f t="shared" si="1"/>
        <v>0</v>
      </c>
      <c r="J52" s="26"/>
      <c r="K52" s="9">
        <f t="shared" si="2"/>
        <v>0</v>
      </c>
      <c r="L52" s="9">
        <f t="shared" si="3"/>
        <v>0</v>
      </c>
    </row>
    <row r="53" spans="1:12" x14ac:dyDescent="0.3">
      <c r="A53" s="65"/>
      <c r="B53" s="27" t="s">
        <v>9</v>
      </c>
      <c r="C53" s="75" t="s">
        <v>0</v>
      </c>
      <c r="D53" s="26">
        <v>0.8</v>
      </c>
      <c r="E53" s="26">
        <f>E48*D53</f>
        <v>33.6</v>
      </c>
      <c r="F53" s="26"/>
      <c r="G53" s="9">
        <f t="shared" si="0"/>
        <v>0</v>
      </c>
      <c r="H53" s="26"/>
      <c r="I53" s="9">
        <f t="shared" si="1"/>
        <v>0</v>
      </c>
      <c r="J53" s="26"/>
      <c r="K53" s="9">
        <f t="shared" si="2"/>
        <v>0</v>
      </c>
      <c r="L53" s="9">
        <f t="shared" si="3"/>
        <v>0</v>
      </c>
    </row>
    <row r="54" spans="1:12" ht="27.6" x14ac:dyDescent="0.3">
      <c r="A54" s="65" t="s">
        <v>176</v>
      </c>
      <c r="B54" s="67" t="s">
        <v>187</v>
      </c>
      <c r="C54" s="74" t="s">
        <v>37</v>
      </c>
      <c r="D54" s="98"/>
      <c r="E54" s="103">
        <v>64</v>
      </c>
      <c r="F54" s="69"/>
      <c r="G54" s="9">
        <f t="shared" si="0"/>
        <v>0</v>
      </c>
      <c r="H54" s="26"/>
      <c r="I54" s="9">
        <f t="shared" si="1"/>
        <v>0</v>
      </c>
      <c r="J54" s="26"/>
      <c r="K54" s="9">
        <f t="shared" si="2"/>
        <v>0</v>
      </c>
      <c r="L54" s="9">
        <f t="shared" si="3"/>
        <v>0</v>
      </c>
    </row>
    <row r="55" spans="1:12" x14ac:dyDescent="0.3">
      <c r="A55" s="65"/>
      <c r="B55" s="25" t="s">
        <v>10</v>
      </c>
      <c r="C55" s="64" t="s">
        <v>31</v>
      </c>
      <c r="D55" s="16">
        <v>1</v>
      </c>
      <c r="E55" s="16">
        <f>E54*D55</f>
        <v>64</v>
      </c>
      <c r="F55" s="26"/>
      <c r="G55" s="9">
        <f t="shared" si="0"/>
        <v>0</v>
      </c>
      <c r="H55" s="26"/>
      <c r="I55" s="9">
        <f t="shared" si="1"/>
        <v>0</v>
      </c>
      <c r="J55" s="26"/>
      <c r="K55" s="9">
        <f t="shared" si="2"/>
        <v>0</v>
      </c>
      <c r="L55" s="9">
        <f t="shared" si="3"/>
        <v>0</v>
      </c>
    </row>
    <row r="56" spans="1:12" x14ac:dyDescent="0.3">
      <c r="A56" s="65"/>
      <c r="B56" s="27" t="s">
        <v>170</v>
      </c>
      <c r="C56" s="64" t="s">
        <v>31</v>
      </c>
      <c r="D56" s="26">
        <v>1.05</v>
      </c>
      <c r="E56" s="26">
        <f>D56*E54</f>
        <v>67.2</v>
      </c>
      <c r="F56" s="26"/>
      <c r="G56" s="9">
        <f t="shared" si="0"/>
        <v>0</v>
      </c>
      <c r="H56" s="26"/>
      <c r="I56" s="9">
        <f t="shared" si="1"/>
        <v>0</v>
      </c>
      <c r="J56" s="26"/>
      <c r="K56" s="9">
        <f t="shared" si="2"/>
        <v>0</v>
      </c>
      <c r="L56" s="9">
        <f t="shared" si="3"/>
        <v>0</v>
      </c>
    </row>
    <row r="57" spans="1:12" x14ac:dyDescent="0.3">
      <c r="A57" s="65"/>
      <c r="B57" s="27" t="s">
        <v>58</v>
      </c>
      <c r="C57" s="75" t="s">
        <v>1</v>
      </c>
      <c r="D57" s="26">
        <v>1.5</v>
      </c>
      <c r="E57" s="26">
        <f>E54*D57</f>
        <v>96</v>
      </c>
      <c r="F57" s="26"/>
      <c r="G57" s="9">
        <f t="shared" si="0"/>
        <v>0</v>
      </c>
      <c r="H57" s="26"/>
      <c r="I57" s="9">
        <f t="shared" si="1"/>
        <v>0</v>
      </c>
      <c r="J57" s="26"/>
      <c r="K57" s="9">
        <f t="shared" si="2"/>
        <v>0</v>
      </c>
      <c r="L57" s="9">
        <f t="shared" si="3"/>
        <v>0</v>
      </c>
    </row>
    <row r="58" spans="1:12" x14ac:dyDescent="0.3">
      <c r="A58" s="65"/>
      <c r="B58" s="27" t="s">
        <v>9</v>
      </c>
      <c r="C58" s="75" t="s">
        <v>0</v>
      </c>
      <c r="D58" s="26">
        <v>0.53</v>
      </c>
      <c r="E58" s="26">
        <f>E54*D58</f>
        <v>33.92</v>
      </c>
      <c r="F58" s="26"/>
      <c r="G58" s="9">
        <f t="shared" si="0"/>
        <v>0</v>
      </c>
      <c r="H58" s="26"/>
      <c r="I58" s="9">
        <f t="shared" si="1"/>
        <v>0</v>
      </c>
      <c r="J58" s="26"/>
      <c r="K58" s="9">
        <f t="shared" si="2"/>
        <v>0</v>
      </c>
      <c r="L58" s="9">
        <f t="shared" si="3"/>
        <v>0</v>
      </c>
    </row>
    <row r="59" spans="1:12" ht="27.6" x14ac:dyDescent="0.3">
      <c r="A59" s="59">
        <v>10</v>
      </c>
      <c r="B59" s="67" t="s">
        <v>182</v>
      </c>
      <c r="C59" s="74" t="s">
        <v>37</v>
      </c>
      <c r="D59" s="98"/>
      <c r="E59" s="103">
        <v>124</v>
      </c>
      <c r="F59" s="69"/>
      <c r="G59" s="9">
        <f t="shared" si="0"/>
        <v>0</v>
      </c>
      <c r="H59" s="26"/>
      <c r="I59" s="9">
        <f t="shared" si="1"/>
        <v>0</v>
      </c>
      <c r="J59" s="26"/>
      <c r="K59" s="9">
        <f t="shared" si="2"/>
        <v>0</v>
      </c>
      <c r="L59" s="9">
        <f t="shared" si="3"/>
        <v>0</v>
      </c>
    </row>
    <row r="60" spans="1:12" x14ac:dyDescent="0.3">
      <c r="A60" s="65"/>
      <c r="B60" s="25" t="s">
        <v>10</v>
      </c>
      <c r="C60" s="64" t="s">
        <v>31</v>
      </c>
      <c r="D60" s="16">
        <v>1</v>
      </c>
      <c r="E60" s="16">
        <f>E59*D60</f>
        <v>124</v>
      </c>
      <c r="F60" s="26"/>
      <c r="G60" s="9">
        <f t="shared" si="0"/>
        <v>0</v>
      </c>
      <c r="H60" s="26"/>
      <c r="I60" s="9">
        <f t="shared" si="1"/>
        <v>0</v>
      </c>
      <c r="J60" s="26"/>
      <c r="K60" s="9">
        <f t="shared" si="2"/>
        <v>0</v>
      </c>
      <c r="L60" s="9">
        <f t="shared" si="3"/>
        <v>0</v>
      </c>
    </row>
    <row r="61" spans="1:12" x14ac:dyDescent="0.3">
      <c r="A61" s="65"/>
      <c r="B61" s="27" t="s">
        <v>171</v>
      </c>
      <c r="C61" s="75" t="s">
        <v>1</v>
      </c>
      <c r="D61" s="26">
        <v>3</v>
      </c>
      <c r="E61" s="26">
        <f>E59*D61</f>
        <v>372</v>
      </c>
      <c r="F61" s="26"/>
      <c r="G61" s="9">
        <f t="shared" si="0"/>
        <v>0</v>
      </c>
      <c r="H61" s="26"/>
      <c r="I61" s="9">
        <f t="shared" si="1"/>
        <v>0</v>
      </c>
      <c r="J61" s="26"/>
      <c r="K61" s="9">
        <f t="shared" si="2"/>
        <v>0</v>
      </c>
      <c r="L61" s="9">
        <f t="shared" si="3"/>
        <v>0</v>
      </c>
    </row>
    <row r="62" spans="1:12" x14ac:dyDescent="0.3">
      <c r="A62" s="65"/>
      <c r="B62" s="27" t="s">
        <v>80</v>
      </c>
      <c r="C62" s="75" t="s">
        <v>17</v>
      </c>
      <c r="D62" s="26">
        <v>5</v>
      </c>
      <c r="E62" s="26">
        <f>E60*D62</f>
        <v>620</v>
      </c>
      <c r="F62" s="26"/>
      <c r="G62" s="9">
        <f t="shared" si="0"/>
        <v>0</v>
      </c>
      <c r="H62" s="26"/>
      <c r="I62" s="9">
        <f t="shared" si="1"/>
        <v>0</v>
      </c>
      <c r="J62" s="26"/>
      <c r="K62" s="9">
        <f t="shared" si="2"/>
        <v>0</v>
      </c>
      <c r="L62" s="9">
        <f t="shared" si="3"/>
        <v>0</v>
      </c>
    </row>
    <row r="63" spans="1:12" x14ac:dyDescent="0.3">
      <c r="A63" s="65"/>
      <c r="B63" s="27" t="s">
        <v>9</v>
      </c>
      <c r="C63" s="75" t="s">
        <v>0</v>
      </c>
      <c r="D63" s="26">
        <v>0.2</v>
      </c>
      <c r="E63" s="26">
        <f>E59*D63</f>
        <v>24.8</v>
      </c>
      <c r="F63" s="26"/>
      <c r="G63" s="9">
        <f t="shared" si="0"/>
        <v>0</v>
      </c>
      <c r="H63" s="26"/>
      <c r="I63" s="9">
        <f t="shared" si="1"/>
        <v>0</v>
      </c>
      <c r="J63" s="26"/>
      <c r="K63" s="9">
        <f t="shared" si="2"/>
        <v>0</v>
      </c>
      <c r="L63" s="9">
        <f t="shared" si="3"/>
        <v>0</v>
      </c>
    </row>
    <row r="64" spans="1:12" x14ac:dyDescent="0.3">
      <c r="A64" s="12">
        <v>11</v>
      </c>
      <c r="B64" s="6" t="s">
        <v>172</v>
      </c>
      <c r="C64" s="74" t="s">
        <v>30</v>
      </c>
      <c r="D64" s="14"/>
      <c r="E64" s="106">
        <f>6.8*2+10+10+9+10+18+10</f>
        <v>80.599999999999994</v>
      </c>
      <c r="F64" s="8"/>
      <c r="G64" s="9">
        <f t="shared" si="0"/>
        <v>0</v>
      </c>
      <c r="H64" s="8"/>
      <c r="I64" s="9">
        <f t="shared" si="1"/>
        <v>0</v>
      </c>
      <c r="J64" s="8"/>
      <c r="K64" s="9">
        <f t="shared" si="2"/>
        <v>0</v>
      </c>
      <c r="L64" s="9">
        <f t="shared" si="3"/>
        <v>0</v>
      </c>
    </row>
    <row r="65" spans="1:12" x14ac:dyDescent="0.3">
      <c r="A65" s="12"/>
      <c r="B65" s="25" t="s">
        <v>10</v>
      </c>
      <c r="C65" s="64" t="s">
        <v>31</v>
      </c>
      <c r="D65" s="16">
        <v>1</v>
      </c>
      <c r="E65" s="16">
        <f>E64*D65</f>
        <v>80.599999999999994</v>
      </c>
      <c r="F65" s="26"/>
      <c r="G65" s="9">
        <f t="shared" si="0"/>
        <v>0</v>
      </c>
      <c r="H65" s="31"/>
      <c r="I65" s="9">
        <f t="shared" si="1"/>
        <v>0</v>
      </c>
      <c r="J65" s="26"/>
      <c r="K65" s="9">
        <f t="shared" si="2"/>
        <v>0</v>
      </c>
      <c r="L65" s="9">
        <f t="shared" si="3"/>
        <v>0</v>
      </c>
    </row>
    <row r="66" spans="1:12" x14ac:dyDescent="0.3">
      <c r="A66" s="12"/>
      <c r="B66" s="27" t="s">
        <v>63</v>
      </c>
      <c r="C66" s="75" t="s">
        <v>54</v>
      </c>
      <c r="D66" s="26">
        <v>0.01</v>
      </c>
      <c r="E66" s="26">
        <f>E64*D66:D1112</f>
        <v>0.80599999999999994</v>
      </c>
      <c r="F66" s="26"/>
      <c r="G66" s="9">
        <f t="shared" si="0"/>
        <v>0</v>
      </c>
      <c r="H66" s="26"/>
      <c r="I66" s="9">
        <f t="shared" si="1"/>
        <v>0</v>
      </c>
      <c r="J66" s="26"/>
      <c r="K66" s="9">
        <f t="shared" si="2"/>
        <v>0</v>
      </c>
      <c r="L66" s="9">
        <f t="shared" si="3"/>
        <v>0</v>
      </c>
    </row>
    <row r="67" spans="1:12" x14ac:dyDescent="0.3">
      <c r="A67" s="12"/>
      <c r="B67" s="36" t="s">
        <v>2</v>
      </c>
      <c r="C67" s="93" t="s">
        <v>0</v>
      </c>
      <c r="D67" s="11">
        <v>0.7</v>
      </c>
      <c r="E67" s="8">
        <f>E64*D67</f>
        <v>56.419999999999995</v>
      </c>
      <c r="F67" s="8"/>
      <c r="G67" s="9">
        <f t="shared" si="0"/>
        <v>0</v>
      </c>
      <c r="H67" s="8"/>
      <c r="I67" s="9">
        <f t="shared" si="1"/>
        <v>0</v>
      </c>
      <c r="J67" s="8"/>
      <c r="K67" s="9">
        <f t="shared" si="2"/>
        <v>0</v>
      </c>
      <c r="L67" s="9">
        <f t="shared" si="3"/>
        <v>0</v>
      </c>
    </row>
    <row r="68" spans="1:12" x14ac:dyDescent="0.3">
      <c r="A68" s="12">
        <v>12</v>
      </c>
      <c r="B68" s="6" t="s">
        <v>181</v>
      </c>
      <c r="C68" s="74" t="s">
        <v>11</v>
      </c>
      <c r="D68" s="7"/>
      <c r="E68" s="105">
        <f>72.2*1.1+60*0.25</f>
        <v>94.420000000000016</v>
      </c>
      <c r="F68" s="8"/>
      <c r="G68" s="9">
        <f t="shared" si="0"/>
        <v>0</v>
      </c>
      <c r="H68" s="8"/>
      <c r="I68" s="9">
        <f t="shared" si="1"/>
        <v>0</v>
      </c>
      <c r="J68" s="8"/>
      <c r="K68" s="9">
        <f t="shared" si="2"/>
        <v>0</v>
      </c>
      <c r="L68" s="9">
        <f t="shared" si="3"/>
        <v>0</v>
      </c>
    </row>
    <row r="69" spans="1:12" x14ac:dyDescent="0.3">
      <c r="A69" s="12"/>
      <c r="B69" s="25" t="s">
        <v>10</v>
      </c>
      <c r="C69" s="64" t="s">
        <v>31</v>
      </c>
      <c r="D69" s="16">
        <v>1</v>
      </c>
      <c r="E69" s="16">
        <f>E68*D69</f>
        <v>94.420000000000016</v>
      </c>
      <c r="F69" s="26"/>
      <c r="G69" s="9">
        <f t="shared" si="0"/>
        <v>0</v>
      </c>
      <c r="H69" s="16"/>
      <c r="I69" s="9">
        <f t="shared" si="1"/>
        <v>0</v>
      </c>
      <c r="J69" s="16"/>
      <c r="K69" s="9">
        <f t="shared" si="2"/>
        <v>0</v>
      </c>
      <c r="L69" s="9">
        <f t="shared" si="3"/>
        <v>0</v>
      </c>
    </row>
    <row r="70" spans="1:12" x14ac:dyDescent="0.3">
      <c r="A70" s="12"/>
      <c r="B70" s="86" t="s">
        <v>173</v>
      </c>
      <c r="C70" s="64" t="s">
        <v>1</v>
      </c>
      <c r="D70" s="16">
        <v>1.1000000000000001</v>
      </c>
      <c r="E70" s="31">
        <f>E68*D70</f>
        <v>103.86200000000002</v>
      </c>
      <c r="F70" s="31"/>
      <c r="G70" s="9">
        <f t="shared" si="0"/>
        <v>0</v>
      </c>
      <c r="H70" s="31"/>
      <c r="I70" s="9">
        <f t="shared" si="1"/>
        <v>0</v>
      </c>
      <c r="J70" s="31"/>
      <c r="K70" s="9">
        <f t="shared" si="2"/>
        <v>0</v>
      </c>
      <c r="L70" s="9">
        <f t="shared" si="3"/>
        <v>0</v>
      </c>
    </row>
    <row r="71" spans="1:12" x14ac:dyDescent="0.3">
      <c r="A71" s="12"/>
      <c r="B71" s="32" t="s">
        <v>89</v>
      </c>
      <c r="C71" s="64" t="s">
        <v>1</v>
      </c>
      <c r="D71" s="16">
        <v>0.63</v>
      </c>
      <c r="E71" s="31">
        <f>E68*D71</f>
        <v>59.484600000000007</v>
      </c>
      <c r="F71" s="31"/>
      <c r="G71" s="9">
        <f t="shared" si="0"/>
        <v>0</v>
      </c>
      <c r="H71" s="31"/>
      <c r="I71" s="9">
        <f t="shared" si="1"/>
        <v>0</v>
      </c>
      <c r="J71" s="31"/>
      <c r="K71" s="9">
        <f t="shared" si="2"/>
        <v>0</v>
      </c>
      <c r="L71" s="9">
        <f t="shared" si="3"/>
        <v>0</v>
      </c>
    </row>
    <row r="72" spans="1:12" x14ac:dyDescent="0.3">
      <c r="A72" s="12"/>
      <c r="B72" s="32" t="s">
        <v>90</v>
      </c>
      <c r="C72" s="64" t="s">
        <v>1</v>
      </c>
      <c r="D72" s="16">
        <v>0.12</v>
      </c>
      <c r="E72" s="31">
        <f>E68*D72</f>
        <v>11.330400000000001</v>
      </c>
      <c r="F72" s="31"/>
      <c r="G72" s="9">
        <f t="shared" ref="G72:G122" si="4">F72*E72</f>
        <v>0</v>
      </c>
      <c r="H72" s="31"/>
      <c r="I72" s="9">
        <f t="shared" ref="I72:I122" si="5">H72*E72</f>
        <v>0</v>
      </c>
      <c r="J72" s="31"/>
      <c r="K72" s="9">
        <f t="shared" ref="K72:K122" si="6">J72*E72</f>
        <v>0</v>
      </c>
      <c r="L72" s="9">
        <f t="shared" ref="L72:L122" si="7">G72+I72+K72</f>
        <v>0</v>
      </c>
    </row>
    <row r="73" spans="1:12" x14ac:dyDescent="0.3">
      <c r="A73" s="12"/>
      <c r="B73" s="87" t="s">
        <v>15</v>
      </c>
      <c r="C73" s="64" t="s">
        <v>13</v>
      </c>
      <c r="D73" s="16"/>
      <c r="E73" s="31">
        <v>3</v>
      </c>
      <c r="F73" s="31"/>
      <c r="G73" s="9">
        <f t="shared" si="4"/>
        <v>0</v>
      </c>
      <c r="H73" s="31"/>
      <c r="I73" s="9">
        <f t="shared" si="5"/>
        <v>0</v>
      </c>
      <c r="J73" s="31"/>
      <c r="K73" s="9">
        <f t="shared" si="6"/>
        <v>0</v>
      </c>
      <c r="L73" s="9">
        <f t="shared" si="7"/>
        <v>0</v>
      </c>
    </row>
    <row r="74" spans="1:12" x14ac:dyDescent="0.3">
      <c r="A74" s="12"/>
      <c r="B74" s="87" t="s">
        <v>16</v>
      </c>
      <c r="C74" s="64" t="s">
        <v>0</v>
      </c>
      <c r="D74" s="16">
        <v>0.2</v>
      </c>
      <c r="E74" s="31">
        <f>E68*D74</f>
        <v>18.884000000000004</v>
      </c>
      <c r="F74" s="31"/>
      <c r="G74" s="9">
        <f t="shared" si="4"/>
        <v>0</v>
      </c>
      <c r="H74" s="31"/>
      <c r="I74" s="9">
        <f t="shared" si="5"/>
        <v>0</v>
      </c>
      <c r="J74" s="31"/>
      <c r="K74" s="9">
        <f t="shared" si="6"/>
        <v>0</v>
      </c>
      <c r="L74" s="9">
        <f t="shared" si="7"/>
        <v>0</v>
      </c>
    </row>
    <row r="75" spans="1:12" ht="27.6" x14ac:dyDescent="0.3">
      <c r="A75" s="12">
        <v>13</v>
      </c>
      <c r="B75" s="6" t="s">
        <v>183</v>
      </c>
      <c r="C75" s="74" t="s">
        <v>11</v>
      </c>
      <c r="D75" s="7"/>
      <c r="E75" s="105">
        <v>320</v>
      </c>
      <c r="F75" s="8"/>
      <c r="G75" s="9">
        <f t="shared" si="4"/>
        <v>0</v>
      </c>
      <c r="H75" s="8"/>
      <c r="I75" s="9">
        <f t="shared" si="5"/>
        <v>0</v>
      </c>
      <c r="J75" s="8"/>
      <c r="K75" s="9">
        <f t="shared" si="6"/>
        <v>0</v>
      </c>
      <c r="L75" s="9">
        <f t="shared" si="7"/>
        <v>0</v>
      </c>
    </row>
    <row r="76" spans="1:12" x14ac:dyDescent="0.3">
      <c r="A76" s="12"/>
      <c r="B76" s="25" t="s">
        <v>10</v>
      </c>
      <c r="C76" s="64" t="s">
        <v>31</v>
      </c>
      <c r="D76" s="16">
        <v>1</v>
      </c>
      <c r="E76" s="16">
        <f>E75*D76</f>
        <v>320</v>
      </c>
      <c r="F76" s="26"/>
      <c r="G76" s="9">
        <f t="shared" si="4"/>
        <v>0</v>
      </c>
      <c r="H76" s="16"/>
      <c r="I76" s="9">
        <f t="shared" si="5"/>
        <v>0</v>
      </c>
      <c r="J76" s="16"/>
      <c r="K76" s="9">
        <f t="shared" si="6"/>
        <v>0</v>
      </c>
      <c r="L76" s="9">
        <f t="shared" si="7"/>
        <v>0</v>
      </c>
    </row>
    <row r="77" spans="1:12" x14ac:dyDescent="0.3">
      <c r="A77" s="12"/>
      <c r="B77" s="25" t="s">
        <v>91</v>
      </c>
      <c r="C77" s="64" t="s">
        <v>1</v>
      </c>
      <c r="D77" s="16">
        <v>0.8</v>
      </c>
      <c r="E77" s="31">
        <f>E75*D77</f>
        <v>256</v>
      </c>
      <c r="F77" s="31"/>
      <c r="G77" s="9">
        <f t="shared" si="4"/>
        <v>0</v>
      </c>
      <c r="H77" s="31"/>
      <c r="I77" s="9">
        <f t="shared" si="5"/>
        <v>0</v>
      </c>
      <c r="J77" s="31"/>
      <c r="K77" s="9">
        <f t="shared" si="6"/>
        <v>0</v>
      </c>
      <c r="L77" s="9">
        <f t="shared" si="7"/>
        <v>0</v>
      </c>
    </row>
    <row r="78" spans="1:12" x14ac:dyDescent="0.3">
      <c r="A78" s="12"/>
      <c r="B78" s="86" t="s">
        <v>88</v>
      </c>
      <c r="C78" s="64" t="s">
        <v>1</v>
      </c>
      <c r="D78" s="16">
        <v>0.7</v>
      </c>
      <c r="E78" s="31">
        <f>E75*D78</f>
        <v>224</v>
      </c>
      <c r="F78" s="31"/>
      <c r="G78" s="9">
        <f t="shared" si="4"/>
        <v>0</v>
      </c>
      <c r="H78" s="31"/>
      <c r="I78" s="9">
        <f t="shared" si="5"/>
        <v>0</v>
      </c>
      <c r="J78" s="31"/>
      <c r="K78" s="9">
        <f t="shared" si="6"/>
        <v>0</v>
      </c>
      <c r="L78" s="9">
        <f t="shared" si="7"/>
        <v>0</v>
      </c>
    </row>
    <row r="79" spans="1:12" x14ac:dyDescent="0.3">
      <c r="A79" s="12"/>
      <c r="B79" s="32" t="s">
        <v>89</v>
      </c>
      <c r="C79" s="64" t="s">
        <v>1</v>
      </c>
      <c r="D79" s="16">
        <v>0.45</v>
      </c>
      <c r="E79" s="31">
        <f>E75*D79</f>
        <v>144</v>
      </c>
      <c r="F79" s="31"/>
      <c r="G79" s="9">
        <f t="shared" si="4"/>
        <v>0</v>
      </c>
      <c r="H79" s="31"/>
      <c r="I79" s="9">
        <f t="shared" si="5"/>
        <v>0</v>
      </c>
      <c r="J79" s="31"/>
      <c r="K79" s="9">
        <f t="shared" si="6"/>
        <v>0</v>
      </c>
      <c r="L79" s="9">
        <f t="shared" si="7"/>
        <v>0</v>
      </c>
    </row>
    <row r="80" spans="1:12" x14ac:dyDescent="0.3">
      <c r="A80" s="12"/>
      <c r="B80" s="32" t="s">
        <v>90</v>
      </c>
      <c r="C80" s="64" t="s">
        <v>1</v>
      </c>
      <c r="D80" s="16">
        <v>0.12</v>
      </c>
      <c r="E80" s="31">
        <f>E75*D80</f>
        <v>38.4</v>
      </c>
      <c r="F80" s="31"/>
      <c r="G80" s="9">
        <f t="shared" si="4"/>
        <v>0</v>
      </c>
      <c r="H80" s="31"/>
      <c r="I80" s="9">
        <f t="shared" si="5"/>
        <v>0</v>
      </c>
      <c r="J80" s="31"/>
      <c r="K80" s="9">
        <f t="shared" si="6"/>
        <v>0</v>
      </c>
      <c r="L80" s="9">
        <f t="shared" si="7"/>
        <v>0</v>
      </c>
    </row>
    <row r="81" spans="1:12" x14ac:dyDescent="0.3">
      <c r="A81" s="12"/>
      <c r="B81" s="33" t="s">
        <v>14</v>
      </c>
      <c r="C81" s="76" t="s">
        <v>12</v>
      </c>
      <c r="D81" s="99"/>
      <c r="E81" s="26">
        <v>5</v>
      </c>
      <c r="F81" s="26"/>
      <c r="G81" s="9">
        <f t="shared" si="4"/>
        <v>0</v>
      </c>
      <c r="H81" s="34"/>
      <c r="I81" s="9">
        <f t="shared" si="5"/>
        <v>0</v>
      </c>
      <c r="J81" s="34"/>
      <c r="K81" s="9">
        <f t="shared" si="6"/>
        <v>0</v>
      </c>
      <c r="L81" s="9">
        <f t="shared" si="7"/>
        <v>0</v>
      </c>
    </row>
    <row r="82" spans="1:12" x14ac:dyDescent="0.3">
      <c r="A82" s="12"/>
      <c r="B82" s="87" t="s">
        <v>16</v>
      </c>
      <c r="C82" s="64" t="s">
        <v>0</v>
      </c>
      <c r="D82" s="16">
        <v>0.12</v>
      </c>
      <c r="E82" s="31">
        <f>E75*D82</f>
        <v>38.4</v>
      </c>
      <c r="F82" s="31"/>
      <c r="G82" s="9">
        <f t="shared" si="4"/>
        <v>0</v>
      </c>
      <c r="H82" s="31"/>
      <c r="I82" s="9">
        <f t="shared" si="5"/>
        <v>0</v>
      </c>
      <c r="J82" s="31"/>
      <c r="K82" s="9">
        <f t="shared" si="6"/>
        <v>0</v>
      </c>
      <c r="L82" s="9">
        <f t="shared" si="7"/>
        <v>0</v>
      </c>
    </row>
    <row r="83" spans="1:12" ht="27.6" x14ac:dyDescent="0.3">
      <c r="A83" s="12">
        <v>14</v>
      </c>
      <c r="B83" s="6" t="s">
        <v>93</v>
      </c>
      <c r="C83" s="74" t="s">
        <v>11</v>
      </c>
      <c r="D83" s="7"/>
      <c r="E83" s="105">
        <f>1.7*6.7*4+2.3*4+9.3*1.8*2</f>
        <v>88.240000000000009</v>
      </c>
      <c r="F83" s="8"/>
      <c r="G83" s="9">
        <f t="shared" si="4"/>
        <v>0</v>
      </c>
      <c r="H83" s="8"/>
      <c r="I83" s="9">
        <f t="shared" si="5"/>
        <v>0</v>
      </c>
      <c r="J83" s="8"/>
      <c r="K83" s="9">
        <f t="shared" si="6"/>
        <v>0</v>
      </c>
      <c r="L83" s="9">
        <f t="shared" si="7"/>
        <v>0</v>
      </c>
    </row>
    <row r="84" spans="1:12" x14ac:dyDescent="0.3">
      <c r="A84" s="12"/>
      <c r="B84" s="25" t="s">
        <v>10</v>
      </c>
      <c r="C84" s="64" t="s">
        <v>31</v>
      </c>
      <c r="D84" s="16">
        <v>1</v>
      </c>
      <c r="E84" s="16">
        <f>E83*D84</f>
        <v>88.240000000000009</v>
      </c>
      <c r="F84" s="26"/>
      <c r="G84" s="9">
        <f t="shared" si="4"/>
        <v>0</v>
      </c>
      <c r="H84" s="16"/>
      <c r="I84" s="9">
        <f t="shared" si="5"/>
        <v>0</v>
      </c>
      <c r="J84" s="16"/>
      <c r="K84" s="9">
        <f t="shared" si="6"/>
        <v>0</v>
      </c>
      <c r="L84" s="9">
        <f t="shared" si="7"/>
        <v>0</v>
      </c>
    </row>
    <row r="85" spans="1:12" x14ac:dyDescent="0.3">
      <c r="A85" s="12"/>
      <c r="B85" s="86" t="s">
        <v>102</v>
      </c>
      <c r="C85" s="64" t="s">
        <v>31</v>
      </c>
      <c r="D85" s="16">
        <v>1.1000000000000001</v>
      </c>
      <c r="E85" s="31">
        <f>E83*D85</f>
        <v>97.064000000000021</v>
      </c>
      <c r="F85" s="31"/>
      <c r="G85" s="9">
        <f t="shared" si="4"/>
        <v>0</v>
      </c>
      <c r="H85" s="31"/>
      <c r="I85" s="9">
        <f t="shared" si="5"/>
        <v>0</v>
      </c>
      <c r="J85" s="31"/>
      <c r="K85" s="9">
        <f t="shared" si="6"/>
        <v>0</v>
      </c>
      <c r="L85" s="9">
        <f t="shared" si="7"/>
        <v>0</v>
      </c>
    </row>
    <row r="86" spans="1:12" x14ac:dyDescent="0.3">
      <c r="A86" s="12"/>
      <c r="B86" s="32" t="s">
        <v>80</v>
      </c>
      <c r="C86" s="64" t="s">
        <v>17</v>
      </c>
      <c r="D86" s="16">
        <v>1</v>
      </c>
      <c r="E86" s="31">
        <f>E83*D86</f>
        <v>88.240000000000009</v>
      </c>
      <c r="F86" s="31"/>
      <c r="G86" s="9">
        <f t="shared" si="4"/>
        <v>0</v>
      </c>
      <c r="H86" s="31"/>
      <c r="I86" s="9">
        <f t="shared" si="5"/>
        <v>0</v>
      </c>
      <c r="J86" s="31"/>
      <c r="K86" s="9">
        <f t="shared" si="6"/>
        <v>0</v>
      </c>
      <c r="L86" s="9">
        <f t="shared" si="7"/>
        <v>0</v>
      </c>
    </row>
    <row r="87" spans="1:12" x14ac:dyDescent="0.3">
      <c r="A87" s="12"/>
      <c r="B87" s="32" t="s">
        <v>94</v>
      </c>
      <c r="C87" s="64" t="s">
        <v>1</v>
      </c>
      <c r="D87" s="16">
        <v>0.45</v>
      </c>
      <c r="E87" s="31">
        <f>E83*D87</f>
        <v>39.708000000000006</v>
      </c>
      <c r="F87" s="31"/>
      <c r="G87" s="9">
        <f t="shared" si="4"/>
        <v>0</v>
      </c>
      <c r="H87" s="31"/>
      <c r="I87" s="9">
        <f t="shared" si="5"/>
        <v>0</v>
      </c>
      <c r="J87" s="31"/>
      <c r="K87" s="9">
        <f t="shared" si="6"/>
        <v>0</v>
      </c>
      <c r="L87" s="9">
        <f t="shared" si="7"/>
        <v>0</v>
      </c>
    </row>
    <row r="88" spans="1:12" x14ac:dyDescent="0.3">
      <c r="A88" s="12"/>
      <c r="B88" s="87" t="s">
        <v>16</v>
      </c>
      <c r="C88" s="64" t="s">
        <v>0</v>
      </c>
      <c r="D88" s="16">
        <v>0.4</v>
      </c>
      <c r="E88" s="31">
        <f>E83*D88</f>
        <v>35.296000000000006</v>
      </c>
      <c r="F88" s="31"/>
      <c r="G88" s="9">
        <f t="shared" si="4"/>
        <v>0</v>
      </c>
      <c r="H88" s="31"/>
      <c r="I88" s="9">
        <f t="shared" si="5"/>
        <v>0</v>
      </c>
      <c r="J88" s="31"/>
      <c r="K88" s="9">
        <f t="shared" si="6"/>
        <v>0</v>
      </c>
      <c r="L88" s="9">
        <f t="shared" si="7"/>
        <v>0</v>
      </c>
    </row>
    <row r="89" spans="1:12" x14ac:dyDescent="0.3">
      <c r="A89" s="65" t="s">
        <v>177</v>
      </c>
      <c r="B89" s="67" t="s">
        <v>135</v>
      </c>
      <c r="C89" s="74" t="s">
        <v>30</v>
      </c>
      <c r="D89" s="98"/>
      <c r="E89" s="103">
        <v>36</v>
      </c>
      <c r="F89" s="69"/>
      <c r="G89" s="9">
        <f t="shared" si="4"/>
        <v>0</v>
      </c>
      <c r="H89" s="26"/>
      <c r="I89" s="9">
        <f t="shared" si="5"/>
        <v>0</v>
      </c>
      <c r="J89" s="26"/>
      <c r="K89" s="9">
        <f t="shared" si="6"/>
        <v>0</v>
      </c>
      <c r="L89" s="9">
        <f t="shared" si="7"/>
        <v>0</v>
      </c>
    </row>
    <row r="90" spans="1:12" x14ac:dyDescent="0.3">
      <c r="A90" s="65"/>
      <c r="B90" s="25" t="s">
        <v>10</v>
      </c>
      <c r="C90" s="64" t="s">
        <v>30</v>
      </c>
      <c r="D90" s="16">
        <v>1</v>
      </c>
      <c r="E90" s="16">
        <f>E89*D90</f>
        <v>36</v>
      </c>
      <c r="F90" s="26"/>
      <c r="G90" s="9">
        <f t="shared" si="4"/>
        <v>0</v>
      </c>
      <c r="H90" s="26"/>
      <c r="I90" s="9">
        <f t="shared" si="5"/>
        <v>0</v>
      </c>
      <c r="J90" s="26"/>
      <c r="K90" s="9">
        <f t="shared" si="6"/>
        <v>0</v>
      </c>
      <c r="L90" s="9">
        <f t="shared" si="7"/>
        <v>0</v>
      </c>
    </row>
    <row r="91" spans="1:12" x14ac:dyDescent="0.3">
      <c r="A91" s="65"/>
      <c r="B91" s="27" t="s">
        <v>106</v>
      </c>
      <c r="C91" s="64" t="s">
        <v>30</v>
      </c>
      <c r="D91" s="26">
        <v>1.1000000000000001</v>
      </c>
      <c r="E91" s="26">
        <f>D91*E89</f>
        <v>39.6</v>
      </c>
      <c r="F91" s="26"/>
      <c r="G91" s="9">
        <f t="shared" si="4"/>
        <v>0</v>
      </c>
      <c r="H91" s="26"/>
      <c r="I91" s="9">
        <f t="shared" si="5"/>
        <v>0</v>
      </c>
      <c r="J91" s="26"/>
      <c r="K91" s="9">
        <f t="shared" si="6"/>
        <v>0</v>
      </c>
      <c r="L91" s="9">
        <f t="shared" si="7"/>
        <v>0</v>
      </c>
    </row>
    <row r="92" spans="1:12" x14ac:dyDescent="0.3">
      <c r="A92" s="65"/>
      <c r="B92" s="27" t="s">
        <v>108</v>
      </c>
      <c r="C92" s="75" t="s">
        <v>12</v>
      </c>
      <c r="D92" s="26"/>
      <c r="E92" s="100">
        <v>4</v>
      </c>
      <c r="F92" s="26"/>
      <c r="G92" s="9">
        <f t="shared" si="4"/>
        <v>0</v>
      </c>
      <c r="H92" s="26"/>
      <c r="I92" s="9">
        <f t="shared" si="5"/>
        <v>0</v>
      </c>
      <c r="J92" s="26"/>
      <c r="K92" s="9">
        <f t="shared" si="6"/>
        <v>0</v>
      </c>
      <c r="L92" s="9">
        <f t="shared" si="7"/>
        <v>0</v>
      </c>
    </row>
    <row r="93" spans="1:12" x14ac:dyDescent="0.3">
      <c r="A93" s="65"/>
      <c r="B93" s="27" t="s">
        <v>107</v>
      </c>
      <c r="C93" s="75" t="s">
        <v>12</v>
      </c>
      <c r="D93" s="26">
        <v>2</v>
      </c>
      <c r="E93" s="100">
        <f>E89*D93</f>
        <v>72</v>
      </c>
      <c r="F93" s="26"/>
      <c r="G93" s="9">
        <f t="shared" si="4"/>
        <v>0</v>
      </c>
      <c r="H93" s="26"/>
      <c r="I93" s="9">
        <f t="shared" si="5"/>
        <v>0</v>
      </c>
      <c r="J93" s="26"/>
      <c r="K93" s="9">
        <f t="shared" si="6"/>
        <v>0</v>
      </c>
      <c r="L93" s="9">
        <f t="shared" si="7"/>
        <v>0</v>
      </c>
    </row>
    <row r="94" spans="1:12" x14ac:dyDescent="0.3">
      <c r="A94" s="65"/>
      <c r="B94" s="27" t="s">
        <v>96</v>
      </c>
      <c r="C94" s="75" t="s">
        <v>12</v>
      </c>
      <c r="D94" s="26">
        <v>0.2</v>
      </c>
      <c r="E94" s="100">
        <v>4</v>
      </c>
      <c r="F94" s="26"/>
      <c r="G94" s="9">
        <f t="shared" si="4"/>
        <v>0</v>
      </c>
      <c r="H94" s="26"/>
      <c r="I94" s="9">
        <f t="shared" si="5"/>
        <v>0</v>
      </c>
      <c r="J94" s="26"/>
      <c r="K94" s="9">
        <f t="shared" si="6"/>
        <v>0</v>
      </c>
      <c r="L94" s="9">
        <f t="shared" si="7"/>
        <v>0</v>
      </c>
    </row>
    <row r="95" spans="1:12" x14ac:dyDescent="0.3">
      <c r="A95" s="65"/>
      <c r="B95" s="27" t="s">
        <v>80</v>
      </c>
      <c r="C95" s="75" t="s">
        <v>17</v>
      </c>
      <c r="D95" s="26">
        <v>0.8</v>
      </c>
      <c r="E95" s="26">
        <f>E90*D95</f>
        <v>28.8</v>
      </c>
      <c r="F95" s="26"/>
      <c r="G95" s="9">
        <f t="shared" si="4"/>
        <v>0</v>
      </c>
      <c r="H95" s="26"/>
      <c r="I95" s="9">
        <f t="shared" si="5"/>
        <v>0</v>
      </c>
      <c r="J95" s="26"/>
      <c r="K95" s="9">
        <f t="shared" si="6"/>
        <v>0</v>
      </c>
      <c r="L95" s="9">
        <f t="shared" si="7"/>
        <v>0</v>
      </c>
    </row>
    <row r="96" spans="1:12" x14ac:dyDescent="0.3">
      <c r="A96" s="65"/>
      <c r="B96" s="27" t="s">
        <v>9</v>
      </c>
      <c r="C96" s="75" t="s">
        <v>0</v>
      </c>
      <c r="D96" s="26">
        <v>0.53</v>
      </c>
      <c r="E96" s="26">
        <f>E89*D96</f>
        <v>19.080000000000002</v>
      </c>
      <c r="F96" s="26"/>
      <c r="G96" s="9">
        <f t="shared" si="4"/>
        <v>0</v>
      </c>
      <c r="H96" s="26"/>
      <c r="I96" s="9">
        <f t="shared" si="5"/>
        <v>0</v>
      </c>
      <c r="J96" s="26"/>
      <c r="K96" s="9">
        <f t="shared" si="6"/>
        <v>0</v>
      </c>
      <c r="L96" s="9">
        <f t="shared" si="7"/>
        <v>0</v>
      </c>
    </row>
    <row r="97" spans="1:12" x14ac:dyDescent="0.3">
      <c r="A97" s="65" t="s">
        <v>174</v>
      </c>
      <c r="B97" s="67" t="s">
        <v>113</v>
      </c>
      <c r="C97" s="74" t="s">
        <v>30</v>
      </c>
      <c r="D97" s="98"/>
      <c r="E97" s="103">
        <f>10+7*4</f>
        <v>38</v>
      </c>
      <c r="F97" s="69"/>
      <c r="G97" s="9">
        <f t="shared" si="4"/>
        <v>0</v>
      </c>
      <c r="H97" s="26"/>
      <c r="I97" s="9">
        <f t="shared" si="5"/>
        <v>0</v>
      </c>
      <c r="J97" s="26"/>
      <c r="K97" s="9">
        <f t="shared" si="6"/>
        <v>0</v>
      </c>
      <c r="L97" s="9">
        <f t="shared" si="7"/>
        <v>0</v>
      </c>
    </row>
    <row r="98" spans="1:12" x14ac:dyDescent="0.3">
      <c r="A98" s="65"/>
      <c r="B98" s="25" t="s">
        <v>10</v>
      </c>
      <c r="C98" s="64" t="s">
        <v>30</v>
      </c>
      <c r="D98" s="16">
        <v>1</v>
      </c>
      <c r="E98" s="16">
        <f>E97*D98</f>
        <v>38</v>
      </c>
      <c r="F98" s="26"/>
      <c r="G98" s="9">
        <f t="shared" si="4"/>
        <v>0</v>
      </c>
      <c r="H98" s="26"/>
      <c r="I98" s="9">
        <f t="shared" si="5"/>
        <v>0</v>
      </c>
      <c r="J98" s="26"/>
      <c r="K98" s="9">
        <f t="shared" si="6"/>
        <v>0</v>
      </c>
      <c r="L98" s="9">
        <f t="shared" si="7"/>
        <v>0</v>
      </c>
    </row>
    <row r="99" spans="1:12" x14ac:dyDescent="0.3">
      <c r="A99" s="65"/>
      <c r="B99" s="27" t="s">
        <v>117</v>
      </c>
      <c r="C99" s="64" t="s">
        <v>30</v>
      </c>
      <c r="D99" s="26">
        <v>1.1000000000000001</v>
      </c>
      <c r="E99" s="26">
        <f>D99*E97</f>
        <v>41.800000000000004</v>
      </c>
      <c r="F99" s="26"/>
      <c r="G99" s="9">
        <f t="shared" si="4"/>
        <v>0</v>
      </c>
      <c r="H99" s="26"/>
      <c r="I99" s="9">
        <f t="shared" si="5"/>
        <v>0</v>
      </c>
      <c r="J99" s="26"/>
      <c r="K99" s="9">
        <f t="shared" si="6"/>
        <v>0</v>
      </c>
      <c r="L99" s="9">
        <f t="shared" si="7"/>
        <v>0</v>
      </c>
    </row>
    <row r="100" spans="1:12" x14ac:dyDescent="0.3">
      <c r="A100" s="65"/>
      <c r="B100" s="27" t="s">
        <v>107</v>
      </c>
      <c r="C100" s="75" t="s">
        <v>12</v>
      </c>
      <c r="D100" s="26">
        <v>2</v>
      </c>
      <c r="E100" s="100">
        <f>E97*D100</f>
        <v>76</v>
      </c>
      <c r="F100" s="26"/>
      <c r="G100" s="9">
        <f t="shared" si="4"/>
        <v>0</v>
      </c>
      <c r="H100" s="26"/>
      <c r="I100" s="9">
        <f t="shared" si="5"/>
        <v>0</v>
      </c>
      <c r="J100" s="26"/>
      <c r="K100" s="9">
        <f t="shared" si="6"/>
        <v>0</v>
      </c>
      <c r="L100" s="9">
        <f t="shared" si="7"/>
        <v>0</v>
      </c>
    </row>
    <row r="101" spans="1:12" x14ac:dyDescent="0.3">
      <c r="A101" s="65"/>
      <c r="B101" s="27" t="s">
        <v>80</v>
      </c>
      <c r="C101" s="75" t="s">
        <v>17</v>
      </c>
      <c r="D101" s="26">
        <v>1</v>
      </c>
      <c r="E101" s="26">
        <f>E98*D101</f>
        <v>38</v>
      </c>
      <c r="F101" s="26"/>
      <c r="G101" s="9">
        <f t="shared" si="4"/>
        <v>0</v>
      </c>
      <c r="H101" s="26"/>
      <c r="I101" s="9">
        <f t="shared" si="5"/>
        <v>0</v>
      </c>
      <c r="J101" s="26"/>
      <c r="K101" s="9">
        <f t="shared" si="6"/>
        <v>0</v>
      </c>
      <c r="L101" s="9">
        <f t="shared" si="7"/>
        <v>0</v>
      </c>
    </row>
    <row r="102" spans="1:12" x14ac:dyDescent="0.3">
      <c r="A102" s="65"/>
      <c r="B102" s="27" t="s">
        <v>9</v>
      </c>
      <c r="C102" s="75" t="s">
        <v>0</v>
      </c>
      <c r="D102" s="26">
        <v>0.8</v>
      </c>
      <c r="E102" s="26">
        <f>E97*D102</f>
        <v>30.400000000000002</v>
      </c>
      <c r="F102" s="26"/>
      <c r="G102" s="9">
        <f t="shared" si="4"/>
        <v>0</v>
      </c>
      <c r="H102" s="26"/>
      <c r="I102" s="9">
        <f t="shared" si="5"/>
        <v>0</v>
      </c>
      <c r="J102" s="26"/>
      <c r="K102" s="9">
        <f t="shared" si="6"/>
        <v>0</v>
      </c>
      <c r="L102" s="9">
        <f t="shared" si="7"/>
        <v>0</v>
      </c>
    </row>
    <row r="103" spans="1:12" ht="27.6" x14ac:dyDescent="0.3">
      <c r="A103" s="65" t="s">
        <v>98</v>
      </c>
      <c r="B103" s="67" t="s">
        <v>115</v>
      </c>
      <c r="C103" s="74" t="s">
        <v>12</v>
      </c>
      <c r="D103" s="98"/>
      <c r="E103" s="68">
        <v>1</v>
      </c>
      <c r="F103" s="69"/>
      <c r="G103" s="9">
        <f t="shared" si="4"/>
        <v>0</v>
      </c>
      <c r="H103" s="26"/>
      <c r="I103" s="9">
        <f t="shared" si="5"/>
        <v>0</v>
      </c>
      <c r="J103" s="26"/>
      <c r="K103" s="9">
        <f t="shared" si="6"/>
        <v>0</v>
      </c>
      <c r="L103" s="9">
        <f t="shared" si="7"/>
        <v>0</v>
      </c>
    </row>
    <row r="104" spans="1:12" x14ac:dyDescent="0.3">
      <c r="A104" s="65"/>
      <c r="B104" s="25" t="s">
        <v>10</v>
      </c>
      <c r="C104" s="64" t="s">
        <v>30</v>
      </c>
      <c r="D104" s="16">
        <v>1</v>
      </c>
      <c r="E104" s="16">
        <f>E103*D104</f>
        <v>1</v>
      </c>
      <c r="F104" s="26"/>
      <c r="G104" s="9">
        <f t="shared" si="4"/>
        <v>0</v>
      </c>
      <c r="H104" s="26"/>
      <c r="I104" s="9">
        <f t="shared" si="5"/>
        <v>0</v>
      </c>
      <c r="J104" s="26"/>
      <c r="K104" s="9">
        <f t="shared" si="6"/>
        <v>0</v>
      </c>
      <c r="L104" s="9">
        <f t="shared" si="7"/>
        <v>0</v>
      </c>
    </row>
    <row r="105" spans="1:12" x14ac:dyDescent="0.3">
      <c r="A105" s="65"/>
      <c r="B105" s="27" t="s">
        <v>116</v>
      </c>
      <c r="C105" s="64" t="s">
        <v>31</v>
      </c>
      <c r="D105" s="26">
        <v>3.5</v>
      </c>
      <c r="E105" s="26">
        <f>D105*E103</f>
        <v>3.5</v>
      </c>
      <c r="F105" s="26"/>
      <c r="G105" s="9">
        <f t="shared" si="4"/>
        <v>0</v>
      </c>
      <c r="H105" s="26"/>
      <c r="I105" s="9">
        <f t="shared" si="5"/>
        <v>0</v>
      </c>
      <c r="J105" s="26"/>
      <c r="K105" s="9">
        <f t="shared" si="6"/>
        <v>0</v>
      </c>
      <c r="L105" s="9">
        <f t="shared" si="7"/>
        <v>0</v>
      </c>
    </row>
    <row r="106" spans="1:12" x14ac:dyDescent="0.3">
      <c r="A106" s="65"/>
      <c r="B106" s="27" t="s">
        <v>118</v>
      </c>
      <c r="C106" s="75" t="s">
        <v>30</v>
      </c>
      <c r="D106" s="26"/>
      <c r="E106" s="100">
        <v>8</v>
      </c>
      <c r="F106" s="26"/>
      <c r="G106" s="9">
        <f t="shared" si="4"/>
        <v>0</v>
      </c>
      <c r="H106" s="26"/>
      <c r="I106" s="9">
        <f t="shared" si="5"/>
        <v>0</v>
      </c>
      <c r="J106" s="26"/>
      <c r="K106" s="9">
        <f t="shared" si="6"/>
        <v>0</v>
      </c>
      <c r="L106" s="9">
        <f t="shared" si="7"/>
        <v>0</v>
      </c>
    </row>
    <row r="107" spans="1:12" x14ac:dyDescent="0.3">
      <c r="A107" s="65"/>
      <c r="B107" s="27" t="s">
        <v>119</v>
      </c>
      <c r="C107" s="75" t="s">
        <v>17</v>
      </c>
      <c r="D107" s="26">
        <v>4</v>
      </c>
      <c r="E107" s="26">
        <f>E104*D107</f>
        <v>4</v>
      </c>
      <c r="F107" s="26"/>
      <c r="G107" s="9">
        <f t="shared" si="4"/>
        <v>0</v>
      </c>
      <c r="H107" s="26"/>
      <c r="I107" s="9">
        <f t="shared" si="5"/>
        <v>0</v>
      </c>
      <c r="J107" s="26"/>
      <c r="K107" s="9">
        <f t="shared" si="6"/>
        <v>0</v>
      </c>
      <c r="L107" s="9">
        <f t="shared" si="7"/>
        <v>0</v>
      </c>
    </row>
    <row r="108" spans="1:12" x14ac:dyDescent="0.3">
      <c r="A108" s="65"/>
      <c r="B108" s="27" t="s">
        <v>9</v>
      </c>
      <c r="C108" s="75" t="s">
        <v>0</v>
      </c>
      <c r="D108" s="26">
        <v>5</v>
      </c>
      <c r="E108" s="26">
        <f>E103*D108</f>
        <v>5</v>
      </c>
      <c r="F108" s="26"/>
      <c r="G108" s="9">
        <f t="shared" si="4"/>
        <v>0</v>
      </c>
      <c r="H108" s="26"/>
      <c r="I108" s="9">
        <f t="shared" si="5"/>
        <v>0</v>
      </c>
      <c r="J108" s="26"/>
      <c r="K108" s="9">
        <f t="shared" si="6"/>
        <v>0</v>
      </c>
      <c r="L108" s="9">
        <f t="shared" si="7"/>
        <v>0</v>
      </c>
    </row>
    <row r="109" spans="1:12" ht="27.6" x14ac:dyDescent="0.3">
      <c r="A109" s="65" t="s">
        <v>133</v>
      </c>
      <c r="B109" s="67" t="s">
        <v>178</v>
      </c>
      <c r="C109" s="74" t="s">
        <v>11</v>
      </c>
      <c r="D109" s="98"/>
      <c r="E109" s="103">
        <f>E112+E114+E111</f>
        <v>26.25</v>
      </c>
      <c r="F109" s="69"/>
      <c r="G109" s="9">
        <f t="shared" si="4"/>
        <v>0</v>
      </c>
      <c r="H109" s="26"/>
      <c r="I109" s="9">
        <f t="shared" si="5"/>
        <v>0</v>
      </c>
      <c r="J109" s="26"/>
      <c r="K109" s="9">
        <f t="shared" si="6"/>
        <v>0</v>
      </c>
      <c r="L109" s="9">
        <f t="shared" si="7"/>
        <v>0</v>
      </c>
    </row>
    <row r="110" spans="1:12" x14ac:dyDescent="0.3">
      <c r="A110" s="65"/>
      <c r="B110" s="25" t="s">
        <v>10</v>
      </c>
      <c r="C110" s="64" t="s">
        <v>31</v>
      </c>
      <c r="D110" s="16">
        <v>1</v>
      </c>
      <c r="E110" s="16">
        <f>E109*D110</f>
        <v>26.25</v>
      </c>
      <c r="F110" s="26"/>
      <c r="G110" s="9">
        <f t="shared" si="4"/>
        <v>0</v>
      </c>
      <c r="H110" s="26"/>
      <c r="I110" s="9">
        <f t="shared" si="5"/>
        <v>0</v>
      </c>
      <c r="J110" s="26"/>
      <c r="K110" s="9">
        <f t="shared" si="6"/>
        <v>0</v>
      </c>
      <c r="L110" s="9">
        <f t="shared" si="7"/>
        <v>0</v>
      </c>
    </row>
    <row r="111" spans="1:12" ht="27.6" x14ac:dyDescent="0.3">
      <c r="A111" s="65"/>
      <c r="B111" s="32" t="s">
        <v>186</v>
      </c>
      <c r="C111" s="64"/>
      <c r="D111" s="16"/>
      <c r="E111" s="107">
        <v>8</v>
      </c>
      <c r="F111" s="26"/>
      <c r="G111" s="9">
        <f t="shared" si="4"/>
        <v>0</v>
      </c>
      <c r="H111" s="26"/>
      <c r="I111" s="9">
        <f t="shared" si="5"/>
        <v>0</v>
      </c>
      <c r="J111" s="26"/>
      <c r="K111" s="9">
        <f t="shared" si="6"/>
        <v>0</v>
      </c>
      <c r="L111" s="9">
        <f t="shared" si="7"/>
        <v>0</v>
      </c>
    </row>
    <row r="112" spans="1:12" ht="27.6" x14ac:dyDescent="0.3">
      <c r="A112" s="65"/>
      <c r="B112" s="27" t="s">
        <v>185</v>
      </c>
      <c r="C112" s="64" t="s">
        <v>31</v>
      </c>
      <c r="D112" s="26" t="s">
        <v>179</v>
      </c>
      <c r="E112" s="26">
        <f>5.95+6.3</f>
        <v>12.25</v>
      </c>
      <c r="F112" s="26"/>
      <c r="G112" s="9">
        <f t="shared" si="4"/>
        <v>0</v>
      </c>
      <c r="H112" s="26"/>
      <c r="I112" s="9">
        <f t="shared" si="5"/>
        <v>0</v>
      </c>
      <c r="J112" s="26"/>
      <c r="K112" s="9">
        <f t="shared" si="6"/>
        <v>0</v>
      </c>
      <c r="L112" s="9">
        <f t="shared" si="7"/>
        <v>0</v>
      </c>
    </row>
    <row r="113" spans="1:12" ht="27.6" x14ac:dyDescent="0.3">
      <c r="A113" s="65"/>
      <c r="B113" s="27" t="s">
        <v>200</v>
      </c>
      <c r="C113" s="64" t="s">
        <v>31</v>
      </c>
      <c r="D113" s="26" t="s">
        <v>179</v>
      </c>
      <c r="E113" s="100">
        <v>4</v>
      </c>
      <c r="F113" s="26"/>
      <c r="G113" s="9">
        <f t="shared" si="4"/>
        <v>0</v>
      </c>
      <c r="H113" s="26"/>
      <c r="I113" s="9">
        <f t="shared" si="5"/>
        <v>0</v>
      </c>
      <c r="J113" s="26"/>
      <c r="K113" s="9">
        <f t="shared" si="6"/>
        <v>0</v>
      </c>
      <c r="L113" s="9">
        <f t="shared" si="7"/>
        <v>0</v>
      </c>
    </row>
    <row r="114" spans="1:12" ht="41.4" x14ac:dyDescent="0.3">
      <c r="A114" s="65"/>
      <c r="B114" s="27" t="s">
        <v>196</v>
      </c>
      <c r="C114" s="64" t="s">
        <v>31</v>
      </c>
      <c r="D114" s="26" t="s">
        <v>179</v>
      </c>
      <c r="E114" s="108">
        <v>6</v>
      </c>
      <c r="F114" s="26"/>
      <c r="G114" s="9">
        <f t="shared" si="4"/>
        <v>0</v>
      </c>
      <c r="H114" s="26"/>
      <c r="I114" s="9">
        <f t="shared" si="5"/>
        <v>0</v>
      </c>
      <c r="J114" s="26"/>
      <c r="K114" s="9">
        <f t="shared" si="6"/>
        <v>0</v>
      </c>
      <c r="L114" s="9">
        <f t="shared" si="7"/>
        <v>0</v>
      </c>
    </row>
    <row r="115" spans="1:12" x14ac:dyDescent="0.3">
      <c r="A115" s="65"/>
      <c r="B115" s="27" t="s">
        <v>119</v>
      </c>
      <c r="C115" s="75" t="s">
        <v>17</v>
      </c>
      <c r="D115" s="26">
        <v>3</v>
      </c>
      <c r="E115" s="26">
        <f>E110*D115</f>
        <v>78.75</v>
      </c>
      <c r="F115" s="26"/>
      <c r="G115" s="9">
        <f t="shared" si="4"/>
        <v>0</v>
      </c>
      <c r="H115" s="26"/>
      <c r="I115" s="9">
        <f t="shared" si="5"/>
        <v>0</v>
      </c>
      <c r="J115" s="26"/>
      <c r="K115" s="9">
        <f t="shared" si="6"/>
        <v>0</v>
      </c>
      <c r="L115" s="9">
        <f t="shared" si="7"/>
        <v>0</v>
      </c>
    </row>
    <row r="116" spans="1:12" x14ac:dyDescent="0.3">
      <c r="A116" s="65"/>
      <c r="B116" s="27" t="s">
        <v>9</v>
      </c>
      <c r="C116" s="75" t="s">
        <v>0</v>
      </c>
      <c r="D116" s="26">
        <v>0.7</v>
      </c>
      <c r="E116" s="26">
        <f>E109*D116</f>
        <v>18.375</v>
      </c>
      <c r="F116" s="26"/>
      <c r="G116" s="9">
        <f t="shared" si="4"/>
        <v>0</v>
      </c>
      <c r="H116" s="26"/>
      <c r="I116" s="9">
        <f t="shared" si="5"/>
        <v>0</v>
      </c>
      <c r="J116" s="26"/>
      <c r="K116" s="9">
        <f t="shared" si="6"/>
        <v>0</v>
      </c>
      <c r="L116" s="9">
        <f t="shared" si="7"/>
        <v>0</v>
      </c>
    </row>
    <row r="117" spans="1:12" x14ac:dyDescent="0.3">
      <c r="A117" s="59">
        <v>19</v>
      </c>
      <c r="B117" s="67" t="s">
        <v>195</v>
      </c>
      <c r="C117" s="74" t="s">
        <v>11</v>
      </c>
      <c r="D117" s="98"/>
      <c r="E117" s="68">
        <v>21</v>
      </c>
      <c r="F117" s="69"/>
      <c r="G117" s="9">
        <f t="shared" si="4"/>
        <v>0</v>
      </c>
      <c r="H117" s="26"/>
      <c r="I117" s="9">
        <f t="shared" si="5"/>
        <v>0</v>
      </c>
      <c r="J117" s="26"/>
      <c r="K117" s="9">
        <f t="shared" si="6"/>
        <v>0</v>
      </c>
      <c r="L117" s="9">
        <f t="shared" si="7"/>
        <v>0</v>
      </c>
    </row>
    <row r="118" spans="1:12" x14ac:dyDescent="0.3">
      <c r="A118" s="59">
        <v>20</v>
      </c>
      <c r="B118" s="67" t="s">
        <v>180</v>
      </c>
      <c r="C118" s="74" t="s">
        <v>11</v>
      </c>
      <c r="D118" s="98" t="s">
        <v>179</v>
      </c>
      <c r="E118" s="68">
        <v>12</v>
      </c>
      <c r="F118" s="69"/>
      <c r="G118" s="9">
        <f t="shared" si="4"/>
        <v>0</v>
      </c>
      <c r="H118" s="26"/>
      <c r="I118" s="9">
        <f t="shared" si="5"/>
        <v>0</v>
      </c>
      <c r="J118" s="26"/>
      <c r="K118" s="9">
        <f t="shared" si="6"/>
        <v>0</v>
      </c>
      <c r="L118" s="9">
        <f t="shared" si="7"/>
        <v>0</v>
      </c>
    </row>
    <row r="119" spans="1:12" x14ac:dyDescent="0.3">
      <c r="A119" s="59">
        <v>21</v>
      </c>
      <c r="B119" s="15" t="s">
        <v>136</v>
      </c>
      <c r="C119" s="78" t="s">
        <v>17</v>
      </c>
      <c r="D119" s="7"/>
      <c r="E119" s="7">
        <v>12</v>
      </c>
      <c r="F119" s="8"/>
      <c r="G119" s="9">
        <f t="shared" si="4"/>
        <v>0</v>
      </c>
      <c r="H119" s="8"/>
      <c r="I119" s="9">
        <f t="shared" si="5"/>
        <v>0</v>
      </c>
      <c r="J119" s="11"/>
      <c r="K119" s="9">
        <f t="shared" si="6"/>
        <v>0</v>
      </c>
      <c r="L119" s="9">
        <f t="shared" si="7"/>
        <v>0</v>
      </c>
    </row>
    <row r="120" spans="1:12" ht="27.6" x14ac:dyDescent="0.3">
      <c r="A120" s="59">
        <v>22</v>
      </c>
      <c r="B120" s="6" t="s">
        <v>127</v>
      </c>
      <c r="C120" s="78" t="s">
        <v>30</v>
      </c>
      <c r="D120" s="7"/>
      <c r="E120" s="7">
        <v>130</v>
      </c>
      <c r="F120" s="8"/>
      <c r="G120" s="9">
        <f t="shared" si="4"/>
        <v>0</v>
      </c>
      <c r="H120" s="8"/>
      <c r="I120" s="9">
        <f t="shared" si="5"/>
        <v>0</v>
      </c>
      <c r="J120" s="11"/>
      <c r="K120" s="9">
        <f t="shared" si="6"/>
        <v>0</v>
      </c>
      <c r="L120" s="9">
        <f t="shared" si="7"/>
        <v>0</v>
      </c>
    </row>
    <row r="121" spans="1:12" ht="27.6" x14ac:dyDescent="0.3">
      <c r="A121" s="59">
        <v>23</v>
      </c>
      <c r="B121" s="24" t="s">
        <v>40</v>
      </c>
      <c r="C121" s="64" t="s">
        <v>11</v>
      </c>
      <c r="D121" s="8"/>
      <c r="E121" s="8">
        <v>25</v>
      </c>
      <c r="F121" s="8"/>
      <c r="G121" s="9">
        <f t="shared" si="4"/>
        <v>0</v>
      </c>
      <c r="H121" s="8"/>
      <c r="I121" s="9">
        <f t="shared" si="5"/>
        <v>0</v>
      </c>
      <c r="J121" s="8"/>
      <c r="K121" s="9">
        <f t="shared" si="6"/>
        <v>0</v>
      </c>
      <c r="L121" s="9">
        <f t="shared" si="7"/>
        <v>0</v>
      </c>
    </row>
    <row r="122" spans="1:12" x14ac:dyDescent="0.3">
      <c r="A122" s="65" t="s">
        <v>120</v>
      </c>
      <c r="B122" s="116" t="s">
        <v>214</v>
      </c>
      <c r="C122" s="64" t="s">
        <v>213</v>
      </c>
      <c r="D122" s="8"/>
      <c r="E122" s="8">
        <v>28</v>
      </c>
      <c r="F122" s="8"/>
      <c r="G122" s="9">
        <f t="shared" si="4"/>
        <v>0</v>
      </c>
      <c r="H122" s="8"/>
      <c r="I122" s="9">
        <f t="shared" si="5"/>
        <v>0</v>
      </c>
      <c r="J122" s="8"/>
      <c r="K122" s="9">
        <f t="shared" si="6"/>
        <v>0</v>
      </c>
      <c r="L122" s="9">
        <f t="shared" si="7"/>
        <v>0</v>
      </c>
    </row>
    <row r="123" spans="1:12" x14ac:dyDescent="0.3">
      <c r="A123" s="12"/>
      <c r="B123" s="39" t="s">
        <v>4</v>
      </c>
      <c r="C123" s="93"/>
      <c r="D123" s="11"/>
      <c r="E123" s="8"/>
      <c r="F123" s="16"/>
      <c r="G123" s="17">
        <f>SUM(G9:G122)</f>
        <v>0</v>
      </c>
      <c r="H123" s="13"/>
      <c r="I123" s="17">
        <f>SUM(I9:I122)</f>
        <v>0</v>
      </c>
      <c r="J123" s="13"/>
      <c r="K123" s="17">
        <f>SUM(K9:K122)</f>
        <v>0</v>
      </c>
      <c r="L123" s="17">
        <f>SUM(L9:L122)</f>
        <v>0</v>
      </c>
    </row>
    <row r="124" spans="1:12" x14ac:dyDescent="0.3">
      <c r="A124" s="12"/>
      <c r="B124" s="36" t="s">
        <v>3</v>
      </c>
      <c r="C124" s="94">
        <v>0.03</v>
      </c>
      <c r="D124" s="11"/>
      <c r="E124" s="8"/>
      <c r="F124" s="16"/>
      <c r="G124" s="8"/>
      <c r="H124" s="8"/>
      <c r="I124" s="8"/>
      <c r="J124" s="8"/>
      <c r="K124" s="9"/>
      <c r="L124" s="9">
        <f>G123*C124</f>
        <v>0</v>
      </c>
    </row>
    <row r="125" spans="1:12" x14ac:dyDescent="0.3">
      <c r="A125" s="38"/>
      <c r="B125" s="88" t="s">
        <v>4</v>
      </c>
      <c r="C125" s="93"/>
      <c r="D125" s="18"/>
      <c r="E125" s="19"/>
      <c r="F125" s="20"/>
      <c r="G125" s="19"/>
      <c r="H125" s="20"/>
      <c r="I125" s="20"/>
      <c r="J125" s="19"/>
      <c r="K125" s="21"/>
      <c r="L125" s="22">
        <f>L124+L123</f>
        <v>0</v>
      </c>
    </row>
    <row r="126" spans="1:12" x14ac:dyDescent="0.3">
      <c r="A126" s="38"/>
      <c r="B126" s="89" t="s">
        <v>5</v>
      </c>
      <c r="C126" s="95">
        <v>0.1</v>
      </c>
      <c r="D126" s="18"/>
      <c r="E126" s="19"/>
      <c r="F126" s="20"/>
      <c r="G126" s="19"/>
      <c r="H126" s="20"/>
      <c r="I126" s="20"/>
      <c r="J126" s="19"/>
      <c r="K126" s="21"/>
      <c r="L126" s="22">
        <f>L125*C126</f>
        <v>0</v>
      </c>
    </row>
    <row r="127" spans="1:12" x14ac:dyDescent="0.3">
      <c r="A127" s="38"/>
      <c r="B127" s="90" t="s">
        <v>4</v>
      </c>
      <c r="C127" s="96"/>
      <c r="D127" s="18"/>
      <c r="E127" s="19"/>
      <c r="F127" s="20"/>
      <c r="G127" s="19"/>
      <c r="H127" s="20"/>
      <c r="I127" s="20"/>
      <c r="J127" s="19"/>
      <c r="K127" s="21"/>
      <c r="L127" s="22">
        <f>L126+L125</f>
        <v>0</v>
      </c>
    </row>
    <row r="128" spans="1:12" x14ac:dyDescent="0.3">
      <c r="A128" s="12"/>
      <c r="B128" s="89" t="s">
        <v>34</v>
      </c>
      <c r="C128" s="95">
        <v>0.08</v>
      </c>
      <c r="D128" s="18"/>
      <c r="E128" s="8"/>
      <c r="F128" s="16"/>
      <c r="G128" s="8"/>
      <c r="H128" s="16"/>
      <c r="I128" s="16"/>
      <c r="J128" s="8"/>
      <c r="K128" s="9"/>
      <c r="L128" s="9">
        <f>L127*C128</f>
        <v>0</v>
      </c>
    </row>
    <row r="129" spans="1:12" x14ac:dyDescent="0.3">
      <c r="A129" s="12"/>
      <c r="B129" s="90" t="s">
        <v>4</v>
      </c>
      <c r="C129" s="96"/>
      <c r="D129" s="23"/>
      <c r="E129" s="8"/>
      <c r="F129" s="16"/>
      <c r="G129" s="8"/>
      <c r="H129" s="16"/>
      <c r="I129" s="16"/>
      <c r="J129" s="8"/>
      <c r="K129" s="9"/>
      <c r="L129" s="9">
        <f>L128+L127</f>
        <v>0</v>
      </c>
    </row>
    <row r="130" spans="1:12" x14ac:dyDescent="0.3">
      <c r="A130" s="12"/>
      <c r="B130" s="89" t="s">
        <v>6</v>
      </c>
      <c r="C130" s="94">
        <v>0.03</v>
      </c>
      <c r="D130" s="11"/>
      <c r="E130" s="8"/>
      <c r="F130" s="16"/>
      <c r="G130" s="8"/>
      <c r="H130" s="16"/>
      <c r="I130" s="16"/>
      <c r="J130" s="8"/>
      <c r="K130" s="9"/>
      <c r="L130" s="9">
        <f>L129*C130</f>
        <v>0</v>
      </c>
    </row>
    <row r="131" spans="1:12" x14ac:dyDescent="0.3">
      <c r="A131" s="12"/>
      <c r="B131" s="90" t="s">
        <v>32</v>
      </c>
      <c r="C131" s="93"/>
      <c r="D131" s="11"/>
      <c r="E131" s="8"/>
      <c r="F131" s="16"/>
      <c r="G131" s="8"/>
      <c r="H131" s="8"/>
      <c r="I131" s="8"/>
      <c r="J131" s="8"/>
      <c r="K131" s="9"/>
      <c r="L131" s="9">
        <f>L130+L129</f>
        <v>0</v>
      </c>
    </row>
    <row r="132" spans="1:12" x14ac:dyDescent="0.3">
      <c r="A132" s="12"/>
      <c r="B132" s="10" t="s">
        <v>33</v>
      </c>
      <c r="C132" s="94">
        <v>0.18</v>
      </c>
      <c r="D132" s="11"/>
      <c r="E132" s="11"/>
      <c r="F132" s="11"/>
      <c r="G132" s="11"/>
      <c r="H132" s="11"/>
      <c r="I132" s="11"/>
      <c r="J132" s="11"/>
      <c r="K132" s="11"/>
      <c r="L132" s="71">
        <f>L131*C132</f>
        <v>0</v>
      </c>
    </row>
    <row r="133" spans="1:12" x14ac:dyDescent="0.3">
      <c r="A133" s="12"/>
      <c r="B133" s="37" t="s">
        <v>7</v>
      </c>
      <c r="C133" s="5"/>
      <c r="D133" s="11"/>
      <c r="E133" s="11"/>
      <c r="F133" s="11"/>
      <c r="G133" s="11"/>
      <c r="H133" s="11"/>
      <c r="I133" s="11"/>
      <c r="J133" s="11"/>
      <c r="K133" s="11"/>
      <c r="L133" s="23">
        <f>SUM(L131:L132)</f>
        <v>0</v>
      </c>
    </row>
  </sheetData>
  <mergeCells count="12">
    <mergeCell ref="J4:K4"/>
    <mergeCell ref="L4:L5"/>
    <mergeCell ref="A2:L2"/>
    <mergeCell ref="H3:J3"/>
    <mergeCell ref="K3:L3"/>
    <mergeCell ref="A4:A5"/>
    <mergeCell ref="B4:B5"/>
    <mergeCell ref="C4:C5"/>
    <mergeCell ref="D4:D5"/>
    <mergeCell ref="E4:E5"/>
    <mergeCell ref="F4:G4"/>
    <mergeCell ref="H4:I4"/>
  </mergeCells>
  <conditionalFormatting sqref="C38">
    <cfRule type="cellIs" dxfId="3" priority="1" stopIfTrue="1" operator="equal">
      <formula>8223.307275</formula>
    </cfRule>
  </conditionalFormatting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AEAB98-8F71-401D-A9E7-62CEEED75689}">
  <sheetPr>
    <tabColor theme="9" tint="-0.249977111117893"/>
  </sheetPr>
  <dimension ref="A1:L133"/>
  <sheetViews>
    <sheetView workbookViewId="0">
      <selection activeCell="J9" sqref="J8:J1048576"/>
    </sheetView>
  </sheetViews>
  <sheetFormatPr defaultRowHeight="14.4" x14ac:dyDescent="0.3"/>
  <cols>
    <col min="1" max="1" width="4.109375" customWidth="1"/>
    <col min="2" max="2" width="62.77734375" customWidth="1"/>
    <col min="7" max="7" width="12.88671875" customWidth="1"/>
    <col min="9" max="9" width="11.5546875" customWidth="1"/>
    <col min="11" max="11" width="11.109375" customWidth="1"/>
    <col min="12" max="12" width="12" customWidth="1"/>
  </cols>
  <sheetData>
    <row r="1" spans="1:12" x14ac:dyDescent="0.3">
      <c r="A1" s="4"/>
      <c r="B1" s="91" t="s">
        <v>29</v>
      </c>
      <c r="C1" s="4"/>
      <c r="D1" s="4"/>
      <c r="E1" s="4"/>
      <c r="F1" s="1"/>
      <c r="G1" s="1"/>
      <c r="H1" s="2"/>
      <c r="I1" s="1"/>
      <c r="J1" s="1"/>
      <c r="K1" s="1"/>
      <c r="L1" s="1"/>
    </row>
    <row r="2" spans="1:12" x14ac:dyDescent="0.3">
      <c r="A2" s="122" t="s">
        <v>197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</row>
    <row r="3" spans="1:12" x14ac:dyDescent="0.3">
      <c r="A3" s="54"/>
      <c r="B3" s="54" t="s">
        <v>128</v>
      </c>
      <c r="C3" s="54"/>
      <c r="D3" s="54"/>
      <c r="E3" s="54"/>
      <c r="F3" s="54"/>
      <c r="G3" s="3"/>
      <c r="H3" s="123" t="s">
        <v>8</v>
      </c>
      <c r="I3" s="123"/>
      <c r="J3" s="123"/>
      <c r="K3" s="133">
        <f>L133</f>
        <v>0</v>
      </c>
      <c r="L3" s="133"/>
    </row>
    <row r="4" spans="1:12" x14ac:dyDescent="0.3">
      <c r="A4" s="124" t="s">
        <v>18</v>
      </c>
      <c r="B4" s="124" t="s">
        <v>19</v>
      </c>
      <c r="C4" s="124" t="s">
        <v>20</v>
      </c>
      <c r="D4" s="126" t="s">
        <v>21</v>
      </c>
      <c r="E4" s="126" t="s">
        <v>22</v>
      </c>
      <c r="F4" s="128" t="s">
        <v>23</v>
      </c>
      <c r="G4" s="129"/>
      <c r="H4" s="130" t="s">
        <v>24</v>
      </c>
      <c r="I4" s="129"/>
      <c r="J4" s="131" t="s">
        <v>25</v>
      </c>
      <c r="K4" s="132"/>
      <c r="L4" s="124" t="s">
        <v>4</v>
      </c>
    </row>
    <row r="5" spans="1:12" x14ac:dyDescent="0.3">
      <c r="A5" s="125"/>
      <c r="B5" s="125"/>
      <c r="C5" s="125"/>
      <c r="D5" s="127"/>
      <c r="E5" s="127"/>
      <c r="F5" s="55" t="s">
        <v>26</v>
      </c>
      <c r="G5" s="55" t="s">
        <v>4</v>
      </c>
      <c r="H5" s="55" t="s">
        <v>26</v>
      </c>
      <c r="I5" s="55" t="s">
        <v>4</v>
      </c>
      <c r="J5" s="55" t="s">
        <v>26</v>
      </c>
      <c r="K5" s="55" t="s">
        <v>4</v>
      </c>
      <c r="L5" s="125"/>
    </row>
    <row r="6" spans="1:12" x14ac:dyDescent="0.3">
      <c r="A6" s="56">
        <v>1</v>
      </c>
      <c r="B6" s="57">
        <v>2</v>
      </c>
      <c r="C6" s="57">
        <v>3</v>
      </c>
      <c r="D6" s="57">
        <v>4</v>
      </c>
      <c r="E6" s="57">
        <v>5</v>
      </c>
      <c r="F6" s="57">
        <v>6</v>
      </c>
      <c r="G6" s="57">
        <v>7</v>
      </c>
      <c r="H6" s="57">
        <v>8</v>
      </c>
      <c r="I6" s="57">
        <v>9</v>
      </c>
      <c r="J6" s="57">
        <v>10</v>
      </c>
      <c r="K6" s="57">
        <v>11</v>
      </c>
      <c r="L6" s="57">
        <v>12</v>
      </c>
    </row>
    <row r="7" spans="1:12" x14ac:dyDescent="0.3">
      <c r="A7" s="56"/>
      <c r="B7" s="70" t="s">
        <v>198</v>
      </c>
      <c r="C7" s="66"/>
      <c r="D7" s="57"/>
      <c r="E7" s="57"/>
      <c r="F7" s="57"/>
      <c r="G7" s="57"/>
      <c r="H7" s="57"/>
      <c r="I7" s="57"/>
      <c r="J7" s="57"/>
      <c r="K7" s="57"/>
      <c r="L7" s="57"/>
    </row>
    <row r="8" spans="1:12" x14ac:dyDescent="0.3">
      <c r="A8" s="12">
        <v>1</v>
      </c>
      <c r="B8" s="67" t="s">
        <v>160</v>
      </c>
      <c r="C8" s="74" t="s">
        <v>11</v>
      </c>
      <c r="D8" s="98"/>
      <c r="E8" s="68">
        <v>28</v>
      </c>
      <c r="F8" s="69"/>
      <c r="G8" s="9">
        <f t="shared" ref="G8:G71" si="0">F8*E8</f>
        <v>0</v>
      </c>
      <c r="H8" s="26"/>
      <c r="I8" s="9">
        <f t="shared" ref="I8:I71" si="1">H8*E8</f>
        <v>0</v>
      </c>
      <c r="J8" s="26"/>
      <c r="K8" s="9">
        <f t="shared" ref="K8:K71" si="2">J8*E8</f>
        <v>0</v>
      </c>
      <c r="L8" s="9">
        <f t="shared" ref="L8:L71" si="3">G8+I8+K8</f>
        <v>0</v>
      </c>
    </row>
    <row r="9" spans="1:12" x14ac:dyDescent="0.3">
      <c r="A9" s="12"/>
      <c r="B9" s="25" t="s">
        <v>10</v>
      </c>
      <c r="C9" s="64" t="s">
        <v>31</v>
      </c>
      <c r="D9" s="16">
        <v>1</v>
      </c>
      <c r="E9" s="16">
        <f>E8*D9</f>
        <v>28</v>
      </c>
      <c r="F9" s="26"/>
      <c r="G9" s="9">
        <f t="shared" si="0"/>
        <v>0</v>
      </c>
      <c r="H9" s="26"/>
      <c r="I9" s="9">
        <f t="shared" si="1"/>
        <v>0</v>
      </c>
      <c r="J9" s="26"/>
      <c r="K9" s="9">
        <f t="shared" si="2"/>
        <v>0</v>
      </c>
      <c r="L9" s="9">
        <f t="shared" si="3"/>
        <v>0</v>
      </c>
    </row>
    <row r="10" spans="1:12" x14ac:dyDescent="0.3">
      <c r="A10" s="12"/>
      <c r="B10" s="27" t="s">
        <v>73</v>
      </c>
      <c r="C10" s="75" t="s">
        <v>54</v>
      </c>
      <c r="D10" s="26">
        <v>0.125</v>
      </c>
      <c r="E10" s="26">
        <f>D10*E8</f>
        <v>3.5</v>
      </c>
      <c r="F10" s="26"/>
      <c r="G10" s="9">
        <f t="shared" si="0"/>
        <v>0</v>
      </c>
      <c r="H10" s="26"/>
      <c r="I10" s="9">
        <f t="shared" si="1"/>
        <v>0</v>
      </c>
      <c r="J10" s="26"/>
      <c r="K10" s="9">
        <f t="shared" si="2"/>
        <v>0</v>
      </c>
      <c r="L10" s="9">
        <f t="shared" si="3"/>
        <v>0</v>
      </c>
    </row>
    <row r="11" spans="1:12" x14ac:dyDescent="0.3">
      <c r="A11" s="12"/>
      <c r="B11" s="27" t="s">
        <v>71</v>
      </c>
      <c r="C11" s="64" t="s">
        <v>30</v>
      </c>
      <c r="D11" s="26">
        <v>1.05</v>
      </c>
      <c r="E11" s="26">
        <f>D11*E9</f>
        <v>29.400000000000002</v>
      </c>
      <c r="F11" s="26"/>
      <c r="G11" s="9">
        <f t="shared" si="0"/>
        <v>0</v>
      </c>
      <c r="H11" s="26"/>
      <c r="I11" s="9">
        <f t="shared" si="1"/>
        <v>0</v>
      </c>
      <c r="J11" s="26"/>
      <c r="K11" s="9">
        <f t="shared" si="2"/>
        <v>0</v>
      </c>
      <c r="L11" s="9">
        <f t="shared" si="3"/>
        <v>0</v>
      </c>
    </row>
    <row r="12" spans="1:12" ht="27.6" x14ac:dyDescent="0.3">
      <c r="A12" s="12"/>
      <c r="B12" s="27" t="s">
        <v>77</v>
      </c>
      <c r="C12" s="64" t="s">
        <v>31</v>
      </c>
      <c r="D12" s="26">
        <v>1</v>
      </c>
      <c r="E12" s="26">
        <f>E8*D12</f>
        <v>28</v>
      </c>
      <c r="F12" s="26"/>
      <c r="G12" s="9">
        <f t="shared" si="0"/>
        <v>0</v>
      </c>
      <c r="H12" s="26"/>
      <c r="I12" s="9">
        <f t="shared" si="1"/>
        <v>0</v>
      </c>
      <c r="J12" s="26"/>
      <c r="K12" s="9">
        <f t="shared" si="2"/>
        <v>0</v>
      </c>
      <c r="L12" s="9">
        <f t="shared" si="3"/>
        <v>0</v>
      </c>
    </row>
    <row r="13" spans="1:12" x14ac:dyDescent="0.3">
      <c r="A13" s="12"/>
      <c r="B13" s="27" t="s">
        <v>72</v>
      </c>
      <c r="C13" s="75" t="s">
        <v>54</v>
      </c>
      <c r="D13" s="26">
        <v>0.15</v>
      </c>
      <c r="E13" s="26">
        <f>D13*E11</f>
        <v>4.41</v>
      </c>
      <c r="F13" s="26"/>
      <c r="G13" s="9">
        <f t="shared" si="0"/>
        <v>0</v>
      </c>
      <c r="H13" s="26"/>
      <c r="I13" s="9">
        <f t="shared" si="1"/>
        <v>0</v>
      </c>
      <c r="J13" s="26"/>
      <c r="K13" s="9">
        <f t="shared" si="2"/>
        <v>0</v>
      </c>
      <c r="L13" s="9">
        <f t="shared" si="3"/>
        <v>0</v>
      </c>
    </row>
    <row r="14" spans="1:12" x14ac:dyDescent="0.3">
      <c r="A14" s="12"/>
      <c r="B14" s="27" t="s">
        <v>74</v>
      </c>
      <c r="C14" s="64" t="s">
        <v>31</v>
      </c>
      <c r="D14" s="26">
        <v>1.05</v>
      </c>
      <c r="E14" s="26">
        <f>E8*D14</f>
        <v>29.400000000000002</v>
      </c>
      <c r="F14" s="26"/>
      <c r="G14" s="9">
        <f t="shared" si="0"/>
        <v>0</v>
      </c>
      <c r="H14" s="26"/>
      <c r="I14" s="9">
        <f t="shared" si="1"/>
        <v>0</v>
      </c>
      <c r="J14" s="26"/>
      <c r="K14" s="9">
        <f t="shared" si="2"/>
        <v>0</v>
      </c>
      <c r="L14" s="9">
        <f t="shared" si="3"/>
        <v>0</v>
      </c>
    </row>
    <row r="15" spans="1:12" x14ac:dyDescent="0.3">
      <c r="A15" s="12"/>
      <c r="B15" s="27" t="s">
        <v>9</v>
      </c>
      <c r="C15" s="75" t="s">
        <v>0</v>
      </c>
      <c r="D15" s="26">
        <v>1</v>
      </c>
      <c r="E15" s="26">
        <f>E8*D15</f>
        <v>28</v>
      </c>
      <c r="F15" s="26"/>
      <c r="G15" s="9">
        <f t="shared" si="0"/>
        <v>0</v>
      </c>
      <c r="H15" s="26"/>
      <c r="I15" s="9">
        <f t="shared" si="1"/>
        <v>0</v>
      </c>
      <c r="J15" s="26"/>
      <c r="K15" s="9">
        <f t="shared" si="2"/>
        <v>0</v>
      </c>
      <c r="L15" s="9">
        <f t="shared" si="3"/>
        <v>0</v>
      </c>
    </row>
    <row r="16" spans="1:12" ht="27.6" x14ac:dyDescent="0.3">
      <c r="A16" s="12">
        <v>2</v>
      </c>
      <c r="B16" s="67" t="s">
        <v>161</v>
      </c>
      <c r="C16" s="102" t="s">
        <v>167</v>
      </c>
      <c r="D16" s="98"/>
      <c r="E16" s="68">
        <v>0.25</v>
      </c>
      <c r="F16" s="69"/>
      <c r="G16" s="9">
        <f t="shared" si="0"/>
        <v>0</v>
      </c>
      <c r="H16" s="26"/>
      <c r="I16" s="9">
        <f t="shared" si="1"/>
        <v>0</v>
      </c>
      <c r="J16" s="26"/>
      <c r="K16" s="9">
        <f t="shared" si="2"/>
        <v>0</v>
      </c>
      <c r="L16" s="9">
        <f t="shared" si="3"/>
        <v>0</v>
      </c>
    </row>
    <row r="17" spans="1:12" x14ac:dyDescent="0.3">
      <c r="A17" s="12"/>
      <c r="B17" s="25" t="s">
        <v>10</v>
      </c>
      <c r="C17" s="64" t="s">
        <v>31</v>
      </c>
      <c r="D17" s="16">
        <v>1</v>
      </c>
      <c r="E17" s="16">
        <f>E16*D17</f>
        <v>0.25</v>
      </c>
      <c r="F17" s="26"/>
      <c r="G17" s="9">
        <f t="shared" si="0"/>
        <v>0</v>
      </c>
      <c r="H17" s="26"/>
      <c r="I17" s="9">
        <f t="shared" si="1"/>
        <v>0</v>
      </c>
      <c r="J17" s="26"/>
      <c r="K17" s="9">
        <f t="shared" si="2"/>
        <v>0</v>
      </c>
      <c r="L17" s="9">
        <f t="shared" si="3"/>
        <v>0</v>
      </c>
    </row>
    <row r="18" spans="1:12" x14ac:dyDescent="0.3">
      <c r="A18" s="12"/>
      <c r="B18" s="27" t="s">
        <v>53</v>
      </c>
      <c r="C18" s="75" t="s">
        <v>54</v>
      </c>
      <c r="D18" s="26">
        <v>1.2</v>
      </c>
      <c r="E18" s="26">
        <f>D18*E16</f>
        <v>0.3</v>
      </c>
      <c r="F18" s="26"/>
      <c r="G18" s="9">
        <f t="shared" si="0"/>
        <v>0</v>
      </c>
      <c r="H18" s="26"/>
      <c r="I18" s="9">
        <f t="shared" si="1"/>
        <v>0</v>
      </c>
      <c r="J18" s="26"/>
      <c r="K18" s="9">
        <f t="shared" si="2"/>
        <v>0</v>
      </c>
      <c r="L18" s="9">
        <f t="shared" si="3"/>
        <v>0</v>
      </c>
    </row>
    <row r="19" spans="1:12" x14ac:dyDescent="0.3">
      <c r="A19" s="12"/>
      <c r="B19" s="27" t="s">
        <v>56</v>
      </c>
      <c r="C19" s="64" t="s">
        <v>31</v>
      </c>
      <c r="D19" s="26">
        <v>0.5</v>
      </c>
      <c r="E19" s="26">
        <f>D19*E17</f>
        <v>0.125</v>
      </c>
      <c r="F19" s="26"/>
      <c r="G19" s="9">
        <f t="shared" si="0"/>
        <v>0</v>
      </c>
      <c r="H19" s="26"/>
      <c r="I19" s="9">
        <f t="shared" si="1"/>
        <v>0</v>
      </c>
      <c r="J19" s="26"/>
      <c r="K19" s="9">
        <f t="shared" si="2"/>
        <v>0</v>
      </c>
      <c r="L19" s="9">
        <f t="shared" si="3"/>
        <v>0</v>
      </c>
    </row>
    <row r="20" spans="1:12" x14ac:dyDescent="0.3">
      <c r="A20" s="12"/>
      <c r="B20" s="27" t="s">
        <v>55</v>
      </c>
      <c r="C20" s="75" t="s">
        <v>30</v>
      </c>
      <c r="D20" s="26"/>
      <c r="E20" s="26">
        <v>8</v>
      </c>
      <c r="F20" s="26"/>
      <c r="G20" s="9">
        <f t="shared" si="0"/>
        <v>0</v>
      </c>
      <c r="H20" s="26"/>
      <c r="I20" s="9">
        <f t="shared" si="1"/>
        <v>0</v>
      </c>
      <c r="J20" s="26"/>
      <c r="K20" s="9">
        <f t="shared" si="2"/>
        <v>0</v>
      </c>
      <c r="L20" s="9">
        <f t="shared" si="3"/>
        <v>0</v>
      </c>
    </row>
    <row r="21" spans="1:12" x14ac:dyDescent="0.3">
      <c r="A21" s="12"/>
      <c r="B21" s="27" t="s">
        <v>9</v>
      </c>
      <c r="C21" s="75" t="s">
        <v>0</v>
      </c>
      <c r="D21" s="26">
        <v>4</v>
      </c>
      <c r="E21" s="26">
        <f>E16*D21</f>
        <v>1</v>
      </c>
      <c r="F21" s="26"/>
      <c r="G21" s="9">
        <f t="shared" si="0"/>
        <v>0</v>
      </c>
      <c r="H21" s="26"/>
      <c r="I21" s="9">
        <f t="shared" si="1"/>
        <v>0</v>
      </c>
      <c r="J21" s="26"/>
      <c r="K21" s="9">
        <f t="shared" si="2"/>
        <v>0</v>
      </c>
      <c r="L21" s="9">
        <f t="shared" si="3"/>
        <v>0</v>
      </c>
    </row>
    <row r="22" spans="1:12" x14ac:dyDescent="0.3">
      <c r="A22" s="59">
        <v>3</v>
      </c>
      <c r="B22" s="60" t="s">
        <v>162</v>
      </c>
      <c r="C22" s="74" t="s">
        <v>37</v>
      </c>
      <c r="D22" s="62"/>
      <c r="E22" s="62">
        <f>30+30+12.2</f>
        <v>72.2</v>
      </c>
      <c r="F22" s="63"/>
      <c r="G22" s="9">
        <f t="shared" si="0"/>
        <v>0</v>
      </c>
      <c r="H22" s="30"/>
      <c r="I22" s="9">
        <f t="shared" si="1"/>
        <v>0</v>
      </c>
      <c r="J22" s="30"/>
      <c r="K22" s="9">
        <f t="shared" si="2"/>
        <v>0</v>
      </c>
      <c r="L22" s="9">
        <f t="shared" si="3"/>
        <v>0</v>
      </c>
    </row>
    <row r="23" spans="1:12" x14ac:dyDescent="0.3">
      <c r="A23" s="59"/>
      <c r="B23" s="25" t="s">
        <v>10</v>
      </c>
      <c r="C23" s="64" t="s">
        <v>31</v>
      </c>
      <c r="D23" s="16">
        <v>1</v>
      </c>
      <c r="E23" s="16">
        <f>D23*E22</f>
        <v>72.2</v>
      </c>
      <c r="F23" s="26"/>
      <c r="G23" s="9">
        <f t="shared" si="0"/>
        <v>0</v>
      </c>
      <c r="H23" s="26"/>
      <c r="I23" s="9">
        <f t="shared" si="1"/>
        <v>0</v>
      </c>
      <c r="J23" s="31"/>
      <c r="K23" s="9">
        <f t="shared" si="2"/>
        <v>0</v>
      </c>
      <c r="L23" s="9">
        <f t="shared" si="3"/>
        <v>0</v>
      </c>
    </row>
    <row r="24" spans="1:12" x14ac:dyDescent="0.3">
      <c r="A24" s="65"/>
      <c r="B24" s="27" t="s">
        <v>63</v>
      </c>
      <c r="C24" s="75" t="s">
        <v>54</v>
      </c>
      <c r="D24" s="26">
        <v>7.4999999999999997E-2</v>
      </c>
      <c r="E24" s="26">
        <f>E22*D24:D1077</f>
        <v>5.415</v>
      </c>
      <c r="F24" s="26"/>
      <c r="G24" s="9">
        <f t="shared" si="0"/>
        <v>0</v>
      </c>
      <c r="H24" s="26"/>
      <c r="I24" s="9">
        <f t="shared" si="1"/>
        <v>0</v>
      </c>
      <c r="J24" s="26"/>
      <c r="K24" s="9">
        <f t="shared" si="2"/>
        <v>0</v>
      </c>
      <c r="L24" s="9">
        <f t="shared" si="3"/>
        <v>0</v>
      </c>
    </row>
    <row r="25" spans="1:12" x14ac:dyDescent="0.3">
      <c r="A25" s="65"/>
      <c r="B25" s="84" t="s">
        <v>9</v>
      </c>
      <c r="C25" s="64" t="s">
        <v>0</v>
      </c>
      <c r="D25" s="16">
        <v>0.5</v>
      </c>
      <c r="E25" s="16">
        <f>D25*E22</f>
        <v>36.1</v>
      </c>
      <c r="F25" s="16"/>
      <c r="G25" s="9">
        <f t="shared" si="0"/>
        <v>0</v>
      </c>
      <c r="H25" s="16"/>
      <c r="I25" s="9">
        <f t="shared" si="1"/>
        <v>0</v>
      </c>
      <c r="J25" s="16"/>
      <c r="K25" s="9">
        <f t="shared" si="2"/>
        <v>0</v>
      </c>
      <c r="L25" s="9">
        <f t="shared" si="3"/>
        <v>0</v>
      </c>
    </row>
    <row r="26" spans="1:12" x14ac:dyDescent="0.3">
      <c r="A26" s="59">
        <v>4</v>
      </c>
      <c r="B26" s="60" t="s">
        <v>64</v>
      </c>
      <c r="C26" s="74" t="s">
        <v>37</v>
      </c>
      <c r="D26" s="62"/>
      <c r="E26" s="62">
        <f>E22</f>
        <v>72.2</v>
      </c>
      <c r="F26" s="63"/>
      <c r="G26" s="9">
        <f t="shared" si="0"/>
        <v>0</v>
      </c>
      <c r="H26" s="30"/>
      <c r="I26" s="9">
        <f t="shared" si="1"/>
        <v>0</v>
      </c>
      <c r="J26" s="30"/>
      <c r="K26" s="9">
        <f t="shared" si="2"/>
        <v>0</v>
      </c>
      <c r="L26" s="9">
        <f t="shared" si="3"/>
        <v>0</v>
      </c>
    </row>
    <row r="27" spans="1:12" x14ac:dyDescent="0.3">
      <c r="A27" s="59"/>
      <c r="B27" s="25" t="s">
        <v>10</v>
      </c>
      <c r="C27" s="64" t="s">
        <v>31</v>
      </c>
      <c r="D27" s="16">
        <v>1</v>
      </c>
      <c r="E27" s="16">
        <f>D27*E26</f>
        <v>72.2</v>
      </c>
      <c r="F27" s="26"/>
      <c r="G27" s="9">
        <f t="shared" si="0"/>
        <v>0</v>
      </c>
      <c r="H27" s="26"/>
      <c r="I27" s="9">
        <f t="shared" si="1"/>
        <v>0</v>
      </c>
      <c r="J27" s="31"/>
      <c r="K27" s="9">
        <f t="shared" si="2"/>
        <v>0</v>
      </c>
      <c r="L27" s="9">
        <f t="shared" si="3"/>
        <v>0</v>
      </c>
    </row>
    <row r="28" spans="1:12" ht="27.6" x14ac:dyDescent="0.3">
      <c r="A28" s="65"/>
      <c r="B28" s="27" t="s">
        <v>65</v>
      </c>
      <c r="C28" s="75" t="s">
        <v>1</v>
      </c>
      <c r="D28" s="26">
        <v>0.8</v>
      </c>
      <c r="E28" s="26">
        <f>E26*D28:D1081</f>
        <v>57.760000000000005</v>
      </c>
      <c r="F28" s="26"/>
      <c r="G28" s="9">
        <f t="shared" si="0"/>
        <v>0</v>
      </c>
      <c r="H28" s="26"/>
      <c r="I28" s="9">
        <f t="shared" si="1"/>
        <v>0</v>
      </c>
      <c r="J28" s="26"/>
      <c r="K28" s="9">
        <f t="shared" si="2"/>
        <v>0</v>
      </c>
      <c r="L28" s="9">
        <f t="shared" si="3"/>
        <v>0</v>
      </c>
    </row>
    <row r="29" spans="1:12" x14ac:dyDescent="0.3">
      <c r="A29" s="65"/>
      <c r="B29" s="84" t="s">
        <v>9</v>
      </c>
      <c r="C29" s="64" t="s">
        <v>0</v>
      </c>
      <c r="D29" s="16">
        <v>0.5</v>
      </c>
      <c r="E29" s="16">
        <f>D29*E26</f>
        <v>36.1</v>
      </c>
      <c r="F29" s="16"/>
      <c r="G29" s="9">
        <f t="shared" si="0"/>
        <v>0</v>
      </c>
      <c r="H29" s="16"/>
      <c r="I29" s="9">
        <f t="shared" si="1"/>
        <v>0</v>
      </c>
      <c r="J29" s="16"/>
      <c r="K29" s="9">
        <f t="shared" si="2"/>
        <v>0</v>
      </c>
      <c r="L29" s="9">
        <f t="shared" si="3"/>
        <v>0</v>
      </c>
    </row>
    <row r="30" spans="1:12" x14ac:dyDescent="0.3">
      <c r="A30" s="12">
        <v>5</v>
      </c>
      <c r="B30" s="67" t="s">
        <v>68</v>
      </c>
      <c r="C30" s="74" t="s">
        <v>37</v>
      </c>
      <c r="D30" s="98"/>
      <c r="E30" s="68">
        <f>E22</f>
        <v>72.2</v>
      </c>
      <c r="F30" s="69"/>
      <c r="G30" s="9">
        <f t="shared" si="0"/>
        <v>0</v>
      </c>
      <c r="H30" s="26"/>
      <c r="I30" s="9">
        <f t="shared" si="1"/>
        <v>0</v>
      </c>
      <c r="J30" s="26"/>
      <c r="K30" s="9">
        <f t="shared" si="2"/>
        <v>0</v>
      </c>
      <c r="L30" s="9">
        <f t="shared" si="3"/>
        <v>0</v>
      </c>
    </row>
    <row r="31" spans="1:12" x14ac:dyDescent="0.3">
      <c r="A31" s="12"/>
      <c r="B31" s="25" t="s">
        <v>10</v>
      </c>
      <c r="C31" s="64" t="s">
        <v>31</v>
      </c>
      <c r="D31" s="16">
        <v>1</v>
      </c>
      <c r="E31" s="16">
        <f>E30*D31</f>
        <v>72.2</v>
      </c>
      <c r="F31" s="26"/>
      <c r="G31" s="9">
        <f t="shared" si="0"/>
        <v>0</v>
      </c>
      <c r="H31" s="26"/>
      <c r="I31" s="9">
        <f t="shared" si="1"/>
        <v>0</v>
      </c>
      <c r="J31" s="26"/>
      <c r="K31" s="9">
        <f t="shared" si="2"/>
        <v>0</v>
      </c>
      <c r="L31" s="9">
        <f t="shared" si="3"/>
        <v>0</v>
      </c>
    </row>
    <row r="32" spans="1:12" x14ac:dyDescent="0.3">
      <c r="A32" s="12"/>
      <c r="B32" s="27" t="s">
        <v>67</v>
      </c>
      <c r="C32" s="64" t="s">
        <v>31</v>
      </c>
      <c r="D32" s="26">
        <v>1.05</v>
      </c>
      <c r="E32" s="26">
        <f>D32*E30</f>
        <v>75.81</v>
      </c>
      <c r="F32" s="26"/>
      <c r="G32" s="9">
        <f t="shared" si="0"/>
        <v>0</v>
      </c>
      <c r="H32" s="26"/>
      <c r="I32" s="9">
        <f t="shared" si="1"/>
        <v>0</v>
      </c>
      <c r="J32" s="26"/>
      <c r="K32" s="9">
        <f t="shared" si="2"/>
        <v>0</v>
      </c>
      <c r="L32" s="9">
        <f t="shared" si="3"/>
        <v>0</v>
      </c>
    </row>
    <row r="33" spans="1:12" x14ac:dyDescent="0.3">
      <c r="A33" s="12"/>
      <c r="B33" s="27" t="s">
        <v>58</v>
      </c>
      <c r="C33" s="75" t="s">
        <v>1</v>
      </c>
      <c r="D33" s="26">
        <v>7</v>
      </c>
      <c r="E33" s="26">
        <f>E30*D33</f>
        <v>505.40000000000003</v>
      </c>
      <c r="F33" s="26"/>
      <c r="G33" s="9">
        <f t="shared" si="0"/>
        <v>0</v>
      </c>
      <c r="H33" s="26"/>
      <c r="I33" s="9">
        <f t="shared" si="1"/>
        <v>0</v>
      </c>
      <c r="J33" s="26"/>
      <c r="K33" s="9">
        <f t="shared" si="2"/>
        <v>0</v>
      </c>
      <c r="L33" s="9">
        <f t="shared" si="3"/>
        <v>0</v>
      </c>
    </row>
    <row r="34" spans="1:12" x14ac:dyDescent="0.3">
      <c r="A34" s="12"/>
      <c r="B34" s="27" t="s">
        <v>59</v>
      </c>
      <c r="C34" s="75" t="s">
        <v>1</v>
      </c>
      <c r="D34" s="26">
        <v>0.3</v>
      </c>
      <c r="E34" s="26">
        <f>E31*D34</f>
        <v>21.66</v>
      </c>
      <c r="F34" s="26"/>
      <c r="G34" s="9">
        <f t="shared" si="0"/>
        <v>0</v>
      </c>
      <c r="H34" s="26"/>
      <c r="I34" s="9">
        <f t="shared" si="1"/>
        <v>0</v>
      </c>
      <c r="J34" s="26"/>
      <c r="K34" s="9">
        <f t="shared" si="2"/>
        <v>0</v>
      </c>
      <c r="L34" s="9">
        <f t="shared" si="3"/>
        <v>0</v>
      </c>
    </row>
    <row r="35" spans="1:12" x14ac:dyDescent="0.3">
      <c r="A35" s="12"/>
      <c r="B35" s="27" t="s">
        <v>9</v>
      </c>
      <c r="C35" s="75" t="s">
        <v>0</v>
      </c>
      <c r="D35" s="26">
        <v>0.2</v>
      </c>
      <c r="E35" s="26">
        <f>E30*D35</f>
        <v>14.440000000000001</v>
      </c>
      <c r="F35" s="26"/>
      <c r="G35" s="9">
        <f t="shared" si="0"/>
        <v>0</v>
      </c>
      <c r="H35" s="26"/>
      <c r="I35" s="9">
        <f t="shared" si="1"/>
        <v>0</v>
      </c>
      <c r="J35" s="26"/>
      <c r="K35" s="9">
        <f t="shared" si="2"/>
        <v>0</v>
      </c>
      <c r="L35" s="9">
        <f t="shared" si="3"/>
        <v>0</v>
      </c>
    </row>
    <row r="36" spans="1:12" ht="27.6" x14ac:dyDescent="0.3">
      <c r="A36" s="59">
        <v>6</v>
      </c>
      <c r="B36" s="60" t="s">
        <v>69</v>
      </c>
      <c r="C36" s="74" t="s">
        <v>30</v>
      </c>
      <c r="D36" s="61"/>
      <c r="E36" s="104">
        <v>30</v>
      </c>
      <c r="F36" s="63"/>
      <c r="G36" s="9">
        <f t="shared" si="0"/>
        <v>0</v>
      </c>
      <c r="H36" s="30"/>
      <c r="I36" s="9">
        <f t="shared" si="1"/>
        <v>0</v>
      </c>
      <c r="J36" s="30"/>
      <c r="K36" s="9">
        <f t="shared" si="2"/>
        <v>0</v>
      </c>
      <c r="L36" s="9">
        <f t="shared" si="3"/>
        <v>0</v>
      </c>
    </row>
    <row r="37" spans="1:12" x14ac:dyDescent="0.3">
      <c r="A37" s="59"/>
      <c r="B37" s="25" t="s">
        <v>10</v>
      </c>
      <c r="C37" s="64" t="s">
        <v>30</v>
      </c>
      <c r="D37" s="16">
        <v>1</v>
      </c>
      <c r="E37" s="16">
        <f>D37*E36</f>
        <v>30</v>
      </c>
      <c r="F37" s="26"/>
      <c r="G37" s="9">
        <f t="shared" si="0"/>
        <v>0</v>
      </c>
      <c r="H37" s="26"/>
      <c r="I37" s="9">
        <f t="shared" si="1"/>
        <v>0</v>
      </c>
      <c r="J37" s="31"/>
      <c r="K37" s="9">
        <f t="shared" si="2"/>
        <v>0</v>
      </c>
      <c r="L37" s="9">
        <f t="shared" si="3"/>
        <v>0</v>
      </c>
    </row>
    <row r="38" spans="1:12" x14ac:dyDescent="0.3">
      <c r="A38" s="65"/>
      <c r="B38" s="27" t="s">
        <v>70</v>
      </c>
      <c r="C38" s="75" t="s">
        <v>30</v>
      </c>
      <c r="D38" s="28">
        <v>0.12</v>
      </c>
      <c r="E38" s="26">
        <f>E36*D38</f>
        <v>3.5999999999999996</v>
      </c>
      <c r="F38" s="26"/>
      <c r="G38" s="9">
        <f t="shared" si="0"/>
        <v>0</v>
      </c>
      <c r="H38" s="26"/>
      <c r="I38" s="9">
        <f t="shared" si="1"/>
        <v>0</v>
      </c>
      <c r="J38" s="26"/>
      <c r="K38" s="9">
        <f t="shared" si="2"/>
        <v>0</v>
      </c>
      <c r="L38" s="9">
        <f t="shared" si="3"/>
        <v>0</v>
      </c>
    </row>
    <row r="39" spans="1:12" x14ac:dyDescent="0.3">
      <c r="A39" s="12"/>
      <c r="B39" s="27" t="s">
        <v>58</v>
      </c>
      <c r="C39" s="75" t="s">
        <v>1</v>
      </c>
      <c r="D39" s="26">
        <v>1.5</v>
      </c>
      <c r="E39" s="26">
        <f>E36*D39</f>
        <v>45</v>
      </c>
      <c r="F39" s="26"/>
      <c r="G39" s="9">
        <f t="shared" si="0"/>
        <v>0</v>
      </c>
      <c r="H39" s="26"/>
      <c r="I39" s="9">
        <f t="shared" si="1"/>
        <v>0</v>
      </c>
      <c r="J39" s="26"/>
      <c r="K39" s="9">
        <f t="shared" si="2"/>
        <v>0</v>
      </c>
      <c r="L39" s="9">
        <f t="shared" si="3"/>
        <v>0</v>
      </c>
    </row>
    <row r="40" spans="1:12" x14ac:dyDescent="0.3">
      <c r="A40" s="12"/>
      <c r="B40" s="27" t="s">
        <v>59</v>
      </c>
      <c r="C40" s="75" t="s">
        <v>1</v>
      </c>
      <c r="D40" s="26">
        <v>0.1</v>
      </c>
      <c r="E40" s="26">
        <f>E37*D40</f>
        <v>3</v>
      </c>
      <c r="F40" s="26"/>
      <c r="G40" s="9">
        <f t="shared" si="0"/>
        <v>0</v>
      </c>
      <c r="H40" s="26"/>
      <c r="I40" s="9">
        <f t="shared" si="1"/>
        <v>0</v>
      </c>
      <c r="J40" s="26"/>
      <c r="K40" s="9">
        <f t="shared" si="2"/>
        <v>0</v>
      </c>
      <c r="L40" s="9">
        <f t="shared" si="3"/>
        <v>0</v>
      </c>
    </row>
    <row r="41" spans="1:12" x14ac:dyDescent="0.3">
      <c r="A41" s="65"/>
      <c r="B41" s="84" t="s">
        <v>9</v>
      </c>
      <c r="C41" s="64" t="s">
        <v>0</v>
      </c>
      <c r="D41" s="35">
        <v>0.3</v>
      </c>
      <c r="E41" s="16">
        <f>D41*E36</f>
        <v>9</v>
      </c>
      <c r="F41" s="16"/>
      <c r="G41" s="9">
        <f t="shared" si="0"/>
        <v>0</v>
      </c>
      <c r="H41" s="16"/>
      <c r="I41" s="9">
        <f t="shared" si="1"/>
        <v>0</v>
      </c>
      <c r="J41" s="16"/>
      <c r="K41" s="9">
        <f t="shared" si="2"/>
        <v>0</v>
      </c>
      <c r="L41" s="9">
        <f t="shared" si="3"/>
        <v>0</v>
      </c>
    </row>
    <row r="42" spans="1:12" x14ac:dyDescent="0.3">
      <c r="A42" s="65" t="s">
        <v>175</v>
      </c>
      <c r="B42" s="67" t="s">
        <v>163</v>
      </c>
      <c r="C42" s="74" t="s">
        <v>37</v>
      </c>
      <c r="D42" s="98"/>
      <c r="E42" s="103">
        <v>8</v>
      </c>
      <c r="F42" s="69"/>
      <c r="G42" s="9">
        <f t="shared" si="0"/>
        <v>0</v>
      </c>
      <c r="H42" s="26"/>
      <c r="I42" s="9">
        <f t="shared" si="1"/>
        <v>0</v>
      </c>
      <c r="J42" s="26"/>
      <c r="K42" s="9">
        <f t="shared" si="2"/>
        <v>0</v>
      </c>
      <c r="L42" s="9">
        <f t="shared" si="3"/>
        <v>0</v>
      </c>
    </row>
    <row r="43" spans="1:12" x14ac:dyDescent="0.3">
      <c r="A43" s="65"/>
      <c r="B43" s="25" t="s">
        <v>10</v>
      </c>
      <c r="C43" s="64" t="s">
        <v>31</v>
      </c>
      <c r="D43" s="16">
        <v>1</v>
      </c>
      <c r="E43" s="16">
        <f>E42*D43</f>
        <v>8</v>
      </c>
      <c r="F43" s="26"/>
      <c r="G43" s="9">
        <f t="shared" si="0"/>
        <v>0</v>
      </c>
      <c r="H43" s="26"/>
      <c r="I43" s="9">
        <f t="shared" si="1"/>
        <v>0</v>
      </c>
      <c r="J43" s="26"/>
      <c r="K43" s="9">
        <f t="shared" si="2"/>
        <v>0</v>
      </c>
      <c r="L43" s="9">
        <f t="shared" si="3"/>
        <v>0</v>
      </c>
    </row>
    <row r="44" spans="1:12" x14ac:dyDescent="0.3">
      <c r="A44" s="65"/>
      <c r="B44" s="27" t="s">
        <v>165</v>
      </c>
      <c r="C44" s="75" t="s">
        <v>164</v>
      </c>
      <c r="D44" s="26">
        <v>12.5</v>
      </c>
      <c r="E44" s="26">
        <f>D44*E42</f>
        <v>100</v>
      </c>
      <c r="F44" s="26"/>
      <c r="G44" s="9">
        <f t="shared" si="0"/>
        <v>0</v>
      </c>
      <c r="H44" s="26"/>
      <c r="I44" s="9">
        <f t="shared" si="1"/>
        <v>0</v>
      </c>
      <c r="J44" s="26"/>
      <c r="K44" s="9">
        <f t="shared" si="2"/>
        <v>0</v>
      </c>
      <c r="L44" s="9">
        <f t="shared" si="3"/>
        <v>0</v>
      </c>
    </row>
    <row r="45" spans="1:12" x14ac:dyDescent="0.3">
      <c r="A45" s="65"/>
      <c r="B45" s="27" t="s">
        <v>166</v>
      </c>
      <c r="C45" s="64" t="s">
        <v>167</v>
      </c>
      <c r="D45" s="26">
        <v>0.04</v>
      </c>
      <c r="E45" s="26">
        <f>D45*E43</f>
        <v>0.32</v>
      </c>
      <c r="F45" s="26"/>
      <c r="G45" s="9">
        <f t="shared" si="0"/>
        <v>0</v>
      </c>
      <c r="H45" s="26"/>
      <c r="I45" s="9">
        <f t="shared" si="1"/>
        <v>0</v>
      </c>
      <c r="J45" s="26"/>
      <c r="K45" s="9">
        <f t="shared" si="2"/>
        <v>0</v>
      </c>
      <c r="L45" s="9">
        <f t="shared" si="3"/>
        <v>0</v>
      </c>
    </row>
    <row r="46" spans="1:12" x14ac:dyDescent="0.3">
      <c r="A46" s="65"/>
      <c r="B46" s="27" t="s">
        <v>168</v>
      </c>
      <c r="C46" s="75" t="s">
        <v>30</v>
      </c>
      <c r="D46" s="26"/>
      <c r="E46" s="26">
        <v>12</v>
      </c>
      <c r="F46" s="26"/>
      <c r="G46" s="9">
        <f t="shared" si="0"/>
        <v>0</v>
      </c>
      <c r="H46" s="26"/>
      <c r="I46" s="9">
        <f t="shared" si="1"/>
        <v>0</v>
      </c>
      <c r="J46" s="26"/>
      <c r="K46" s="9">
        <f t="shared" si="2"/>
        <v>0</v>
      </c>
      <c r="L46" s="9">
        <f t="shared" si="3"/>
        <v>0</v>
      </c>
    </row>
    <row r="47" spans="1:12" x14ac:dyDescent="0.3">
      <c r="A47" s="65"/>
      <c r="B47" s="27" t="s">
        <v>9</v>
      </c>
      <c r="C47" s="75" t="s">
        <v>0</v>
      </c>
      <c r="D47" s="26">
        <v>1</v>
      </c>
      <c r="E47" s="26">
        <f>E42*D47</f>
        <v>8</v>
      </c>
      <c r="F47" s="26"/>
      <c r="G47" s="9">
        <f t="shared" si="0"/>
        <v>0</v>
      </c>
      <c r="H47" s="26"/>
      <c r="I47" s="9">
        <f t="shared" si="1"/>
        <v>0</v>
      </c>
      <c r="J47" s="26"/>
      <c r="K47" s="9">
        <f t="shared" si="2"/>
        <v>0</v>
      </c>
      <c r="L47" s="9">
        <f t="shared" si="3"/>
        <v>0</v>
      </c>
    </row>
    <row r="48" spans="1:12" x14ac:dyDescent="0.3">
      <c r="A48" s="59">
        <v>8</v>
      </c>
      <c r="B48" s="67" t="s">
        <v>169</v>
      </c>
      <c r="C48" s="74" t="s">
        <v>37</v>
      </c>
      <c r="D48" s="98"/>
      <c r="E48" s="103">
        <v>42</v>
      </c>
      <c r="F48" s="69"/>
      <c r="G48" s="9">
        <f t="shared" si="0"/>
        <v>0</v>
      </c>
      <c r="H48" s="26"/>
      <c r="I48" s="9">
        <f t="shared" si="1"/>
        <v>0</v>
      </c>
      <c r="J48" s="26"/>
      <c r="K48" s="9">
        <f t="shared" si="2"/>
        <v>0</v>
      </c>
      <c r="L48" s="9">
        <f t="shared" si="3"/>
        <v>0</v>
      </c>
    </row>
    <row r="49" spans="1:12" x14ac:dyDescent="0.3">
      <c r="A49" s="65"/>
      <c r="B49" s="25" t="s">
        <v>10</v>
      </c>
      <c r="C49" s="64" t="s">
        <v>31</v>
      </c>
      <c r="D49" s="16">
        <v>1</v>
      </c>
      <c r="E49" s="16">
        <f>E48*D49</f>
        <v>42</v>
      </c>
      <c r="F49" s="26"/>
      <c r="G49" s="9">
        <f t="shared" si="0"/>
        <v>0</v>
      </c>
      <c r="H49" s="26"/>
      <c r="I49" s="9">
        <f t="shared" si="1"/>
        <v>0</v>
      </c>
      <c r="J49" s="26"/>
      <c r="K49" s="9">
        <f t="shared" si="2"/>
        <v>0</v>
      </c>
      <c r="L49" s="9">
        <f t="shared" si="3"/>
        <v>0</v>
      </c>
    </row>
    <row r="50" spans="1:12" ht="27.6" x14ac:dyDescent="0.3">
      <c r="A50" s="65"/>
      <c r="B50" s="27" t="s">
        <v>79</v>
      </c>
      <c r="C50" s="64" t="s">
        <v>31</v>
      </c>
      <c r="D50" s="26">
        <v>1.1000000000000001</v>
      </c>
      <c r="E50" s="26">
        <f>D50*E48</f>
        <v>46.2</v>
      </c>
      <c r="F50" s="26"/>
      <c r="G50" s="9">
        <f t="shared" si="0"/>
        <v>0</v>
      </c>
      <c r="H50" s="26"/>
      <c r="I50" s="9">
        <f t="shared" si="1"/>
        <v>0</v>
      </c>
      <c r="J50" s="26"/>
      <c r="K50" s="9">
        <f t="shared" si="2"/>
        <v>0</v>
      </c>
      <c r="L50" s="9">
        <f t="shared" si="3"/>
        <v>0</v>
      </c>
    </row>
    <row r="51" spans="1:12" x14ac:dyDescent="0.3">
      <c r="A51" s="65"/>
      <c r="B51" s="27" t="s">
        <v>58</v>
      </c>
      <c r="C51" s="75" t="s">
        <v>1</v>
      </c>
      <c r="D51" s="26">
        <v>4</v>
      </c>
      <c r="E51" s="26">
        <f>E48*D51</f>
        <v>168</v>
      </c>
      <c r="F51" s="26"/>
      <c r="G51" s="9">
        <f t="shared" si="0"/>
        <v>0</v>
      </c>
      <c r="H51" s="26"/>
      <c r="I51" s="9">
        <f t="shared" si="1"/>
        <v>0</v>
      </c>
      <c r="J51" s="26"/>
      <c r="K51" s="9">
        <f t="shared" si="2"/>
        <v>0</v>
      </c>
      <c r="L51" s="9">
        <f t="shared" si="3"/>
        <v>0</v>
      </c>
    </row>
    <row r="52" spans="1:12" x14ac:dyDescent="0.3">
      <c r="A52" s="65"/>
      <c r="B52" s="27" t="s">
        <v>80</v>
      </c>
      <c r="C52" s="75" t="s">
        <v>17</v>
      </c>
      <c r="D52" s="26">
        <v>5</v>
      </c>
      <c r="E52" s="26">
        <f>E49*D52</f>
        <v>210</v>
      </c>
      <c r="F52" s="26"/>
      <c r="G52" s="9">
        <f t="shared" si="0"/>
        <v>0</v>
      </c>
      <c r="H52" s="26"/>
      <c r="I52" s="9">
        <f t="shared" si="1"/>
        <v>0</v>
      </c>
      <c r="J52" s="26"/>
      <c r="K52" s="9">
        <f t="shared" si="2"/>
        <v>0</v>
      </c>
      <c r="L52" s="9">
        <f t="shared" si="3"/>
        <v>0</v>
      </c>
    </row>
    <row r="53" spans="1:12" x14ac:dyDescent="0.3">
      <c r="A53" s="65"/>
      <c r="B53" s="27" t="s">
        <v>9</v>
      </c>
      <c r="C53" s="75" t="s">
        <v>0</v>
      </c>
      <c r="D53" s="26">
        <v>0.8</v>
      </c>
      <c r="E53" s="26">
        <f>E48*D53</f>
        <v>33.6</v>
      </c>
      <c r="F53" s="26"/>
      <c r="G53" s="9">
        <f t="shared" si="0"/>
        <v>0</v>
      </c>
      <c r="H53" s="26"/>
      <c r="I53" s="9">
        <f t="shared" si="1"/>
        <v>0</v>
      </c>
      <c r="J53" s="26"/>
      <c r="K53" s="9">
        <f t="shared" si="2"/>
        <v>0</v>
      </c>
      <c r="L53" s="9">
        <f t="shared" si="3"/>
        <v>0</v>
      </c>
    </row>
    <row r="54" spans="1:12" ht="27.6" x14ac:dyDescent="0.3">
      <c r="A54" s="65" t="s">
        <v>176</v>
      </c>
      <c r="B54" s="67" t="s">
        <v>187</v>
      </c>
      <c r="C54" s="74" t="s">
        <v>37</v>
      </c>
      <c r="D54" s="98"/>
      <c r="E54" s="103">
        <v>64</v>
      </c>
      <c r="F54" s="69"/>
      <c r="G54" s="9">
        <f t="shared" si="0"/>
        <v>0</v>
      </c>
      <c r="H54" s="26"/>
      <c r="I54" s="9">
        <f t="shared" si="1"/>
        <v>0</v>
      </c>
      <c r="J54" s="26"/>
      <c r="K54" s="9">
        <f t="shared" si="2"/>
        <v>0</v>
      </c>
      <c r="L54" s="9">
        <f t="shared" si="3"/>
        <v>0</v>
      </c>
    </row>
    <row r="55" spans="1:12" x14ac:dyDescent="0.3">
      <c r="A55" s="65"/>
      <c r="B55" s="25" t="s">
        <v>10</v>
      </c>
      <c r="C55" s="64" t="s">
        <v>31</v>
      </c>
      <c r="D55" s="16">
        <v>1</v>
      </c>
      <c r="E55" s="16">
        <f>E54*D55</f>
        <v>64</v>
      </c>
      <c r="F55" s="26"/>
      <c r="G55" s="9">
        <f t="shared" si="0"/>
        <v>0</v>
      </c>
      <c r="H55" s="26"/>
      <c r="I55" s="9">
        <f t="shared" si="1"/>
        <v>0</v>
      </c>
      <c r="J55" s="26"/>
      <c r="K55" s="9">
        <f t="shared" si="2"/>
        <v>0</v>
      </c>
      <c r="L55" s="9">
        <f t="shared" si="3"/>
        <v>0</v>
      </c>
    </row>
    <row r="56" spans="1:12" x14ac:dyDescent="0.3">
      <c r="A56" s="65"/>
      <c r="B56" s="27" t="s">
        <v>170</v>
      </c>
      <c r="C56" s="64" t="s">
        <v>31</v>
      </c>
      <c r="D56" s="26">
        <v>1.05</v>
      </c>
      <c r="E56" s="26">
        <f>D56*E54</f>
        <v>67.2</v>
      </c>
      <c r="F56" s="26"/>
      <c r="G56" s="9">
        <f t="shared" si="0"/>
        <v>0</v>
      </c>
      <c r="H56" s="26"/>
      <c r="I56" s="9">
        <f t="shared" si="1"/>
        <v>0</v>
      </c>
      <c r="J56" s="26"/>
      <c r="K56" s="9">
        <f t="shared" si="2"/>
        <v>0</v>
      </c>
      <c r="L56" s="9">
        <f t="shared" si="3"/>
        <v>0</v>
      </c>
    </row>
    <row r="57" spans="1:12" x14ac:dyDescent="0.3">
      <c r="A57" s="65"/>
      <c r="B57" s="27" t="s">
        <v>58</v>
      </c>
      <c r="C57" s="75" t="s">
        <v>1</v>
      </c>
      <c r="D57" s="26">
        <v>1.5</v>
      </c>
      <c r="E57" s="26">
        <f>E54*D57</f>
        <v>96</v>
      </c>
      <c r="F57" s="26"/>
      <c r="G57" s="9">
        <f t="shared" si="0"/>
        <v>0</v>
      </c>
      <c r="H57" s="26"/>
      <c r="I57" s="9">
        <f t="shared" si="1"/>
        <v>0</v>
      </c>
      <c r="J57" s="26"/>
      <c r="K57" s="9">
        <f t="shared" si="2"/>
        <v>0</v>
      </c>
      <c r="L57" s="9">
        <f t="shared" si="3"/>
        <v>0</v>
      </c>
    </row>
    <row r="58" spans="1:12" x14ac:dyDescent="0.3">
      <c r="A58" s="65"/>
      <c r="B58" s="27" t="s">
        <v>9</v>
      </c>
      <c r="C58" s="75" t="s">
        <v>0</v>
      </c>
      <c r="D58" s="26">
        <v>0.53</v>
      </c>
      <c r="E58" s="26">
        <f>E54*D58</f>
        <v>33.92</v>
      </c>
      <c r="F58" s="26"/>
      <c r="G58" s="9">
        <f t="shared" si="0"/>
        <v>0</v>
      </c>
      <c r="H58" s="26"/>
      <c r="I58" s="9">
        <f t="shared" si="1"/>
        <v>0</v>
      </c>
      <c r="J58" s="26"/>
      <c r="K58" s="9">
        <f t="shared" si="2"/>
        <v>0</v>
      </c>
      <c r="L58" s="9">
        <f t="shared" si="3"/>
        <v>0</v>
      </c>
    </row>
    <row r="59" spans="1:12" ht="27.6" x14ac:dyDescent="0.3">
      <c r="A59" s="59">
        <v>10</v>
      </c>
      <c r="B59" s="67" t="s">
        <v>182</v>
      </c>
      <c r="C59" s="74" t="s">
        <v>37</v>
      </c>
      <c r="D59" s="98"/>
      <c r="E59" s="103">
        <v>124</v>
      </c>
      <c r="F59" s="69"/>
      <c r="G59" s="9">
        <f t="shared" si="0"/>
        <v>0</v>
      </c>
      <c r="H59" s="26"/>
      <c r="I59" s="9">
        <f t="shared" si="1"/>
        <v>0</v>
      </c>
      <c r="J59" s="26"/>
      <c r="K59" s="9">
        <f t="shared" si="2"/>
        <v>0</v>
      </c>
      <c r="L59" s="9">
        <f t="shared" si="3"/>
        <v>0</v>
      </c>
    </row>
    <row r="60" spans="1:12" x14ac:dyDescent="0.3">
      <c r="A60" s="65"/>
      <c r="B60" s="25" t="s">
        <v>10</v>
      </c>
      <c r="C60" s="64" t="s">
        <v>31</v>
      </c>
      <c r="D60" s="16">
        <v>1</v>
      </c>
      <c r="E60" s="16">
        <f>E59*D60</f>
        <v>124</v>
      </c>
      <c r="F60" s="26"/>
      <c r="G60" s="9">
        <f t="shared" si="0"/>
        <v>0</v>
      </c>
      <c r="H60" s="26"/>
      <c r="I60" s="9">
        <f t="shared" si="1"/>
        <v>0</v>
      </c>
      <c r="J60" s="26"/>
      <c r="K60" s="9">
        <f t="shared" si="2"/>
        <v>0</v>
      </c>
      <c r="L60" s="9">
        <f t="shared" si="3"/>
        <v>0</v>
      </c>
    </row>
    <row r="61" spans="1:12" x14ac:dyDescent="0.3">
      <c r="A61" s="65"/>
      <c r="B61" s="27" t="s">
        <v>171</v>
      </c>
      <c r="C61" s="75" t="s">
        <v>1</v>
      </c>
      <c r="D61" s="26">
        <v>3</v>
      </c>
      <c r="E61" s="26">
        <f>E59*D61</f>
        <v>372</v>
      </c>
      <c r="F61" s="26"/>
      <c r="G61" s="9">
        <f t="shared" si="0"/>
        <v>0</v>
      </c>
      <c r="H61" s="26"/>
      <c r="I61" s="9">
        <f t="shared" si="1"/>
        <v>0</v>
      </c>
      <c r="J61" s="26"/>
      <c r="K61" s="9">
        <f t="shared" si="2"/>
        <v>0</v>
      </c>
      <c r="L61" s="9">
        <f t="shared" si="3"/>
        <v>0</v>
      </c>
    </row>
    <row r="62" spans="1:12" x14ac:dyDescent="0.3">
      <c r="A62" s="65"/>
      <c r="B62" s="27" t="s">
        <v>80</v>
      </c>
      <c r="C62" s="75" t="s">
        <v>17</v>
      </c>
      <c r="D62" s="26">
        <v>5</v>
      </c>
      <c r="E62" s="26">
        <f>E60*D62</f>
        <v>620</v>
      </c>
      <c r="F62" s="26"/>
      <c r="G62" s="9">
        <f t="shared" si="0"/>
        <v>0</v>
      </c>
      <c r="H62" s="26"/>
      <c r="I62" s="9">
        <f t="shared" si="1"/>
        <v>0</v>
      </c>
      <c r="J62" s="26"/>
      <c r="K62" s="9">
        <f t="shared" si="2"/>
        <v>0</v>
      </c>
      <c r="L62" s="9">
        <f t="shared" si="3"/>
        <v>0</v>
      </c>
    </row>
    <row r="63" spans="1:12" x14ac:dyDescent="0.3">
      <c r="A63" s="65"/>
      <c r="B63" s="27" t="s">
        <v>9</v>
      </c>
      <c r="C63" s="75" t="s">
        <v>0</v>
      </c>
      <c r="D63" s="26">
        <v>0.2</v>
      </c>
      <c r="E63" s="26">
        <f>E59*D63</f>
        <v>24.8</v>
      </c>
      <c r="F63" s="26"/>
      <c r="G63" s="9">
        <f t="shared" si="0"/>
        <v>0</v>
      </c>
      <c r="H63" s="26"/>
      <c r="I63" s="9">
        <f t="shared" si="1"/>
        <v>0</v>
      </c>
      <c r="J63" s="26"/>
      <c r="K63" s="9">
        <f t="shared" si="2"/>
        <v>0</v>
      </c>
      <c r="L63" s="9">
        <f t="shared" si="3"/>
        <v>0</v>
      </c>
    </row>
    <row r="64" spans="1:12" x14ac:dyDescent="0.3">
      <c r="A64" s="12">
        <v>11</v>
      </c>
      <c r="B64" s="6" t="s">
        <v>172</v>
      </c>
      <c r="C64" s="74" t="s">
        <v>30</v>
      </c>
      <c r="D64" s="14"/>
      <c r="E64" s="106">
        <v>90</v>
      </c>
      <c r="F64" s="8"/>
      <c r="G64" s="9">
        <f t="shared" si="0"/>
        <v>0</v>
      </c>
      <c r="H64" s="8"/>
      <c r="I64" s="9">
        <f t="shared" si="1"/>
        <v>0</v>
      </c>
      <c r="J64" s="8"/>
      <c r="K64" s="9">
        <f t="shared" si="2"/>
        <v>0</v>
      </c>
      <c r="L64" s="9">
        <f t="shared" si="3"/>
        <v>0</v>
      </c>
    </row>
    <row r="65" spans="1:12" x14ac:dyDescent="0.3">
      <c r="A65" s="12"/>
      <c r="B65" s="25" t="s">
        <v>10</v>
      </c>
      <c r="C65" s="64" t="s">
        <v>31</v>
      </c>
      <c r="D65" s="16">
        <v>1</v>
      </c>
      <c r="E65" s="16">
        <f>E64*D65</f>
        <v>90</v>
      </c>
      <c r="F65" s="26"/>
      <c r="G65" s="9">
        <f t="shared" si="0"/>
        <v>0</v>
      </c>
      <c r="H65" s="31"/>
      <c r="I65" s="9">
        <f t="shared" si="1"/>
        <v>0</v>
      </c>
      <c r="J65" s="26"/>
      <c r="K65" s="9">
        <f t="shared" si="2"/>
        <v>0</v>
      </c>
      <c r="L65" s="9">
        <f t="shared" si="3"/>
        <v>0</v>
      </c>
    </row>
    <row r="66" spans="1:12" x14ac:dyDescent="0.3">
      <c r="A66" s="12"/>
      <c r="B66" s="27" t="s">
        <v>63</v>
      </c>
      <c r="C66" s="75" t="s">
        <v>54</v>
      </c>
      <c r="D66" s="26">
        <v>0.01</v>
      </c>
      <c r="E66" s="26">
        <f>E64*D66:D1112</f>
        <v>0.9</v>
      </c>
      <c r="F66" s="26"/>
      <c r="G66" s="9">
        <f t="shared" si="0"/>
        <v>0</v>
      </c>
      <c r="H66" s="26"/>
      <c r="I66" s="9">
        <f t="shared" si="1"/>
        <v>0</v>
      </c>
      <c r="J66" s="26"/>
      <c r="K66" s="9">
        <f t="shared" si="2"/>
        <v>0</v>
      </c>
      <c r="L66" s="9">
        <f t="shared" si="3"/>
        <v>0</v>
      </c>
    </row>
    <row r="67" spans="1:12" x14ac:dyDescent="0.3">
      <c r="A67" s="12"/>
      <c r="B67" s="36" t="s">
        <v>2</v>
      </c>
      <c r="C67" s="93" t="s">
        <v>0</v>
      </c>
      <c r="D67" s="11">
        <v>0.7</v>
      </c>
      <c r="E67" s="8">
        <f>E64*D67</f>
        <v>62.999999999999993</v>
      </c>
      <c r="F67" s="8"/>
      <c r="G67" s="9">
        <f t="shared" si="0"/>
        <v>0</v>
      </c>
      <c r="H67" s="8"/>
      <c r="I67" s="9">
        <f t="shared" si="1"/>
        <v>0</v>
      </c>
      <c r="J67" s="8"/>
      <c r="K67" s="9">
        <f t="shared" si="2"/>
        <v>0</v>
      </c>
      <c r="L67" s="9">
        <f t="shared" si="3"/>
        <v>0</v>
      </c>
    </row>
    <row r="68" spans="1:12" x14ac:dyDescent="0.3">
      <c r="A68" s="12">
        <v>12</v>
      </c>
      <c r="B68" s="6" t="s">
        <v>181</v>
      </c>
      <c r="C68" s="74" t="s">
        <v>11</v>
      </c>
      <c r="D68" s="7"/>
      <c r="E68" s="105">
        <f>72.2*1.1+60*0.25</f>
        <v>94.420000000000016</v>
      </c>
      <c r="F68" s="8"/>
      <c r="G68" s="9">
        <f t="shared" si="0"/>
        <v>0</v>
      </c>
      <c r="H68" s="8"/>
      <c r="I68" s="9">
        <f t="shared" si="1"/>
        <v>0</v>
      </c>
      <c r="J68" s="8"/>
      <c r="K68" s="9">
        <f t="shared" si="2"/>
        <v>0</v>
      </c>
      <c r="L68" s="9">
        <f t="shared" si="3"/>
        <v>0</v>
      </c>
    </row>
    <row r="69" spans="1:12" x14ac:dyDescent="0.3">
      <c r="A69" s="12"/>
      <c r="B69" s="25" t="s">
        <v>10</v>
      </c>
      <c r="C69" s="64" t="s">
        <v>31</v>
      </c>
      <c r="D69" s="16">
        <v>1</v>
      </c>
      <c r="E69" s="16">
        <f>E68*D69</f>
        <v>94.420000000000016</v>
      </c>
      <c r="F69" s="26"/>
      <c r="G69" s="9">
        <f t="shared" si="0"/>
        <v>0</v>
      </c>
      <c r="H69" s="16"/>
      <c r="I69" s="9">
        <f t="shared" si="1"/>
        <v>0</v>
      </c>
      <c r="J69" s="16"/>
      <c r="K69" s="9">
        <f t="shared" si="2"/>
        <v>0</v>
      </c>
      <c r="L69" s="9">
        <f t="shared" si="3"/>
        <v>0</v>
      </c>
    </row>
    <row r="70" spans="1:12" x14ac:dyDescent="0.3">
      <c r="A70" s="12"/>
      <c r="B70" s="86" t="s">
        <v>173</v>
      </c>
      <c r="C70" s="64" t="s">
        <v>1</v>
      </c>
      <c r="D70" s="16">
        <v>1.1000000000000001</v>
      </c>
      <c r="E70" s="31">
        <f>E68*D70</f>
        <v>103.86200000000002</v>
      </c>
      <c r="F70" s="31"/>
      <c r="G70" s="9">
        <f t="shared" si="0"/>
        <v>0</v>
      </c>
      <c r="H70" s="31"/>
      <c r="I70" s="9">
        <f t="shared" si="1"/>
        <v>0</v>
      </c>
      <c r="J70" s="31"/>
      <c r="K70" s="9">
        <f t="shared" si="2"/>
        <v>0</v>
      </c>
      <c r="L70" s="9">
        <f t="shared" si="3"/>
        <v>0</v>
      </c>
    </row>
    <row r="71" spans="1:12" x14ac:dyDescent="0.3">
      <c r="A71" s="12"/>
      <c r="B71" s="32" t="s">
        <v>89</v>
      </c>
      <c r="C71" s="64" t="s">
        <v>1</v>
      </c>
      <c r="D71" s="16">
        <v>0.63</v>
      </c>
      <c r="E71" s="31">
        <f>E68*D71</f>
        <v>59.484600000000007</v>
      </c>
      <c r="F71" s="31"/>
      <c r="G71" s="9">
        <f t="shared" si="0"/>
        <v>0</v>
      </c>
      <c r="H71" s="31"/>
      <c r="I71" s="9">
        <f t="shared" si="1"/>
        <v>0</v>
      </c>
      <c r="J71" s="31"/>
      <c r="K71" s="9">
        <f t="shared" si="2"/>
        <v>0</v>
      </c>
      <c r="L71" s="9">
        <f t="shared" si="3"/>
        <v>0</v>
      </c>
    </row>
    <row r="72" spans="1:12" x14ac:dyDescent="0.3">
      <c r="A72" s="12"/>
      <c r="B72" s="32" t="s">
        <v>90</v>
      </c>
      <c r="C72" s="64" t="s">
        <v>1</v>
      </c>
      <c r="D72" s="16">
        <v>0.12</v>
      </c>
      <c r="E72" s="31">
        <f>E68*D72</f>
        <v>11.330400000000001</v>
      </c>
      <c r="F72" s="31"/>
      <c r="G72" s="9">
        <f t="shared" ref="G72:G122" si="4">F72*E72</f>
        <v>0</v>
      </c>
      <c r="H72" s="31"/>
      <c r="I72" s="9">
        <f t="shared" ref="I72:I122" si="5">H72*E72</f>
        <v>0</v>
      </c>
      <c r="J72" s="31"/>
      <c r="K72" s="9">
        <f t="shared" ref="K72:K122" si="6">J72*E72</f>
        <v>0</v>
      </c>
      <c r="L72" s="9">
        <f t="shared" ref="L72:L122" si="7">G72+I72+K72</f>
        <v>0</v>
      </c>
    </row>
    <row r="73" spans="1:12" x14ac:dyDescent="0.3">
      <c r="A73" s="12"/>
      <c r="B73" s="87" t="s">
        <v>15</v>
      </c>
      <c r="C73" s="64" t="s">
        <v>13</v>
      </c>
      <c r="D73" s="16"/>
      <c r="E73" s="31">
        <v>3</v>
      </c>
      <c r="F73" s="31"/>
      <c r="G73" s="9">
        <f t="shared" si="4"/>
        <v>0</v>
      </c>
      <c r="H73" s="31"/>
      <c r="I73" s="9">
        <f t="shared" si="5"/>
        <v>0</v>
      </c>
      <c r="J73" s="31"/>
      <c r="K73" s="9">
        <f t="shared" si="6"/>
        <v>0</v>
      </c>
      <c r="L73" s="9">
        <f t="shared" si="7"/>
        <v>0</v>
      </c>
    </row>
    <row r="74" spans="1:12" x14ac:dyDescent="0.3">
      <c r="A74" s="12"/>
      <c r="B74" s="87" t="s">
        <v>16</v>
      </c>
      <c r="C74" s="64" t="s">
        <v>0</v>
      </c>
      <c r="D74" s="16">
        <v>0.2</v>
      </c>
      <c r="E74" s="31">
        <f>E68*D74</f>
        <v>18.884000000000004</v>
      </c>
      <c r="F74" s="31"/>
      <c r="G74" s="9">
        <f t="shared" si="4"/>
        <v>0</v>
      </c>
      <c r="H74" s="31"/>
      <c r="I74" s="9">
        <f t="shared" si="5"/>
        <v>0</v>
      </c>
      <c r="J74" s="31"/>
      <c r="K74" s="9">
        <f t="shared" si="6"/>
        <v>0</v>
      </c>
      <c r="L74" s="9">
        <f t="shared" si="7"/>
        <v>0</v>
      </c>
    </row>
    <row r="75" spans="1:12" ht="27.6" x14ac:dyDescent="0.3">
      <c r="A75" s="12">
        <v>13</v>
      </c>
      <c r="B75" s="6" t="s">
        <v>183</v>
      </c>
      <c r="C75" s="74" t="s">
        <v>11</v>
      </c>
      <c r="D75" s="7"/>
      <c r="E75" s="105">
        <v>320</v>
      </c>
      <c r="F75" s="8"/>
      <c r="G75" s="9">
        <f t="shared" si="4"/>
        <v>0</v>
      </c>
      <c r="H75" s="8"/>
      <c r="I75" s="9">
        <f t="shared" si="5"/>
        <v>0</v>
      </c>
      <c r="J75" s="8"/>
      <c r="K75" s="9">
        <f t="shared" si="6"/>
        <v>0</v>
      </c>
      <c r="L75" s="9">
        <f t="shared" si="7"/>
        <v>0</v>
      </c>
    </row>
    <row r="76" spans="1:12" x14ac:dyDescent="0.3">
      <c r="A76" s="12"/>
      <c r="B76" s="25" t="s">
        <v>10</v>
      </c>
      <c r="C76" s="64" t="s">
        <v>31</v>
      </c>
      <c r="D76" s="16">
        <v>1</v>
      </c>
      <c r="E76" s="16">
        <f>E75*D76</f>
        <v>320</v>
      </c>
      <c r="F76" s="26"/>
      <c r="G76" s="9">
        <f t="shared" si="4"/>
        <v>0</v>
      </c>
      <c r="H76" s="16"/>
      <c r="I76" s="9">
        <f t="shared" si="5"/>
        <v>0</v>
      </c>
      <c r="J76" s="16"/>
      <c r="K76" s="9">
        <f t="shared" si="6"/>
        <v>0</v>
      </c>
      <c r="L76" s="9">
        <f t="shared" si="7"/>
        <v>0</v>
      </c>
    </row>
    <row r="77" spans="1:12" x14ac:dyDescent="0.3">
      <c r="A77" s="12"/>
      <c r="B77" s="25" t="s">
        <v>91</v>
      </c>
      <c r="C77" s="64" t="s">
        <v>1</v>
      </c>
      <c r="D77" s="16">
        <v>0.8</v>
      </c>
      <c r="E77" s="31">
        <f>E75*D77</f>
        <v>256</v>
      </c>
      <c r="F77" s="31"/>
      <c r="G77" s="9">
        <f t="shared" si="4"/>
        <v>0</v>
      </c>
      <c r="H77" s="31"/>
      <c r="I77" s="9">
        <f t="shared" si="5"/>
        <v>0</v>
      </c>
      <c r="J77" s="31"/>
      <c r="K77" s="9">
        <f t="shared" si="6"/>
        <v>0</v>
      </c>
      <c r="L77" s="9">
        <f t="shared" si="7"/>
        <v>0</v>
      </c>
    </row>
    <row r="78" spans="1:12" x14ac:dyDescent="0.3">
      <c r="A78" s="12"/>
      <c r="B78" s="86" t="s">
        <v>88</v>
      </c>
      <c r="C78" s="64" t="s">
        <v>1</v>
      </c>
      <c r="D78" s="16">
        <v>0.7</v>
      </c>
      <c r="E78" s="31">
        <f>E75*D78</f>
        <v>224</v>
      </c>
      <c r="F78" s="31"/>
      <c r="G78" s="9">
        <f t="shared" si="4"/>
        <v>0</v>
      </c>
      <c r="H78" s="31"/>
      <c r="I78" s="9">
        <f t="shared" si="5"/>
        <v>0</v>
      </c>
      <c r="J78" s="31"/>
      <c r="K78" s="9">
        <f t="shared" si="6"/>
        <v>0</v>
      </c>
      <c r="L78" s="9">
        <f t="shared" si="7"/>
        <v>0</v>
      </c>
    </row>
    <row r="79" spans="1:12" x14ac:dyDescent="0.3">
      <c r="A79" s="12"/>
      <c r="B79" s="32" t="s">
        <v>89</v>
      </c>
      <c r="C79" s="64" t="s">
        <v>1</v>
      </c>
      <c r="D79" s="16">
        <v>0.45</v>
      </c>
      <c r="E79" s="31">
        <f>E75*D79</f>
        <v>144</v>
      </c>
      <c r="F79" s="31"/>
      <c r="G79" s="9">
        <f t="shared" si="4"/>
        <v>0</v>
      </c>
      <c r="H79" s="31"/>
      <c r="I79" s="9">
        <f t="shared" si="5"/>
        <v>0</v>
      </c>
      <c r="J79" s="31"/>
      <c r="K79" s="9">
        <f t="shared" si="6"/>
        <v>0</v>
      </c>
      <c r="L79" s="9">
        <f t="shared" si="7"/>
        <v>0</v>
      </c>
    </row>
    <row r="80" spans="1:12" x14ac:dyDescent="0.3">
      <c r="A80" s="12"/>
      <c r="B80" s="32" t="s">
        <v>90</v>
      </c>
      <c r="C80" s="64" t="s">
        <v>1</v>
      </c>
      <c r="D80" s="16">
        <v>0.12</v>
      </c>
      <c r="E80" s="31">
        <f>E75*D80</f>
        <v>38.4</v>
      </c>
      <c r="F80" s="31"/>
      <c r="G80" s="9">
        <f t="shared" si="4"/>
        <v>0</v>
      </c>
      <c r="H80" s="31"/>
      <c r="I80" s="9">
        <f t="shared" si="5"/>
        <v>0</v>
      </c>
      <c r="J80" s="31"/>
      <c r="K80" s="9">
        <f t="shared" si="6"/>
        <v>0</v>
      </c>
      <c r="L80" s="9">
        <f t="shared" si="7"/>
        <v>0</v>
      </c>
    </row>
    <row r="81" spans="1:12" x14ac:dyDescent="0.3">
      <c r="A81" s="12"/>
      <c r="B81" s="33" t="s">
        <v>14</v>
      </c>
      <c r="C81" s="76" t="s">
        <v>12</v>
      </c>
      <c r="D81" s="99"/>
      <c r="E81" s="26">
        <v>5</v>
      </c>
      <c r="F81" s="26"/>
      <c r="G81" s="9">
        <f t="shared" si="4"/>
        <v>0</v>
      </c>
      <c r="H81" s="34"/>
      <c r="I81" s="9">
        <f t="shared" si="5"/>
        <v>0</v>
      </c>
      <c r="J81" s="34"/>
      <c r="K81" s="9">
        <f t="shared" si="6"/>
        <v>0</v>
      </c>
      <c r="L81" s="9">
        <f t="shared" si="7"/>
        <v>0</v>
      </c>
    </row>
    <row r="82" spans="1:12" x14ac:dyDescent="0.3">
      <c r="A82" s="12"/>
      <c r="B82" s="87" t="s">
        <v>16</v>
      </c>
      <c r="C82" s="64" t="s">
        <v>0</v>
      </c>
      <c r="D82" s="16">
        <v>0.12</v>
      </c>
      <c r="E82" s="31">
        <f>E75*D82</f>
        <v>38.4</v>
      </c>
      <c r="F82" s="31"/>
      <c r="G82" s="9">
        <f t="shared" si="4"/>
        <v>0</v>
      </c>
      <c r="H82" s="31"/>
      <c r="I82" s="9">
        <f t="shared" si="5"/>
        <v>0</v>
      </c>
      <c r="J82" s="31"/>
      <c r="K82" s="9">
        <f t="shared" si="6"/>
        <v>0</v>
      </c>
      <c r="L82" s="9">
        <f t="shared" si="7"/>
        <v>0</v>
      </c>
    </row>
    <row r="83" spans="1:12" ht="27.6" x14ac:dyDescent="0.3">
      <c r="A83" s="12">
        <v>14</v>
      </c>
      <c r="B83" s="6" t="s">
        <v>93</v>
      </c>
      <c r="C83" s="74" t="s">
        <v>11</v>
      </c>
      <c r="D83" s="7"/>
      <c r="E83" s="105">
        <f>1.7*6.7*4+2.3*4+9.3*1.8*2</f>
        <v>88.240000000000009</v>
      </c>
      <c r="F83" s="8"/>
      <c r="G83" s="9">
        <f t="shared" si="4"/>
        <v>0</v>
      </c>
      <c r="H83" s="8"/>
      <c r="I83" s="9">
        <f t="shared" si="5"/>
        <v>0</v>
      </c>
      <c r="J83" s="8"/>
      <c r="K83" s="9">
        <f t="shared" si="6"/>
        <v>0</v>
      </c>
      <c r="L83" s="9">
        <f t="shared" si="7"/>
        <v>0</v>
      </c>
    </row>
    <row r="84" spans="1:12" x14ac:dyDescent="0.3">
      <c r="A84" s="12"/>
      <c r="B84" s="25" t="s">
        <v>10</v>
      </c>
      <c r="C84" s="64" t="s">
        <v>31</v>
      </c>
      <c r="D84" s="16">
        <v>1</v>
      </c>
      <c r="E84" s="16">
        <f>E83*D84</f>
        <v>88.240000000000009</v>
      </c>
      <c r="F84" s="26"/>
      <c r="G84" s="9">
        <f t="shared" si="4"/>
        <v>0</v>
      </c>
      <c r="H84" s="16"/>
      <c r="I84" s="9">
        <f t="shared" si="5"/>
        <v>0</v>
      </c>
      <c r="J84" s="16"/>
      <c r="K84" s="9">
        <f t="shared" si="6"/>
        <v>0</v>
      </c>
      <c r="L84" s="9">
        <f t="shared" si="7"/>
        <v>0</v>
      </c>
    </row>
    <row r="85" spans="1:12" x14ac:dyDescent="0.3">
      <c r="A85" s="12"/>
      <c r="B85" s="86" t="s">
        <v>102</v>
      </c>
      <c r="C85" s="64" t="s">
        <v>31</v>
      </c>
      <c r="D85" s="16">
        <v>1.1000000000000001</v>
      </c>
      <c r="E85" s="31">
        <f>E83*D85</f>
        <v>97.064000000000021</v>
      </c>
      <c r="F85" s="31"/>
      <c r="G85" s="9">
        <f t="shared" si="4"/>
        <v>0</v>
      </c>
      <c r="H85" s="31"/>
      <c r="I85" s="9">
        <f t="shared" si="5"/>
        <v>0</v>
      </c>
      <c r="J85" s="31"/>
      <c r="K85" s="9">
        <f t="shared" si="6"/>
        <v>0</v>
      </c>
      <c r="L85" s="9">
        <f t="shared" si="7"/>
        <v>0</v>
      </c>
    </row>
    <row r="86" spans="1:12" x14ac:dyDescent="0.3">
      <c r="A86" s="12"/>
      <c r="B86" s="32" t="s">
        <v>80</v>
      </c>
      <c r="C86" s="64" t="s">
        <v>17</v>
      </c>
      <c r="D86" s="16">
        <v>1</v>
      </c>
      <c r="E86" s="31">
        <f>E83*D86</f>
        <v>88.240000000000009</v>
      </c>
      <c r="F86" s="31"/>
      <c r="G86" s="9">
        <f t="shared" si="4"/>
        <v>0</v>
      </c>
      <c r="H86" s="31"/>
      <c r="I86" s="9">
        <f t="shared" si="5"/>
        <v>0</v>
      </c>
      <c r="J86" s="31"/>
      <c r="K86" s="9">
        <f t="shared" si="6"/>
        <v>0</v>
      </c>
      <c r="L86" s="9">
        <f t="shared" si="7"/>
        <v>0</v>
      </c>
    </row>
    <row r="87" spans="1:12" x14ac:dyDescent="0.3">
      <c r="A87" s="12"/>
      <c r="B87" s="32" t="s">
        <v>94</v>
      </c>
      <c r="C87" s="64" t="s">
        <v>1</v>
      </c>
      <c r="D87" s="16">
        <v>0.45</v>
      </c>
      <c r="E87" s="31">
        <f>E83*D87</f>
        <v>39.708000000000006</v>
      </c>
      <c r="F87" s="31"/>
      <c r="G87" s="9">
        <f t="shared" si="4"/>
        <v>0</v>
      </c>
      <c r="H87" s="31"/>
      <c r="I87" s="9">
        <f t="shared" si="5"/>
        <v>0</v>
      </c>
      <c r="J87" s="31"/>
      <c r="K87" s="9">
        <f t="shared" si="6"/>
        <v>0</v>
      </c>
      <c r="L87" s="9">
        <f t="shared" si="7"/>
        <v>0</v>
      </c>
    </row>
    <row r="88" spans="1:12" x14ac:dyDescent="0.3">
      <c r="A88" s="12"/>
      <c r="B88" s="87" t="s">
        <v>16</v>
      </c>
      <c r="C88" s="64" t="s">
        <v>0</v>
      </c>
      <c r="D88" s="16">
        <v>0.4</v>
      </c>
      <c r="E88" s="31">
        <f>E83*D88</f>
        <v>35.296000000000006</v>
      </c>
      <c r="F88" s="31"/>
      <c r="G88" s="9">
        <f t="shared" si="4"/>
        <v>0</v>
      </c>
      <c r="H88" s="31"/>
      <c r="I88" s="9">
        <f t="shared" si="5"/>
        <v>0</v>
      </c>
      <c r="J88" s="31"/>
      <c r="K88" s="9">
        <f t="shared" si="6"/>
        <v>0</v>
      </c>
      <c r="L88" s="9">
        <f t="shared" si="7"/>
        <v>0</v>
      </c>
    </row>
    <row r="89" spans="1:12" x14ac:dyDescent="0.3">
      <c r="A89" s="65" t="s">
        <v>177</v>
      </c>
      <c r="B89" s="67" t="s">
        <v>135</v>
      </c>
      <c r="C89" s="74" t="s">
        <v>30</v>
      </c>
      <c r="D89" s="98"/>
      <c r="E89" s="103">
        <v>36</v>
      </c>
      <c r="F89" s="69"/>
      <c r="G89" s="9">
        <f t="shared" si="4"/>
        <v>0</v>
      </c>
      <c r="H89" s="26"/>
      <c r="I89" s="9">
        <f t="shared" si="5"/>
        <v>0</v>
      </c>
      <c r="J89" s="26"/>
      <c r="K89" s="9">
        <f t="shared" si="6"/>
        <v>0</v>
      </c>
      <c r="L89" s="9">
        <f t="shared" si="7"/>
        <v>0</v>
      </c>
    </row>
    <row r="90" spans="1:12" x14ac:dyDescent="0.3">
      <c r="A90" s="65"/>
      <c r="B90" s="25" t="s">
        <v>10</v>
      </c>
      <c r="C90" s="64" t="s">
        <v>30</v>
      </c>
      <c r="D90" s="16">
        <v>1</v>
      </c>
      <c r="E90" s="16">
        <f>E89*D90</f>
        <v>36</v>
      </c>
      <c r="F90" s="26"/>
      <c r="G90" s="9">
        <f t="shared" si="4"/>
        <v>0</v>
      </c>
      <c r="H90" s="26"/>
      <c r="I90" s="9">
        <f t="shared" si="5"/>
        <v>0</v>
      </c>
      <c r="J90" s="26"/>
      <c r="K90" s="9">
        <f t="shared" si="6"/>
        <v>0</v>
      </c>
      <c r="L90" s="9">
        <f t="shared" si="7"/>
        <v>0</v>
      </c>
    </row>
    <row r="91" spans="1:12" x14ac:dyDescent="0.3">
      <c r="A91" s="65"/>
      <c r="B91" s="27" t="s">
        <v>106</v>
      </c>
      <c r="C91" s="64" t="s">
        <v>30</v>
      </c>
      <c r="D91" s="26">
        <v>1.1000000000000001</v>
      </c>
      <c r="E91" s="26">
        <f>D91*E89</f>
        <v>39.6</v>
      </c>
      <c r="F91" s="26"/>
      <c r="G91" s="9">
        <f t="shared" si="4"/>
        <v>0</v>
      </c>
      <c r="H91" s="26"/>
      <c r="I91" s="9">
        <f t="shared" si="5"/>
        <v>0</v>
      </c>
      <c r="J91" s="26"/>
      <c r="K91" s="9">
        <f t="shared" si="6"/>
        <v>0</v>
      </c>
      <c r="L91" s="9">
        <f t="shared" si="7"/>
        <v>0</v>
      </c>
    </row>
    <row r="92" spans="1:12" x14ac:dyDescent="0.3">
      <c r="A92" s="65"/>
      <c r="B92" s="27" t="s">
        <v>108</v>
      </c>
      <c r="C92" s="75" t="s">
        <v>12</v>
      </c>
      <c r="D92" s="26"/>
      <c r="E92" s="100">
        <v>4</v>
      </c>
      <c r="F92" s="26"/>
      <c r="G92" s="9">
        <f t="shared" si="4"/>
        <v>0</v>
      </c>
      <c r="H92" s="26"/>
      <c r="I92" s="9">
        <f t="shared" si="5"/>
        <v>0</v>
      </c>
      <c r="J92" s="26"/>
      <c r="K92" s="9">
        <f t="shared" si="6"/>
        <v>0</v>
      </c>
      <c r="L92" s="9">
        <f t="shared" si="7"/>
        <v>0</v>
      </c>
    </row>
    <row r="93" spans="1:12" x14ac:dyDescent="0.3">
      <c r="A93" s="65"/>
      <c r="B93" s="27" t="s">
        <v>107</v>
      </c>
      <c r="C93" s="75" t="s">
        <v>12</v>
      </c>
      <c r="D93" s="26">
        <v>2</v>
      </c>
      <c r="E93" s="100">
        <f>E89*D93</f>
        <v>72</v>
      </c>
      <c r="F93" s="26"/>
      <c r="G93" s="9">
        <f t="shared" si="4"/>
        <v>0</v>
      </c>
      <c r="H93" s="26"/>
      <c r="I93" s="9">
        <f t="shared" si="5"/>
        <v>0</v>
      </c>
      <c r="J93" s="26"/>
      <c r="K93" s="9">
        <f t="shared" si="6"/>
        <v>0</v>
      </c>
      <c r="L93" s="9">
        <f t="shared" si="7"/>
        <v>0</v>
      </c>
    </row>
    <row r="94" spans="1:12" x14ac:dyDescent="0.3">
      <c r="A94" s="65"/>
      <c r="B94" s="27" t="s">
        <v>96</v>
      </c>
      <c r="C94" s="75" t="s">
        <v>12</v>
      </c>
      <c r="D94" s="26">
        <v>0.2</v>
      </c>
      <c r="E94" s="100">
        <v>4</v>
      </c>
      <c r="F94" s="26"/>
      <c r="G94" s="9">
        <f t="shared" si="4"/>
        <v>0</v>
      </c>
      <c r="H94" s="26"/>
      <c r="I94" s="9">
        <f t="shared" si="5"/>
        <v>0</v>
      </c>
      <c r="J94" s="26"/>
      <c r="K94" s="9">
        <f t="shared" si="6"/>
        <v>0</v>
      </c>
      <c r="L94" s="9">
        <f t="shared" si="7"/>
        <v>0</v>
      </c>
    </row>
    <row r="95" spans="1:12" x14ac:dyDescent="0.3">
      <c r="A95" s="65"/>
      <c r="B95" s="27" t="s">
        <v>80</v>
      </c>
      <c r="C95" s="75" t="s">
        <v>17</v>
      </c>
      <c r="D95" s="26">
        <v>0.8</v>
      </c>
      <c r="E95" s="26">
        <f>E90*D95</f>
        <v>28.8</v>
      </c>
      <c r="F95" s="26"/>
      <c r="G95" s="9">
        <f t="shared" si="4"/>
        <v>0</v>
      </c>
      <c r="H95" s="26"/>
      <c r="I95" s="9">
        <f t="shared" si="5"/>
        <v>0</v>
      </c>
      <c r="J95" s="26"/>
      <c r="K95" s="9">
        <f t="shared" si="6"/>
        <v>0</v>
      </c>
      <c r="L95" s="9">
        <f t="shared" si="7"/>
        <v>0</v>
      </c>
    </row>
    <row r="96" spans="1:12" x14ac:dyDescent="0.3">
      <c r="A96" s="65"/>
      <c r="B96" s="27" t="s">
        <v>9</v>
      </c>
      <c r="C96" s="75" t="s">
        <v>0</v>
      </c>
      <c r="D96" s="26">
        <v>0.53</v>
      </c>
      <c r="E96" s="26">
        <f>E89*D96</f>
        <v>19.080000000000002</v>
      </c>
      <c r="F96" s="26"/>
      <c r="G96" s="9">
        <f t="shared" si="4"/>
        <v>0</v>
      </c>
      <c r="H96" s="26"/>
      <c r="I96" s="9">
        <f t="shared" si="5"/>
        <v>0</v>
      </c>
      <c r="J96" s="26"/>
      <c r="K96" s="9">
        <f t="shared" si="6"/>
        <v>0</v>
      </c>
      <c r="L96" s="9">
        <f t="shared" si="7"/>
        <v>0</v>
      </c>
    </row>
    <row r="97" spans="1:12" x14ac:dyDescent="0.3">
      <c r="A97" s="65" t="s">
        <v>174</v>
      </c>
      <c r="B97" s="67" t="s">
        <v>113</v>
      </c>
      <c r="C97" s="74" t="s">
        <v>30</v>
      </c>
      <c r="D97" s="98"/>
      <c r="E97" s="103">
        <f>10+7*4</f>
        <v>38</v>
      </c>
      <c r="F97" s="69"/>
      <c r="G97" s="9">
        <f t="shared" si="4"/>
        <v>0</v>
      </c>
      <c r="H97" s="26"/>
      <c r="I97" s="9">
        <f t="shared" si="5"/>
        <v>0</v>
      </c>
      <c r="J97" s="26"/>
      <c r="K97" s="9">
        <f t="shared" si="6"/>
        <v>0</v>
      </c>
      <c r="L97" s="9">
        <f t="shared" si="7"/>
        <v>0</v>
      </c>
    </row>
    <row r="98" spans="1:12" x14ac:dyDescent="0.3">
      <c r="A98" s="65"/>
      <c r="B98" s="25" t="s">
        <v>10</v>
      </c>
      <c r="C98" s="64" t="s">
        <v>30</v>
      </c>
      <c r="D98" s="16">
        <v>1</v>
      </c>
      <c r="E98" s="16">
        <f>E97*D98</f>
        <v>38</v>
      </c>
      <c r="F98" s="26"/>
      <c r="G98" s="9">
        <f t="shared" si="4"/>
        <v>0</v>
      </c>
      <c r="H98" s="26"/>
      <c r="I98" s="9">
        <f t="shared" si="5"/>
        <v>0</v>
      </c>
      <c r="J98" s="26"/>
      <c r="K98" s="9">
        <f t="shared" si="6"/>
        <v>0</v>
      </c>
      <c r="L98" s="9">
        <f t="shared" si="7"/>
        <v>0</v>
      </c>
    </row>
    <row r="99" spans="1:12" x14ac:dyDescent="0.3">
      <c r="A99" s="65"/>
      <c r="B99" s="27" t="s">
        <v>117</v>
      </c>
      <c r="C99" s="64" t="s">
        <v>30</v>
      </c>
      <c r="D99" s="26">
        <v>1.1000000000000001</v>
      </c>
      <c r="E99" s="26">
        <f>D99*E97</f>
        <v>41.800000000000004</v>
      </c>
      <c r="F99" s="26"/>
      <c r="G99" s="9">
        <f t="shared" si="4"/>
        <v>0</v>
      </c>
      <c r="H99" s="26"/>
      <c r="I99" s="9">
        <f t="shared" si="5"/>
        <v>0</v>
      </c>
      <c r="J99" s="26"/>
      <c r="K99" s="9">
        <f t="shared" si="6"/>
        <v>0</v>
      </c>
      <c r="L99" s="9">
        <f t="shared" si="7"/>
        <v>0</v>
      </c>
    </row>
    <row r="100" spans="1:12" x14ac:dyDescent="0.3">
      <c r="A100" s="65"/>
      <c r="B100" s="27" t="s">
        <v>107</v>
      </c>
      <c r="C100" s="75" t="s">
        <v>12</v>
      </c>
      <c r="D100" s="26">
        <v>2</v>
      </c>
      <c r="E100" s="100">
        <f>E97*D100</f>
        <v>76</v>
      </c>
      <c r="F100" s="26"/>
      <c r="G100" s="9">
        <f t="shared" si="4"/>
        <v>0</v>
      </c>
      <c r="H100" s="26"/>
      <c r="I100" s="9">
        <f t="shared" si="5"/>
        <v>0</v>
      </c>
      <c r="J100" s="26"/>
      <c r="K100" s="9">
        <f t="shared" si="6"/>
        <v>0</v>
      </c>
      <c r="L100" s="9">
        <f t="shared" si="7"/>
        <v>0</v>
      </c>
    </row>
    <row r="101" spans="1:12" x14ac:dyDescent="0.3">
      <c r="A101" s="65"/>
      <c r="B101" s="27" t="s">
        <v>80</v>
      </c>
      <c r="C101" s="75" t="s">
        <v>17</v>
      </c>
      <c r="D101" s="26">
        <v>1</v>
      </c>
      <c r="E101" s="26">
        <f>E98*D101</f>
        <v>38</v>
      </c>
      <c r="F101" s="26"/>
      <c r="G101" s="9">
        <f t="shared" si="4"/>
        <v>0</v>
      </c>
      <c r="H101" s="26"/>
      <c r="I101" s="9">
        <f t="shared" si="5"/>
        <v>0</v>
      </c>
      <c r="J101" s="26"/>
      <c r="K101" s="9">
        <f t="shared" si="6"/>
        <v>0</v>
      </c>
      <c r="L101" s="9">
        <f t="shared" si="7"/>
        <v>0</v>
      </c>
    </row>
    <row r="102" spans="1:12" x14ac:dyDescent="0.3">
      <c r="A102" s="65"/>
      <c r="B102" s="27" t="s">
        <v>9</v>
      </c>
      <c r="C102" s="75" t="s">
        <v>0</v>
      </c>
      <c r="D102" s="26">
        <v>0.8</v>
      </c>
      <c r="E102" s="26">
        <f>E97*D102</f>
        <v>30.400000000000002</v>
      </c>
      <c r="F102" s="26"/>
      <c r="G102" s="9">
        <f t="shared" si="4"/>
        <v>0</v>
      </c>
      <c r="H102" s="26"/>
      <c r="I102" s="9">
        <f t="shared" si="5"/>
        <v>0</v>
      </c>
      <c r="J102" s="26"/>
      <c r="K102" s="9">
        <f t="shared" si="6"/>
        <v>0</v>
      </c>
      <c r="L102" s="9">
        <f t="shared" si="7"/>
        <v>0</v>
      </c>
    </row>
    <row r="103" spans="1:12" ht="27.6" x14ac:dyDescent="0.3">
      <c r="A103" s="65" t="s">
        <v>98</v>
      </c>
      <c r="B103" s="67" t="s">
        <v>115</v>
      </c>
      <c r="C103" s="74" t="s">
        <v>12</v>
      </c>
      <c r="D103" s="98"/>
      <c r="E103" s="68">
        <v>1</v>
      </c>
      <c r="F103" s="69"/>
      <c r="G103" s="9">
        <f t="shared" si="4"/>
        <v>0</v>
      </c>
      <c r="H103" s="26"/>
      <c r="I103" s="9">
        <f t="shared" si="5"/>
        <v>0</v>
      </c>
      <c r="J103" s="26"/>
      <c r="K103" s="9">
        <f t="shared" si="6"/>
        <v>0</v>
      </c>
      <c r="L103" s="9">
        <f t="shared" si="7"/>
        <v>0</v>
      </c>
    </row>
    <row r="104" spans="1:12" x14ac:dyDescent="0.3">
      <c r="A104" s="65"/>
      <c r="B104" s="25" t="s">
        <v>10</v>
      </c>
      <c r="C104" s="64" t="s">
        <v>30</v>
      </c>
      <c r="D104" s="16">
        <v>1</v>
      </c>
      <c r="E104" s="16">
        <f>E103*D104</f>
        <v>1</v>
      </c>
      <c r="F104" s="26"/>
      <c r="G104" s="9">
        <f t="shared" si="4"/>
        <v>0</v>
      </c>
      <c r="H104" s="26"/>
      <c r="I104" s="9">
        <f t="shared" si="5"/>
        <v>0</v>
      </c>
      <c r="J104" s="26"/>
      <c r="K104" s="9">
        <f t="shared" si="6"/>
        <v>0</v>
      </c>
      <c r="L104" s="9">
        <f t="shared" si="7"/>
        <v>0</v>
      </c>
    </row>
    <row r="105" spans="1:12" x14ac:dyDescent="0.3">
      <c r="A105" s="65"/>
      <c r="B105" s="27" t="s">
        <v>116</v>
      </c>
      <c r="C105" s="64" t="s">
        <v>31</v>
      </c>
      <c r="D105" s="26">
        <v>3.5</v>
      </c>
      <c r="E105" s="26">
        <f>D105*E103</f>
        <v>3.5</v>
      </c>
      <c r="F105" s="26"/>
      <c r="G105" s="9">
        <f t="shared" si="4"/>
        <v>0</v>
      </c>
      <c r="H105" s="26"/>
      <c r="I105" s="9">
        <f t="shared" si="5"/>
        <v>0</v>
      </c>
      <c r="J105" s="26"/>
      <c r="K105" s="9">
        <f t="shared" si="6"/>
        <v>0</v>
      </c>
      <c r="L105" s="9">
        <f t="shared" si="7"/>
        <v>0</v>
      </c>
    </row>
    <row r="106" spans="1:12" x14ac:dyDescent="0.3">
      <c r="A106" s="65"/>
      <c r="B106" s="27" t="s">
        <v>118</v>
      </c>
      <c r="C106" s="75" t="s">
        <v>30</v>
      </c>
      <c r="D106" s="26"/>
      <c r="E106" s="100">
        <v>8</v>
      </c>
      <c r="F106" s="26"/>
      <c r="G106" s="9">
        <f t="shared" si="4"/>
        <v>0</v>
      </c>
      <c r="H106" s="26"/>
      <c r="I106" s="9">
        <f t="shared" si="5"/>
        <v>0</v>
      </c>
      <c r="J106" s="26"/>
      <c r="K106" s="9">
        <f t="shared" si="6"/>
        <v>0</v>
      </c>
      <c r="L106" s="9">
        <f t="shared" si="7"/>
        <v>0</v>
      </c>
    </row>
    <row r="107" spans="1:12" x14ac:dyDescent="0.3">
      <c r="A107" s="65"/>
      <c r="B107" s="27" t="s">
        <v>119</v>
      </c>
      <c r="C107" s="75" t="s">
        <v>17</v>
      </c>
      <c r="D107" s="26">
        <v>4</v>
      </c>
      <c r="E107" s="26">
        <f>E104*D107</f>
        <v>4</v>
      </c>
      <c r="F107" s="26"/>
      <c r="G107" s="9">
        <f t="shared" si="4"/>
        <v>0</v>
      </c>
      <c r="H107" s="26"/>
      <c r="I107" s="9">
        <f t="shared" si="5"/>
        <v>0</v>
      </c>
      <c r="J107" s="26"/>
      <c r="K107" s="9">
        <f t="shared" si="6"/>
        <v>0</v>
      </c>
      <c r="L107" s="9">
        <f t="shared" si="7"/>
        <v>0</v>
      </c>
    </row>
    <row r="108" spans="1:12" x14ac:dyDescent="0.3">
      <c r="A108" s="65"/>
      <c r="B108" s="27" t="s">
        <v>9</v>
      </c>
      <c r="C108" s="75" t="s">
        <v>0</v>
      </c>
      <c r="D108" s="26">
        <v>5</v>
      </c>
      <c r="E108" s="26">
        <f>E103*D108</f>
        <v>5</v>
      </c>
      <c r="F108" s="26"/>
      <c r="G108" s="9">
        <f t="shared" si="4"/>
        <v>0</v>
      </c>
      <c r="H108" s="26"/>
      <c r="I108" s="9">
        <f t="shared" si="5"/>
        <v>0</v>
      </c>
      <c r="J108" s="26"/>
      <c r="K108" s="9">
        <f t="shared" si="6"/>
        <v>0</v>
      </c>
      <c r="L108" s="9">
        <f t="shared" si="7"/>
        <v>0</v>
      </c>
    </row>
    <row r="109" spans="1:12" ht="27.6" x14ac:dyDescent="0.3">
      <c r="A109" s="65" t="s">
        <v>133</v>
      </c>
      <c r="B109" s="67" t="s">
        <v>178</v>
      </c>
      <c r="C109" s="74" t="s">
        <v>11</v>
      </c>
      <c r="D109" s="98"/>
      <c r="E109" s="103">
        <f>E112+E114+E111</f>
        <v>26.25</v>
      </c>
      <c r="F109" s="69"/>
      <c r="G109" s="9">
        <f t="shared" si="4"/>
        <v>0</v>
      </c>
      <c r="H109" s="26"/>
      <c r="I109" s="9">
        <f t="shared" si="5"/>
        <v>0</v>
      </c>
      <c r="J109" s="26"/>
      <c r="K109" s="9">
        <f t="shared" si="6"/>
        <v>0</v>
      </c>
      <c r="L109" s="9">
        <f t="shared" si="7"/>
        <v>0</v>
      </c>
    </row>
    <row r="110" spans="1:12" x14ac:dyDescent="0.3">
      <c r="A110" s="65"/>
      <c r="B110" s="25" t="s">
        <v>10</v>
      </c>
      <c r="C110" s="64" t="s">
        <v>31</v>
      </c>
      <c r="D110" s="16">
        <v>1</v>
      </c>
      <c r="E110" s="16">
        <f>E109*D110</f>
        <v>26.25</v>
      </c>
      <c r="F110" s="26"/>
      <c r="G110" s="9">
        <f t="shared" si="4"/>
        <v>0</v>
      </c>
      <c r="H110" s="26"/>
      <c r="I110" s="9">
        <f t="shared" si="5"/>
        <v>0</v>
      </c>
      <c r="J110" s="26"/>
      <c r="K110" s="9">
        <f t="shared" si="6"/>
        <v>0</v>
      </c>
      <c r="L110" s="9">
        <f t="shared" si="7"/>
        <v>0</v>
      </c>
    </row>
    <row r="111" spans="1:12" ht="27.6" x14ac:dyDescent="0.3">
      <c r="A111" s="65"/>
      <c r="B111" s="32" t="s">
        <v>186</v>
      </c>
      <c r="C111" s="64"/>
      <c r="D111" s="16"/>
      <c r="E111" s="107">
        <v>8</v>
      </c>
      <c r="F111" s="26"/>
      <c r="G111" s="9">
        <f t="shared" si="4"/>
        <v>0</v>
      </c>
      <c r="H111" s="26"/>
      <c r="I111" s="9">
        <f t="shared" si="5"/>
        <v>0</v>
      </c>
      <c r="J111" s="26"/>
      <c r="K111" s="9">
        <f t="shared" si="6"/>
        <v>0</v>
      </c>
      <c r="L111" s="9">
        <f t="shared" si="7"/>
        <v>0</v>
      </c>
    </row>
    <row r="112" spans="1:12" ht="27.6" x14ac:dyDescent="0.3">
      <c r="A112" s="65"/>
      <c r="B112" s="27" t="s">
        <v>185</v>
      </c>
      <c r="C112" s="64" t="s">
        <v>31</v>
      </c>
      <c r="D112" s="26" t="s">
        <v>179</v>
      </c>
      <c r="E112" s="26">
        <f>5.95+6.3</f>
        <v>12.25</v>
      </c>
      <c r="F112" s="26"/>
      <c r="G112" s="9">
        <f t="shared" si="4"/>
        <v>0</v>
      </c>
      <c r="H112" s="26"/>
      <c r="I112" s="9">
        <f t="shared" si="5"/>
        <v>0</v>
      </c>
      <c r="J112" s="26"/>
      <c r="K112" s="9">
        <f t="shared" si="6"/>
        <v>0</v>
      </c>
      <c r="L112" s="9">
        <f t="shared" si="7"/>
        <v>0</v>
      </c>
    </row>
    <row r="113" spans="1:12" ht="27.6" x14ac:dyDescent="0.3">
      <c r="A113" s="65"/>
      <c r="B113" s="27" t="s">
        <v>199</v>
      </c>
      <c r="C113" s="64" t="s">
        <v>31</v>
      </c>
      <c r="D113" s="26" t="s">
        <v>179</v>
      </c>
      <c r="E113" s="100">
        <v>8</v>
      </c>
      <c r="F113" s="26"/>
      <c r="G113" s="9">
        <f t="shared" si="4"/>
        <v>0</v>
      </c>
      <c r="H113" s="26"/>
      <c r="I113" s="9">
        <f t="shared" si="5"/>
        <v>0</v>
      </c>
      <c r="J113" s="26"/>
      <c r="K113" s="9">
        <f t="shared" si="6"/>
        <v>0</v>
      </c>
      <c r="L113" s="9">
        <f t="shared" si="7"/>
        <v>0</v>
      </c>
    </row>
    <row r="114" spans="1:12" ht="41.4" x14ac:dyDescent="0.3">
      <c r="A114" s="65"/>
      <c r="B114" s="27" t="s">
        <v>196</v>
      </c>
      <c r="C114" s="64" t="s">
        <v>31</v>
      </c>
      <c r="D114" s="26" t="s">
        <v>179</v>
      </c>
      <c r="E114" s="108">
        <v>6</v>
      </c>
      <c r="F114" s="26"/>
      <c r="G114" s="9">
        <f t="shared" si="4"/>
        <v>0</v>
      </c>
      <c r="H114" s="26"/>
      <c r="I114" s="9">
        <f t="shared" si="5"/>
        <v>0</v>
      </c>
      <c r="J114" s="26"/>
      <c r="K114" s="9">
        <f t="shared" si="6"/>
        <v>0</v>
      </c>
      <c r="L114" s="9">
        <f t="shared" si="7"/>
        <v>0</v>
      </c>
    </row>
    <row r="115" spans="1:12" x14ac:dyDescent="0.3">
      <c r="A115" s="65"/>
      <c r="B115" s="27" t="s">
        <v>119</v>
      </c>
      <c r="C115" s="75" t="s">
        <v>17</v>
      </c>
      <c r="D115" s="26">
        <v>3</v>
      </c>
      <c r="E115" s="26">
        <f>E110*D115</f>
        <v>78.75</v>
      </c>
      <c r="F115" s="26"/>
      <c r="G115" s="9">
        <f t="shared" si="4"/>
        <v>0</v>
      </c>
      <c r="H115" s="26"/>
      <c r="I115" s="9">
        <f t="shared" si="5"/>
        <v>0</v>
      </c>
      <c r="J115" s="26"/>
      <c r="K115" s="9">
        <f t="shared" si="6"/>
        <v>0</v>
      </c>
      <c r="L115" s="9">
        <f t="shared" si="7"/>
        <v>0</v>
      </c>
    </row>
    <row r="116" spans="1:12" x14ac:dyDescent="0.3">
      <c r="A116" s="65"/>
      <c r="B116" s="27" t="s">
        <v>9</v>
      </c>
      <c r="C116" s="75" t="s">
        <v>0</v>
      </c>
      <c r="D116" s="26">
        <v>0.7</v>
      </c>
      <c r="E116" s="26">
        <f>E109*D116</f>
        <v>18.375</v>
      </c>
      <c r="F116" s="26"/>
      <c r="G116" s="9">
        <f t="shared" si="4"/>
        <v>0</v>
      </c>
      <c r="H116" s="26"/>
      <c r="I116" s="9">
        <f t="shared" si="5"/>
        <v>0</v>
      </c>
      <c r="J116" s="26"/>
      <c r="K116" s="9">
        <f t="shared" si="6"/>
        <v>0</v>
      </c>
      <c r="L116" s="9">
        <f t="shared" si="7"/>
        <v>0</v>
      </c>
    </row>
    <row r="117" spans="1:12" x14ac:dyDescent="0.3">
      <c r="A117" s="59">
        <v>19</v>
      </c>
      <c r="B117" s="67" t="s">
        <v>195</v>
      </c>
      <c r="C117" s="74" t="s">
        <v>11</v>
      </c>
      <c r="D117" s="98"/>
      <c r="E117" s="68">
        <v>18</v>
      </c>
      <c r="F117" s="69"/>
      <c r="G117" s="9">
        <f t="shared" si="4"/>
        <v>0</v>
      </c>
      <c r="H117" s="26"/>
      <c r="I117" s="9">
        <f t="shared" si="5"/>
        <v>0</v>
      </c>
      <c r="J117" s="26"/>
      <c r="K117" s="9">
        <f t="shared" si="6"/>
        <v>0</v>
      </c>
      <c r="L117" s="9">
        <f t="shared" si="7"/>
        <v>0</v>
      </c>
    </row>
    <row r="118" spans="1:12" x14ac:dyDescent="0.3">
      <c r="A118" s="59">
        <v>20</v>
      </c>
      <c r="B118" s="67" t="s">
        <v>180</v>
      </c>
      <c r="C118" s="74" t="s">
        <v>11</v>
      </c>
      <c r="D118" s="98" t="s">
        <v>179</v>
      </c>
      <c r="E118" s="68">
        <v>12</v>
      </c>
      <c r="F118" s="69"/>
      <c r="G118" s="9">
        <f t="shared" si="4"/>
        <v>0</v>
      </c>
      <c r="H118" s="26"/>
      <c r="I118" s="9">
        <f t="shared" si="5"/>
        <v>0</v>
      </c>
      <c r="J118" s="26"/>
      <c r="K118" s="9">
        <f t="shared" si="6"/>
        <v>0</v>
      </c>
      <c r="L118" s="9">
        <f t="shared" si="7"/>
        <v>0</v>
      </c>
    </row>
    <row r="119" spans="1:12" x14ac:dyDescent="0.3">
      <c r="A119" s="59">
        <v>21</v>
      </c>
      <c r="B119" s="15" t="s">
        <v>136</v>
      </c>
      <c r="C119" s="78" t="s">
        <v>17</v>
      </c>
      <c r="D119" s="7"/>
      <c r="E119" s="7">
        <v>12</v>
      </c>
      <c r="F119" s="8"/>
      <c r="G119" s="9">
        <f t="shared" si="4"/>
        <v>0</v>
      </c>
      <c r="H119" s="8"/>
      <c r="I119" s="9">
        <f t="shared" si="5"/>
        <v>0</v>
      </c>
      <c r="J119" s="11"/>
      <c r="K119" s="9">
        <f t="shared" si="6"/>
        <v>0</v>
      </c>
      <c r="L119" s="9">
        <f t="shared" si="7"/>
        <v>0</v>
      </c>
    </row>
    <row r="120" spans="1:12" ht="27.6" x14ac:dyDescent="0.3">
      <c r="A120" s="59">
        <v>22</v>
      </c>
      <c r="B120" s="6" t="s">
        <v>127</v>
      </c>
      <c r="C120" s="78" t="s">
        <v>30</v>
      </c>
      <c r="D120" s="7"/>
      <c r="E120" s="7">
        <v>130</v>
      </c>
      <c r="F120" s="8"/>
      <c r="G120" s="9">
        <f t="shared" si="4"/>
        <v>0</v>
      </c>
      <c r="H120" s="8"/>
      <c r="I120" s="9">
        <f t="shared" si="5"/>
        <v>0</v>
      </c>
      <c r="J120" s="11"/>
      <c r="K120" s="9">
        <f t="shared" si="6"/>
        <v>0</v>
      </c>
      <c r="L120" s="9">
        <f t="shared" si="7"/>
        <v>0</v>
      </c>
    </row>
    <row r="121" spans="1:12" ht="27.6" x14ac:dyDescent="0.3">
      <c r="A121" s="59">
        <v>23</v>
      </c>
      <c r="B121" s="24" t="s">
        <v>40</v>
      </c>
      <c r="C121" s="64" t="s">
        <v>11</v>
      </c>
      <c r="D121" s="8"/>
      <c r="E121" s="8">
        <v>25</v>
      </c>
      <c r="F121" s="8"/>
      <c r="G121" s="9">
        <f t="shared" si="4"/>
        <v>0</v>
      </c>
      <c r="H121" s="8"/>
      <c r="I121" s="9">
        <f t="shared" si="5"/>
        <v>0</v>
      </c>
      <c r="J121" s="8"/>
      <c r="K121" s="9">
        <f t="shared" si="6"/>
        <v>0</v>
      </c>
      <c r="L121" s="9">
        <f t="shared" si="7"/>
        <v>0</v>
      </c>
    </row>
    <row r="122" spans="1:12" x14ac:dyDescent="0.3">
      <c r="A122" s="65" t="s">
        <v>120</v>
      </c>
      <c r="B122" s="116" t="s">
        <v>214</v>
      </c>
      <c r="C122" s="64" t="s">
        <v>213</v>
      </c>
      <c r="D122" s="8"/>
      <c r="E122" s="8">
        <v>28</v>
      </c>
      <c r="F122" s="8"/>
      <c r="G122" s="9">
        <f t="shared" si="4"/>
        <v>0</v>
      </c>
      <c r="H122" s="8"/>
      <c r="I122" s="9">
        <f t="shared" si="5"/>
        <v>0</v>
      </c>
      <c r="J122" s="8"/>
      <c r="K122" s="9">
        <f t="shared" si="6"/>
        <v>0</v>
      </c>
      <c r="L122" s="9">
        <f t="shared" si="7"/>
        <v>0</v>
      </c>
    </row>
    <row r="123" spans="1:12" x14ac:dyDescent="0.3">
      <c r="A123" s="12"/>
      <c r="B123" s="39" t="s">
        <v>4</v>
      </c>
      <c r="C123" s="93"/>
      <c r="D123" s="11"/>
      <c r="E123" s="8"/>
      <c r="F123" s="16"/>
      <c r="G123" s="17">
        <f>SUM(G9:G122)</f>
        <v>0</v>
      </c>
      <c r="H123" s="13"/>
      <c r="I123" s="17">
        <f>SUM(I9:I122)</f>
        <v>0</v>
      </c>
      <c r="J123" s="13"/>
      <c r="K123" s="17">
        <f>SUM(K9:K122)</f>
        <v>0</v>
      </c>
      <c r="L123" s="17">
        <f>SUM(L9:L122)</f>
        <v>0</v>
      </c>
    </row>
    <row r="124" spans="1:12" x14ac:dyDescent="0.3">
      <c r="A124" s="12"/>
      <c r="B124" s="36" t="s">
        <v>3</v>
      </c>
      <c r="C124" s="94">
        <v>0.03</v>
      </c>
      <c r="D124" s="11"/>
      <c r="E124" s="8"/>
      <c r="F124" s="16"/>
      <c r="G124" s="8"/>
      <c r="H124" s="8"/>
      <c r="I124" s="8"/>
      <c r="J124" s="8"/>
      <c r="K124" s="9"/>
      <c r="L124" s="9">
        <f>G123*C124</f>
        <v>0</v>
      </c>
    </row>
    <row r="125" spans="1:12" x14ac:dyDescent="0.3">
      <c r="A125" s="38"/>
      <c r="B125" s="88" t="s">
        <v>4</v>
      </c>
      <c r="C125" s="93"/>
      <c r="D125" s="18"/>
      <c r="E125" s="19"/>
      <c r="F125" s="20"/>
      <c r="G125" s="19"/>
      <c r="H125" s="20"/>
      <c r="I125" s="20"/>
      <c r="J125" s="19"/>
      <c r="K125" s="21"/>
      <c r="L125" s="22">
        <f>L124+L123</f>
        <v>0</v>
      </c>
    </row>
    <row r="126" spans="1:12" x14ac:dyDescent="0.3">
      <c r="A126" s="38"/>
      <c r="B126" s="89" t="s">
        <v>5</v>
      </c>
      <c r="C126" s="95">
        <v>0.1</v>
      </c>
      <c r="D126" s="18"/>
      <c r="E126" s="19"/>
      <c r="F126" s="20"/>
      <c r="G126" s="19"/>
      <c r="H126" s="20"/>
      <c r="I126" s="20"/>
      <c r="J126" s="19"/>
      <c r="K126" s="21"/>
      <c r="L126" s="22">
        <f>L125*C126</f>
        <v>0</v>
      </c>
    </row>
    <row r="127" spans="1:12" x14ac:dyDescent="0.3">
      <c r="A127" s="38"/>
      <c r="B127" s="90" t="s">
        <v>4</v>
      </c>
      <c r="C127" s="96"/>
      <c r="D127" s="18"/>
      <c r="E127" s="19"/>
      <c r="F127" s="20"/>
      <c r="G127" s="19"/>
      <c r="H127" s="20"/>
      <c r="I127" s="20"/>
      <c r="J127" s="19"/>
      <c r="K127" s="21"/>
      <c r="L127" s="22">
        <f>L126+L125</f>
        <v>0</v>
      </c>
    </row>
    <row r="128" spans="1:12" x14ac:dyDescent="0.3">
      <c r="A128" s="12"/>
      <c r="B128" s="89" t="s">
        <v>34</v>
      </c>
      <c r="C128" s="95">
        <v>0.08</v>
      </c>
      <c r="D128" s="18"/>
      <c r="E128" s="8"/>
      <c r="F128" s="16"/>
      <c r="G128" s="8"/>
      <c r="H128" s="16"/>
      <c r="I128" s="16"/>
      <c r="J128" s="8"/>
      <c r="K128" s="9"/>
      <c r="L128" s="9">
        <f>L127*C128</f>
        <v>0</v>
      </c>
    </row>
    <row r="129" spans="1:12" x14ac:dyDescent="0.3">
      <c r="A129" s="12"/>
      <c r="B129" s="90" t="s">
        <v>4</v>
      </c>
      <c r="C129" s="96"/>
      <c r="D129" s="23"/>
      <c r="E129" s="8"/>
      <c r="F129" s="16"/>
      <c r="G129" s="8"/>
      <c r="H129" s="16"/>
      <c r="I129" s="16"/>
      <c r="J129" s="8"/>
      <c r="K129" s="9"/>
      <c r="L129" s="9">
        <f>L128+L127</f>
        <v>0</v>
      </c>
    </row>
    <row r="130" spans="1:12" x14ac:dyDescent="0.3">
      <c r="A130" s="12"/>
      <c r="B130" s="89" t="s">
        <v>6</v>
      </c>
      <c r="C130" s="94">
        <v>0.03</v>
      </c>
      <c r="D130" s="11"/>
      <c r="E130" s="8"/>
      <c r="F130" s="16"/>
      <c r="G130" s="8"/>
      <c r="H130" s="16"/>
      <c r="I130" s="16"/>
      <c r="J130" s="8"/>
      <c r="K130" s="9"/>
      <c r="L130" s="9">
        <f>L129*C130</f>
        <v>0</v>
      </c>
    </row>
    <row r="131" spans="1:12" x14ac:dyDescent="0.3">
      <c r="A131" s="12"/>
      <c r="B131" s="90" t="s">
        <v>32</v>
      </c>
      <c r="C131" s="93"/>
      <c r="D131" s="11"/>
      <c r="E131" s="8"/>
      <c r="F131" s="16"/>
      <c r="G131" s="8"/>
      <c r="H131" s="8"/>
      <c r="I131" s="8"/>
      <c r="J131" s="8"/>
      <c r="K131" s="9"/>
      <c r="L131" s="9">
        <f>L130+L129</f>
        <v>0</v>
      </c>
    </row>
    <row r="132" spans="1:12" x14ac:dyDescent="0.3">
      <c r="A132" s="12"/>
      <c r="B132" s="10" t="s">
        <v>33</v>
      </c>
      <c r="C132" s="94">
        <v>0.18</v>
      </c>
      <c r="D132" s="11"/>
      <c r="E132" s="11"/>
      <c r="F132" s="11"/>
      <c r="G132" s="11"/>
      <c r="H132" s="11"/>
      <c r="I132" s="11"/>
      <c r="J132" s="11"/>
      <c r="K132" s="11"/>
      <c r="L132" s="71">
        <f>L131*C132</f>
        <v>0</v>
      </c>
    </row>
    <row r="133" spans="1:12" x14ac:dyDescent="0.3">
      <c r="A133" s="12"/>
      <c r="B133" s="37" t="s">
        <v>7</v>
      </c>
      <c r="C133" s="5"/>
      <c r="D133" s="11"/>
      <c r="E133" s="11"/>
      <c r="F133" s="11"/>
      <c r="G133" s="11"/>
      <c r="H133" s="11"/>
      <c r="I133" s="11"/>
      <c r="J133" s="11"/>
      <c r="K133" s="11"/>
      <c r="L133" s="23">
        <f>SUM(L131:L132)</f>
        <v>0</v>
      </c>
    </row>
  </sheetData>
  <mergeCells count="12">
    <mergeCell ref="J4:K4"/>
    <mergeCell ref="L4:L5"/>
    <mergeCell ref="A2:L2"/>
    <mergeCell ref="H3:J3"/>
    <mergeCell ref="K3:L3"/>
    <mergeCell ref="A4:A5"/>
    <mergeCell ref="B4:B5"/>
    <mergeCell ref="C4:C5"/>
    <mergeCell ref="D4:D5"/>
    <mergeCell ref="E4:E5"/>
    <mergeCell ref="F4:G4"/>
    <mergeCell ref="H4:I4"/>
  </mergeCells>
  <conditionalFormatting sqref="C38">
    <cfRule type="cellIs" dxfId="2" priority="1" stopIfTrue="1" operator="equal">
      <formula>8223.307275</formula>
    </cfRule>
  </conditionalFormatting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7C17A1-6D4D-452A-9AB5-84BB9130676A}">
  <sheetPr>
    <tabColor rgb="FFFFC000"/>
  </sheetPr>
  <dimension ref="A1:L125"/>
  <sheetViews>
    <sheetView workbookViewId="0">
      <selection activeCell="J8" sqref="J7:J1048576"/>
    </sheetView>
  </sheetViews>
  <sheetFormatPr defaultRowHeight="14.4" x14ac:dyDescent="0.3"/>
  <cols>
    <col min="1" max="1" width="4.77734375" customWidth="1"/>
    <col min="2" max="2" width="68.109375" customWidth="1"/>
    <col min="7" max="7" width="12" customWidth="1"/>
    <col min="9" max="9" width="11.6640625" customWidth="1"/>
    <col min="12" max="12" width="12.33203125" customWidth="1"/>
  </cols>
  <sheetData>
    <row r="1" spans="1:12" x14ac:dyDescent="0.3">
      <c r="A1" s="4"/>
      <c r="B1" s="91" t="s">
        <v>29</v>
      </c>
      <c r="C1" s="4"/>
      <c r="D1" s="4"/>
      <c r="E1" s="4"/>
      <c r="F1" s="1"/>
      <c r="G1" s="1"/>
      <c r="H1" s="2"/>
      <c r="I1" s="1"/>
      <c r="J1" s="1"/>
      <c r="K1" s="1"/>
      <c r="L1" s="1"/>
    </row>
    <row r="2" spans="1:12" x14ac:dyDescent="0.3">
      <c r="A2" s="122" t="s">
        <v>201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</row>
    <row r="3" spans="1:12" x14ac:dyDescent="0.3">
      <c r="A3" s="54"/>
      <c r="B3" s="54" t="s">
        <v>128</v>
      </c>
      <c r="C3" s="54"/>
      <c r="D3" s="54"/>
      <c r="E3" s="54"/>
      <c r="F3" s="54"/>
      <c r="G3" s="3"/>
      <c r="H3" s="123" t="s">
        <v>8</v>
      </c>
      <c r="I3" s="123"/>
      <c r="J3" s="123"/>
      <c r="K3" s="133">
        <f>L125</f>
        <v>0</v>
      </c>
      <c r="L3" s="133"/>
    </row>
    <row r="4" spans="1:12" x14ac:dyDescent="0.3">
      <c r="A4" s="124" t="s">
        <v>18</v>
      </c>
      <c r="B4" s="124" t="s">
        <v>19</v>
      </c>
      <c r="C4" s="124" t="s">
        <v>20</v>
      </c>
      <c r="D4" s="126" t="s">
        <v>21</v>
      </c>
      <c r="E4" s="126" t="s">
        <v>22</v>
      </c>
      <c r="F4" s="128" t="s">
        <v>23</v>
      </c>
      <c r="G4" s="129"/>
      <c r="H4" s="130" t="s">
        <v>24</v>
      </c>
      <c r="I4" s="129"/>
      <c r="J4" s="131" t="s">
        <v>25</v>
      </c>
      <c r="K4" s="132"/>
      <c r="L4" s="124" t="s">
        <v>4</v>
      </c>
    </row>
    <row r="5" spans="1:12" x14ac:dyDescent="0.3">
      <c r="A5" s="125"/>
      <c r="B5" s="125"/>
      <c r="C5" s="125"/>
      <c r="D5" s="127"/>
      <c r="E5" s="127"/>
      <c r="F5" s="55" t="s">
        <v>26</v>
      </c>
      <c r="G5" s="55" t="s">
        <v>4</v>
      </c>
      <c r="H5" s="55" t="s">
        <v>26</v>
      </c>
      <c r="I5" s="55" t="s">
        <v>4</v>
      </c>
      <c r="J5" s="55" t="s">
        <v>26</v>
      </c>
      <c r="K5" s="55" t="s">
        <v>4</v>
      </c>
      <c r="L5" s="125"/>
    </row>
    <row r="6" spans="1:12" x14ac:dyDescent="0.3">
      <c r="A6" s="56">
        <v>1</v>
      </c>
      <c r="B6" s="57">
        <v>2</v>
      </c>
      <c r="C6" s="57">
        <v>3</v>
      </c>
      <c r="D6" s="57">
        <v>4</v>
      </c>
      <c r="E6" s="57">
        <v>5</v>
      </c>
      <c r="F6" s="57">
        <v>6</v>
      </c>
      <c r="G6" s="57">
        <v>7</v>
      </c>
      <c r="H6" s="57">
        <v>8</v>
      </c>
      <c r="I6" s="57">
        <v>9</v>
      </c>
      <c r="J6" s="57">
        <v>10</v>
      </c>
      <c r="K6" s="57">
        <v>11</v>
      </c>
      <c r="L6" s="57">
        <v>12</v>
      </c>
    </row>
    <row r="7" spans="1:12" x14ac:dyDescent="0.3">
      <c r="A7" s="56"/>
      <c r="B7" s="70" t="s">
        <v>202</v>
      </c>
      <c r="C7" s="66"/>
      <c r="D7" s="57"/>
      <c r="E7" s="57"/>
      <c r="F7" s="57"/>
      <c r="G7" s="57"/>
      <c r="H7" s="57"/>
      <c r="I7" s="57"/>
      <c r="J7" s="57"/>
      <c r="K7" s="57"/>
      <c r="L7" s="57"/>
    </row>
    <row r="8" spans="1:12" x14ac:dyDescent="0.3">
      <c r="A8" s="12">
        <v>1</v>
      </c>
      <c r="B8" s="67" t="s">
        <v>160</v>
      </c>
      <c r="C8" s="74" t="s">
        <v>11</v>
      </c>
      <c r="D8" s="98"/>
      <c r="E8" s="68">
        <v>28</v>
      </c>
      <c r="F8" s="69"/>
      <c r="G8" s="9">
        <f t="shared" ref="G8:G71" si="0">F8*E8</f>
        <v>0</v>
      </c>
      <c r="H8" s="26"/>
      <c r="I8" s="9">
        <f t="shared" ref="I8:I71" si="1">H8*E8</f>
        <v>0</v>
      </c>
      <c r="J8" s="26"/>
      <c r="K8" s="9">
        <f t="shared" ref="K8:K71" si="2">J8*E8</f>
        <v>0</v>
      </c>
      <c r="L8" s="9">
        <f t="shared" ref="L8:L71" si="3">G8+I8+K8</f>
        <v>0</v>
      </c>
    </row>
    <row r="9" spans="1:12" x14ac:dyDescent="0.3">
      <c r="A9" s="12"/>
      <c r="B9" s="25" t="s">
        <v>10</v>
      </c>
      <c r="C9" s="64" t="s">
        <v>31</v>
      </c>
      <c r="D9" s="16">
        <v>1</v>
      </c>
      <c r="E9" s="16">
        <f>E8*D9</f>
        <v>28</v>
      </c>
      <c r="F9" s="26"/>
      <c r="G9" s="9">
        <f t="shared" si="0"/>
        <v>0</v>
      </c>
      <c r="H9" s="26"/>
      <c r="I9" s="9">
        <f t="shared" si="1"/>
        <v>0</v>
      </c>
      <c r="J9" s="26"/>
      <c r="K9" s="9">
        <f t="shared" si="2"/>
        <v>0</v>
      </c>
      <c r="L9" s="9">
        <f t="shared" si="3"/>
        <v>0</v>
      </c>
    </row>
    <row r="10" spans="1:12" x14ac:dyDescent="0.3">
      <c r="A10" s="12"/>
      <c r="B10" s="27" t="s">
        <v>73</v>
      </c>
      <c r="C10" s="75" t="s">
        <v>54</v>
      </c>
      <c r="D10" s="26">
        <v>0.125</v>
      </c>
      <c r="E10" s="26">
        <f>D10*E8</f>
        <v>3.5</v>
      </c>
      <c r="F10" s="26"/>
      <c r="G10" s="9">
        <f t="shared" si="0"/>
        <v>0</v>
      </c>
      <c r="H10" s="26"/>
      <c r="I10" s="9">
        <f t="shared" si="1"/>
        <v>0</v>
      </c>
      <c r="J10" s="26"/>
      <c r="K10" s="9">
        <f t="shared" si="2"/>
        <v>0</v>
      </c>
      <c r="L10" s="9">
        <f t="shared" si="3"/>
        <v>0</v>
      </c>
    </row>
    <row r="11" spans="1:12" x14ac:dyDescent="0.3">
      <c r="A11" s="12"/>
      <c r="B11" s="27" t="s">
        <v>71</v>
      </c>
      <c r="C11" s="64" t="s">
        <v>30</v>
      </c>
      <c r="D11" s="26">
        <v>1.05</v>
      </c>
      <c r="E11" s="26">
        <f>D11*E9</f>
        <v>29.400000000000002</v>
      </c>
      <c r="F11" s="26"/>
      <c r="G11" s="9">
        <f t="shared" si="0"/>
        <v>0</v>
      </c>
      <c r="H11" s="26"/>
      <c r="I11" s="9">
        <f t="shared" si="1"/>
        <v>0</v>
      </c>
      <c r="J11" s="26"/>
      <c r="K11" s="9">
        <f t="shared" si="2"/>
        <v>0</v>
      </c>
      <c r="L11" s="9">
        <f t="shared" si="3"/>
        <v>0</v>
      </c>
    </row>
    <row r="12" spans="1:12" ht="27.6" x14ac:dyDescent="0.3">
      <c r="A12" s="12"/>
      <c r="B12" s="27" t="s">
        <v>77</v>
      </c>
      <c r="C12" s="64" t="s">
        <v>31</v>
      </c>
      <c r="D12" s="26">
        <v>1</v>
      </c>
      <c r="E12" s="26">
        <f>E8*D12</f>
        <v>28</v>
      </c>
      <c r="F12" s="26"/>
      <c r="G12" s="9">
        <f t="shared" si="0"/>
        <v>0</v>
      </c>
      <c r="H12" s="26"/>
      <c r="I12" s="9">
        <f t="shared" si="1"/>
        <v>0</v>
      </c>
      <c r="J12" s="26"/>
      <c r="K12" s="9">
        <f t="shared" si="2"/>
        <v>0</v>
      </c>
      <c r="L12" s="9">
        <f t="shared" si="3"/>
        <v>0</v>
      </c>
    </row>
    <row r="13" spans="1:12" x14ac:dyDescent="0.3">
      <c r="A13" s="12"/>
      <c r="B13" s="27" t="s">
        <v>72</v>
      </c>
      <c r="C13" s="75" t="s">
        <v>54</v>
      </c>
      <c r="D13" s="26">
        <v>0.15</v>
      </c>
      <c r="E13" s="26">
        <f>D13*E11</f>
        <v>4.41</v>
      </c>
      <c r="F13" s="26"/>
      <c r="G13" s="9">
        <f t="shared" si="0"/>
        <v>0</v>
      </c>
      <c r="H13" s="26"/>
      <c r="I13" s="9">
        <f t="shared" si="1"/>
        <v>0</v>
      </c>
      <c r="J13" s="26"/>
      <c r="K13" s="9">
        <f t="shared" si="2"/>
        <v>0</v>
      </c>
      <c r="L13" s="9">
        <f t="shared" si="3"/>
        <v>0</v>
      </c>
    </row>
    <row r="14" spans="1:12" x14ac:dyDescent="0.3">
      <c r="A14" s="12"/>
      <c r="B14" s="27" t="s">
        <v>74</v>
      </c>
      <c r="C14" s="64" t="s">
        <v>31</v>
      </c>
      <c r="D14" s="26">
        <v>1.05</v>
      </c>
      <c r="E14" s="26">
        <f>E8*D14</f>
        <v>29.400000000000002</v>
      </c>
      <c r="F14" s="26"/>
      <c r="G14" s="9">
        <f t="shared" si="0"/>
        <v>0</v>
      </c>
      <c r="H14" s="26"/>
      <c r="I14" s="9">
        <f t="shared" si="1"/>
        <v>0</v>
      </c>
      <c r="J14" s="26"/>
      <c r="K14" s="9">
        <f t="shared" si="2"/>
        <v>0</v>
      </c>
      <c r="L14" s="9">
        <f t="shared" si="3"/>
        <v>0</v>
      </c>
    </row>
    <row r="15" spans="1:12" x14ac:dyDescent="0.3">
      <c r="A15" s="12"/>
      <c r="B15" s="27" t="s">
        <v>9</v>
      </c>
      <c r="C15" s="75" t="s">
        <v>0</v>
      </c>
      <c r="D15" s="26">
        <v>1</v>
      </c>
      <c r="E15" s="26">
        <f>E8*D15</f>
        <v>28</v>
      </c>
      <c r="F15" s="26"/>
      <c r="G15" s="9">
        <f t="shared" si="0"/>
        <v>0</v>
      </c>
      <c r="H15" s="26"/>
      <c r="I15" s="9">
        <f t="shared" si="1"/>
        <v>0</v>
      </c>
      <c r="J15" s="26"/>
      <c r="K15" s="9">
        <f t="shared" si="2"/>
        <v>0</v>
      </c>
      <c r="L15" s="9">
        <f t="shared" si="3"/>
        <v>0</v>
      </c>
    </row>
    <row r="16" spans="1:12" x14ac:dyDescent="0.3">
      <c r="A16" s="59">
        <v>2</v>
      </c>
      <c r="B16" s="60" t="s">
        <v>162</v>
      </c>
      <c r="C16" s="74" t="s">
        <v>37</v>
      </c>
      <c r="D16" s="62"/>
      <c r="E16" s="62">
        <f>30+30+12.2</f>
        <v>72.2</v>
      </c>
      <c r="F16" s="63"/>
      <c r="G16" s="9">
        <f t="shared" si="0"/>
        <v>0</v>
      </c>
      <c r="H16" s="30"/>
      <c r="I16" s="9">
        <f t="shared" si="1"/>
        <v>0</v>
      </c>
      <c r="J16" s="30"/>
      <c r="K16" s="9">
        <f t="shared" si="2"/>
        <v>0</v>
      </c>
      <c r="L16" s="9">
        <f t="shared" si="3"/>
        <v>0</v>
      </c>
    </row>
    <row r="17" spans="1:12" x14ac:dyDescent="0.3">
      <c r="A17" s="59"/>
      <c r="B17" s="25" t="s">
        <v>10</v>
      </c>
      <c r="C17" s="64" t="s">
        <v>31</v>
      </c>
      <c r="D17" s="16">
        <v>1</v>
      </c>
      <c r="E17" s="16">
        <f>D17*E16</f>
        <v>72.2</v>
      </c>
      <c r="F17" s="26"/>
      <c r="G17" s="9">
        <f t="shared" si="0"/>
        <v>0</v>
      </c>
      <c r="H17" s="26"/>
      <c r="I17" s="9">
        <f t="shared" si="1"/>
        <v>0</v>
      </c>
      <c r="J17" s="31"/>
      <c r="K17" s="9">
        <f t="shared" si="2"/>
        <v>0</v>
      </c>
      <c r="L17" s="9">
        <f t="shared" si="3"/>
        <v>0</v>
      </c>
    </row>
    <row r="18" spans="1:12" x14ac:dyDescent="0.3">
      <c r="A18" s="65"/>
      <c r="B18" s="27" t="s">
        <v>63</v>
      </c>
      <c r="C18" s="75" t="s">
        <v>54</v>
      </c>
      <c r="D18" s="26">
        <v>7.4999999999999997E-2</v>
      </c>
      <c r="E18" s="26">
        <f>E16*D18:D1069</f>
        <v>5.415</v>
      </c>
      <c r="F18" s="26"/>
      <c r="G18" s="9">
        <f t="shared" si="0"/>
        <v>0</v>
      </c>
      <c r="H18" s="26"/>
      <c r="I18" s="9">
        <f t="shared" si="1"/>
        <v>0</v>
      </c>
      <c r="J18" s="26"/>
      <c r="K18" s="9">
        <f t="shared" si="2"/>
        <v>0</v>
      </c>
      <c r="L18" s="9">
        <f t="shared" si="3"/>
        <v>0</v>
      </c>
    </row>
    <row r="19" spans="1:12" x14ac:dyDescent="0.3">
      <c r="A19" s="65"/>
      <c r="B19" s="84" t="s">
        <v>9</v>
      </c>
      <c r="C19" s="64" t="s">
        <v>0</v>
      </c>
      <c r="D19" s="16">
        <v>0.5</v>
      </c>
      <c r="E19" s="16">
        <f>D19*E16</f>
        <v>36.1</v>
      </c>
      <c r="F19" s="16"/>
      <c r="G19" s="9">
        <f t="shared" si="0"/>
        <v>0</v>
      </c>
      <c r="H19" s="16"/>
      <c r="I19" s="9">
        <f t="shared" si="1"/>
        <v>0</v>
      </c>
      <c r="J19" s="16"/>
      <c r="K19" s="9">
        <f t="shared" si="2"/>
        <v>0</v>
      </c>
      <c r="L19" s="9">
        <f t="shared" si="3"/>
        <v>0</v>
      </c>
    </row>
    <row r="20" spans="1:12" x14ac:dyDescent="0.3">
      <c r="A20" s="59">
        <v>3</v>
      </c>
      <c r="B20" s="60" t="s">
        <v>64</v>
      </c>
      <c r="C20" s="74" t="s">
        <v>37</v>
      </c>
      <c r="D20" s="62"/>
      <c r="E20" s="62">
        <f>E16</f>
        <v>72.2</v>
      </c>
      <c r="F20" s="63"/>
      <c r="G20" s="9">
        <f t="shared" si="0"/>
        <v>0</v>
      </c>
      <c r="H20" s="30"/>
      <c r="I20" s="9">
        <f t="shared" si="1"/>
        <v>0</v>
      </c>
      <c r="J20" s="30"/>
      <c r="K20" s="9">
        <f t="shared" si="2"/>
        <v>0</v>
      </c>
      <c r="L20" s="9">
        <f t="shared" si="3"/>
        <v>0</v>
      </c>
    </row>
    <row r="21" spans="1:12" x14ac:dyDescent="0.3">
      <c r="A21" s="59"/>
      <c r="B21" s="25" t="s">
        <v>10</v>
      </c>
      <c r="C21" s="64" t="s">
        <v>31</v>
      </c>
      <c r="D21" s="16">
        <v>1</v>
      </c>
      <c r="E21" s="16">
        <f>D21*E20</f>
        <v>72.2</v>
      </c>
      <c r="F21" s="26"/>
      <c r="G21" s="9">
        <f t="shared" si="0"/>
        <v>0</v>
      </c>
      <c r="H21" s="26"/>
      <c r="I21" s="9">
        <f t="shared" si="1"/>
        <v>0</v>
      </c>
      <c r="J21" s="31"/>
      <c r="K21" s="9">
        <f t="shared" si="2"/>
        <v>0</v>
      </c>
      <c r="L21" s="9">
        <f t="shared" si="3"/>
        <v>0</v>
      </c>
    </row>
    <row r="22" spans="1:12" ht="27.6" x14ac:dyDescent="0.3">
      <c r="A22" s="65"/>
      <c r="B22" s="27" t="s">
        <v>65</v>
      </c>
      <c r="C22" s="75" t="s">
        <v>1</v>
      </c>
      <c r="D22" s="26">
        <v>0.8</v>
      </c>
      <c r="E22" s="26">
        <f>E20*D22:D1073</f>
        <v>57.760000000000005</v>
      </c>
      <c r="F22" s="26"/>
      <c r="G22" s="9">
        <f t="shared" si="0"/>
        <v>0</v>
      </c>
      <c r="H22" s="26"/>
      <c r="I22" s="9">
        <f t="shared" si="1"/>
        <v>0</v>
      </c>
      <c r="J22" s="26"/>
      <c r="K22" s="9">
        <f t="shared" si="2"/>
        <v>0</v>
      </c>
      <c r="L22" s="9">
        <f t="shared" si="3"/>
        <v>0</v>
      </c>
    </row>
    <row r="23" spans="1:12" x14ac:dyDescent="0.3">
      <c r="A23" s="65"/>
      <c r="B23" s="84" t="s">
        <v>9</v>
      </c>
      <c r="C23" s="64" t="s">
        <v>0</v>
      </c>
      <c r="D23" s="16">
        <v>0.5</v>
      </c>
      <c r="E23" s="16">
        <f>D23*E20</f>
        <v>36.1</v>
      </c>
      <c r="F23" s="16"/>
      <c r="G23" s="9">
        <f t="shared" si="0"/>
        <v>0</v>
      </c>
      <c r="H23" s="16"/>
      <c r="I23" s="9">
        <f t="shared" si="1"/>
        <v>0</v>
      </c>
      <c r="J23" s="16"/>
      <c r="K23" s="9">
        <f t="shared" si="2"/>
        <v>0</v>
      </c>
      <c r="L23" s="9">
        <f t="shared" si="3"/>
        <v>0</v>
      </c>
    </row>
    <row r="24" spans="1:12" x14ac:dyDescent="0.3">
      <c r="A24" s="12">
        <v>4</v>
      </c>
      <c r="B24" s="67" t="s">
        <v>68</v>
      </c>
      <c r="C24" s="74" t="s">
        <v>37</v>
      </c>
      <c r="D24" s="98"/>
      <c r="E24" s="68">
        <f>E16</f>
        <v>72.2</v>
      </c>
      <c r="F24" s="69"/>
      <c r="G24" s="9">
        <f t="shared" si="0"/>
        <v>0</v>
      </c>
      <c r="H24" s="26"/>
      <c r="I24" s="9">
        <f t="shared" si="1"/>
        <v>0</v>
      </c>
      <c r="J24" s="26"/>
      <c r="K24" s="9">
        <f t="shared" si="2"/>
        <v>0</v>
      </c>
      <c r="L24" s="9">
        <f t="shared" si="3"/>
        <v>0</v>
      </c>
    </row>
    <row r="25" spans="1:12" x14ac:dyDescent="0.3">
      <c r="A25" s="12"/>
      <c r="B25" s="25" t="s">
        <v>10</v>
      </c>
      <c r="C25" s="64" t="s">
        <v>31</v>
      </c>
      <c r="D25" s="16">
        <v>1</v>
      </c>
      <c r="E25" s="16">
        <f>E24*D25</f>
        <v>72.2</v>
      </c>
      <c r="F25" s="26"/>
      <c r="G25" s="9">
        <f t="shared" si="0"/>
        <v>0</v>
      </c>
      <c r="H25" s="26"/>
      <c r="I25" s="9">
        <f t="shared" si="1"/>
        <v>0</v>
      </c>
      <c r="J25" s="26"/>
      <c r="K25" s="9">
        <f t="shared" si="2"/>
        <v>0</v>
      </c>
      <c r="L25" s="9">
        <f t="shared" si="3"/>
        <v>0</v>
      </c>
    </row>
    <row r="26" spans="1:12" x14ac:dyDescent="0.3">
      <c r="A26" s="12"/>
      <c r="B26" s="27" t="s">
        <v>67</v>
      </c>
      <c r="C26" s="64" t="s">
        <v>31</v>
      </c>
      <c r="D26" s="26">
        <v>1.05</v>
      </c>
      <c r="E26" s="26">
        <f>D26*E24</f>
        <v>75.81</v>
      </c>
      <c r="F26" s="26"/>
      <c r="G26" s="9">
        <f t="shared" si="0"/>
        <v>0</v>
      </c>
      <c r="H26" s="26"/>
      <c r="I26" s="9">
        <f t="shared" si="1"/>
        <v>0</v>
      </c>
      <c r="J26" s="26"/>
      <c r="K26" s="9">
        <f t="shared" si="2"/>
        <v>0</v>
      </c>
      <c r="L26" s="9">
        <f t="shared" si="3"/>
        <v>0</v>
      </c>
    </row>
    <row r="27" spans="1:12" x14ac:dyDescent="0.3">
      <c r="A27" s="12"/>
      <c r="B27" s="27" t="s">
        <v>58</v>
      </c>
      <c r="C27" s="75" t="s">
        <v>1</v>
      </c>
      <c r="D27" s="26">
        <v>7</v>
      </c>
      <c r="E27" s="26">
        <f>E24*D27</f>
        <v>505.40000000000003</v>
      </c>
      <c r="F27" s="26"/>
      <c r="G27" s="9">
        <f t="shared" si="0"/>
        <v>0</v>
      </c>
      <c r="H27" s="26"/>
      <c r="I27" s="9">
        <f t="shared" si="1"/>
        <v>0</v>
      </c>
      <c r="J27" s="26"/>
      <c r="K27" s="9">
        <f t="shared" si="2"/>
        <v>0</v>
      </c>
      <c r="L27" s="9">
        <f t="shared" si="3"/>
        <v>0</v>
      </c>
    </row>
    <row r="28" spans="1:12" x14ac:dyDescent="0.3">
      <c r="A28" s="12"/>
      <c r="B28" s="27" t="s">
        <v>59</v>
      </c>
      <c r="C28" s="75" t="s">
        <v>1</v>
      </c>
      <c r="D28" s="26">
        <v>0.3</v>
      </c>
      <c r="E28" s="26">
        <f>E25*D28</f>
        <v>21.66</v>
      </c>
      <c r="F28" s="26"/>
      <c r="G28" s="9">
        <f t="shared" si="0"/>
        <v>0</v>
      </c>
      <c r="H28" s="26"/>
      <c r="I28" s="9">
        <f t="shared" si="1"/>
        <v>0</v>
      </c>
      <c r="J28" s="26"/>
      <c r="K28" s="9">
        <f t="shared" si="2"/>
        <v>0</v>
      </c>
      <c r="L28" s="9">
        <f t="shared" si="3"/>
        <v>0</v>
      </c>
    </row>
    <row r="29" spans="1:12" x14ac:dyDescent="0.3">
      <c r="A29" s="12"/>
      <c r="B29" s="27" t="s">
        <v>9</v>
      </c>
      <c r="C29" s="75" t="s">
        <v>0</v>
      </c>
      <c r="D29" s="26">
        <v>0.2</v>
      </c>
      <c r="E29" s="26">
        <f>E24*D29</f>
        <v>14.440000000000001</v>
      </c>
      <c r="F29" s="26"/>
      <c r="G29" s="9">
        <f t="shared" si="0"/>
        <v>0</v>
      </c>
      <c r="H29" s="26"/>
      <c r="I29" s="9">
        <f t="shared" si="1"/>
        <v>0</v>
      </c>
      <c r="J29" s="26"/>
      <c r="K29" s="9">
        <f t="shared" si="2"/>
        <v>0</v>
      </c>
      <c r="L29" s="9">
        <f t="shared" si="3"/>
        <v>0</v>
      </c>
    </row>
    <row r="30" spans="1:12" x14ac:dyDescent="0.3">
      <c r="A30" s="59">
        <v>5</v>
      </c>
      <c r="B30" s="60" t="s">
        <v>69</v>
      </c>
      <c r="C30" s="74" t="s">
        <v>30</v>
      </c>
      <c r="D30" s="61"/>
      <c r="E30" s="104">
        <v>30</v>
      </c>
      <c r="F30" s="63"/>
      <c r="G30" s="9">
        <f t="shared" si="0"/>
        <v>0</v>
      </c>
      <c r="H30" s="30"/>
      <c r="I30" s="9">
        <f t="shared" si="1"/>
        <v>0</v>
      </c>
      <c r="J30" s="30"/>
      <c r="K30" s="9">
        <f t="shared" si="2"/>
        <v>0</v>
      </c>
      <c r="L30" s="9">
        <f t="shared" si="3"/>
        <v>0</v>
      </c>
    </row>
    <row r="31" spans="1:12" x14ac:dyDescent="0.3">
      <c r="A31" s="59"/>
      <c r="B31" s="25" t="s">
        <v>10</v>
      </c>
      <c r="C31" s="64" t="s">
        <v>30</v>
      </c>
      <c r="D31" s="16">
        <v>1</v>
      </c>
      <c r="E31" s="16">
        <f>D31*E30</f>
        <v>30</v>
      </c>
      <c r="F31" s="26"/>
      <c r="G31" s="9">
        <f t="shared" si="0"/>
        <v>0</v>
      </c>
      <c r="H31" s="26"/>
      <c r="I31" s="9">
        <f t="shared" si="1"/>
        <v>0</v>
      </c>
      <c r="J31" s="31"/>
      <c r="K31" s="9">
        <f t="shared" si="2"/>
        <v>0</v>
      </c>
      <c r="L31" s="9">
        <f t="shared" si="3"/>
        <v>0</v>
      </c>
    </row>
    <row r="32" spans="1:12" x14ac:dyDescent="0.3">
      <c r="A32" s="65"/>
      <c r="B32" s="27" t="s">
        <v>70</v>
      </c>
      <c r="C32" s="75" t="s">
        <v>30</v>
      </c>
      <c r="D32" s="28">
        <v>0.12</v>
      </c>
      <c r="E32" s="26">
        <f>E30*D32</f>
        <v>3.5999999999999996</v>
      </c>
      <c r="F32" s="26"/>
      <c r="G32" s="9">
        <f t="shared" si="0"/>
        <v>0</v>
      </c>
      <c r="H32" s="26"/>
      <c r="I32" s="9">
        <f t="shared" si="1"/>
        <v>0</v>
      </c>
      <c r="J32" s="26"/>
      <c r="K32" s="9">
        <f t="shared" si="2"/>
        <v>0</v>
      </c>
      <c r="L32" s="9">
        <f t="shared" si="3"/>
        <v>0</v>
      </c>
    </row>
    <row r="33" spans="1:12" x14ac:dyDescent="0.3">
      <c r="A33" s="12"/>
      <c r="B33" s="27" t="s">
        <v>58</v>
      </c>
      <c r="C33" s="75" t="s">
        <v>1</v>
      </c>
      <c r="D33" s="26">
        <v>1.5</v>
      </c>
      <c r="E33" s="26">
        <f>E30*D33</f>
        <v>45</v>
      </c>
      <c r="F33" s="26"/>
      <c r="G33" s="9">
        <f t="shared" si="0"/>
        <v>0</v>
      </c>
      <c r="H33" s="26"/>
      <c r="I33" s="9">
        <f t="shared" si="1"/>
        <v>0</v>
      </c>
      <c r="J33" s="26"/>
      <c r="K33" s="9">
        <f t="shared" si="2"/>
        <v>0</v>
      </c>
      <c r="L33" s="9">
        <f t="shared" si="3"/>
        <v>0</v>
      </c>
    </row>
    <row r="34" spans="1:12" x14ac:dyDescent="0.3">
      <c r="A34" s="12"/>
      <c r="B34" s="27" t="s">
        <v>59</v>
      </c>
      <c r="C34" s="75" t="s">
        <v>1</v>
      </c>
      <c r="D34" s="26">
        <v>0.1</v>
      </c>
      <c r="E34" s="26">
        <f>E31*D34</f>
        <v>3</v>
      </c>
      <c r="F34" s="26"/>
      <c r="G34" s="9">
        <f t="shared" si="0"/>
        <v>0</v>
      </c>
      <c r="H34" s="26"/>
      <c r="I34" s="9">
        <f t="shared" si="1"/>
        <v>0</v>
      </c>
      <c r="J34" s="26"/>
      <c r="K34" s="9">
        <f t="shared" si="2"/>
        <v>0</v>
      </c>
      <c r="L34" s="9">
        <f t="shared" si="3"/>
        <v>0</v>
      </c>
    </row>
    <row r="35" spans="1:12" x14ac:dyDescent="0.3">
      <c r="A35" s="65"/>
      <c r="B35" s="84" t="s">
        <v>9</v>
      </c>
      <c r="C35" s="64" t="s">
        <v>0</v>
      </c>
      <c r="D35" s="35">
        <v>0.3</v>
      </c>
      <c r="E35" s="16">
        <f>D35*E30</f>
        <v>9</v>
      </c>
      <c r="F35" s="16"/>
      <c r="G35" s="9">
        <f t="shared" si="0"/>
        <v>0</v>
      </c>
      <c r="H35" s="16"/>
      <c r="I35" s="9">
        <f t="shared" si="1"/>
        <v>0</v>
      </c>
      <c r="J35" s="16"/>
      <c r="K35" s="9">
        <f t="shared" si="2"/>
        <v>0</v>
      </c>
      <c r="L35" s="9">
        <f t="shared" si="3"/>
        <v>0</v>
      </c>
    </row>
    <row r="36" spans="1:12" x14ac:dyDescent="0.3">
      <c r="A36" s="65" t="s">
        <v>203</v>
      </c>
      <c r="B36" s="67" t="s">
        <v>163</v>
      </c>
      <c r="C36" s="74" t="s">
        <v>37</v>
      </c>
      <c r="D36" s="98"/>
      <c r="E36" s="103">
        <v>7</v>
      </c>
      <c r="F36" s="69"/>
      <c r="G36" s="9">
        <f t="shared" si="0"/>
        <v>0</v>
      </c>
      <c r="H36" s="26"/>
      <c r="I36" s="9">
        <f t="shared" si="1"/>
        <v>0</v>
      </c>
      <c r="J36" s="26"/>
      <c r="K36" s="9">
        <f t="shared" si="2"/>
        <v>0</v>
      </c>
      <c r="L36" s="9">
        <f t="shared" si="3"/>
        <v>0</v>
      </c>
    </row>
    <row r="37" spans="1:12" x14ac:dyDescent="0.3">
      <c r="A37" s="65"/>
      <c r="B37" s="25" t="s">
        <v>10</v>
      </c>
      <c r="C37" s="64" t="s">
        <v>31</v>
      </c>
      <c r="D37" s="16">
        <v>1</v>
      </c>
      <c r="E37" s="16">
        <f>E36*D37</f>
        <v>7</v>
      </c>
      <c r="F37" s="26"/>
      <c r="G37" s="9">
        <f t="shared" si="0"/>
        <v>0</v>
      </c>
      <c r="H37" s="26"/>
      <c r="I37" s="9">
        <f t="shared" si="1"/>
        <v>0</v>
      </c>
      <c r="J37" s="26"/>
      <c r="K37" s="9">
        <f t="shared" si="2"/>
        <v>0</v>
      </c>
      <c r="L37" s="9">
        <f t="shared" si="3"/>
        <v>0</v>
      </c>
    </row>
    <row r="38" spans="1:12" x14ac:dyDescent="0.3">
      <c r="A38" s="65"/>
      <c r="B38" s="27" t="s">
        <v>165</v>
      </c>
      <c r="C38" s="75" t="s">
        <v>164</v>
      </c>
      <c r="D38" s="26">
        <v>12.5</v>
      </c>
      <c r="E38" s="26">
        <f>D38*E36</f>
        <v>87.5</v>
      </c>
      <c r="F38" s="26"/>
      <c r="G38" s="9">
        <f t="shared" si="0"/>
        <v>0</v>
      </c>
      <c r="H38" s="26"/>
      <c r="I38" s="9">
        <f t="shared" si="1"/>
        <v>0</v>
      </c>
      <c r="J38" s="26"/>
      <c r="K38" s="9">
        <f t="shared" si="2"/>
        <v>0</v>
      </c>
      <c r="L38" s="9">
        <f t="shared" si="3"/>
        <v>0</v>
      </c>
    </row>
    <row r="39" spans="1:12" x14ac:dyDescent="0.3">
      <c r="A39" s="65"/>
      <c r="B39" s="27" t="s">
        <v>166</v>
      </c>
      <c r="C39" s="64" t="s">
        <v>167</v>
      </c>
      <c r="D39" s="26">
        <v>0.04</v>
      </c>
      <c r="E39" s="26">
        <f>D39*E37</f>
        <v>0.28000000000000003</v>
      </c>
      <c r="F39" s="26"/>
      <c r="G39" s="9">
        <f t="shared" si="0"/>
        <v>0</v>
      </c>
      <c r="H39" s="26"/>
      <c r="I39" s="9">
        <f t="shared" si="1"/>
        <v>0</v>
      </c>
      <c r="J39" s="26"/>
      <c r="K39" s="9">
        <f t="shared" si="2"/>
        <v>0</v>
      </c>
      <c r="L39" s="9">
        <f t="shared" si="3"/>
        <v>0</v>
      </c>
    </row>
    <row r="40" spans="1:12" x14ac:dyDescent="0.3">
      <c r="A40" s="65"/>
      <c r="B40" s="27" t="s">
        <v>168</v>
      </c>
      <c r="C40" s="75" t="s">
        <v>30</v>
      </c>
      <c r="D40" s="26"/>
      <c r="E40" s="26">
        <v>12</v>
      </c>
      <c r="F40" s="26"/>
      <c r="G40" s="9">
        <f t="shared" si="0"/>
        <v>0</v>
      </c>
      <c r="H40" s="26"/>
      <c r="I40" s="9">
        <f t="shared" si="1"/>
        <v>0</v>
      </c>
      <c r="J40" s="26"/>
      <c r="K40" s="9">
        <f t="shared" si="2"/>
        <v>0</v>
      </c>
      <c r="L40" s="9">
        <f t="shared" si="3"/>
        <v>0</v>
      </c>
    </row>
    <row r="41" spans="1:12" x14ac:dyDescent="0.3">
      <c r="A41" s="65"/>
      <c r="B41" s="27" t="s">
        <v>9</v>
      </c>
      <c r="C41" s="75" t="s">
        <v>0</v>
      </c>
      <c r="D41" s="26">
        <v>1</v>
      </c>
      <c r="E41" s="26">
        <f>E36*D41</f>
        <v>7</v>
      </c>
      <c r="F41" s="26"/>
      <c r="G41" s="9">
        <f t="shared" si="0"/>
        <v>0</v>
      </c>
      <c r="H41" s="26"/>
      <c r="I41" s="9">
        <f t="shared" si="1"/>
        <v>0</v>
      </c>
      <c r="J41" s="26"/>
      <c r="K41" s="9">
        <f t="shared" si="2"/>
        <v>0</v>
      </c>
      <c r="L41" s="9">
        <f t="shared" si="3"/>
        <v>0</v>
      </c>
    </row>
    <row r="42" spans="1:12" x14ac:dyDescent="0.3">
      <c r="A42" s="59">
        <v>7</v>
      </c>
      <c r="B42" s="67" t="s">
        <v>204</v>
      </c>
      <c r="C42" s="74" t="s">
        <v>37</v>
      </c>
      <c r="D42" s="98"/>
      <c r="E42" s="103">
        <v>7</v>
      </c>
      <c r="F42" s="69"/>
      <c r="G42" s="9">
        <f t="shared" si="0"/>
        <v>0</v>
      </c>
      <c r="H42" s="26"/>
      <c r="I42" s="9">
        <f t="shared" si="1"/>
        <v>0</v>
      </c>
      <c r="J42" s="26"/>
      <c r="K42" s="9">
        <f t="shared" si="2"/>
        <v>0</v>
      </c>
      <c r="L42" s="9">
        <f t="shared" si="3"/>
        <v>0</v>
      </c>
    </row>
    <row r="43" spans="1:12" x14ac:dyDescent="0.3">
      <c r="A43" s="65"/>
      <c r="B43" s="25" t="s">
        <v>10</v>
      </c>
      <c r="C43" s="64" t="s">
        <v>31</v>
      </c>
      <c r="D43" s="16">
        <v>1</v>
      </c>
      <c r="E43" s="16">
        <f>E42*D43</f>
        <v>7</v>
      </c>
      <c r="F43" s="26"/>
      <c r="G43" s="9">
        <f t="shared" si="0"/>
        <v>0</v>
      </c>
      <c r="H43" s="26"/>
      <c r="I43" s="9">
        <f t="shared" si="1"/>
        <v>0</v>
      </c>
      <c r="J43" s="26"/>
      <c r="K43" s="9">
        <f t="shared" si="2"/>
        <v>0</v>
      </c>
      <c r="L43" s="9">
        <f t="shared" si="3"/>
        <v>0</v>
      </c>
    </row>
    <row r="44" spans="1:12" ht="27.6" x14ac:dyDescent="0.3">
      <c r="A44" s="65"/>
      <c r="B44" s="27" t="s">
        <v>79</v>
      </c>
      <c r="C44" s="64" t="s">
        <v>31</v>
      </c>
      <c r="D44" s="26">
        <v>1.1000000000000001</v>
      </c>
      <c r="E44" s="26">
        <f>D44*E42</f>
        <v>7.7000000000000011</v>
      </c>
      <c r="F44" s="26"/>
      <c r="G44" s="9">
        <f t="shared" si="0"/>
        <v>0</v>
      </c>
      <c r="H44" s="26"/>
      <c r="I44" s="9">
        <f t="shared" si="1"/>
        <v>0</v>
      </c>
      <c r="J44" s="26"/>
      <c r="K44" s="9">
        <f t="shared" si="2"/>
        <v>0</v>
      </c>
      <c r="L44" s="9">
        <f t="shared" si="3"/>
        <v>0</v>
      </c>
    </row>
    <row r="45" spans="1:12" x14ac:dyDescent="0.3">
      <c r="A45" s="65"/>
      <c r="B45" s="27" t="s">
        <v>58</v>
      </c>
      <c r="C45" s="75" t="s">
        <v>1</v>
      </c>
      <c r="D45" s="26">
        <v>4</v>
      </c>
      <c r="E45" s="26">
        <f>E42*D45</f>
        <v>28</v>
      </c>
      <c r="F45" s="26"/>
      <c r="G45" s="9">
        <f t="shared" si="0"/>
        <v>0</v>
      </c>
      <c r="H45" s="26"/>
      <c r="I45" s="9">
        <f t="shared" si="1"/>
        <v>0</v>
      </c>
      <c r="J45" s="26"/>
      <c r="K45" s="9">
        <f t="shared" si="2"/>
        <v>0</v>
      </c>
      <c r="L45" s="9">
        <f t="shared" si="3"/>
        <v>0</v>
      </c>
    </row>
    <row r="46" spans="1:12" x14ac:dyDescent="0.3">
      <c r="A46" s="65"/>
      <c r="B46" s="27" t="s">
        <v>80</v>
      </c>
      <c r="C46" s="75" t="s">
        <v>17</v>
      </c>
      <c r="D46" s="26">
        <v>5</v>
      </c>
      <c r="E46" s="26">
        <f>E43*D46</f>
        <v>35</v>
      </c>
      <c r="F46" s="26"/>
      <c r="G46" s="9">
        <f t="shared" si="0"/>
        <v>0</v>
      </c>
      <c r="H46" s="26"/>
      <c r="I46" s="9">
        <f t="shared" si="1"/>
        <v>0</v>
      </c>
      <c r="J46" s="26"/>
      <c r="K46" s="9">
        <f t="shared" si="2"/>
        <v>0</v>
      </c>
      <c r="L46" s="9">
        <f t="shared" si="3"/>
        <v>0</v>
      </c>
    </row>
    <row r="47" spans="1:12" x14ac:dyDescent="0.3">
      <c r="A47" s="65"/>
      <c r="B47" s="27" t="s">
        <v>9</v>
      </c>
      <c r="C47" s="75" t="s">
        <v>0</v>
      </c>
      <c r="D47" s="26">
        <v>0.8</v>
      </c>
      <c r="E47" s="26">
        <f>E42*D47</f>
        <v>5.6000000000000005</v>
      </c>
      <c r="F47" s="26"/>
      <c r="G47" s="9">
        <f t="shared" si="0"/>
        <v>0</v>
      </c>
      <c r="H47" s="26"/>
      <c r="I47" s="9">
        <f t="shared" si="1"/>
        <v>0</v>
      </c>
      <c r="J47" s="26"/>
      <c r="K47" s="9">
        <f t="shared" si="2"/>
        <v>0</v>
      </c>
      <c r="L47" s="9">
        <f t="shared" si="3"/>
        <v>0</v>
      </c>
    </row>
    <row r="48" spans="1:12" x14ac:dyDescent="0.3">
      <c r="A48" s="65" t="s">
        <v>205</v>
      </c>
      <c r="B48" s="67" t="s">
        <v>187</v>
      </c>
      <c r="C48" s="74" t="s">
        <v>37</v>
      </c>
      <c r="D48" s="98"/>
      <c r="E48" s="103">
        <v>7</v>
      </c>
      <c r="F48" s="69"/>
      <c r="G48" s="9">
        <f t="shared" si="0"/>
        <v>0</v>
      </c>
      <c r="H48" s="26"/>
      <c r="I48" s="9">
        <f t="shared" si="1"/>
        <v>0</v>
      </c>
      <c r="J48" s="26"/>
      <c r="K48" s="9">
        <f t="shared" si="2"/>
        <v>0</v>
      </c>
      <c r="L48" s="9">
        <f t="shared" si="3"/>
        <v>0</v>
      </c>
    </row>
    <row r="49" spans="1:12" x14ac:dyDescent="0.3">
      <c r="A49" s="65"/>
      <c r="B49" s="25" t="s">
        <v>10</v>
      </c>
      <c r="C49" s="64" t="s">
        <v>31</v>
      </c>
      <c r="D49" s="16">
        <v>1</v>
      </c>
      <c r="E49" s="16">
        <f>E48*D49</f>
        <v>7</v>
      </c>
      <c r="F49" s="26"/>
      <c r="G49" s="9">
        <f t="shared" si="0"/>
        <v>0</v>
      </c>
      <c r="H49" s="26"/>
      <c r="I49" s="9">
        <f t="shared" si="1"/>
        <v>0</v>
      </c>
      <c r="J49" s="26"/>
      <c r="K49" s="9">
        <f t="shared" si="2"/>
        <v>0</v>
      </c>
      <c r="L49" s="9">
        <f t="shared" si="3"/>
        <v>0</v>
      </c>
    </row>
    <row r="50" spans="1:12" x14ac:dyDescent="0.3">
      <c r="A50" s="65"/>
      <c r="B50" s="27" t="s">
        <v>170</v>
      </c>
      <c r="C50" s="64" t="s">
        <v>31</v>
      </c>
      <c r="D50" s="26">
        <v>1.05</v>
      </c>
      <c r="E50" s="26">
        <f>D50*E48</f>
        <v>7.3500000000000005</v>
      </c>
      <c r="F50" s="26"/>
      <c r="G50" s="9">
        <f t="shared" si="0"/>
        <v>0</v>
      </c>
      <c r="H50" s="26"/>
      <c r="I50" s="9">
        <f t="shared" si="1"/>
        <v>0</v>
      </c>
      <c r="J50" s="26"/>
      <c r="K50" s="9">
        <f t="shared" si="2"/>
        <v>0</v>
      </c>
      <c r="L50" s="9">
        <f t="shared" si="3"/>
        <v>0</v>
      </c>
    </row>
    <row r="51" spans="1:12" x14ac:dyDescent="0.3">
      <c r="A51" s="65"/>
      <c r="B51" s="27" t="s">
        <v>58</v>
      </c>
      <c r="C51" s="75" t="s">
        <v>1</v>
      </c>
      <c r="D51" s="26">
        <v>1.5</v>
      </c>
      <c r="E51" s="26">
        <f>E48*D51</f>
        <v>10.5</v>
      </c>
      <c r="F51" s="26"/>
      <c r="G51" s="9">
        <f t="shared" si="0"/>
        <v>0</v>
      </c>
      <c r="H51" s="26"/>
      <c r="I51" s="9">
        <f t="shared" si="1"/>
        <v>0</v>
      </c>
      <c r="J51" s="26"/>
      <c r="K51" s="9">
        <f t="shared" si="2"/>
        <v>0</v>
      </c>
      <c r="L51" s="9">
        <f t="shared" si="3"/>
        <v>0</v>
      </c>
    </row>
    <row r="52" spans="1:12" x14ac:dyDescent="0.3">
      <c r="A52" s="65"/>
      <c r="B52" s="27" t="s">
        <v>9</v>
      </c>
      <c r="C52" s="75" t="s">
        <v>0</v>
      </c>
      <c r="D52" s="26">
        <v>0.53</v>
      </c>
      <c r="E52" s="26">
        <f>E48*D52</f>
        <v>3.71</v>
      </c>
      <c r="F52" s="26"/>
      <c r="G52" s="9">
        <f t="shared" si="0"/>
        <v>0</v>
      </c>
      <c r="H52" s="26"/>
      <c r="I52" s="9">
        <f t="shared" si="1"/>
        <v>0</v>
      </c>
      <c r="J52" s="26"/>
      <c r="K52" s="9">
        <f t="shared" si="2"/>
        <v>0</v>
      </c>
      <c r="L52" s="9">
        <f t="shared" si="3"/>
        <v>0</v>
      </c>
    </row>
    <row r="53" spans="1:12" ht="27.6" x14ac:dyDescent="0.3">
      <c r="A53" s="59">
        <v>9</v>
      </c>
      <c r="B53" s="67" t="s">
        <v>182</v>
      </c>
      <c r="C53" s="74" t="s">
        <v>37</v>
      </c>
      <c r="D53" s="98"/>
      <c r="E53" s="103">
        <v>7</v>
      </c>
      <c r="F53" s="69"/>
      <c r="G53" s="9">
        <f t="shared" si="0"/>
        <v>0</v>
      </c>
      <c r="H53" s="26"/>
      <c r="I53" s="9">
        <f t="shared" si="1"/>
        <v>0</v>
      </c>
      <c r="J53" s="26"/>
      <c r="K53" s="9">
        <f t="shared" si="2"/>
        <v>0</v>
      </c>
      <c r="L53" s="9">
        <f t="shared" si="3"/>
        <v>0</v>
      </c>
    </row>
    <row r="54" spans="1:12" x14ac:dyDescent="0.3">
      <c r="A54" s="65"/>
      <c r="B54" s="25" t="s">
        <v>10</v>
      </c>
      <c r="C54" s="64" t="s">
        <v>31</v>
      </c>
      <c r="D54" s="16">
        <v>1</v>
      </c>
      <c r="E54" s="16">
        <f>E53*D54</f>
        <v>7</v>
      </c>
      <c r="F54" s="26"/>
      <c r="G54" s="9">
        <f t="shared" si="0"/>
        <v>0</v>
      </c>
      <c r="H54" s="26"/>
      <c r="I54" s="9">
        <f t="shared" si="1"/>
        <v>0</v>
      </c>
      <c r="J54" s="26"/>
      <c r="K54" s="9">
        <f t="shared" si="2"/>
        <v>0</v>
      </c>
      <c r="L54" s="9">
        <f t="shared" si="3"/>
        <v>0</v>
      </c>
    </row>
    <row r="55" spans="1:12" x14ac:dyDescent="0.3">
      <c r="A55" s="65"/>
      <c r="B55" s="27" t="s">
        <v>171</v>
      </c>
      <c r="C55" s="75" t="s">
        <v>1</v>
      </c>
      <c r="D55" s="26">
        <v>3</v>
      </c>
      <c r="E55" s="26">
        <f>E53*D55</f>
        <v>21</v>
      </c>
      <c r="F55" s="26"/>
      <c r="G55" s="9">
        <f t="shared" si="0"/>
        <v>0</v>
      </c>
      <c r="H55" s="26"/>
      <c r="I55" s="9">
        <f t="shared" si="1"/>
        <v>0</v>
      </c>
      <c r="J55" s="26"/>
      <c r="K55" s="9">
        <f t="shared" si="2"/>
        <v>0</v>
      </c>
      <c r="L55" s="9">
        <f t="shared" si="3"/>
        <v>0</v>
      </c>
    </row>
    <row r="56" spans="1:12" x14ac:dyDescent="0.3">
      <c r="A56" s="65"/>
      <c r="B56" s="27" t="s">
        <v>80</v>
      </c>
      <c r="C56" s="75" t="s">
        <v>17</v>
      </c>
      <c r="D56" s="26">
        <v>5</v>
      </c>
      <c r="E56" s="26">
        <f>E54*D56</f>
        <v>35</v>
      </c>
      <c r="F56" s="26"/>
      <c r="G56" s="9">
        <f t="shared" si="0"/>
        <v>0</v>
      </c>
      <c r="H56" s="26"/>
      <c r="I56" s="9">
        <f t="shared" si="1"/>
        <v>0</v>
      </c>
      <c r="J56" s="26"/>
      <c r="K56" s="9">
        <f t="shared" si="2"/>
        <v>0</v>
      </c>
      <c r="L56" s="9">
        <f t="shared" si="3"/>
        <v>0</v>
      </c>
    </row>
    <row r="57" spans="1:12" x14ac:dyDescent="0.3">
      <c r="A57" s="65"/>
      <c r="B57" s="27" t="s">
        <v>9</v>
      </c>
      <c r="C57" s="75" t="s">
        <v>0</v>
      </c>
      <c r="D57" s="26">
        <v>0.2</v>
      </c>
      <c r="E57" s="26">
        <f>E53*D57</f>
        <v>1.4000000000000001</v>
      </c>
      <c r="F57" s="26"/>
      <c r="G57" s="9">
        <f t="shared" si="0"/>
        <v>0</v>
      </c>
      <c r="H57" s="26"/>
      <c r="I57" s="9">
        <f t="shared" si="1"/>
        <v>0</v>
      </c>
      <c r="J57" s="26"/>
      <c r="K57" s="9">
        <f t="shared" si="2"/>
        <v>0</v>
      </c>
      <c r="L57" s="9">
        <f t="shared" si="3"/>
        <v>0</v>
      </c>
    </row>
    <row r="58" spans="1:12" x14ac:dyDescent="0.3">
      <c r="A58" s="12">
        <v>10</v>
      </c>
      <c r="B58" s="6" t="s">
        <v>172</v>
      </c>
      <c r="C58" s="74" t="s">
        <v>30</v>
      </c>
      <c r="D58" s="14"/>
      <c r="E58" s="106">
        <f>12+20+10+10</f>
        <v>52</v>
      </c>
      <c r="F58" s="8"/>
      <c r="G58" s="9">
        <f t="shared" si="0"/>
        <v>0</v>
      </c>
      <c r="H58" s="8"/>
      <c r="I58" s="9">
        <f t="shared" si="1"/>
        <v>0</v>
      </c>
      <c r="J58" s="8"/>
      <c r="K58" s="9">
        <f t="shared" si="2"/>
        <v>0</v>
      </c>
      <c r="L58" s="9">
        <f t="shared" si="3"/>
        <v>0</v>
      </c>
    </row>
    <row r="59" spans="1:12" x14ac:dyDescent="0.3">
      <c r="A59" s="12"/>
      <c r="B59" s="25" t="s">
        <v>10</v>
      </c>
      <c r="C59" s="64" t="s">
        <v>31</v>
      </c>
      <c r="D59" s="16">
        <v>1</v>
      </c>
      <c r="E59" s="16">
        <f>E58*D59</f>
        <v>52</v>
      </c>
      <c r="F59" s="26"/>
      <c r="G59" s="9">
        <f t="shared" si="0"/>
        <v>0</v>
      </c>
      <c r="H59" s="31"/>
      <c r="I59" s="9">
        <f t="shared" si="1"/>
        <v>0</v>
      </c>
      <c r="J59" s="26"/>
      <c r="K59" s="9">
        <f t="shared" si="2"/>
        <v>0</v>
      </c>
      <c r="L59" s="9">
        <f t="shared" si="3"/>
        <v>0</v>
      </c>
    </row>
    <row r="60" spans="1:12" x14ac:dyDescent="0.3">
      <c r="A60" s="12"/>
      <c r="B60" s="27" t="s">
        <v>63</v>
      </c>
      <c r="C60" s="75" t="s">
        <v>54</v>
      </c>
      <c r="D60" s="26">
        <v>0.01</v>
      </c>
      <c r="E60" s="26">
        <f>E58*D60:D1104</f>
        <v>0.52</v>
      </c>
      <c r="F60" s="26"/>
      <c r="G60" s="9">
        <f t="shared" si="0"/>
        <v>0</v>
      </c>
      <c r="H60" s="26"/>
      <c r="I60" s="9">
        <f t="shared" si="1"/>
        <v>0</v>
      </c>
      <c r="J60" s="26"/>
      <c r="K60" s="9">
        <f t="shared" si="2"/>
        <v>0</v>
      </c>
      <c r="L60" s="9">
        <f t="shared" si="3"/>
        <v>0</v>
      </c>
    </row>
    <row r="61" spans="1:12" x14ac:dyDescent="0.3">
      <c r="A61" s="12"/>
      <c r="B61" s="36" t="s">
        <v>2</v>
      </c>
      <c r="C61" s="93" t="s">
        <v>0</v>
      </c>
      <c r="D61" s="11">
        <v>0.7</v>
      </c>
      <c r="E61" s="8">
        <f>E58*D61</f>
        <v>36.4</v>
      </c>
      <c r="F61" s="8"/>
      <c r="G61" s="9">
        <f t="shared" si="0"/>
        <v>0</v>
      </c>
      <c r="H61" s="8"/>
      <c r="I61" s="9">
        <f t="shared" si="1"/>
        <v>0</v>
      </c>
      <c r="J61" s="8"/>
      <c r="K61" s="9">
        <f t="shared" si="2"/>
        <v>0</v>
      </c>
      <c r="L61" s="9">
        <f t="shared" si="3"/>
        <v>0</v>
      </c>
    </row>
    <row r="62" spans="1:12" x14ac:dyDescent="0.3">
      <c r="A62" s="12">
        <v>11</v>
      </c>
      <c r="B62" s="6" t="s">
        <v>181</v>
      </c>
      <c r="C62" s="74" t="s">
        <v>11</v>
      </c>
      <c r="D62" s="7"/>
      <c r="E62" s="105">
        <f>72.2*1.1+60*0.25</f>
        <v>94.420000000000016</v>
      </c>
      <c r="F62" s="8"/>
      <c r="G62" s="9">
        <f t="shared" si="0"/>
        <v>0</v>
      </c>
      <c r="H62" s="8"/>
      <c r="I62" s="9">
        <f t="shared" si="1"/>
        <v>0</v>
      </c>
      <c r="J62" s="8"/>
      <c r="K62" s="9">
        <f t="shared" si="2"/>
        <v>0</v>
      </c>
      <c r="L62" s="9">
        <f t="shared" si="3"/>
        <v>0</v>
      </c>
    </row>
    <row r="63" spans="1:12" x14ac:dyDescent="0.3">
      <c r="A63" s="12"/>
      <c r="B63" s="25" t="s">
        <v>10</v>
      </c>
      <c r="C63" s="64" t="s">
        <v>31</v>
      </c>
      <c r="D63" s="16">
        <v>1</v>
      </c>
      <c r="E63" s="16">
        <f>E62*D63</f>
        <v>94.420000000000016</v>
      </c>
      <c r="F63" s="26"/>
      <c r="G63" s="9">
        <f t="shared" si="0"/>
        <v>0</v>
      </c>
      <c r="H63" s="16"/>
      <c r="I63" s="9">
        <f t="shared" si="1"/>
        <v>0</v>
      </c>
      <c r="J63" s="16"/>
      <c r="K63" s="9">
        <f t="shared" si="2"/>
        <v>0</v>
      </c>
      <c r="L63" s="9">
        <f t="shared" si="3"/>
        <v>0</v>
      </c>
    </row>
    <row r="64" spans="1:12" x14ac:dyDescent="0.3">
      <c r="A64" s="12"/>
      <c r="B64" s="86" t="s">
        <v>173</v>
      </c>
      <c r="C64" s="64" t="s">
        <v>1</v>
      </c>
      <c r="D64" s="16">
        <v>1.1000000000000001</v>
      </c>
      <c r="E64" s="31">
        <f>E62*D64</f>
        <v>103.86200000000002</v>
      </c>
      <c r="F64" s="31"/>
      <c r="G64" s="9">
        <f t="shared" si="0"/>
        <v>0</v>
      </c>
      <c r="H64" s="31"/>
      <c r="I64" s="9">
        <f t="shared" si="1"/>
        <v>0</v>
      </c>
      <c r="J64" s="31"/>
      <c r="K64" s="9">
        <f t="shared" si="2"/>
        <v>0</v>
      </c>
      <c r="L64" s="9">
        <f t="shared" si="3"/>
        <v>0</v>
      </c>
    </row>
    <row r="65" spans="1:12" x14ac:dyDescent="0.3">
      <c r="A65" s="12"/>
      <c r="B65" s="32" t="s">
        <v>89</v>
      </c>
      <c r="C65" s="64" t="s">
        <v>1</v>
      </c>
      <c r="D65" s="16">
        <v>0.63</v>
      </c>
      <c r="E65" s="31">
        <f>E62*D65</f>
        <v>59.484600000000007</v>
      </c>
      <c r="F65" s="31"/>
      <c r="G65" s="9">
        <f t="shared" si="0"/>
        <v>0</v>
      </c>
      <c r="H65" s="31"/>
      <c r="I65" s="9">
        <f t="shared" si="1"/>
        <v>0</v>
      </c>
      <c r="J65" s="31"/>
      <c r="K65" s="9">
        <f t="shared" si="2"/>
        <v>0</v>
      </c>
      <c r="L65" s="9">
        <f t="shared" si="3"/>
        <v>0</v>
      </c>
    </row>
    <row r="66" spans="1:12" x14ac:dyDescent="0.3">
      <c r="A66" s="12"/>
      <c r="B66" s="32" t="s">
        <v>90</v>
      </c>
      <c r="C66" s="64" t="s">
        <v>1</v>
      </c>
      <c r="D66" s="16">
        <v>0.12</v>
      </c>
      <c r="E66" s="31">
        <f>E62*D66</f>
        <v>11.330400000000001</v>
      </c>
      <c r="F66" s="31"/>
      <c r="G66" s="9">
        <f t="shared" si="0"/>
        <v>0</v>
      </c>
      <c r="H66" s="31"/>
      <c r="I66" s="9">
        <f t="shared" si="1"/>
        <v>0</v>
      </c>
      <c r="J66" s="31"/>
      <c r="K66" s="9">
        <f t="shared" si="2"/>
        <v>0</v>
      </c>
      <c r="L66" s="9">
        <f t="shared" si="3"/>
        <v>0</v>
      </c>
    </row>
    <row r="67" spans="1:12" x14ac:dyDescent="0.3">
      <c r="A67" s="12"/>
      <c r="B67" s="87" t="s">
        <v>15</v>
      </c>
      <c r="C67" s="64" t="s">
        <v>13</v>
      </c>
      <c r="D67" s="16"/>
      <c r="E67" s="31">
        <v>3</v>
      </c>
      <c r="F67" s="31"/>
      <c r="G67" s="9">
        <f t="shared" si="0"/>
        <v>0</v>
      </c>
      <c r="H67" s="31"/>
      <c r="I67" s="9">
        <f t="shared" si="1"/>
        <v>0</v>
      </c>
      <c r="J67" s="31"/>
      <c r="K67" s="9">
        <f t="shared" si="2"/>
        <v>0</v>
      </c>
      <c r="L67" s="9">
        <f t="shared" si="3"/>
        <v>0</v>
      </c>
    </row>
    <row r="68" spans="1:12" x14ac:dyDescent="0.3">
      <c r="A68" s="12"/>
      <c r="B68" s="87" t="s">
        <v>16</v>
      </c>
      <c r="C68" s="64" t="s">
        <v>0</v>
      </c>
      <c r="D68" s="16">
        <v>0.2</v>
      </c>
      <c r="E68" s="31">
        <f>E62*D68</f>
        <v>18.884000000000004</v>
      </c>
      <c r="F68" s="31"/>
      <c r="G68" s="9">
        <f t="shared" si="0"/>
        <v>0</v>
      </c>
      <c r="H68" s="31"/>
      <c r="I68" s="9">
        <f t="shared" si="1"/>
        <v>0</v>
      </c>
      <c r="J68" s="31"/>
      <c r="K68" s="9">
        <f t="shared" si="2"/>
        <v>0</v>
      </c>
      <c r="L68" s="9">
        <f t="shared" si="3"/>
        <v>0</v>
      </c>
    </row>
    <row r="69" spans="1:12" x14ac:dyDescent="0.3">
      <c r="A69" s="12">
        <v>12</v>
      </c>
      <c r="B69" s="6" t="s">
        <v>211</v>
      </c>
      <c r="C69" s="74" t="s">
        <v>11</v>
      </c>
      <c r="D69" s="7"/>
      <c r="E69" s="105">
        <v>256</v>
      </c>
      <c r="F69" s="8"/>
      <c r="G69" s="9">
        <f t="shared" si="0"/>
        <v>0</v>
      </c>
      <c r="H69" s="8"/>
      <c r="I69" s="9">
        <f t="shared" si="1"/>
        <v>0</v>
      </c>
      <c r="J69" s="8"/>
      <c r="K69" s="9">
        <f t="shared" si="2"/>
        <v>0</v>
      </c>
      <c r="L69" s="9">
        <f t="shared" si="3"/>
        <v>0</v>
      </c>
    </row>
    <row r="70" spans="1:12" x14ac:dyDescent="0.3">
      <c r="A70" s="12"/>
      <c r="B70" s="25" t="s">
        <v>10</v>
      </c>
      <c r="C70" s="64" t="s">
        <v>31</v>
      </c>
      <c r="D70" s="16">
        <v>1</v>
      </c>
      <c r="E70" s="16">
        <f>E69*D70</f>
        <v>256</v>
      </c>
      <c r="F70" s="26"/>
      <c r="G70" s="9">
        <f t="shared" si="0"/>
        <v>0</v>
      </c>
      <c r="H70" s="16"/>
      <c r="I70" s="9">
        <f t="shared" si="1"/>
        <v>0</v>
      </c>
      <c r="J70" s="16"/>
      <c r="K70" s="9">
        <f t="shared" si="2"/>
        <v>0</v>
      </c>
      <c r="L70" s="9">
        <f t="shared" si="3"/>
        <v>0</v>
      </c>
    </row>
    <row r="71" spans="1:12" x14ac:dyDescent="0.3">
      <c r="A71" s="12"/>
      <c r="B71" s="25" t="s">
        <v>91</v>
      </c>
      <c r="C71" s="64" t="s">
        <v>1</v>
      </c>
      <c r="D71" s="16">
        <v>0.8</v>
      </c>
      <c r="E71" s="31">
        <f>E69*D71</f>
        <v>204.8</v>
      </c>
      <c r="F71" s="31"/>
      <c r="G71" s="9">
        <f t="shared" si="0"/>
        <v>0</v>
      </c>
      <c r="H71" s="31"/>
      <c r="I71" s="9">
        <f t="shared" si="1"/>
        <v>0</v>
      </c>
      <c r="J71" s="31"/>
      <c r="K71" s="9">
        <f t="shared" si="2"/>
        <v>0</v>
      </c>
      <c r="L71" s="9">
        <f t="shared" si="3"/>
        <v>0</v>
      </c>
    </row>
    <row r="72" spans="1:12" x14ac:dyDescent="0.3">
      <c r="A72" s="12"/>
      <c r="B72" s="86" t="s">
        <v>88</v>
      </c>
      <c r="C72" s="64" t="s">
        <v>1</v>
      </c>
      <c r="D72" s="16">
        <v>0.7</v>
      </c>
      <c r="E72" s="31">
        <f>E69*D72</f>
        <v>179.2</v>
      </c>
      <c r="F72" s="31"/>
      <c r="G72" s="9">
        <f t="shared" ref="G72:G114" si="4">F72*E72</f>
        <v>0</v>
      </c>
      <c r="H72" s="31"/>
      <c r="I72" s="9">
        <f t="shared" ref="I72:I114" si="5">H72*E72</f>
        <v>0</v>
      </c>
      <c r="J72" s="31"/>
      <c r="K72" s="9">
        <f t="shared" ref="K72:K114" si="6">J72*E72</f>
        <v>0</v>
      </c>
      <c r="L72" s="9">
        <f t="shared" ref="L72:L114" si="7">G72+I72+K72</f>
        <v>0</v>
      </c>
    </row>
    <row r="73" spans="1:12" x14ac:dyDescent="0.3">
      <c r="A73" s="12"/>
      <c r="B73" s="32" t="s">
        <v>89</v>
      </c>
      <c r="C73" s="64" t="s">
        <v>1</v>
      </c>
      <c r="D73" s="16">
        <v>0.45</v>
      </c>
      <c r="E73" s="31">
        <f>E69*D73</f>
        <v>115.2</v>
      </c>
      <c r="F73" s="31"/>
      <c r="G73" s="9">
        <f t="shared" si="4"/>
        <v>0</v>
      </c>
      <c r="H73" s="31"/>
      <c r="I73" s="9">
        <f t="shared" si="5"/>
        <v>0</v>
      </c>
      <c r="J73" s="31"/>
      <c r="K73" s="9">
        <f t="shared" si="6"/>
        <v>0</v>
      </c>
      <c r="L73" s="9">
        <f t="shared" si="7"/>
        <v>0</v>
      </c>
    </row>
    <row r="74" spans="1:12" x14ac:dyDescent="0.3">
      <c r="A74" s="12"/>
      <c r="B74" s="32" t="s">
        <v>90</v>
      </c>
      <c r="C74" s="64" t="s">
        <v>1</v>
      </c>
      <c r="D74" s="16">
        <v>0.12</v>
      </c>
      <c r="E74" s="31">
        <f>E69*D74</f>
        <v>30.72</v>
      </c>
      <c r="F74" s="31"/>
      <c r="G74" s="9">
        <f t="shared" si="4"/>
        <v>0</v>
      </c>
      <c r="H74" s="31"/>
      <c r="I74" s="9">
        <f t="shared" si="5"/>
        <v>0</v>
      </c>
      <c r="J74" s="31"/>
      <c r="K74" s="9">
        <f t="shared" si="6"/>
        <v>0</v>
      </c>
      <c r="L74" s="9">
        <f t="shared" si="7"/>
        <v>0</v>
      </c>
    </row>
    <row r="75" spans="1:12" x14ac:dyDescent="0.3">
      <c r="A75" s="12"/>
      <c r="B75" s="33" t="s">
        <v>14</v>
      </c>
      <c r="C75" s="76" t="s">
        <v>12</v>
      </c>
      <c r="D75" s="99"/>
      <c r="E75" s="26">
        <v>5</v>
      </c>
      <c r="F75" s="26"/>
      <c r="G75" s="9">
        <f t="shared" si="4"/>
        <v>0</v>
      </c>
      <c r="H75" s="34"/>
      <c r="I75" s="9">
        <f t="shared" si="5"/>
        <v>0</v>
      </c>
      <c r="J75" s="34"/>
      <c r="K75" s="9">
        <f t="shared" si="6"/>
        <v>0</v>
      </c>
      <c r="L75" s="9">
        <f t="shared" si="7"/>
        <v>0</v>
      </c>
    </row>
    <row r="76" spans="1:12" x14ac:dyDescent="0.3">
      <c r="A76" s="12"/>
      <c r="B76" s="87" t="s">
        <v>16</v>
      </c>
      <c r="C76" s="64" t="s">
        <v>0</v>
      </c>
      <c r="D76" s="16">
        <v>0.12</v>
      </c>
      <c r="E76" s="31">
        <f>E69*D76</f>
        <v>30.72</v>
      </c>
      <c r="F76" s="31"/>
      <c r="G76" s="9">
        <f t="shared" si="4"/>
        <v>0</v>
      </c>
      <c r="H76" s="31"/>
      <c r="I76" s="9">
        <f t="shared" si="5"/>
        <v>0</v>
      </c>
      <c r="J76" s="31"/>
      <c r="K76" s="9">
        <f t="shared" si="6"/>
        <v>0</v>
      </c>
      <c r="L76" s="9">
        <f t="shared" si="7"/>
        <v>0</v>
      </c>
    </row>
    <row r="77" spans="1:12" ht="27.6" x14ac:dyDescent="0.3">
      <c r="A77" s="12">
        <v>13</v>
      </c>
      <c r="B77" s="6" t="s">
        <v>93</v>
      </c>
      <c r="C77" s="74" t="s">
        <v>11</v>
      </c>
      <c r="D77" s="7"/>
      <c r="E77" s="105">
        <f>1.7*6.7*4+2.3*4+9.3*1.8*2</f>
        <v>88.240000000000009</v>
      </c>
      <c r="F77" s="8"/>
      <c r="G77" s="9">
        <f t="shared" si="4"/>
        <v>0</v>
      </c>
      <c r="H77" s="8"/>
      <c r="I77" s="9">
        <f t="shared" si="5"/>
        <v>0</v>
      </c>
      <c r="J77" s="8"/>
      <c r="K77" s="9">
        <f t="shared" si="6"/>
        <v>0</v>
      </c>
      <c r="L77" s="9">
        <f t="shared" si="7"/>
        <v>0</v>
      </c>
    </row>
    <row r="78" spans="1:12" x14ac:dyDescent="0.3">
      <c r="A78" s="12"/>
      <c r="B78" s="25" t="s">
        <v>10</v>
      </c>
      <c r="C78" s="64" t="s">
        <v>31</v>
      </c>
      <c r="D78" s="16">
        <v>1</v>
      </c>
      <c r="E78" s="16">
        <f>E77*D78</f>
        <v>88.240000000000009</v>
      </c>
      <c r="F78" s="26"/>
      <c r="G78" s="9">
        <f t="shared" si="4"/>
        <v>0</v>
      </c>
      <c r="H78" s="16"/>
      <c r="I78" s="9">
        <f t="shared" si="5"/>
        <v>0</v>
      </c>
      <c r="J78" s="16"/>
      <c r="K78" s="9">
        <f t="shared" si="6"/>
        <v>0</v>
      </c>
      <c r="L78" s="9">
        <f t="shared" si="7"/>
        <v>0</v>
      </c>
    </row>
    <row r="79" spans="1:12" x14ac:dyDescent="0.3">
      <c r="A79" s="12"/>
      <c r="B79" s="86" t="s">
        <v>102</v>
      </c>
      <c r="C79" s="64" t="s">
        <v>31</v>
      </c>
      <c r="D79" s="16">
        <v>1.1000000000000001</v>
      </c>
      <c r="E79" s="31">
        <f>E77*D79</f>
        <v>97.064000000000021</v>
      </c>
      <c r="F79" s="31"/>
      <c r="G79" s="9">
        <f t="shared" si="4"/>
        <v>0</v>
      </c>
      <c r="H79" s="31"/>
      <c r="I79" s="9">
        <f t="shared" si="5"/>
        <v>0</v>
      </c>
      <c r="J79" s="31"/>
      <c r="K79" s="9">
        <f t="shared" si="6"/>
        <v>0</v>
      </c>
      <c r="L79" s="9">
        <f t="shared" si="7"/>
        <v>0</v>
      </c>
    </row>
    <row r="80" spans="1:12" x14ac:dyDescent="0.3">
      <c r="A80" s="12"/>
      <c r="B80" s="32" t="s">
        <v>80</v>
      </c>
      <c r="C80" s="64" t="s">
        <v>17</v>
      </c>
      <c r="D80" s="16">
        <v>1</v>
      </c>
      <c r="E80" s="31">
        <f>E77*D80</f>
        <v>88.240000000000009</v>
      </c>
      <c r="F80" s="31"/>
      <c r="G80" s="9">
        <f t="shared" si="4"/>
        <v>0</v>
      </c>
      <c r="H80" s="31"/>
      <c r="I80" s="9">
        <f t="shared" si="5"/>
        <v>0</v>
      </c>
      <c r="J80" s="31"/>
      <c r="K80" s="9">
        <f t="shared" si="6"/>
        <v>0</v>
      </c>
      <c r="L80" s="9">
        <f t="shared" si="7"/>
        <v>0</v>
      </c>
    </row>
    <row r="81" spans="1:12" x14ac:dyDescent="0.3">
      <c r="A81" s="12"/>
      <c r="B81" s="32" t="s">
        <v>94</v>
      </c>
      <c r="C81" s="64" t="s">
        <v>1</v>
      </c>
      <c r="D81" s="16">
        <v>0.45</v>
      </c>
      <c r="E81" s="31">
        <f>E77*D81</f>
        <v>39.708000000000006</v>
      </c>
      <c r="F81" s="31"/>
      <c r="G81" s="9">
        <f t="shared" si="4"/>
        <v>0</v>
      </c>
      <c r="H81" s="31"/>
      <c r="I81" s="9">
        <f t="shared" si="5"/>
        <v>0</v>
      </c>
      <c r="J81" s="31"/>
      <c r="K81" s="9">
        <f t="shared" si="6"/>
        <v>0</v>
      </c>
      <c r="L81" s="9">
        <f t="shared" si="7"/>
        <v>0</v>
      </c>
    </row>
    <row r="82" spans="1:12" x14ac:dyDescent="0.3">
      <c r="A82" s="12"/>
      <c r="B82" s="87" t="s">
        <v>16</v>
      </c>
      <c r="C82" s="64" t="s">
        <v>0</v>
      </c>
      <c r="D82" s="16">
        <v>0.4</v>
      </c>
      <c r="E82" s="31">
        <f>E77*D82</f>
        <v>35.296000000000006</v>
      </c>
      <c r="F82" s="31"/>
      <c r="G82" s="9">
        <f t="shared" si="4"/>
        <v>0</v>
      </c>
      <c r="H82" s="31"/>
      <c r="I82" s="9">
        <f t="shared" si="5"/>
        <v>0</v>
      </c>
      <c r="J82" s="31"/>
      <c r="K82" s="9">
        <f t="shared" si="6"/>
        <v>0</v>
      </c>
      <c r="L82" s="9">
        <f t="shared" si="7"/>
        <v>0</v>
      </c>
    </row>
    <row r="83" spans="1:12" x14ac:dyDescent="0.3">
      <c r="A83" s="65" t="s">
        <v>206</v>
      </c>
      <c r="B83" s="67" t="s">
        <v>135</v>
      </c>
      <c r="C83" s="74" t="s">
        <v>30</v>
      </c>
      <c r="D83" s="98"/>
      <c r="E83" s="103">
        <v>36</v>
      </c>
      <c r="F83" s="69"/>
      <c r="G83" s="9">
        <f t="shared" si="4"/>
        <v>0</v>
      </c>
      <c r="H83" s="26"/>
      <c r="I83" s="9">
        <f t="shared" si="5"/>
        <v>0</v>
      </c>
      <c r="J83" s="26"/>
      <c r="K83" s="9">
        <f t="shared" si="6"/>
        <v>0</v>
      </c>
      <c r="L83" s="9">
        <f t="shared" si="7"/>
        <v>0</v>
      </c>
    </row>
    <row r="84" spans="1:12" x14ac:dyDescent="0.3">
      <c r="A84" s="65"/>
      <c r="B84" s="25" t="s">
        <v>10</v>
      </c>
      <c r="C84" s="64" t="s">
        <v>30</v>
      </c>
      <c r="D84" s="16">
        <v>1</v>
      </c>
      <c r="E84" s="16">
        <f>E83*D84</f>
        <v>36</v>
      </c>
      <c r="F84" s="26"/>
      <c r="G84" s="9">
        <f t="shared" si="4"/>
        <v>0</v>
      </c>
      <c r="H84" s="26"/>
      <c r="I84" s="9">
        <f t="shared" si="5"/>
        <v>0</v>
      </c>
      <c r="J84" s="26"/>
      <c r="K84" s="9">
        <f t="shared" si="6"/>
        <v>0</v>
      </c>
      <c r="L84" s="9">
        <f t="shared" si="7"/>
        <v>0</v>
      </c>
    </row>
    <row r="85" spans="1:12" x14ac:dyDescent="0.3">
      <c r="A85" s="65"/>
      <c r="B85" s="27" t="s">
        <v>106</v>
      </c>
      <c r="C85" s="64" t="s">
        <v>30</v>
      </c>
      <c r="D85" s="26">
        <v>1.1000000000000001</v>
      </c>
      <c r="E85" s="26">
        <f>D85*E83</f>
        <v>39.6</v>
      </c>
      <c r="F85" s="26"/>
      <c r="G85" s="9">
        <f t="shared" si="4"/>
        <v>0</v>
      </c>
      <c r="H85" s="26"/>
      <c r="I85" s="9">
        <f t="shared" si="5"/>
        <v>0</v>
      </c>
      <c r="J85" s="26"/>
      <c r="K85" s="9">
        <f t="shared" si="6"/>
        <v>0</v>
      </c>
      <c r="L85" s="9">
        <f t="shared" si="7"/>
        <v>0</v>
      </c>
    </row>
    <row r="86" spans="1:12" x14ac:dyDescent="0.3">
      <c r="A86" s="65"/>
      <c r="B86" s="27" t="s">
        <v>108</v>
      </c>
      <c r="C86" s="75" t="s">
        <v>12</v>
      </c>
      <c r="D86" s="26"/>
      <c r="E86" s="100">
        <v>4</v>
      </c>
      <c r="F86" s="26"/>
      <c r="G86" s="9">
        <f t="shared" si="4"/>
        <v>0</v>
      </c>
      <c r="H86" s="26"/>
      <c r="I86" s="9">
        <f t="shared" si="5"/>
        <v>0</v>
      </c>
      <c r="J86" s="26"/>
      <c r="K86" s="9">
        <f t="shared" si="6"/>
        <v>0</v>
      </c>
      <c r="L86" s="9">
        <f t="shared" si="7"/>
        <v>0</v>
      </c>
    </row>
    <row r="87" spans="1:12" x14ac:dyDescent="0.3">
      <c r="A87" s="65"/>
      <c r="B87" s="27" t="s">
        <v>107</v>
      </c>
      <c r="C87" s="75" t="s">
        <v>12</v>
      </c>
      <c r="D87" s="26">
        <v>2</v>
      </c>
      <c r="E87" s="100">
        <f>E83*D87</f>
        <v>72</v>
      </c>
      <c r="F87" s="26"/>
      <c r="G87" s="9">
        <f t="shared" si="4"/>
        <v>0</v>
      </c>
      <c r="H87" s="26"/>
      <c r="I87" s="9">
        <f t="shared" si="5"/>
        <v>0</v>
      </c>
      <c r="J87" s="26"/>
      <c r="K87" s="9">
        <f t="shared" si="6"/>
        <v>0</v>
      </c>
      <c r="L87" s="9">
        <f t="shared" si="7"/>
        <v>0</v>
      </c>
    </row>
    <row r="88" spans="1:12" x14ac:dyDescent="0.3">
      <c r="A88" s="65"/>
      <c r="B88" s="27" t="s">
        <v>96</v>
      </c>
      <c r="C88" s="75" t="s">
        <v>12</v>
      </c>
      <c r="D88" s="26">
        <v>0.2</v>
      </c>
      <c r="E88" s="100">
        <v>4</v>
      </c>
      <c r="F88" s="26"/>
      <c r="G88" s="9">
        <f t="shared" si="4"/>
        <v>0</v>
      </c>
      <c r="H88" s="26"/>
      <c r="I88" s="9">
        <f t="shared" si="5"/>
        <v>0</v>
      </c>
      <c r="J88" s="26"/>
      <c r="K88" s="9">
        <f t="shared" si="6"/>
        <v>0</v>
      </c>
      <c r="L88" s="9">
        <f t="shared" si="7"/>
        <v>0</v>
      </c>
    </row>
    <row r="89" spans="1:12" x14ac:dyDescent="0.3">
      <c r="A89" s="65"/>
      <c r="B89" s="27" t="s">
        <v>80</v>
      </c>
      <c r="C89" s="75" t="s">
        <v>17</v>
      </c>
      <c r="D89" s="26">
        <v>0.8</v>
      </c>
      <c r="E89" s="26">
        <f>E84*D89</f>
        <v>28.8</v>
      </c>
      <c r="F89" s="26"/>
      <c r="G89" s="9">
        <f t="shared" si="4"/>
        <v>0</v>
      </c>
      <c r="H89" s="26"/>
      <c r="I89" s="9">
        <f t="shared" si="5"/>
        <v>0</v>
      </c>
      <c r="J89" s="26"/>
      <c r="K89" s="9">
        <f t="shared" si="6"/>
        <v>0</v>
      </c>
      <c r="L89" s="9">
        <f t="shared" si="7"/>
        <v>0</v>
      </c>
    </row>
    <row r="90" spans="1:12" x14ac:dyDescent="0.3">
      <c r="A90" s="65"/>
      <c r="B90" s="27" t="s">
        <v>9</v>
      </c>
      <c r="C90" s="75" t="s">
        <v>0</v>
      </c>
      <c r="D90" s="26">
        <v>0.53</v>
      </c>
      <c r="E90" s="26">
        <f>E83*D90</f>
        <v>19.080000000000002</v>
      </c>
      <c r="F90" s="26"/>
      <c r="G90" s="9">
        <f t="shared" si="4"/>
        <v>0</v>
      </c>
      <c r="H90" s="26"/>
      <c r="I90" s="9">
        <f t="shared" si="5"/>
        <v>0</v>
      </c>
      <c r="J90" s="26"/>
      <c r="K90" s="9">
        <f t="shared" si="6"/>
        <v>0</v>
      </c>
      <c r="L90" s="9">
        <f t="shared" si="7"/>
        <v>0</v>
      </c>
    </row>
    <row r="91" spans="1:12" x14ac:dyDescent="0.3">
      <c r="A91" s="65" t="s">
        <v>177</v>
      </c>
      <c r="B91" s="67" t="s">
        <v>113</v>
      </c>
      <c r="C91" s="74" t="s">
        <v>30</v>
      </c>
      <c r="D91" s="98"/>
      <c r="E91" s="103">
        <f>10+7*4</f>
        <v>38</v>
      </c>
      <c r="F91" s="69"/>
      <c r="G91" s="9">
        <f t="shared" si="4"/>
        <v>0</v>
      </c>
      <c r="H91" s="26"/>
      <c r="I91" s="9">
        <f t="shared" si="5"/>
        <v>0</v>
      </c>
      <c r="J91" s="26"/>
      <c r="K91" s="9">
        <f t="shared" si="6"/>
        <v>0</v>
      </c>
      <c r="L91" s="9">
        <f t="shared" si="7"/>
        <v>0</v>
      </c>
    </row>
    <row r="92" spans="1:12" x14ac:dyDescent="0.3">
      <c r="A92" s="65"/>
      <c r="B92" s="25" t="s">
        <v>10</v>
      </c>
      <c r="C92" s="64" t="s">
        <v>30</v>
      </c>
      <c r="D92" s="16">
        <v>1</v>
      </c>
      <c r="E92" s="16">
        <f>E91*D92</f>
        <v>38</v>
      </c>
      <c r="F92" s="26"/>
      <c r="G92" s="9">
        <f t="shared" si="4"/>
        <v>0</v>
      </c>
      <c r="H92" s="26"/>
      <c r="I92" s="9">
        <f t="shared" si="5"/>
        <v>0</v>
      </c>
      <c r="J92" s="26"/>
      <c r="K92" s="9">
        <f t="shared" si="6"/>
        <v>0</v>
      </c>
      <c r="L92" s="9">
        <f t="shared" si="7"/>
        <v>0</v>
      </c>
    </row>
    <row r="93" spans="1:12" x14ac:dyDescent="0.3">
      <c r="A93" s="65"/>
      <c r="B93" s="27" t="s">
        <v>117</v>
      </c>
      <c r="C93" s="64" t="s">
        <v>30</v>
      </c>
      <c r="D93" s="26">
        <v>1.1000000000000001</v>
      </c>
      <c r="E93" s="26">
        <f>D93*E91</f>
        <v>41.800000000000004</v>
      </c>
      <c r="F93" s="26"/>
      <c r="G93" s="9">
        <f t="shared" si="4"/>
        <v>0</v>
      </c>
      <c r="H93" s="26"/>
      <c r="I93" s="9">
        <f t="shared" si="5"/>
        <v>0</v>
      </c>
      <c r="J93" s="26"/>
      <c r="K93" s="9">
        <f t="shared" si="6"/>
        <v>0</v>
      </c>
      <c r="L93" s="9">
        <f t="shared" si="7"/>
        <v>0</v>
      </c>
    </row>
    <row r="94" spans="1:12" x14ac:dyDescent="0.3">
      <c r="A94" s="65"/>
      <c r="B94" s="27" t="s">
        <v>107</v>
      </c>
      <c r="C94" s="75" t="s">
        <v>12</v>
      </c>
      <c r="D94" s="26">
        <v>2</v>
      </c>
      <c r="E94" s="100">
        <f>E91*D94</f>
        <v>76</v>
      </c>
      <c r="F94" s="26"/>
      <c r="G94" s="9">
        <f t="shared" si="4"/>
        <v>0</v>
      </c>
      <c r="H94" s="26"/>
      <c r="I94" s="9">
        <f t="shared" si="5"/>
        <v>0</v>
      </c>
      <c r="J94" s="26"/>
      <c r="K94" s="9">
        <f t="shared" si="6"/>
        <v>0</v>
      </c>
      <c r="L94" s="9">
        <f t="shared" si="7"/>
        <v>0</v>
      </c>
    </row>
    <row r="95" spans="1:12" x14ac:dyDescent="0.3">
      <c r="A95" s="65"/>
      <c r="B95" s="27" t="s">
        <v>80</v>
      </c>
      <c r="C95" s="75" t="s">
        <v>17</v>
      </c>
      <c r="D95" s="26">
        <v>1</v>
      </c>
      <c r="E95" s="26">
        <f>E92*D95</f>
        <v>38</v>
      </c>
      <c r="F95" s="26"/>
      <c r="G95" s="9">
        <f t="shared" si="4"/>
        <v>0</v>
      </c>
      <c r="H95" s="26"/>
      <c r="I95" s="9">
        <f t="shared" si="5"/>
        <v>0</v>
      </c>
      <c r="J95" s="26"/>
      <c r="K95" s="9">
        <f t="shared" si="6"/>
        <v>0</v>
      </c>
      <c r="L95" s="9">
        <f t="shared" si="7"/>
        <v>0</v>
      </c>
    </row>
    <row r="96" spans="1:12" x14ac:dyDescent="0.3">
      <c r="A96" s="65"/>
      <c r="B96" s="27" t="s">
        <v>9</v>
      </c>
      <c r="C96" s="75" t="s">
        <v>0</v>
      </c>
      <c r="D96" s="26">
        <v>0.8</v>
      </c>
      <c r="E96" s="26">
        <f>E91*D96</f>
        <v>30.400000000000002</v>
      </c>
      <c r="F96" s="26"/>
      <c r="G96" s="9">
        <f t="shared" si="4"/>
        <v>0</v>
      </c>
      <c r="H96" s="26"/>
      <c r="I96" s="9">
        <f t="shared" si="5"/>
        <v>0</v>
      </c>
      <c r="J96" s="26"/>
      <c r="K96" s="9">
        <f t="shared" si="6"/>
        <v>0</v>
      </c>
      <c r="L96" s="9">
        <f t="shared" si="7"/>
        <v>0</v>
      </c>
    </row>
    <row r="97" spans="1:12" ht="27.6" x14ac:dyDescent="0.3">
      <c r="A97" s="65" t="s">
        <v>174</v>
      </c>
      <c r="B97" s="67" t="s">
        <v>115</v>
      </c>
      <c r="C97" s="74" t="s">
        <v>12</v>
      </c>
      <c r="D97" s="98"/>
      <c r="E97" s="68">
        <v>1</v>
      </c>
      <c r="F97" s="69"/>
      <c r="G97" s="9">
        <f t="shared" si="4"/>
        <v>0</v>
      </c>
      <c r="H97" s="26"/>
      <c r="I97" s="9">
        <f t="shared" si="5"/>
        <v>0</v>
      </c>
      <c r="J97" s="26"/>
      <c r="K97" s="9">
        <f t="shared" si="6"/>
        <v>0</v>
      </c>
      <c r="L97" s="9">
        <f t="shared" si="7"/>
        <v>0</v>
      </c>
    </row>
    <row r="98" spans="1:12" x14ac:dyDescent="0.3">
      <c r="A98" s="65"/>
      <c r="B98" s="25" t="s">
        <v>10</v>
      </c>
      <c r="C98" s="64" t="s">
        <v>30</v>
      </c>
      <c r="D98" s="16">
        <v>1</v>
      </c>
      <c r="E98" s="16">
        <f>E97*D98</f>
        <v>1</v>
      </c>
      <c r="F98" s="26"/>
      <c r="G98" s="9">
        <f t="shared" si="4"/>
        <v>0</v>
      </c>
      <c r="H98" s="26"/>
      <c r="I98" s="9">
        <f t="shared" si="5"/>
        <v>0</v>
      </c>
      <c r="J98" s="26"/>
      <c r="K98" s="9">
        <f t="shared" si="6"/>
        <v>0</v>
      </c>
      <c r="L98" s="9">
        <f t="shared" si="7"/>
        <v>0</v>
      </c>
    </row>
    <row r="99" spans="1:12" x14ac:dyDescent="0.3">
      <c r="A99" s="65"/>
      <c r="B99" s="27" t="s">
        <v>116</v>
      </c>
      <c r="C99" s="64" t="s">
        <v>31</v>
      </c>
      <c r="D99" s="26">
        <v>3.5</v>
      </c>
      <c r="E99" s="26">
        <f>D99*E97</f>
        <v>3.5</v>
      </c>
      <c r="F99" s="26"/>
      <c r="G99" s="9">
        <f t="shared" si="4"/>
        <v>0</v>
      </c>
      <c r="H99" s="26"/>
      <c r="I99" s="9">
        <f t="shared" si="5"/>
        <v>0</v>
      </c>
      <c r="J99" s="26"/>
      <c r="K99" s="9">
        <f t="shared" si="6"/>
        <v>0</v>
      </c>
      <c r="L99" s="9">
        <f t="shared" si="7"/>
        <v>0</v>
      </c>
    </row>
    <row r="100" spans="1:12" x14ac:dyDescent="0.3">
      <c r="A100" s="65"/>
      <c r="B100" s="27" t="s">
        <v>118</v>
      </c>
      <c r="C100" s="75" t="s">
        <v>30</v>
      </c>
      <c r="D100" s="26"/>
      <c r="E100" s="100">
        <v>8</v>
      </c>
      <c r="F100" s="26"/>
      <c r="G100" s="9">
        <f t="shared" si="4"/>
        <v>0</v>
      </c>
      <c r="H100" s="26"/>
      <c r="I100" s="9">
        <f t="shared" si="5"/>
        <v>0</v>
      </c>
      <c r="J100" s="26"/>
      <c r="K100" s="9">
        <f t="shared" si="6"/>
        <v>0</v>
      </c>
      <c r="L100" s="9">
        <f t="shared" si="7"/>
        <v>0</v>
      </c>
    </row>
    <row r="101" spans="1:12" x14ac:dyDescent="0.3">
      <c r="A101" s="65"/>
      <c r="B101" s="27" t="s">
        <v>119</v>
      </c>
      <c r="C101" s="75" t="s">
        <v>17</v>
      </c>
      <c r="D101" s="26">
        <v>4</v>
      </c>
      <c r="E101" s="26">
        <f>E98*D101</f>
        <v>4</v>
      </c>
      <c r="F101" s="26"/>
      <c r="G101" s="9">
        <f t="shared" si="4"/>
        <v>0</v>
      </c>
      <c r="H101" s="26"/>
      <c r="I101" s="9">
        <f t="shared" si="5"/>
        <v>0</v>
      </c>
      <c r="J101" s="26"/>
      <c r="K101" s="9">
        <f t="shared" si="6"/>
        <v>0</v>
      </c>
      <c r="L101" s="9">
        <f t="shared" si="7"/>
        <v>0</v>
      </c>
    </row>
    <row r="102" spans="1:12" x14ac:dyDescent="0.3">
      <c r="A102" s="65"/>
      <c r="B102" s="27" t="s">
        <v>9</v>
      </c>
      <c r="C102" s="75" t="s">
        <v>0</v>
      </c>
      <c r="D102" s="26">
        <v>5</v>
      </c>
      <c r="E102" s="26">
        <f>E97*D102</f>
        <v>5</v>
      </c>
      <c r="F102" s="26"/>
      <c r="G102" s="9">
        <f t="shared" si="4"/>
        <v>0</v>
      </c>
      <c r="H102" s="26"/>
      <c r="I102" s="9">
        <f t="shared" si="5"/>
        <v>0</v>
      </c>
      <c r="J102" s="26"/>
      <c r="K102" s="9">
        <f t="shared" si="6"/>
        <v>0</v>
      </c>
      <c r="L102" s="9">
        <f t="shared" si="7"/>
        <v>0</v>
      </c>
    </row>
    <row r="103" spans="1:12" ht="27.6" x14ac:dyDescent="0.3">
      <c r="A103" s="65" t="s">
        <v>98</v>
      </c>
      <c r="B103" s="67" t="s">
        <v>178</v>
      </c>
      <c r="C103" s="74" t="s">
        <v>11</v>
      </c>
      <c r="D103" s="98"/>
      <c r="E103" s="103">
        <f>E106+E107+E105</f>
        <v>24.1</v>
      </c>
      <c r="F103" s="69"/>
      <c r="G103" s="9">
        <f t="shared" si="4"/>
        <v>0</v>
      </c>
      <c r="H103" s="26"/>
      <c r="I103" s="9">
        <f t="shared" si="5"/>
        <v>0</v>
      </c>
      <c r="J103" s="26"/>
      <c r="K103" s="9">
        <f t="shared" si="6"/>
        <v>0</v>
      </c>
      <c r="L103" s="9">
        <f t="shared" si="7"/>
        <v>0</v>
      </c>
    </row>
    <row r="104" spans="1:12" x14ac:dyDescent="0.3">
      <c r="A104" s="65"/>
      <c r="B104" s="25" t="s">
        <v>10</v>
      </c>
      <c r="C104" s="64" t="s">
        <v>31</v>
      </c>
      <c r="D104" s="16">
        <v>1</v>
      </c>
      <c r="E104" s="16">
        <f>E103*D104</f>
        <v>24.1</v>
      </c>
      <c r="F104" s="26"/>
      <c r="G104" s="9">
        <f t="shared" si="4"/>
        <v>0</v>
      </c>
      <c r="H104" s="26"/>
      <c r="I104" s="9">
        <f t="shared" si="5"/>
        <v>0</v>
      </c>
      <c r="J104" s="26"/>
      <c r="K104" s="9">
        <f t="shared" si="6"/>
        <v>0</v>
      </c>
      <c r="L104" s="9">
        <f t="shared" si="7"/>
        <v>0</v>
      </c>
    </row>
    <row r="105" spans="1:12" ht="27.6" x14ac:dyDescent="0.3">
      <c r="A105" s="65"/>
      <c r="B105" s="32" t="s">
        <v>186</v>
      </c>
      <c r="C105" s="64"/>
      <c r="D105" s="16"/>
      <c r="E105" s="107">
        <v>3</v>
      </c>
      <c r="F105" s="26"/>
      <c r="G105" s="9">
        <f t="shared" si="4"/>
        <v>0</v>
      </c>
      <c r="H105" s="26"/>
      <c r="I105" s="9">
        <f t="shared" si="5"/>
        <v>0</v>
      </c>
      <c r="J105" s="26"/>
      <c r="K105" s="9">
        <f t="shared" si="6"/>
        <v>0</v>
      </c>
      <c r="L105" s="9">
        <f t="shared" si="7"/>
        <v>0</v>
      </c>
    </row>
    <row r="106" spans="1:12" ht="27.6" x14ac:dyDescent="0.3">
      <c r="A106" s="65"/>
      <c r="B106" s="27" t="s">
        <v>185</v>
      </c>
      <c r="C106" s="64" t="s">
        <v>31</v>
      </c>
      <c r="D106" s="26" t="s">
        <v>179</v>
      </c>
      <c r="E106" s="26">
        <f>3.9+2*2.8*2</f>
        <v>15.1</v>
      </c>
      <c r="F106" s="26"/>
      <c r="G106" s="9">
        <f t="shared" si="4"/>
        <v>0</v>
      </c>
      <c r="H106" s="26"/>
      <c r="I106" s="9">
        <f t="shared" si="5"/>
        <v>0</v>
      </c>
      <c r="J106" s="26"/>
      <c r="K106" s="9">
        <f t="shared" si="6"/>
        <v>0</v>
      </c>
      <c r="L106" s="9">
        <f t="shared" si="7"/>
        <v>0</v>
      </c>
    </row>
    <row r="107" spans="1:12" ht="41.4" x14ac:dyDescent="0.3">
      <c r="A107" s="65"/>
      <c r="B107" s="27" t="s">
        <v>196</v>
      </c>
      <c r="C107" s="64" t="s">
        <v>31</v>
      </c>
      <c r="D107" s="26" t="s">
        <v>179</v>
      </c>
      <c r="E107" s="108">
        <v>6</v>
      </c>
      <c r="F107" s="26"/>
      <c r="G107" s="9">
        <f t="shared" si="4"/>
        <v>0</v>
      </c>
      <c r="H107" s="26"/>
      <c r="I107" s="9">
        <f t="shared" si="5"/>
        <v>0</v>
      </c>
      <c r="J107" s="26"/>
      <c r="K107" s="9">
        <f t="shared" si="6"/>
        <v>0</v>
      </c>
      <c r="L107" s="9">
        <f t="shared" si="7"/>
        <v>0</v>
      </c>
    </row>
    <row r="108" spans="1:12" x14ac:dyDescent="0.3">
      <c r="A108" s="65"/>
      <c r="B108" s="27" t="s">
        <v>119</v>
      </c>
      <c r="C108" s="75" t="s">
        <v>17</v>
      </c>
      <c r="D108" s="26">
        <v>3</v>
      </c>
      <c r="E108" s="26">
        <f>E104*D108</f>
        <v>72.300000000000011</v>
      </c>
      <c r="F108" s="26"/>
      <c r="G108" s="9">
        <f t="shared" si="4"/>
        <v>0</v>
      </c>
      <c r="H108" s="26"/>
      <c r="I108" s="9">
        <f t="shared" si="5"/>
        <v>0</v>
      </c>
      <c r="J108" s="26"/>
      <c r="K108" s="9">
        <f t="shared" si="6"/>
        <v>0</v>
      </c>
      <c r="L108" s="9">
        <f t="shared" si="7"/>
        <v>0</v>
      </c>
    </row>
    <row r="109" spans="1:12" x14ac:dyDescent="0.3">
      <c r="A109" s="65"/>
      <c r="B109" s="27" t="s">
        <v>9</v>
      </c>
      <c r="C109" s="75" t="s">
        <v>0</v>
      </c>
      <c r="D109" s="26">
        <v>0.7</v>
      </c>
      <c r="E109" s="26">
        <f>E103*D109</f>
        <v>16.87</v>
      </c>
      <c r="F109" s="26"/>
      <c r="G109" s="9">
        <f t="shared" si="4"/>
        <v>0</v>
      </c>
      <c r="H109" s="26"/>
      <c r="I109" s="9">
        <f t="shared" si="5"/>
        <v>0</v>
      </c>
      <c r="J109" s="26"/>
      <c r="K109" s="9">
        <f t="shared" si="6"/>
        <v>0</v>
      </c>
      <c r="L109" s="9">
        <f t="shared" si="7"/>
        <v>0</v>
      </c>
    </row>
    <row r="110" spans="1:12" x14ac:dyDescent="0.3">
      <c r="A110" s="59">
        <v>19</v>
      </c>
      <c r="B110" s="67" t="s">
        <v>180</v>
      </c>
      <c r="C110" s="74" t="s">
        <v>11</v>
      </c>
      <c r="D110" s="98" t="s">
        <v>179</v>
      </c>
      <c r="E110" s="68">
        <v>12</v>
      </c>
      <c r="F110" s="69"/>
      <c r="G110" s="9">
        <f t="shared" si="4"/>
        <v>0</v>
      </c>
      <c r="H110" s="26"/>
      <c r="I110" s="9">
        <f t="shared" si="5"/>
        <v>0</v>
      </c>
      <c r="J110" s="26"/>
      <c r="K110" s="9">
        <f t="shared" si="6"/>
        <v>0</v>
      </c>
      <c r="L110" s="9">
        <f t="shared" si="7"/>
        <v>0</v>
      </c>
    </row>
    <row r="111" spans="1:12" x14ac:dyDescent="0.3">
      <c r="A111" s="59">
        <v>20</v>
      </c>
      <c r="B111" s="15" t="s">
        <v>136</v>
      </c>
      <c r="C111" s="78" t="s">
        <v>17</v>
      </c>
      <c r="D111" s="7"/>
      <c r="E111" s="7">
        <v>12</v>
      </c>
      <c r="F111" s="8"/>
      <c r="G111" s="9">
        <f t="shared" si="4"/>
        <v>0</v>
      </c>
      <c r="H111" s="8"/>
      <c r="I111" s="9">
        <f t="shared" si="5"/>
        <v>0</v>
      </c>
      <c r="J111" s="11"/>
      <c r="K111" s="9">
        <f t="shared" si="6"/>
        <v>0</v>
      </c>
      <c r="L111" s="9">
        <f t="shared" si="7"/>
        <v>0</v>
      </c>
    </row>
    <row r="112" spans="1:12" x14ac:dyDescent="0.3">
      <c r="A112" s="59">
        <v>21</v>
      </c>
      <c r="B112" s="15" t="s">
        <v>127</v>
      </c>
      <c r="C112" s="78" t="s">
        <v>30</v>
      </c>
      <c r="D112" s="7"/>
      <c r="E112" s="7">
        <v>130</v>
      </c>
      <c r="F112" s="8"/>
      <c r="G112" s="9">
        <f t="shared" si="4"/>
        <v>0</v>
      </c>
      <c r="H112" s="8"/>
      <c r="I112" s="9">
        <f t="shared" si="5"/>
        <v>0</v>
      </c>
      <c r="J112" s="11"/>
      <c r="K112" s="9">
        <f t="shared" si="6"/>
        <v>0</v>
      </c>
      <c r="L112" s="9">
        <f t="shared" si="7"/>
        <v>0</v>
      </c>
    </row>
    <row r="113" spans="1:12" ht="27.6" x14ac:dyDescent="0.3">
      <c r="A113" s="59">
        <v>22</v>
      </c>
      <c r="B113" s="24" t="s">
        <v>40</v>
      </c>
      <c r="C113" s="64" t="s">
        <v>11</v>
      </c>
      <c r="D113" s="8"/>
      <c r="E113" s="8">
        <v>25</v>
      </c>
      <c r="F113" s="8"/>
      <c r="G113" s="9">
        <f t="shared" si="4"/>
        <v>0</v>
      </c>
      <c r="H113" s="8"/>
      <c r="I113" s="9">
        <f t="shared" si="5"/>
        <v>0</v>
      </c>
      <c r="J113" s="8"/>
      <c r="K113" s="9">
        <f t="shared" si="6"/>
        <v>0</v>
      </c>
      <c r="L113" s="9">
        <f t="shared" si="7"/>
        <v>0</v>
      </c>
    </row>
    <row r="114" spans="1:12" x14ac:dyDescent="0.3">
      <c r="A114" s="65" t="s">
        <v>114</v>
      </c>
      <c r="B114" s="116" t="s">
        <v>214</v>
      </c>
      <c r="C114" s="64" t="s">
        <v>213</v>
      </c>
      <c r="D114" s="8"/>
      <c r="E114" s="8">
        <v>28</v>
      </c>
      <c r="F114" s="8"/>
      <c r="G114" s="9">
        <f t="shared" si="4"/>
        <v>0</v>
      </c>
      <c r="H114" s="8"/>
      <c r="I114" s="9">
        <f t="shared" si="5"/>
        <v>0</v>
      </c>
      <c r="J114" s="8"/>
      <c r="K114" s="9">
        <f t="shared" si="6"/>
        <v>0</v>
      </c>
      <c r="L114" s="9">
        <f t="shared" si="7"/>
        <v>0</v>
      </c>
    </row>
    <row r="115" spans="1:12" x14ac:dyDescent="0.3">
      <c r="A115" s="12"/>
      <c r="B115" s="39" t="s">
        <v>4</v>
      </c>
      <c r="C115" s="93"/>
      <c r="D115" s="11"/>
      <c r="E115" s="8"/>
      <c r="F115" s="16"/>
      <c r="G115" s="17">
        <f>SUM(G9:G114)</f>
        <v>0</v>
      </c>
      <c r="H115" s="13"/>
      <c r="I115" s="17">
        <f>SUM(I9:I114)</f>
        <v>0</v>
      </c>
      <c r="J115" s="13"/>
      <c r="K115" s="17">
        <f>SUM(K9:K114)</f>
        <v>0</v>
      </c>
      <c r="L115" s="17">
        <f>SUM(L9:L114)</f>
        <v>0</v>
      </c>
    </row>
    <row r="116" spans="1:12" x14ac:dyDescent="0.3">
      <c r="A116" s="12"/>
      <c r="B116" s="36" t="s">
        <v>3</v>
      </c>
      <c r="C116" s="94">
        <v>0.03</v>
      </c>
      <c r="D116" s="11"/>
      <c r="E116" s="8"/>
      <c r="F116" s="16"/>
      <c r="G116" s="8"/>
      <c r="H116" s="8"/>
      <c r="I116" s="8"/>
      <c r="J116" s="8"/>
      <c r="K116" s="9"/>
      <c r="L116" s="9">
        <f>G115*C116</f>
        <v>0</v>
      </c>
    </row>
    <row r="117" spans="1:12" x14ac:dyDescent="0.3">
      <c r="A117" s="38"/>
      <c r="B117" s="88" t="s">
        <v>4</v>
      </c>
      <c r="C117" s="93"/>
      <c r="D117" s="18"/>
      <c r="E117" s="19"/>
      <c r="F117" s="20"/>
      <c r="G117" s="19"/>
      <c r="H117" s="20"/>
      <c r="I117" s="20"/>
      <c r="J117" s="19"/>
      <c r="K117" s="21"/>
      <c r="L117" s="22">
        <f>L116+L115</f>
        <v>0</v>
      </c>
    </row>
    <row r="118" spans="1:12" x14ac:dyDescent="0.3">
      <c r="A118" s="38"/>
      <c r="B118" s="89" t="s">
        <v>5</v>
      </c>
      <c r="C118" s="95">
        <v>0.1</v>
      </c>
      <c r="D118" s="18"/>
      <c r="E118" s="19"/>
      <c r="F118" s="20"/>
      <c r="G118" s="19"/>
      <c r="H118" s="20"/>
      <c r="I118" s="20"/>
      <c r="J118" s="19"/>
      <c r="K118" s="21"/>
      <c r="L118" s="22">
        <f>L117*C118</f>
        <v>0</v>
      </c>
    </row>
    <row r="119" spans="1:12" x14ac:dyDescent="0.3">
      <c r="A119" s="38"/>
      <c r="B119" s="90" t="s">
        <v>4</v>
      </c>
      <c r="C119" s="96"/>
      <c r="D119" s="18"/>
      <c r="E119" s="19"/>
      <c r="F119" s="20"/>
      <c r="G119" s="19"/>
      <c r="H119" s="20"/>
      <c r="I119" s="20"/>
      <c r="J119" s="19"/>
      <c r="K119" s="21"/>
      <c r="L119" s="22">
        <f>L118+L117</f>
        <v>0</v>
      </c>
    </row>
    <row r="120" spans="1:12" x14ac:dyDescent="0.3">
      <c r="A120" s="12"/>
      <c r="B120" s="89" t="s">
        <v>34</v>
      </c>
      <c r="C120" s="95">
        <v>0.08</v>
      </c>
      <c r="D120" s="18"/>
      <c r="E120" s="8"/>
      <c r="F120" s="16"/>
      <c r="G120" s="8"/>
      <c r="H120" s="16"/>
      <c r="I120" s="16"/>
      <c r="J120" s="8"/>
      <c r="K120" s="9"/>
      <c r="L120" s="9">
        <f>L119*C120</f>
        <v>0</v>
      </c>
    </row>
    <row r="121" spans="1:12" x14ac:dyDescent="0.3">
      <c r="A121" s="12"/>
      <c r="B121" s="90" t="s">
        <v>4</v>
      </c>
      <c r="C121" s="96"/>
      <c r="D121" s="23"/>
      <c r="E121" s="8"/>
      <c r="F121" s="16"/>
      <c r="G121" s="8"/>
      <c r="H121" s="16"/>
      <c r="I121" s="16"/>
      <c r="J121" s="8"/>
      <c r="K121" s="9"/>
      <c r="L121" s="9">
        <f>L120+L119</f>
        <v>0</v>
      </c>
    </row>
    <row r="122" spans="1:12" x14ac:dyDescent="0.3">
      <c r="A122" s="12"/>
      <c r="B122" s="89" t="s">
        <v>6</v>
      </c>
      <c r="C122" s="94">
        <v>0.03</v>
      </c>
      <c r="D122" s="11"/>
      <c r="E122" s="8"/>
      <c r="F122" s="16"/>
      <c r="G122" s="8"/>
      <c r="H122" s="16"/>
      <c r="I122" s="16"/>
      <c r="J122" s="8"/>
      <c r="K122" s="9"/>
      <c r="L122" s="9">
        <f>L121*C122</f>
        <v>0</v>
      </c>
    </row>
    <row r="123" spans="1:12" x14ac:dyDescent="0.3">
      <c r="A123" s="12"/>
      <c r="B123" s="90" t="s">
        <v>32</v>
      </c>
      <c r="C123" s="93"/>
      <c r="D123" s="11"/>
      <c r="E123" s="8"/>
      <c r="F123" s="16"/>
      <c r="G123" s="8"/>
      <c r="H123" s="8"/>
      <c r="I123" s="8"/>
      <c r="J123" s="8"/>
      <c r="K123" s="9"/>
      <c r="L123" s="9">
        <f>L122+L121</f>
        <v>0</v>
      </c>
    </row>
    <row r="124" spans="1:12" x14ac:dyDescent="0.3">
      <c r="A124" s="12"/>
      <c r="B124" s="10" t="s">
        <v>33</v>
      </c>
      <c r="C124" s="94">
        <v>0.18</v>
      </c>
      <c r="D124" s="11"/>
      <c r="E124" s="11"/>
      <c r="F124" s="11"/>
      <c r="G124" s="11"/>
      <c r="H124" s="11"/>
      <c r="I124" s="11"/>
      <c r="J124" s="11"/>
      <c r="K124" s="11"/>
      <c r="L124" s="71">
        <f>L123*C124</f>
        <v>0</v>
      </c>
    </row>
    <row r="125" spans="1:12" x14ac:dyDescent="0.3">
      <c r="A125" s="12"/>
      <c r="B125" s="37" t="s">
        <v>7</v>
      </c>
      <c r="C125" s="5"/>
      <c r="D125" s="11"/>
      <c r="E125" s="11"/>
      <c r="F125" s="11"/>
      <c r="G125" s="11"/>
      <c r="H125" s="11"/>
      <c r="I125" s="11"/>
      <c r="J125" s="11"/>
      <c r="K125" s="11"/>
      <c r="L125" s="23">
        <f>SUM(L123:L124)</f>
        <v>0</v>
      </c>
    </row>
  </sheetData>
  <mergeCells count="12">
    <mergeCell ref="J4:K4"/>
    <mergeCell ref="L4:L5"/>
    <mergeCell ref="A2:L2"/>
    <mergeCell ref="H3:J3"/>
    <mergeCell ref="K3:L3"/>
    <mergeCell ref="A4:A5"/>
    <mergeCell ref="B4:B5"/>
    <mergeCell ref="C4:C5"/>
    <mergeCell ref="D4:D5"/>
    <mergeCell ref="E4:E5"/>
    <mergeCell ref="F4:G4"/>
    <mergeCell ref="H4:I4"/>
  </mergeCells>
  <conditionalFormatting sqref="C32">
    <cfRule type="cellIs" dxfId="1" priority="1" stopIfTrue="1" operator="equal">
      <formula>8223.307275</formula>
    </cfRule>
  </conditionalFormatting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2EBDD3-81EE-4410-AB13-87184DB4DD7D}">
  <sheetPr>
    <tabColor rgb="FFFFC000"/>
  </sheetPr>
  <dimension ref="A1:L126"/>
  <sheetViews>
    <sheetView tabSelected="1" workbookViewId="0">
      <selection activeCell="N14" sqref="N14"/>
    </sheetView>
  </sheetViews>
  <sheetFormatPr defaultRowHeight="14.4" x14ac:dyDescent="0.3"/>
  <cols>
    <col min="1" max="1" width="4.5546875" customWidth="1"/>
    <col min="2" max="2" width="62.6640625" customWidth="1"/>
    <col min="7" max="7" width="12" customWidth="1"/>
    <col min="9" max="9" width="11.88671875" customWidth="1"/>
    <col min="12" max="12" width="12.88671875" customWidth="1"/>
  </cols>
  <sheetData>
    <row r="1" spans="1:12" x14ac:dyDescent="0.3">
      <c r="A1" s="4"/>
      <c r="B1" s="91" t="s">
        <v>29</v>
      </c>
      <c r="C1" s="4"/>
      <c r="D1" s="4"/>
      <c r="E1" s="4"/>
      <c r="F1" s="1"/>
      <c r="G1" s="1"/>
      <c r="H1" s="2"/>
      <c r="I1" s="1"/>
      <c r="J1" s="1"/>
      <c r="K1" s="1"/>
      <c r="L1" s="1"/>
    </row>
    <row r="2" spans="1:12" x14ac:dyDescent="0.3">
      <c r="A2" s="122" t="s">
        <v>207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</row>
    <row r="3" spans="1:12" x14ac:dyDescent="0.3">
      <c r="A3" s="54"/>
      <c r="B3" s="54" t="s">
        <v>128</v>
      </c>
      <c r="C3" s="54"/>
      <c r="D3" s="54"/>
      <c r="E3" s="54"/>
      <c r="F3" s="54"/>
      <c r="G3" s="3"/>
      <c r="H3" s="123" t="s">
        <v>8</v>
      </c>
      <c r="I3" s="123"/>
      <c r="J3" s="123"/>
      <c r="K3" s="133">
        <f>L126</f>
        <v>0</v>
      </c>
      <c r="L3" s="133"/>
    </row>
    <row r="4" spans="1:12" x14ac:dyDescent="0.3">
      <c r="A4" s="124" t="s">
        <v>18</v>
      </c>
      <c r="B4" s="124" t="s">
        <v>19</v>
      </c>
      <c r="C4" s="124" t="s">
        <v>20</v>
      </c>
      <c r="D4" s="126" t="s">
        <v>21</v>
      </c>
      <c r="E4" s="126" t="s">
        <v>22</v>
      </c>
      <c r="F4" s="128" t="s">
        <v>23</v>
      </c>
      <c r="G4" s="129"/>
      <c r="H4" s="130" t="s">
        <v>24</v>
      </c>
      <c r="I4" s="129"/>
      <c r="J4" s="131" t="s">
        <v>25</v>
      </c>
      <c r="K4" s="132"/>
      <c r="L4" s="124" t="s">
        <v>4</v>
      </c>
    </row>
    <row r="5" spans="1:12" x14ac:dyDescent="0.3">
      <c r="A5" s="125"/>
      <c r="B5" s="125"/>
      <c r="C5" s="125"/>
      <c r="D5" s="127"/>
      <c r="E5" s="127"/>
      <c r="F5" s="55" t="s">
        <v>26</v>
      </c>
      <c r="G5" s="55" t="s">
        <v>4</v>
      </c>
      <c r="H5" s="55" t="s">
        <v>26</v>
      </c>
      <c r="I5" s="55" t="s">
        <v>4</v>
      </c>
      <c r="J5" s="55" t="s">
        <v>26</v>
      </c>
      <c r="K5" s="55" t="s">
        <v>4</v>
      </c>
      <c r="L5" s="125"/>
    </row>
    <row r="6" spans="1:12" x14ac:dyDescent="0.3">
      <c r="A6" s="56">
        <v>1</v>
      </c>
      <c r="B6" s="57">
        <v>2</v>
      </c>
      <c r="C6" s="57">
        <v>3</v>
      </c>
      <c r="D6" s="57">
        <v>4</v>
      </c>
      <c r="E6" s="57">
        <v>5</v>
      </c>
      <c r="F6" s="57">
        <v>6</v>
      </c>
      <c r="G6" s="57">
        <v>7</v>
      </c>
      <c r="H6" s="57">
        <v>8</v>
      </c>
      <c r="I6" s="57">
        <v>9</v>
      </c>
      <c r="J6" s="57">
        <v>10</v>
      </c>
      <c r="K6" s="57">
        <v>11</v>
      </c>
      <c r="L6" s="57">
        <v>12</v>
      </c>
    </row>
    <row r="7" spans="1:12" ht="20.399999999999999" customHeight="1" x14ac:dyDescent="0.3">
      <c r="A7" s="56"/>
      <c r="B7" s="70" t="s">
        <v>208</v>
      </c>
      <c r="C7" s="66"/>
      <c r="D7" s="57"/>
      <c r="E7" s="57"/>
      <c r="F7" s="57"/>
      <c r="G7" s="57"/>
      <c r="H7" s="57"/>
      <c r="I7" s="57"/>
      <c r="J7" s="57"/>
      <c r="K7" s="57"/>
      <c r="L7" s="57"/>
    </row>
    <row r="8" spans="1:12" x14ac:dyDescent="0.3">
      <c r="A8" s="12">
        <v>1</v>
      </c>
      <c r="B8" s="67" t="s">
        <v>160</v>
      </c>
      <c r="C8" s="74" t="s">
        <v>11</v>
      </c>
      <c r="D8" s="98"/>
      <c r="E8" s="68">
        <v>28</v>
      </c>
      <c r="F8" s="69"/>
      <c r="G8" s="9">
        <f t="shared" ref="G8:G71" si="0">F8*E8</f>
        <v>0</v>
      </c>
      <c r="H8" s="26"/>
      <c r="I8" s="9">
        <f t="shared" ref="I8:I71" si="1">H8*E8</f>
        <v>0</v>
      </c>
      <c r="J8" s="26"/>
      <c r="K8" s="9">
        <f t="shared" ref="K8:K71" si="2">J8*E8</f>
        <v>0</v>
      </c>
      <c r="L8" s="9">
        <f t="shared" ref="L8:L71" si="3">G8+I8+K8</f>
        <v>0</v>
      </c>
    </row>
    <row r="9" spans="1:12" x14ac:dyDescent="0.3">
      <c r="A9" s="12"/>
      <c r="B9" s="25" t="s">
        <v>10</v>
      </c>
      <c r="C9" s="64" t="s">
        <v>31</v>
      </c>
      <c r="D9" s="16">
        <v>1</v>
      </c>
      <c r="E9" s="16">
        <f>E8*D9</f>
        <v>28</v>
      </c>
      <c r="F9" s="26"/>
      <c r="G9" s="9">
        <f t="shared" si="0"/>
        <v>0</v>
      </c>
      <c r="H9" s="26"/>
      <c r="I9" s="9">
        <f t="shared" si="1"/>
        <v>0</v>
      </c>
      <c r="J9" s="26"/>
      <c r="K9" s="9">
        <f t="shared" si="2"/>
        <v>0</v>
      </c>
      <c r="L9" s="9">
        <f t="shared" si="3"/>
        <v>0</v>
      </c>
    </row>
    <row r="10" spans="1:12" x14ac:dyDescent="0.3">
      <c r="A10" s="12"/>
      <c r="B10" s="27" t="s">
        <v>73</v>
      </c>
      <c r="C10" s="75" t="s">
        <v>54</v>
      </c>
      <c r="D10" s="26">
        <v>0.125</v>
      </c>
      <c r="E10" s="26">
        <f>D10*E8</f>
        <v>3.5</v>
      </c>
      <c r="F10" s="26"/>
      <c r="G10" s="9">
        <f t="shared" si="0"/>
        <v>0</v>
      </c>
      <c r="H10" s="26"/>
      <c r="I10" s="9">
        <f t="shared" si="1"/>
        <v>0</v>
      </c>
      <c r="J10" s="26"/>
      <c r="K10" s="9">
        <f t="shared" si="2"/>
        <v>0</v>
      </c>
      <c r="L10" s="9">
        <f t="shared" si="3"/>
        <v>0</v>
      </c>
    </row>
    <row r="11" spans="1:12" x14ac:dyDescent="0.3">
      <c r="A11" s="12"/>
      <c r="B11" s="27" t="s">
        <v>71</v>
      </c>
      <c r="C11" s="64" t="s">
        <v>30</v>
      </c>
      <c r="D11" s="26">
        <v>1.05</v>
      </c>
      <c r="E11" s="26">
        <f>D11*E9</f>
        <v>29.400000000000002</v>
      </c>
      <c r="F11" s="26"/>
      <c r="G11" s="9">
        <f t="shared" si="0"/>
        <v>0</v>
      </c>
      <c r="H11" s="26"/>
      <c r="I11" s="9">
        <f t="shared" si="1"/>
        <v>0</v>
      </c>
      <c r="J11" s="26"/>
      <c r="K11" s="9">
        <f t="shared" si="2"/>
        <v>0</v>
      </c>
      <c r="L11" s="9">
        <f t="shared" si="3"/>
        <v>0</v>
      </c>
    </row>
    <row r="12" spans="1:12" ht="27.6" x14ac:dyDescent="0.3">
      <c r="A12" s="12"/>
      <c r="B12" s="27" t="s">
        <v>77</v>
      </c>
      <c r="C12" s="64" t="s">
        <v>31</v>
      </c>
      <c r="D12" s="26">
        <v>1</v>
      </c>
      <c r="E12" s="26">
        <f>E8*D12</f>
        <v>28</v>
      </c>
      <c r="F12" s="26"/>
      <c r="G12" s="9">
        <f t="shared" si="0"/>
        <v>0</v>
      </c>
      <c r="H12" s="26"/>
      <c r="I12" s="9">
        <f t="shared" si="1"/>
        <v>0</v>
      </c>
      <c r="J12" s="26"/>
      <c r="K12" s="9">
        <f t="shared" si="2"/>
        <v>0</v>
      </c>
      <c r="L12" s="9">
        <f t="shared" si="3"/>
        <v>0</v>
      </c>
    </row>
    <row r="13" spans="1:12" x14ac:dyDescent="0.3">
      <c r="A13" s="12"/>
      <c r="B13" s="27" t="s">
        <v>72</v>
      </c>
      <c r="C13" s="75" t="s">
        <v>54</v>
      </c>
      <c r="D13" s="26">
        <v>0.15</v>
      </c>
      <c r="E13" s="26">
        <f>D13*E11</f>
        <v>4.41</v>
      </c>
      <c r="F13" s="26"/>
      <c r="G13" s="9">
        <f t="shared" si="0"/>
        <v>0</v>
      </c>
      <c r="H13" s="26"/>
      <c r="I13" s="9">
        <f t="shared" si="1"/>
        <v>0</v>
      </c>
      <c r="J13" s="26"/>
      <c r="K13" s="9">
        <f t="shared" si="2"/>
        <v>0</v>
      </c>
      <c r="L13" s="9">
        <f t="shared" si="3"/>
        <v>0</v>
      </c>
    </row>
    <row r="14" spans="1:12" x14ac:dyDescent="0.3">
      <c r="A14" s="12"/>
      <c r="B14" s="27" t="s">
        <v>74</v>
      </c>
      <c r="C14" s="64" t="s">
        <v>31</v>
      </c>
      <c r="D14" s="26">
        <v>1.05</v>
      </c>
      <c r="E14" s="26">
        <f>E8*D14</f>
        <v>29.400000000000002</v>
      </c>
      <c r="F14" s="26"/>
      <c r="G14" s="9">
        <f t="shared" si="0"/>
        <v>0</v>
      </c>
      <c r="H14" s="26"/>
      <c r="I14" s="9">
        <f t="shared" si="1"/>
        <v>0</v>
      </c>
      <c r="J14" s="26"/>
      <c r="K14" s="9">
        <f t="shared" si="2"/>
        <v>0</v>
      </c>
      <c r="L14" s="9">
        <f t="shared" si="3"/>
        <v>0</v>
      </c>
    </row>
    <row r="15" spans="1:12" x14ac:dyDescent="0.3">
      <c r="A15" s="12"/>
      <c r="B15" s="27" t="s">
        <v>9</v>
      </c>
      <c r="C15" s="75" t="s">
        <v>0</v>
      </c>
      <c r="D15" s="26">
        <v>1</v>
      </c>
      <c r="E15" s="26">
        <f>E8*D15</f>
        <v>28</v>
      </c>
      <c r="F15" s="26"/>
      <c r="G15" s="9">
        <f t="shared" si="0"/>
        <v>0</v>
      </c>
      <c r="H15" s="26"/>
      <c r="I15" s="9">
        <f t="shared" si="1"/>
        <v>0</v>
      </c>
      <c r="J15" s="26"/>
      <c r="K15" s="9">
        <f t="shared" si="2"/>
        <v>0</v>
      </c>
      <c r="L15" s="9">
        <f t="shared" si="3"/>
        <v>0</v>
      </c>
    </row>
    <row r="16" spans="1:12" x14ac:dyDescent="0.3">
      <c r="A16" s="59">
        <v>2</v>
      </c>
      <c r="B16" s="60" t="s">
        <v>162</v>
      </c>
      <c r="C16" s="74" t="s">
        <v>37</v>
      </c>
      <c r="D16" s="62"/>
      <c r="E16" s="62">
        <f>30+30+12.2</f>
        <v>72.2</v>
      </c>
      <c r="F16" s="63"/>
      <c r="G16" s="9">
        <f t="shared" si="0"/>
        <v>0</v>
      </c>
      <c r="H16" s="30"/>
      <c r="I16" s="9">
        <f t="shared" si="1"/>
        <v>0</v>
      </c>
      <c r="J16" s="30"/>
      <c r="K16" s="9">
        <f t="shared" si="2"/>
        <v>0</v>
      </c>
      <c r="L16" s="9">
        <f t="shared" si="3"/>
        <v>0</v>
      </c>
    </row>
    <row r="17" spans="1:12" x14ac:dyDescent="0.3">
      <c r="A17" s="59"/>
      <c r="B17" s="25" t="s">
        <v>10</v>
      </c>
      <c r="C17" s="64" t="s">
        <v>31</v>
      </c>
      <c r="D17" s="16">
        <v>1</v>
      </c>
      <c r="E17" s="16">
        <f>D17*E16</f>
        <v>72.2</v>
      </c>
      <c r="F17" s="26"/>
      <c r="G17" s="9">
        <f t="shared" si="0"/>
        <v>0</v>
      </c>
      <c r="H17" s="26"/>
      <c r="I17" s="9">
        <f t="shared" si="1"/>
        <v>0</v>
      </c>
      <c r="J17" s="31"/>
      <c r="K17" s="9">
        <f t="shared" si="2"/>
        <v>0</v>
      </c>
      <c r="L17" s="9">
        <f t="shared" si="3"/>
        <v>0</v>
      </c>
    </row>
    <row r="18" spans="1:12" x14ac:dyDescent="0.3">
      <c r="A18" s="65"/>
      <c r="B18" s="27" t="s">
        <v>63</v>
      </c>
      <c r="C18" s="75" t="s">
        <v>54</v>
      </c>
      <c r="D18" s="26">
        <v>7.4999999999999997E-2</v>
      </c>
      <c r="E18" s="26">
        <f>E16*D18:D1070</f>
        <v>5.415</v>
      </c>
      <c r="F18" s="26"/>
      <c r="G18" s="9">
        <f t="shared" si="0"/>
        <v>0</v>
      </c>
      <c r="H18" s="26"/>
      <c r="I18" s="9">
        <f t="shared" si="1"/>
        <v>0</v>
      </c>
      <c r="J18" s="26"/>
      <c r="K18" s="9">
        <f t="shared" si="2"/>
        <v>0</v>
      </c>
      <c r="L18" s="9">
        <f t="shared" si="3"/>
        <v>0</v>
      </c>
    </row>
    <row r="19" spans="1:12" x14ac:dyDescent="0.3">
      <c r="A19" s="65"/>
      <c r="B19" s="84" t="s">
        <v>9</v>
      </c>
      <c r="C19" s="64" t="s">
        <v>0</v>
      </c>
      <c r="D19" s="16">
        <v>0.5</v>
      </c>
      <c r="E19" s="16">
        <f>D19*E16</f>
        <v>36.1</v>
      </c>
      <c r="F19" s="16"/>
      <c r="G19" s="9">
        <f t="shared" si="0"/>
        <v>0</v>
      </c>
      <c r="H19" s="16"/>
      <c r="I19" s="9">
        <f t="shared" si="1"/>
        <v>0</v>
      </c>
      <c r="J19" s="16"/>
      <c r="K19" s="9">
        <f t="shared" si="2"/>
        <v>0</v>
      </c>
      <c r="L19" s="9">
        <f t="shared" si="3"/>
        <v>0</v>
      </c>
    </row>
    <row r="20" spans="1:12" x14ac:dyDescent="0.3">
      <c r="A20" s="59">
        <v>3</v>
      </c>
      <c r="B20" s="60" t="s">
        <v>64</v>
      </c>
      <c r="C20" s="74" t="s">
        <v>37</v>
      </c>
      <c r="D20" s="62"/>
      <c r="E20" s="62">
        <f>E16</f>
        <v>72.2</v>
      </c>
      <c r="F20" s="63"/>
      <c r="G20" s="9">
        <f t="shared" si="0"/>
        <v>0</v>
      </c>
      <c r="H20" s="30"/>
      <c r="I20" s="9">
        <f t="shared" si="1"/>
        <v>0</v>
      </c>
      <c r="J20" s="30"/>
      <c r="K20" s="9">
        <f t="shared" si="2"/>
        <v>0</v>
      </c>
      <c r="L20" s="9">
        <f t="shared" si="3"/>
        <v>0</v>
      </c>
    </row>
    <row r="21" spans="1:12" x14ac:dyDescent="0.3">
      <c r="A21" s="59"/>
      <c r="B21" s="25" t="s">
        <v>10</v>
      </c>
      <c r="C21" s="64" t="s">
        <v>31</v>
      </c>
      <c r="D21" s="16">
        <v>1</v>
      </c>
      <c r="E21" s="16">
        <f>D21*E20</f>
        <v>72.2</v>
      </c>
      <c r="F21" s="26"/>
      <c r="G21" s="9">
        <f t="shared" si="0"/>
        <v>0</v>
      </c>
      <c r="H21" s="26"/>
      <c r="I21" s="9">
        <f t="shared" si="1"/>
        <v>0</v>
      </c>
      <c r="J21" s="31"/>
      <c r="K21" s="9">
        <f t="shared" si="2"/>
        <v>0</v>
      </c>
      <c r="L21" s="9">
        <f t="shared" si="3"/>
        <v>0</v>
      </c>
    </row>
    <row r="22" spans="1:12" ht="27.6" x14ac:dyDescent="0.3">
      <c r="A22" s="65"/>
      <c r="B22" s="27" t="s">
        <v>65</v>
      </c>
      <c r="C22" s="75" t="s">
        <v>1</v>
      </c>
      <c r="D22" s="26">
        <v>0.8</v>
      </c>
      <c r="E22" s="26">
        <f>E20*D22:D1074</f>
        <v>57.760000000000005</v>
      </c>
      <c r="F22" s="26"/>
      <c r="G22" s="9">
        <f t="shared" si="0"/>
        <v>0</v>
      </c>
      <c r="H22" s="26"/>
      <c r="I22" s="9">
        <f t="shared" si="1"/>
        <v>0</v>
      </c>
      <c r="J22" s="26"/>
      <c r="K22" s="9">
        <f t="shared" si="2"/>
        <v>0</v>
      </c>
      <c r="L22" s="9">
        <f t="shared" si="3"/>
        <v>0</v>
      </c>
    </row>
    <row r="23" spans="1:12" x14ac:dyDescent="0.3">
      <c r="A23" s="65"/>
      <c r="B23" s="84" t="s">
        <v>9</v>
      </c>
      <c r="C23" s="64" t="s">
        <v>0</v>
      </c>
      <c r="D23" s="16">
        <v>0.5</v>
      </c>
      <c r="E23" s="16">
        <f>D23*E20</f>
        <v>36.1</v>
      </c>
      <c r="F23" s="16"/>
      <c r="G23" s="9">
        <f t="shared" si="0"/>
        <v>0</v>
      </c>
      <c r="H23" s="16"/>
      <c r="I23" s="9">
        <f t="shared" si="1"/>
        <v>0</v>
      </c>
      <c r="J23" s="16"/>
      <c r="K23" s="9">
        <f t="shared" si="2"/>
        <v>0</v>
      </c>
      <c r="L23" s="9">
        <f t="shared" si="3"/>
        <v>0</v>
      </c>
    </row>
    <row r="24" spans="1:12" x14ac:dyDescent="0.3">
      <c r="A24" s="12">
        <v>4</v>
      </c>
      <c r="B24" s="67" t="s">
        <v>68</v>
      </c>
      <c r="C24" s="74" t="s">
        <v>37</v>
      </c>
      <c r="D24" s="98"/>
      <c r="E24" s="68">
        <f>E16</f>
        <v>72.2</v>
      </c>
      <c r="F24" s="69"/>
      <c r="G24" s="9">
        <f t="shared" si="0"/>
        <v>0</v>
      </c>
      <c r="H24" s="26"/>
      <c r="I24" s="9">
        <f t="shared" si="1"/>
        <v>0</v>
      </c>
      <c r="J24" s="26"/>
      <c r="K24" s="9">
        <f t="shared" si="2"/>
        <v>0</v>
      </c>
      <c r="L24" s="9">
        <f t="shared" si="3"/>
        <v>0</v>
      </c>
    </row>
    <row r="25" spans="1:12" x14ac:dyDescent="0.3">
      <c r="A25" s="12"/>
      <c r="B25" s="25" t="s">
        <v>10</v>
      </c>
      <c r="C25" s="64" t="s">
        <v>31</v>
      </c>
      <c r="D25" s="16">
        <v>1</v>
      </c>
      <c r="E25" s="16">
        <f>E24*D25</f>
        <v>72.2</v>
      </c>
      <c r="F25" s="26"/>
      <c r="G25" s="9">
        <f t="shared" si="0"/>
        <v>0</v>
      </c>
      <c r="H25" s="26"/>
      <c r="I25" s="9">
        <f t="shared" si="1"/>
        <v>0</v>
      </c>
      <c r="J25" s="26"/>
      <c r="K25" s="9">
        <f t="shared" si="2"/>
        <v>0</v>
      </c>
      <c r="L25" s="9">
        <f t="shared" si="3"/>
        <v>0</v>
      </c>
    </row>
    <row r="26" spans="1:12" x14ac:dyDescent="0.3">
      <c r="A26" s="12"/>
      <c r="B26" s="27" t="s">
        <v>67</v>
      </c>
      <c r="C26" s="64" t="s">
        <v>31</v>
      </c>
      <c r="D26" s="26">
        <v>1.05</v>
      </c>
      <c r="E26" s="26">
        <f>D26*E24</f>
        <v>75.81</v>
      </c>
      <c r="F26" s="26"/>
      <c r="G26" s="9">
        <f t="shared" si="0"/>
        <v>0</v>
      </c>
      <c r="H26" s="26"/>
      <c r="I26" s="9">
        <f t="shared" si="1"/>
        <v>0</v>
      </c>
      <c r="J26" s="26"/>
      <c r="K26" s="9">
        <f t="shared" si="2"/>
        <v>0</v>
      </c>
      <c r="L26" s="9">
        <f t="shared" si="3"/>
        <v>0</v>
      </c>
    </row>
    <row r="27" spans="1:12" x14ac:dyDescent="0.3">
      <c r="A27" s="12"/>
      <c r="B27" s="27" t="s">
        <v>58</v>
      </c>
      <c r="C27" s="75" t="s">
        <v>1</v>
      </c>
      <c r="D27" s="26">
        <v>7</v>
      </c>
      <c r="E27" s="26">
        <f>E24*D27</f>
        <v>505.40000000000003</v>
      </c>
      <c r="F27" s="26"/>
      <c r="G27" s="9">
        <f t="shared" si="0"/>
        <v>0</v>
      </c>
      <c r="H27" s="26"/>
      <c r="I27" s="9">
        <f t="shared" si="1"/>
        <v>0</v>
      </c>
      <c r="J27" s="26"/>
      <c r="K27" s="9">
        <f t="shared" si="2"/>
        <v>0</v>
      </c>
      <c r="L27" s="9">
        <f t="shared" si="3"/>
        <v>0</v>
      </c>
    </row>
    <row r="28" spans="1:12" x14ac:dyDescent="0.3">
      <c r="A28" s="12"/>
      <c r="B28" s="27" t="s">
        <v>59</v>
      </c>
      <c r="C28" s="75" t="s">
        <v>1</v>
      </c>
      <c r="D28" s="26">
        <v>0.3</v>
      </c>
      <c r="E28" s="26">
        <f>E25*D28</f>
        <v>21.66</v>
      </c>
      <c r="F28" s="26"/>
      <c r="G28" s="9">
        <f t="shared" si="0"/>
        <v>0</v>
      </c>
      <c r="H28" s="26"/>
      <c r="I28" s="9">
        <f t="shared" si="1"/>
        <v>0</v>
      </c>
      <c r="J28" s="26"/>
      <c r="K28" s="9">
        <f t="shared" si="2"/>
        <v>0</v>
      </c>
      <c r="L28" s="9">
        <f t="shared" si="3"/>
        <v>0</v>
      </c>
    </row>
    <row r="29" spans="1:12" x14ac:dyDescent="0.3">
      <c r="A29" s="12"/>
      <c r="B29" s="27" t="s">
        <v>9</v>
      </c>
      <c r="C29" s="75" t="s">
        <v>0</v>
      </c>
      <c r="D29" s="26">
        <v>0.2</v>
      </c>
      <c r="E29" s="26">
        <f>E24*D29</f>
        <v>14.440000000000001</v>
      </c>
      <c r="F29" s="26"/>
      <c r="G29" s="9">
        <f t="shared" si="0"/>
        <v>0</v>
      </c>
      <c r="H29" s="26"/>
      <c r="I29" s="9">
        <f t="shared" si="1"/>
        <v>0</v>
      </c>
      <c r="J29" s="26"/>
      <c r="K29" s="9">
        <f t="shared" si="2"/>
        <v>0</v>
      </c>
      <c r="L29" s="9">
        <f t="shared" si="3"/>
        <v>0</v>
      </c>
    </row>
    <row r="30" spans="1:12" ht="19.2" customHeight="1" x14ac:dyDescent="0.3">
      <c r="A30" s="59">
        <v>5</v>
      </c>
      <c r="B30" s="60" t="s">
        <v>69</v>
      </c>
      <c r="C30" s="74" t="s">
        <v>30</v>
      </c>
      <c r="D30" s="61"/>
      <c r="E30" s="104">
        <v>30</v>
      </c>
      <c r="F30" s="63"/>
      <c r="G30" s="9">
        <f t="shared" si="0"/>
        <v>0</v>
      </c>
      <c r="H30" s="30"/>
      <c r="I30" s="9">
        <f t="shared" si="1"/>
        <v>0</v>
      </c>
      <c r="J30" s="30"/>
      <c r="K30" s="9">
        <f t="shared" si="2"/>
        <v>0</v>
      </c>
      <c r="L30" s="9">
        <f t="shared" si="3"/>
        <v>0</v>
      </c>
    </row>
    <row r="31" spans="1:12" x14ac:dyDescent="0.3">
      <c r="A31" s="59"/>
      <c r="B31" s="25" t="s">
        <v>10</v>
      </c>
      <c r="C31" s="64" t="s">
        <v>30</v>
      </c>
      <c r="D31" s="16">
        <v>1</v>
      </c>
      <c r="E31" s="16">
        <f>D31*E30</f>
        <v>30</v>
      </c>
      <c r="F31" s="26"/>
      <c r="G31" s="9">
        <f t="shared" si="0"/>
        <v>0</v>
      </c>
      <c r="H31" s="26"/>
      <c r="I31" s="9">
        <f t="shared" si="1"/>
        <v>0</v>
      </c>
      <c r="J31" s="31"/>
      <c r="K31" s="9">
        <f t="shared" si="2"/>
        <v>0</v>
      </c>
      <c r="L31" s="9">
        <f t="shared" si="3"/>
        <v>0</v>
      </c>
    </row>
    <row r="32" spans="1:12" x14ac:dyDescent="0.3">
      <c r="A32" s="65"/>
      <c r="B32" s="27" t="s">
        <v>70</v>
      </c>
      <c r="C32" s="75" t="s">
        <v>30</v>
      </c>
      <c r="D32" s="28">
        <v>0.12</v>
      </c>
      <c r="E32" s="26">
        <f>E30*D32</f>
        <v>3.5999999999999996</v>
      </c>
      <c r="F32" s="26"/>
      <c r="G32" s="9">
        <f t="shared" si="0"/>
        <v>0</v>
      </c>
      <c r="H32" s="26"/>
      <c r="I32" s="9">
        <f t="shared" si="1"/>
        <v>0</v>
      </c>
      <c r="J32" s="26"/>
      <c r="K32" s="9">
        <f t="shared" si="2"/>
        <v>0</v>
      </c>
      <c r="L32" s="9">
        <f t="shared" si="3"/>
        <v>0</v>
      </c>
    </row>
    <row r="33" spans="1:12" x14ac:dyDescent="0.3">
      <c r="A33" s="12"/>
      <c r="B33" s="27" t="s">
        <v>58</v>
      </c>
      <c r="C33" s="75" t="s">
        <v>1</v>
      </c>
      <c r="D33" s="26">
        <v>1.5</v>
      </c>
      <c r="E33" s="26">
        <f>E30*D33</f>
        <v>45</v>
      </c>
      <c r="F33" s="26"/>
      <c r="G33" s="9">
        <f t="shared" si="0"/>
        <v>0</v>
      </c>
      <c r="H33" s="26"/>
      <c r="I33" s="9">
        <f t="shared" si="1"/>
        <v>0</v>
      </c>
      <c r="J33" s="26"/>
      <c r="K33" s="9">
        <f t="shared" si="2"/>
        <v>0</v>
      </c>
      <c r="L33" s="9">
        <f t="shared" si="3"/>
        <v>0</v>
      </c>
    </row>
    <row r="34" spans="1:12" x14ac:dyDescent="0.3">
      <c r="A34" s="12"/>
      <c r="B34" s="27" t="s">
        <v>59</v>
      </c>
      <c r="C34" s="75" t="s">
        <v>1</v>
      </c>
      <c r="D34" s="26">
        <v>0.1</v>
      </c>
      <c r="E34" s="26">
        <f>E31*D34</f>
        <v>3</v>
      </c>
      <c r="F34" s="26"/>
      <c r="G34" s="9">
        <f t="shared" si="0"/>
        <v>0</v>
      </c>
      <c r="H34" s="26"/>
      <c r="I34" s="9">
        <f t="shared" si="1"/>
        <v>0</v>
      </c>
      <c r="J34" s="26"/>
      <c r="K34" s="9">
        <f t="shared" si="2"/>
        <v>0</v>
      </c>
      <c r="L34" s="9">
        <f t="shared" si="3"/>
        <v>0</v>
      </c>
    </row>
    <row r="35" spans="1:12" x14ac:dyDescent="0.3">
      <c r="A35" s="65"/>
      <c r="B35" s="84" t="s">
        <v>9</v>
      </c>
      <c r="C35" s="64" t="s">
        <v>0</v>
      </c>
      <c r="D35" s="35">
        <v>0.3</v>
      </c>
      <c r="E35" s="16">
        <f>D35*E30</f>
        <v>9</v>
      </c>
      <c r="F35" s="16"/>
      <c r="G35" s="9">
        <f t="shared" si="0"/>
        <v>0</v>
      </c>
      <c r="H35" s="16"/>
      <c r="I35" s="9">
        <f t="shared" si="1"/>
        <v>0</v>
      </c>
      <c r="J35" s="16"/>
      <c r="K35" s="9">
        <f t="shared" si="2"/>
        <v>0</v>
      </c>
      <c r="L35" s="9">
        <f t="shared" si="3"/>
        <v>0</v>
      </c>
    </row>
    <row r="36" spans="1:12" x14ac:dyDescent="0.3">
      <c r="A36" s="65" t="s">
        <v>203</v>
      </c>
      <c r="B36" s="67" t="s">
        <v>163</v>
      </c>
      <c r="C36" s="74" t="s">
        <v>37</v>
      </c>
      <c r="D36" s="98"/>
      <c r="E36" s="103">
        <v>7</v>
      </c>
      <c r="F36" s="69"/>
      <c r="G36" s="9">
        <f t="shared" si="0"/>
        <v>0</v>
      </c>
      <c r="H36" s="26"/>
      <c r="I36" s="9">
        <f t="shared" si="1"/>
        <v>0</v>
      </c>
      <c r="J36" s="26"/>
      <c r="K36" s="9">
        <f t="shared" si="2"/>
        <v>0</v>
      </c>
      <c r="L36" s="9">
        <f t="shared" si="3"/>
        <v>0</v>
      </c>
    </row>
    <row r="37" spans="1:12" x14ac:dyDescent="0.3">
      <c r="A37" s="65"/>
      <c r="B37" s="25" t="s">
        <v>10</v>
      </c>
      <c r="C37" s="64" t="s">
        <v>31</v>
      </c>
      <c r="D37" s="16">
        <v>1</v>
      </c>
      <c r="E37" s="16">
        <f>E36*D37</f>
        <v>7</v>
      </c>
      <c r="F37" s="26"/>
      <c r="G37" s="9">
        <f t="shared" si="0"/>
        <v>0</v>
      </c>
      <c r="H37" s="26"/>
      <c r="I37" s="9">
        <f t="shared" si="1"/>
        <v>0</v>
      </c>
      <c r="J37" s="26"/>
      <c r="K37" s="9">
        <f t="shared" si="2"/>
        <v>0</v>
      </c>
      <c r="L37" s="9">
        <f t="shared" si="3"/>
        <v>0</v>
      </c>
    </row>
    <row r="38" spans="1:12" x14ac:dyDescent="0.3">
      <c r="A38" s="65"/>
      <c r="B38" s="27" t="s">
        <v>165</v>
      </c>
      <c r="C38" s="75" t="s">
        <v>164</v>
      </c>
      <c r="D38" s="26">
        <v>12.5</v>
      </c>
      <c r="E38" s="26">
        <f>D38*E36</f>
        <v>87.5</v>
      </c>
      <c r="F38" s="26"/>
      <c r="G38" s="9">
        <f t="shared" si="0"/>
        <v>0</v>
      </c>
      <c r="H38" s="26"/>
      <c r="I38" s="9">
        <f t="shared" si="1"/>
        <v>0</v>
      </c>
      <c r="J38" s="26"/>
      <c r="K38" s="9">
        <f t="shared" si="2"/>
        <v>0</v>
      </c>
      <c r="L38" s="9">
        <f t="shared" si="3"/>
        <v>0</v>
      </c>
    </row>
    <row r="39" spans="1:12" x14ac:dyDescent="0.3">
      <c r="A39" s="65"/>
      <c r="B39" s="27" t="s">
        <v>166</v>
      </c>
      <c r="C39" s="64" t="s">
        <v>167</v>
      </c>
      <c r="D39" s="26">
        <v>0.04</v>
      </c>
      <c r="E39" s="26">
        <f>D39*E37</f>
        <v>0.28000000000000003</v>
      </c>
      <c r="F39" s="26"/>
      <c r="G39" s="9">
        <f t="shared" si="0"/>
        <v>0</v>
      </c>
      <c r="H39" s="26"/>
      <c r="I39" s="9">
        <f t="shared" si="1"/>
        <v>0</v>
      </c>
      <c r="J39" s="26"/>
      <c r="K39" s="9">
        <f t="shared" si="2"/>
        <v>0</v>
      </c>
      <c r="L39" s="9">
        <f t="shared" si="3"/>
        <v>0</v>
      </c>
    </row>
    <row r="40" spans="1:12" x14ac:dyDescent="0.3">
      <c r="A40" s="65"/>
      <c r="B40" s="27" t="s">
        <v>168</v>
      </c>
      <c r="C40" s="75" t="s">
        <v>30</v>
      </c>
      <c r="D40" s="26"/>
      <c r="E40" s="26">
        <v>12</v>
      </c>
      <c r="F40" s="26"/>
      <c r="G40" s="9">
        <f t="shared" si="0"/>
        <v>0</v>
      </c>
      <c r="H40" s="26"/>
      <c r="I40" s="9">
        <f t="shared" si="1"/>
        <v>0</v>
      </c>
      <c r="J40" s="26"/>
      <c r="K40" s="9">
        <f t="shared" si="2"/>
        <v>0</v>
      </c>
      <c r="L40" s="9">
        <f t="shared" si="3"/>
        <v>0</v>
      </c>
    </row>
    <row r="41" spans="1:12" x14ac:dyDescent="0.3">
      <c r="A41" s="65"/>
      <c r="B41" s="27" t="s">
        <v>9</v>
      </c>
      <c r="C41" s="75" t="s">
        <v>0</v>
      </c>
      <c r="D41" s="26">
        <v>1</v>
      </c>
      <c r="E41" s="26">
        <f>E36*D41</f>
        <v>7</v>
      </c>
      <c r="F41" s="26"/>
      <c r="G41" s="9">
        <f t="shared" si="0"/>
        <v>0</v>
      </c>
      <c r="H41" s="26"/>
      <c r="I41" s="9">
        <f t="shared" si="1"/>
        <v>0</v>
      </c>
      <c r="J41" s="26"/>
      <c r="K41" s="9">
        <f t="shared" si="2"/>
        <v>0</v>
      </c>
      <c r="L41" s="9">
        <f t="shared" si="3"/>
        <v>0</v>
      </c>
    </row>
    <row r="42" spans="1:12" x14ac:dyDescent="0.3">
      <c r="A42" s="59">
        <v>7</v>
      </c>
      <c r="B42" s="67" t="s">
        <v>204</v>
      </c>
      <c r="C42" s="74" t="s">
        <v>37</v>
      </c>
      <c r="D42" s="98"/>
      <c r="E42" s="103">
        <v>7</v>
      </c>
      <c r="F42" s="69"/>
      <c r="G42" s="9">
        <f t="shared" si="0"/>
        <v>0</v>
      </c>
      <c r="H42" s="26"/>
      <c r="I42" s="9">
        <f t="shared" si="1"/>
        <v>0</v>
      </c>
      <c r="J42" s="26"/>
      <c r="K42" s="9">
        <f t="shared" si="2"/>
        <v>0</v>
      </c>
      <c r="L42" s="9">
        <f t="shared" si="3"/>
        <v>0</v>
      </c>
    </row>
    <row r="43" spans="1:12" x14ac:dyDescent="0.3">
      <c r="A43" s="65"/>
      <c r="B43" s="25" t="s">
        <v>10</v>
      </c>
      <c r="C43" s="64" t="s">
        <v>31</v>
      </c>
      <c r="D43" s="16">
        <v>1</v>
      </c>
      <c r="E43" s="16">
        <f>E42*D43</f>
        <v>7</v>
      </c>
      <c r="F43" s="26"/>
      <c r="G43" s="9">
        <f t="shared" si="0"/>
        <v>0</v>
      </c>
      <c r="H43" s="26"/>
      <c r="I43" s="9">
        <f t="shared" si="1"/>
        <v>0</v>
      </c>
      <c r="J43" s="26"/>
      <c r="K43" s="9">
        <f t="shared" si="2"/>
        <v>0</v>
      </c>
      <c r="L43" s="9">
        <f t="shared" si="3"/>
        <v>0</v>
      </c>
    </row>
    <row r="44" spans="1:12" ht="27.6" x14ac:dyDescent="0.3">
      <c r="A44" s="65"/>
      <c r="B44" s="27" t="s">
        <v>79</v>
      </c>
      <c r="C44" s="64" t="s">
        <v>31</v>
      </c>
      <c r="D44" s="26">
        <v>1.1000000000000001</v>
      </c>
      <c r="E44" s="26">
        <f>D44*E42</f>
        <v>7.7000000000000011</v>
      </c>
      <c r="F44" s="26"/>
      <c r="G44" s="9">
        <f t="shared" si="0"/>
        <v>0</v>
      </c>
      <c r="H44" s="26"/>
      <c r="I44" s="9">
        <f t="shared" si="1"/>
        <v>0</v>
      </c>
      <c r="J44" s="26"/>
      <c r="K44" s="9">
        <f t="shared" si="2"/>
        <v>0</v>
      </c>
      <c r="L44" s="9">
        <f t="shared" si="3"/>
        <v>0</v>
      </c>
    </row>
    <row r="45" spans="1:12" x14ac:dyDescent="0.3">
      <c r="A45" s="65"/>
      <c r="B45" s="27" t="s">
        <v>58</v>
      </c>
      <c r="C45" s="75" t="s">
        <v>1</v>
      </c>
      <c r="D45" s="26">
        <v>4</v>
      </c>
      <c r="E45" s="26">
        <f>E42*D45</f>
        <v>28</v>
      </c>
      <c r="F45" s="26"/>
      <c r="G45" s="9">
        <f t="shared" si="0"/>
        <v>0</v>
      </c>
      <c r="H45" s="26"/>
      <c r="I45" s="9">
        <f t="shared" si="1"/>
        <v>0</v>
      </c>
      <c r="J45" s="26"/>
      <c r="K45" s="9">
        <f t="shared" si="2"/>
        <v>0</v>
      </c>
      <c r="L45" s="9">
        <f t="shared" si="3"/>
        <v>0</v>
      </c>
    </row>
    <row r="46" spans="1:12" x14ac:dyDescent="0.3">
      <c r="A46" s="65"/>
      <c r="B46" s="27" t="s">
        <v>80</v>
      </c>
      <c r="C46" s="75" t="s">
        <v>17</v>
      </c>
      <c r="D46" s="26">
        <v>5</v>
      </c>
      <c r="E46" s="26">
        <f>E43*D46</f>
        <v>35</v>
      </c>
      <c r="F46" s="26"/>
      <c r="G46" s="9">
        <f t="shared" si="0"/>
        <v>0</v>
      </c>
      <c r="H46" s="26"/>
      <c r="I46" s="9">
        <f t="shared" si="1"/>
        <v>0</v>
      </c>
      <c r="J46" s="26"/>
      <c r="K46" s="9">
        <f t="shared" si="2"/>
        <v>0</v>
      </c>
      <c r="L46" s="9">
        <f t="shared" si="3"/>
        <v>0</v>
      </c>
    </row>
    <row r="47" spans="1:12" x14ac:dyDescent="0.3">
      <c r="A47" s="65"/>
      <c r="B47" s="27" t="s">
        <v>9</v>
      </c>
      <c r="C47" s="75" t="s">
        <v>0</v>
      </c>
      <c r="D47" s="26">
        <v>0.8</v>
      </c>
      <c r="E47" s="26">
        <f>E42*D47</f>
        <v>5.6000000000000005</v>
      </c>
      <c r="F47" s="26"/>
      <c r="G47" s="9">
        <f t="shared" si="0"/>
        <v>0</v>
      </c>
      <c r="H47" s="26"/>
      <c r="I47" s="9">
        <f t="shared" si="1"/>
        <v>0</v>
      </c>
      <c r="J47" s="26"/>
      <c r="K47" s="9">
        <f t="shared" si="2"/>
        <v>0</v>
      </c>
      <c r="L47" s="9">
        <f t="shared" si="3"/>
        <v>0</v>
      </c>
    </row>
    <row r="48" spans="1:12" ht="27.6" x14ac:dyDescent="0.3">
      <c r="A48" s="65" t="s">
        <v>205</v>
      </c>
      <c r="B48" s="67" t="s">
        <v>187</v>
      </c>
      <c r="C48" s="74" t="s">
        <v>37</v>
      </c>
      <c r="D48" s="98"/>
      <c r="E48" s="103">
        <v>7</v>
      </c>
      <c r="F48" s="69"/>
      <c r="G48" s="9">
        <f t="shared" si="0"/>
        <v>0</v>
      </c>
      <c r="H48" s="26"/>
      <c r="I48" s="9">
        <f t="shared" si="1"/>
        <v>0</v>
      </c>
      <c r="J48" s="26"/>
      <c r="K48" s="9">
        <f t="shared" si="2"/>
        <v>0</v>
      </c>
      <c r="L48" s="9">
        <f t="shared" si="3"/>
        <v>0</v>
      </c>
    </row>
    <row r="49" spans="1:12" x14ac:dyDescent="0.3">
      <c r="A49" s="65"/>
      <c r="B49" s="25" t="s">
        <v>10</v>
      </c>
      <c r="C49" s="64" t="s">
        <v>31</v>
      </c>
      <c r="D49" s="16">
        <v>1</v>
      </c>
      <c r="E49" s="16">
        <f>E48*D49</f>
        <v>7</v>
      </c>
      <c r="F49" s="26"/>
      <c r="G49" s="9">
        <f t="shared" si="0"/>
        <v>0</v>
      </c>
      <c r="H49" s="26"/>
      <c r="I49" s="9">
        <f t="shared" si="1"/>
        <v>0</v>
      </c>
      <c r="J49" s="26"/>
      <c r="K49" s="9">
        <f t="shared" si="2"/>
        <v>0</v>
      </c>
      <c r="L49" s="9">
        <f t="shared" si="3"/>
        <v>0</v>
      </c>
    </row>
    <row r="50" spans="1:12" x14ac:dyDescent="0.3">
      <c r="A50" s="65"/>
      <c r="B50" s="27" t="s">
        <v>170</v>
      </c>
      <c r="C50" s="64" t="s">
        <v>31</v>
      </c>
      <c r="D50" s="26">
        <v>1.05</v>
      </c>
      <c r="E50" s="26">
        <f>D50*E48</f>
        <v>7.3500000000000005</v>
      </c>
      <c r="F50" s="26"/>
      <c r="G50" s="9">
        <f t="shared" si="0"/>
        <v>0</v>
      </c>
      <c r="H50" s="26"/>
      <c r="I50" s="9">
        <f t="shared" si="1"/>
        <v>0</v>
      </c>
      <c r="J50" s="26"/>
      <c r="K50" s="9">
        <f t="shared" si="2"/>
        <v>0</v>
      </c>
      <c r="L50" s="9">
        <f t="shared" si="3"/>
        <v>0</v>
      </c>
    </row>
    <row r="51" spans="1:12" x14ac:dyDescent="0.3">
      <c r="A51" s="65"/>
      <c r="B51" s="27" t="s">
        <v>58</v>
      </c>
      <c r="C51" s="75" t="s">
        <v>1</v>
      </c>
      <c r="D51" s="26">
        <v>1.5</v>
      </c>
      <c r="E51" s="26">
        <f>E48*D51</f>
        <v>10.5</v>
      </c>
      <c r="F51" s="26"/>
      <c r="G51" s="9">
        <f t="shared" si="0"/>
        <v>0</v>
      </c>
      <c r="H51" s="26"/>
      <c r="I51" s="9">
        <f t="shared" si="1"/>
        <v>0</v>
      </c>
      <c r="J51" s="26"/>
      <c r="K51" s="9">
        <f t="shared" si="2"/>
        <v>0</v>
      </c>
      <c r="L51" s="9">
        <f t="shared" si="3"/>
        <v>0</v>
      </c>
    </row>
    <row r="52" spans="1:12" x14ac:dyDescent="0.3">
      <c r="A52" s="65"/>
      <c r="B52" s="27" t="s">
        <v>9</v>
      </c>
      <c r="C52" s="75" t="s">
        <v>0</v>
      </c>
      <c r="D52" s="26">
        <v>0.53</v>
      </c>
      <c r="E52" s="26">
        <f>E48*D52</f>
        <v>3.71</v>
      </c>
      <c r="F52" s="26"/>
      <c r="G52" s="9">
        <f t="shared" si="0"/>
        <v>0</v>
      </c>
      <c r="H52" s="26"/>
      <c r="I52" s="9">
        <f t="shared" si="1"/>
        <v>0</v>
      </c>
      <c r="J52" s="26"/>
      <c r="K52" s="9">
        <f t="shared" si="2"/>
        <v>0</v>
      </c>
      <c r="L52" s="9">
        <f t="shared" si="3"/>
        <v>0</v>
      </c>
    </row>
    <row r="53" spans="1:12" ht="27.6" x14ac:dyDescent="0.3">
      <c r="A53" s="59">
        <v>9</v>
      </c>
      <c r="B53" s="67" t="s">
        <v>182</v>
      </c>
      <c r="C53" s="74" t="s">
        <v>37</v>
      </c>
      <c r="D53" s="98"/>
      <c r="E53" s="103">
        <v>7</v>
      </c>
      <c r="F53" s="69"/>
      <c r="G53" s="9">
        <f t="shared" si="0"/>
        <v>0</v>
      </c>
      <c r="H53" s="26"/>
      <c r="I53" s="9">
        <f t="shared" si="1"/>
        <v>0</v>
      </c>
      <c r="J53" s="26"/>
      <c r="K53" s="9">
        <f t="shared" si="2"/>
        <v>0</v>
      </c>
      <c r="L53" s="9">
        <f t="shared" si="3"/>
        <v>0</v>
      </c>
    </row>
    <row r="54" spans="1:12" x14ac:dyDescent="0.3">
      <c r="A54" s="65"/>
      <c r="B54" s="25" t="s">
        <v>10</v>
      </c>
      <c r="C54" s="64" t="s">
        <v>31</v>
      </c>
      <c r="D54" s="16">
        <v>1</v>
      </c>
      <c r="E54" s="16">
        <f>E53*D54</f>
        <v>7</v>
      </c>
      <c r="F54" s="26"/>
      <c r="G54" s="9">
        <f t="shared" si="0"/>
        <v>0</v>
      </c>
      <c r="H54" s="26"/>
      <c r="I54" s="9">
        <f t="shared" si="1"/>
        <v>0</v>
      </c>
      <c r="J54" s="26"/>
      <c r="K54" s="9">
        <f t="shared" si="2"/>
        <v>0</v>
      </c>
      <c r="L54" s="9">
        <f t="shared" si="3"/>
        <v>0</v>
      </c>
    </row>
    <row r="55" spans="1:12" x14ac:dyDescent="0.3">
      <c r="A55" s="65"/>
      <c r="B55" s="27" t="s">
        <v>171</v>
      </c>
      <c r="C55" s="75" t="s">
        <v>1</v>
      </c>
      <c r="D55" s="26">
        <v>3</v>
      </c>
      <c r="E55" s="26">
        <f>E53*D55</f>
        <v>21</v>
      </c>
      <c r="F55" s="26"/>
      <c r="G55" s="9">
        <f t="shared" si="0"/>
        <v>0</v>
      </c>
      <c r="H55" s="26"/>
      <c r="I55" s="9">
        <f t="shared" si="1"/>
        <v>0</v>
      </c>
      <c r="J55" s="26"/>
      <c r="K55" s="9">
        <f t="shared" si="2"/>
        <v>0</v>
      </c>
      <c r="L55" s="9">
        <f t="shared" si="3"/>
        <v>0</v>
      </c>
    </row>
    <row r="56" spans="1:12" x14ac:dyDescent="0.3">
      <c r="A56" s="65"/>
      <c r="B56" s="27" t="s">
        <v>80</v>
      </c>
      <c r="C56" s="75" t="s">
        <v>17</v>
      </c>
      <c r="D56" s="26">
        <v>5</v>
      </c>
      <c r="E56" s="26">
        <f>E54*D56</f>
        <v>35</v>
      </c>
      <c r="F56" s="26"/>
      <c r="G56" s="9">
        <f t="shared" si="0"/>
        <v>0</v>
      </c>
      <c r="H56" s="26"/>
      <c r="I56" s="9">
        <f t="shared" si="1"/>
        <v>0</v>
      </c>
      <c r="J56" s="26"/>
      <c r="K56" s="9">
        <f t="shared" si="2"/>
        <v>0</v>
      </c>
      <c r="L56" s="9">
        <f t="shared" si="3"/>
        <v>0</v>
      </c>
    </row>
    <row r="57" spans="1:12" x14ac:dyDescent="0.3">
      <c r="A57" s="65"/>
      <c r="B57" s="27" t="s">
        <v>9</v>
      </c>
      <c r="C57" s="75" t="s">
        <v>0</v>
      </c>
      <c r="D57" s="26">
        <v>0.2</v>
      </c>
      <c r="E57" s="26">
        <f>E53*D57</f>
        <v>1.4000000000000001</v>
      </c>
      <c r="F57" s="26"/>
      <c r="G57" s="9">
        <f t="shared" si="0"/>
        <v>0</v>
      </c>
      <c r="H57" s="26"/>
      <c r="I57" s="9">
        <f t="shared" si="1"/>
        <v>0</v>
      </c>
      <c r="J57" s="26"/>
      <c r="K57" s="9">
        <f t="shared" si="2"/>
        <v>0</v>
      </c>
      <c r="L57" s="9">
        <f t="shared" si="3"/>
        <v>0</v>
      </c>
    </row>
    <row r="58" spans="1:12" x14ac:dyDescent="0.3">
      <c r="A58" s="12">
        <v>10</v>
      </c>
      <c r="B58" s="6" t="s">
        <v>172</v>
      </c>
      <c r="C58" s="74" t="s">
        <v>30</v>
      </c>
      <c r="D58" s="14"/>
      <c r="E58" s="106">
        <f>12+20+10+10</f>
        <v>52</v>
      </c>
      <c r="F58" s="8"/>
      <c r="G58" s="9">
        <f t="shared" si="0"/>
        <v>0</v>
      </c>
      <c r="H58" s="8"/>
      <c r="I58" s="9">
        <f t="shared" si="1"/>
        <v>0</v>
      </c>
      <c r="J58" s="8"/>
      <c r="K58" s="9">
        <f t="shared" si="2"/>
        <v>0</v>
      </c>
      <c r="L58" s="9">
        <f t="shared" si="3"/>
        <v>0</v>
      </c>
    </row>
    <row r="59" spans="1:12" x14ac:dyDescent="0.3">
      <c r="A59" s="12"/>
      <c r="B59" s="25" t="s">
        <v>10</v>
      </c>
      <c r="C59" s="64" t="s">
        <v>31</v>
      </c>
      <c r="D59" s="16">
        <v>1</v>
      </c>
      <c r="E59" s="16">
        <f>E58*D59</f>
        <v>52</v>
      </c>
      <c r="F59" s="26"/>
      <c r="G59" s="9">
        <f t="shared" si="0"/>
        <v>0</v>
      </c>
      <c r="H59" s="31"/>
      <c r="I59" s="9">
        <f t="shared" si="1"/>
        <v>0</v>
      </c>
      <c r="J59" s="26"/>
      <c r="K59" s="9">
        <f t="shared" si="2"/>
        <v>0</v>
      </c>
      <c r="L59" s="9">
        <f t="shared" si="3"/>
        <v>0</v>
      </c>
    </row>
    <row r="60" spans="1:12" x14ac:dyDescent="0.3">
      <c r="A60" s="12"/>
      <c r="B60" s="27" t="s">
        <v>63</v>
      </c>
      <c r="C60" s="75" t="s">
        <v>54</v>
      </c>
      <c r="D60" s="26">
        <v>0.01</v>
      </c>
      <c r="E60" s="26">
        <f>E58*D60:D1105</f>
        <v>0.52</v>
      </c>
      <c r="F60" s="26"/>
      <c r="G60" s="9">
        <f t="shared" si="0"/>
        <v>0</v>
      </c>
      <c r="H60" s="26"/>
      <c r="I60" s="9">
        <f t="shared" si="1"/>
        <v>0</v>
      </c>
      <c r="J60" s="26"/>
      <c r="K60" s="9">
        <f t="shared" si="2"/>
        <v>0</v>
      </c>
      <c r="L60" s="9">
        <f t="shared" si="3"/>
        <v>0</v>
      </c>
    </row>
    <row r="61" spans="1:12" x14ac:dyDescent="0.3">
      <c r="A61" s="12"/>
      <c r="B61" s="36" t="s">
        <v>2</v>
      </c>
      <c r="C61" s="93" t="s">
        <v>0</v>
      </c>
      <c r="D61" s="11">
        <v>0.7</v>
      </c>
      <c r="E61" s="8">
        <f>E58*D61</f>
        <v>36.4</v>
      </c>
      <c r="F61" s="8"/>
      <c r="G61" s="9">
        <f t="shared" si="0"/>
        <v>0</v>
      </c>
      <c r="H61" s="8"/>
      <c r="I61" s="9">
        <f t="shared" si="1"/>
        <v>0</v>
      </c>
      <c r="J61" s="8"/>
      <c r="K61" s="9">
        <f t="shared" si="2"/>
        <v>0</v>
      </c>
      <c r="L61" s="9">
        <f t="shared" si="3"/>
        <v>0</v>
      </c>
    </row>
    <row r="62" spans="1:12" x14ac:dyDescent="0.3">
      <c r="A62" s="12">
        <v>11</v>
      </c>
      <c r="B62" s="6" t="s">
        <v>181</v>
      </c>
      <c r="C62" s="74" t="s">
        <v>11</v>
      </c>
      <c r="D62" s="7"/>
      <c r="E62" s="105">
        <f>72.2*1.1+60*0.25</f>
        <v>94.420000000000016</v>
      </c>
      <c r="F62" s="8"/>
      <c r="G62" s="9">
        <f t="shared" si="0"/>
        <v>0</v>
      </c>
      <c r="H62" s="8"/>
      <c r="I62" s="9">
        <f t="shared" si="1"/>
        <v>0</v>
      </c>
      <c r="J62" s="8"/>
      <c r="K62" s="9">
        <f t="shared" si="2"/>
        <v>0</v>
      </c>
      <c r="L62" s="9">
        <f t="shared" si="3"/>
        <v>0</v>
      </c>
    </row>
    <row r="63" spans="1:12" x14ac:dyDescent="0.3">
      <c r="A63" s="12"/>
      <c r="B63" s="25" t="s">
        <v>10</v>
      </c>
      <c r="C63" s="64" t="s">
        <v>31</v>
      </c>
      <c r="D63" s="16">
        <v>1</v>
      </c>
      <c r="E63" s="16">
        <f>E62*D63</f>
        <v>94.420000000000016</v>
      </c>
      <c r="F63" s="26"/>
      <c r="G63" s="9">
        <f t="shared" si="0"/>
        <v>0</v>
      </c>
      <c r="H63" s="16"/>
      <c r="I63" s="9">
        <f t="shared" si="1"/>
        <v>0</v>
      </c>
      <c r="J63" s="16"/>
      <c r="K63" s="9">
        <f t="shared" si="2"/>
        <v>0</v>
      </c>
      <c r="L63" s="9">
        <f t="shared" si="3"/>
        <v>0</v>
      </c>
    </row>
    <row r="64" spans="1:12" x14ac:dyDescent="0.3">
      <c r="A64" s="12"/>
      <c r="B64" s="86" t="s">
        <v>173</v>
      </c>
      <c r="C64" s="64" t="s">
        <v>1</v>
      </c>
      <c r="D64" s="16">
        <v>1.1000000000000001</v>
      </c>
      <c r="E64" s="31">
        <f>E62*D64</f>
        <v>103.86200000000002</v>
      </c>
      <c r="F64" s="31"/>
      <c r="G64" s="9">
        <f t="shared" si="0"/>
        <v>0</v>
      </c>
      <c r="H64" s="31"/>
      <c r="I64" s="9">
        <f t="shared" si="1"/>
        <v>0</v>
      </c>
      <c r="J64" s="31"/>
      <c r="K64" s="9">
        <f t="shared" si="2"/>
        <v>0</v>
      </c>
      <c r="L64" s="9">
        <f t="shared" si="3"/>
        <v>0</v>
      </c>
    </row>
    <row r="65" spans="1:12" x14ac:dyDescent="0.3">
      <c r="A65" s="12"/>
      <c r="B65" s="32" t="s">
        <v>89</v>
      </c>
      <c r="C65" s="64" t="s">
        <v>1</v>
      </c>
      <c r="D65" s="16">
        <v>0.63</v>
      </c>
      <c r="E65" s="31">
        <f>E62*D65</f>
        <v>59.484600000000007</v>
      </c>
      <c r="F65" s="31"/>
      <c r="G65" s="9">
        <f t="shared" si="0"/>
        <v>0</v>
      </c>
      <c r="H65" s="31"/>
      <c r="I65" s="9">
        <f t="shared" si="1"/>
        <v>0</v>
      </c>
      <c r="J65" s="31"/>
      <c r="K65" s="9">
        <f t="shared" si="2"/>
        <v>0</v>
      </c>
      <c r="L65" s="9">
        <f t="shared" si="3"/>
        <v>0</v>
      </c>
    </row>
    <row r="66" spans="1:12" x14ac:dyDescent="0.3">
      <c r="A66" s="12"/>
      <c r="B66" s="32" t="s">
        <v>90</v>
      </c>
      <c r="C66" s="64" t="s">
        <v>1</v>
      </c>
      <c r="D66" s="16">
        <v>0.12</v>
      </c>
      <c r="E66" s="31">
        <f>E62*D66</f>
        <v>11.330400000000001</v>
      </c>
      <c r="F66" s="31"/>
      <c r="G66" s="9">
        <f t="shared" si="0"/>
        <v>0</v>
      </c>
      <c r="H66" s="31"/>
      <c r="I66" s="9">
        <f t="shared" si="1"/>
        <v>0</v>
      </c>
      <c r="J66" s="31"/>
      <c r="K66" s="9">
        <f t="shared" si="2"/>
        <v>0</v>
      </c>
      <c r="L66" s="9">
        <f t="shared" si="3"/>
        <v>0</v>
      </c>
    </row>
    <row r="67" spans="1:12" x14ac:dyDescent="0.3">
      <c r="A67" s="12"/>
      <c r="B67" s="87" t="s">
        <v>15</v>
      </c>
      <c r="C67" s="64" t="s">
        <v>13</v>
      </c>
      <c r="D67" s="16"/>
      <c r="E67" s="31">
        <v>3</v>
      </c>
      <c r="F67" s="31"/>
      <c r="G67" s="9">
        <f t="shared" si="0"/>
        <v>0</v>
      </c>
      <c r="H67" s="31"/>
      <c r="I67" s="9">
        <f t="shared" si="1"/>
        <v>0</v>
      </c>
      <c r="J67" s="31"/>
      <c r="K67" s="9">
        <f t="shared" si="2"/>
        <v>0</v>
      </c>
      <c r="L67" s="9">
        <f t="shared" si="3"/>
        <v>0</v>
      </c>
    </row>
    <row r="68" spans="1:12" x14ac:dyDescent="0.3">
      <c r="A68" s="12"/>
      <c r="B68" s="87" t="s">
        <v>16</v>
      </c>
      <c r="C68" s="64" t="s">
        <v>0</v>
      </c>
      <c r="D68" s="16">
        <v>0.2</v>
      </c>
      <c r="E68" s="31">
        <f>E62*D68</f>
        <v>18.884000000000004</v>
      </c>
      <c r="F68" s="31"/>
      <c r="G68" s="9">
        <f t="shared" si="0"/>
        <v>0</v>
      </c>
      <c r="H68" s="31"/>
      <c r="I68" s="9">
        <f t="shared" si="1"/>
        <v>0</v>
      </c>
      <c r="J68" s="31"/>
      <c r="K68" s="9">
        <f t="shared" si="2"/>
        <v>0</v>
      </c>
      <c r="L68" s="9">
        <f t="shared" si="3"/>
        <v>0</v>
      </c>
    </row>
    <row r="69" spans="1:12" x14ac:dyDescent="0.3">
      <c r="A69" s="12">
        <v>12</v>
      </c>
      <c r="B69" s="6" t="s">
        <v>211</v>
      </c>
      <c r="C69" s="74" t="s">
        <v>11</v>
      </c>
      <c r="D69" s="7"/>
      <c r="E69" s="105">
        <v>256</v>
      </c>
      <c r="F69" s="8"/>
      <c r="G69" s="9">
        <f t="shared" si="0"/>
        <v>0</v>
      </c>
      <c r="H69" s="8"/>
      <c r="I69" s="9">
        <f t="shared" si="1"/>
        <v>0</v>
      </c>
      <c r="J69" s="8"/>
      <c r="K69" s="9">
        <f t="shared" si="2"/>
        <v>0</v>
      </c>
      <c r="L69" s="9">
        <f t="shared" si="3"/>
        <v>0</v>
      </c>
    </row>
    <row r="70" spans="1:12" x14ac:dyDescent="0.3">
      <c r="A70" s="12"/>
      <c r="B70" s="25" t="s">
        <v>10</v>
      </c>
      <c r="C70" s="64" t="s">
        <v>31</v>
      </c>
      <c r="D70" s="16">
        <v>1</v>
      </c>
      <c r="E70" s="16">
        <f>E69*D70</f>
        <v>256</v>
      </c>
      <c r="F70" s="26"/>
      <c r="G70" s="9">
        <f t="shared" si="0"/>
        <v>0</v>
      </c>
      <c r="H70" s="16"/>
      <c r="I70" s="9">
        <f t="shared" si="1"/>
        <v>0</v>
      </c>
      <c r="J70" s="16"/>
      <c r="K70" s="9">
        <f t="shared" si="2"/>
        <v>0</v>
      </c>
      <c r="L70" s="9">
        <f t="shared" si="3"/>
        <v>0</v>
      </c>
    </row>
    <row r="71" spans="1:12" x14ac:dyDescent="0.3">
      <c r="A71" s="12"/>
      <c r="B71" s="25" t="s">
        <v>91</v>
      </c>
      <c r="C71" s="64" t="s">
        <v>1</v>
      </c>
      <c r="D71" s="16">
        <v>0.8</v>
      </c>
      <c r="E71" s="31">
        <f>E69*D71</f>
        <v>204.8</v>
      </c>
      <c r="F71" s="31"/>
      <c r="G71" s="9">
        <f t="shared" si="0"/>
        <v>0</v>
      </c>
      <c r="H71" s="31"/>
      <c r="I71" s="9">
        <f t="shared" si="1"/>
        <v>0</v>
      </c>
      <c r="J71" s="31"/>
      <c r="K71" s="9">
        <f t="shared" si="2"/>
        <v>0</v>
      </c>
      <c r="L71" s="9">
        <f t="shared" si="3"/>
        <v>0</v>
      </c>
    </row>
    <row r="72" spans="1:12" x14ac:dyDescent="0.3">
      <c r="A72" s="12"/>
      <c r="B72" s="86" t="s">
        <v>88</v>
      </c>
      <c r="C72" s="64" t="s">
        <v>1</v>
      </c>
      <c r="D72" s="16">
        <v>0.7</v>
      </c>
      <c r="E72" s="31">
        <f>E69*D72</f>
        <v>179.2</v>
      </c>
      <c r="F72" s="31"/>
      <c r="G72" s="9">
        <f t="shared" ref="G72:G115" si="4">F72*E72</f>
        <v>0</v>
      </c>
      <c r="H72" s="31"/>
      <c r="I72" s="9">
        <f t="shared" ref="I72:I115" si="5">H72*E72</f>
        <v>0</v>
      </c>
      <c r="J72" s="31"/>
      <c r="K72" s="9">
        <f t="shared" ref="K72:K115" si="6">J72*E72</f>
        <v>0</v>
      </c>
      <c r="L72" s="9">
        <f t="shared" ref="L72:L115" si="7">G72+I72+K72</f>
        <v>0</v>
      </c>
    </row>
    <row r="73" spans="1:12" x14ac:dyDescent="0.3">
      <c r="A73" s="12"/>
      <c r="B73" s="32" t="s">
        <v>89</v>
      </c>
      <c r="C73" s="64" t="s">
        <v>1</v>
      </c>
      <c r="D73" s="16">
        <v>0.45</v>
      </c>
      <c r="E73" s="31">
        <f>E69*D73</f>
        <v>115.2</v>
      </c>
      <c r="F73" s="31"/>
      <c r="G73" s="9">
        <f t="shared" si="4"/>
        <v>0</v>
      </c>
      <c r="H73" s="31"/>
      <c r="I73" s="9">
        <f t="shared" si="5"/>
        <v>0</v>
      </c>
      <c r="J73" s="31"/>
      <c r="K73" s="9">
        <f t="shared" si="6"/>
        <v>0</v>
      </c>
      <c r="L73" s="9">
        <f t="shared" si="7"/>
        <v>0</v>
      </c>
    </row>
    <row r="74" spans="1:12" x14ac:dyDescent="0.3">
      <c r="A74" s="12"/>
      <c r="B74" s="32" t="s">
        <v>90</v>
      </c>
      <c r="C74" s="64" t="s">
        <v>1</v>
      </c>
      <c r="D74" s="16">
        <v>0.12</v>
      </c>
      <c r="E74" s="31">
        <f>E69*D74</f>
        <v>30.72</v>
      </c>
      <c r="F74" s="31"/>
      <c r="G74" s="9">
        <f t="shared" si="4"/>
        <v>0</v>
      </c>
      <c r="H74" s="31"/>
      <c r="I74" s="9">
        <f t="shared" si="5"/>
        <v>0</v>
      </c>
      <c r="J74" s="31"/>
      <c r="K74" s="9">
        <f t="shared" si="6"/>
        <v>0</v>
      </c>
      <c r="L74" s="9">
        <f t="shared" si="7"/>
        <v>0</v>
      </c>
    </row>
    <row r="75" spans="1:12" x14ac:dyDescent="0.3">
      <c r="A75" s="12"/>
      <c r="B75" s="33" t="s">
        <v>14</v>
      </c>
      <c r="C75" s="76" t="s">
        <v>12</v>
      </c>
      <c r="D75" s="99"/>
      <c r="E75" s="26">
        <v>5</v>
      </c>
      <c r="F75" s="26"/>
      <c r="G75" s="9">
        <f t="shared" si="4"/>
        <v>0</v>
      </c>
      <c r="H75" s="34"/>
      <c r="I75" s="9">
        <f t="shared" si="5"/>
        <v>0</v>
      </c>
      <c r="J75" s="34"/>
      <c r="K75" s="9">
        <f t="shared" si="6"/>
        <v>0</v>
      </c>
      <c r="L75" s="9">
        <f t="shared" si="7"/>
        <v>0</v>
      </c>
    </row>
    <row r="76" spans="1:12" x14ac:dyDescent="0.3">
      <c r="A76" s="12"/>
      <c r="B76" s="87" t="s">
        <v>16</v>
      </c>
      <c r="C76" s="64" t="s">
        <v>0</v>
      </c>
      <c r="D76" s="16">
        <v>0.12</v>
      </c>
      <c r="E76" s="31">
        <f>E69*D76</f>
        <v>30.72</v>
      </c>
      <c r="F76" s="31"/>
      <c r="G76" s="9">
        <f t="shared" si="4"/>
        <v>0</v>
      </c>
      <c r="H76" s="31"/>
      <c r="I76" s="9">
        <f t="shared" si="5"/>
        <v>0</v>
      </c>
      <c r="J76" s="31"/>
      <c r="K76" s="9">
        <f t="shared" si="6"/>
        <v>0</v>
      </c>
      <c r="L76" s="9">
        <f t="shared" si="7"/>
        <v>0</v>
      </c>
    </row>
    <row r="77" spans="1:12" ht="27.6" x14ac:dyDescent="0.3">
      <c r="A77" s="12">
        <v>13</v>
      </c>
      <c r="B77" s="6" t="s">
        <v>93</v>
      </c>
      <c r="C77" s="74" t="s">
        <v>11</v>
      </c>
      <c r="D77" s="7"/>
      <c r="E77" s="105">
        <f>1.7*6.7*4+2.3*4+9.3*1.8*2</f>
        <v>88.240000000000009</v>
      </c>
      <c r="F77" s="8"/>
      <c r="G77" s="9">
        <f t="shared" si="4"/>
        <v>0</v>
      </c>
      <c r="H77" s="8"/>
      <c r="I77" s="9">
        <f t="shared" si="5"/>
        <v>0</v>
      </c>
      <c r="J77" s="8"/>
      <c r="K77" s="9">
        <f t="shared" si="6"/>
        <v>0</v>
      </c>
      <c r="L77" s="9">
        <f t="shared" si="7"/>
        <v>0</v>
      </c>
    </row>
    <row r="78" spans="1:12" x14ac:dyDescent="0.3">
      <c r="A78" s="12"/>
      <c r="B78" s="25" t="s">
        <v>10</v>
      </c>
      <c r="C78" s="64" t="s">
        <v>31</v>
      </c>
      <c r="D78" s="16">
        <v>1</v>
      </c>
      <c r="E78" s="16">
        <f>E77*D78</f>
        <v>88.240000000000009</v>
      </c>
      <c r="F78" s="26"/>
      <c r="G78" s="9">
        <f t="shared" si="4"/>
        <v>0</v>
      </c>
      <c r="H78" s="16"/>
      <c r="I78" s="9">
        <f t="shared" si="5"/>
        <v>0</v>
      </c>
      <c r="J78" s="16"/>
      <c r="K78" s="9">
        <f t="shared" si="6"/>
        <v>0</v>
      </c>
      <c r="L78" s="9">
        <f t="shared" si="7"/>
        <v>0</v>
      </c>
    </row>
    <row r="79" spans="1:12" x14ac:dyDescent="0.3">
      <c r="A79" s="12"/>
      <c r="B79" s="86" t="s">
        <v>102</v>
      </c>
      <c r="C79" s="64" t="s">
        <v>31</v>
      </c>
      <c r="D79" s="16">
        <v>1.1000000000000001</v>
      </c>
      <c r="E79" s="31">
        <f>E77*D79</f>
        <v>97.064000000000021</v>
      </c>
      <c r="F79" s="31"/>
      <c r="G79" s="9">
        <f t="shared" si="4"/>
        <v>0</v>
      </c>
      <c r="H79" s="31"/>
      <c r="I79" s="9">
        <f t="shared" si="5"/>
        <v>0</v>
      </c>
      <c r="J79" s="31"/>
      <c r="K79" s="9">
        <f t="shared" si="6"/>
        <v>0</v>
      </c>
      <c r="L79" s="9">
        <f t="shared" si="7"/>
        <v>0</v>
      </c>
    </row>
    <row r="80" spans="1:12" x14ac:dyDescent="0.3">
      <c r="A80" s="12"/>
      <c r="B80" s="32" t="s">
        <v>80</v>
      </c>
      <c r="C80" s="64" t="s">
        <v>17</v>
      </c>
      <c r="D80" s="16">
        <v>1</v>
      </c>
      <c r="E80" s="31">
        <f>E77*D80</f>
        <v>88.240000000000009</v>
      </c>
      <c r="F80" s="31"/>
      <c r="G80" s="9">
        <f t="shared" si="4"/>
        <v>0</v>
      </c>
      <c r="H80" s="31"/>
      <c r="I80" s="9">
        <f t="shared" si="5"/>
        <v>0</v>
      </c>
      <c r="J80" s="31"/>
      <c r="K80" s="9">
        <f t="shared" si="6"/>
        <v>0</v>
      </c>
      <c r="L80" s="9">
        <f t="shared" si="7"/>
        <v>0</v>
      </c>
    </row>
    <row r="81" spans="1:12" x14ac:dyDescent="0.3">
      <c r="A81" s="12"/>
      <c r="B81" s="32" t="s">
        <v>94</v>
      </c>
      <c r="C81" s="64" t="s">
        <v>1</v>
      </c>
      <c r="D81" s="16">
        <v>0.45</v>
      </c>
      <c r="E81" s="31">
        <f>E77*D81</f>
        <v>39.708000000000006</v>
      </c>
      <c r="F81" s="31"/>
      <c r="G81" s="9">
        <f t="shared" si="4"/>
        <v>0</v>
      </c>
      <c r="H81" s="31"/>
      <c r="I81" s="9">
        <f t="shared" si="5"/>
        <v>0</v>
      </c>
      <c r="J81" s="31"/>
      <c r="K81" s="9">
        <f t="shared" si="6"/>
        <v>0</v>
      </c>
      <c r="L81" s="9">
        <f t="shared" si="7"/>
        <v>0</v>
      </c>
    </row>
    <row r="82" spans="1:12" x14ac:dyDescent="0.3">
      <c r="A82" s="12"/>
      <c r="B82" s="87" t="s">
        <v>16</v>
      </c>
      <c r="C82" s="64" t="s">
        <v>0</v>
      </c>
      <c r="D82" s="16">
        <v>0.4</v>
      </c>
      <c r="E82" s="31">
        <f>E77*D82</f>
        <v>35.296000000000006</v>
      </c>
      <c r="F82" s="31"/>
      <c r="G82" s="9">
        <f t="shared" si="4"/>
        <v>0</v>
      </c>
      <c r="H82" s="31"/>
      <c r="I82" s="9">
        <f t="shared" si="5"/>
        <v>0</v>
      </c>
      <c r="J82" s="31"/>
      <c r="K82" s="9">
        <f t="shared" si="6"/>
        <v>0</v>
      </c>
      <c r="L82" s="9">
        <f t="shared" si="7"/>
        <v>0</v>
      </c>
    </row>
    <row r="83" spans="1:12" x14ac:dyDescent="0.3">
      <c r="A83" s="65" t="s">
        <v>206</v>
      </c>
      <c r="B83" s="67" t="s">
        <v>135</v>
      </c>
      <c r="C83" s="74" t="s">
        <v>30</v>
      </c>
      <c r="D83" s="98"/>
      <c r="E83" s="103">
        <v>36</v>
      </c>
      <c r="F83" s="69"/>
      <c r="G83" s="9">
        <f t="shared" si="4"/>
        <v>0</v>
      </c>
      <c r="H83" s="26"/>
      <c r="I83" s="9">
        <f t="shared" si="5"/>
        <v>0</v>
      </c>
      <c r="J83" s="26"/>
      <c r="K83" s="9">
        <f t="shared" si="6"/>
        <v>0</v>
      </c>
      <c r="L83" s="9">
        <f t="shared" si="7"/>
        <v>0</v>
      </c>
    </row>
    <row r="84" spans="1:12" x14ac:dyDescent="0.3">
      <c r="A84" s="65"/>
      <c r="B84" s="25" t="s">
        <v>10</v>
      </c>
      <c r="C84" s="64" t="s">
        <v>30</v>
      </c>
      <c r="D84" s="16">
        <v>1</v>
      </c>
      <c r="E84" s="16">
        <f>E83*D84</f>
        <v>36</v>
      </c>
      <c r="F84" s="26"/>
      <c r="G84" s="9">
        <f t="shared" si="4"/>
        <v>0</v>
      </c>
      <c r="H84" s="26"/>
      <c r="I84" s="9">
        <f t="shared" si="5"/>
        <v>0</v>
      </c>
      <c r="J84" s="26"/>
      <c r="K84" s="9">
        <f t="shared" si="6"/>
        <v>0</v>
      </c>
      <c r="L84" s="9">
        <f t="shared" si="7"/>
        <v>0</v>
      </c>
    </row>
    <row r="85" spans="1:12" x14ac:dyDescent="0.3">
      <c r="A85" s="65"/>
      <c r="B85" s="27" t="s">
        <v>106</v>
      </c>
      <c r="C85" s="64" t="s">
        <v>30</v>
      </c>
      <c r="D85" s="26">
        <v>1.1000000000000001</v>
      </c>
      <c r="E85" s="26">
        <f>D85*E83</f>
        <v>39.6</v>
      </c>
      <c r="F85" s="26"/>
      <c r="G85" s="9">
        <f t="shared" si="4"/>
        <v>0</v>
      </c>
      <c r="H85" s="26"/>
      <c r="I85" s="9">
        <f t="shared" si="5"/>
        <v>0</v>
      </c>
      <c r="J85" s="26"/>
      <c r="K85" s="9">
        <f t="shared" si="6"/>
        <v>0</v>
      </c>
      <c r="L85" s="9">
        <f t="shared" si="7"/>
        <v>0</v>
      </c>
    </row>
    <row r="86" spans="1:12" x14ac:dyDescent="0.3">
      <c r="A86" s="65"/>
      <c r="B86" s="27" t="s">
        <v>108</v>
      </c>
      <c r="C86" s="75" t="s">
        <v>12</v>
      </c>
      <c r="D86" s="26"/>
      <c r="E86" s="100">
        <v>4</v>
      </c>
      <c r="F86" s="26"/>
      <c r="G86" s="9">
        <f t="shared" si="4"/>
        <v>0</v>
      </c>
      <c r="H86" s="26"/>
      <c r="I86" s="9">
        <f t="shared" si="5"/>
        <v>0</v>
      </c>
      <c r="J86" s="26"/>
      <c r="K86" s="9">
        <f t="shared" si="6"/>
        <v>0</v>
      </c>
      <c r="L86" s="9">
        <f t="shared" si="7"/>
        <v>0</v>
      </c>
    </row>
    <row r="87" spans="1:12" x14ac:dyDescent="0.3">
      <c r="A87" s="65"/>
      <c r="B87" s="27" t="s">
        <v>107</v>
      </c>
      <c r="C87" s="75" t="s">
        <v>12</v>
      </c>
      <c r="D87" s="26">
        <v>2</v>
      </c>
      <c r="E87" s="100">
        <f>E83*D87</f>
        <v>72</v>
      </c>
      <c r="F87" s="26"/>
      <c r="G87" s="9">
        <f t="shared" si="4"/>
        <v>0</v>
      </c>
      <c r="H87" s="26"/>
      <c r="I87" s="9">
        <f t="shared" si="5"/>
        <v>0</v>
      </c>
      <c r="J87" s="26"/>
      <c r="K87" s="9">
        <f t="shared" si="6"/>
        <v>0</v>
      </c>
      <c r="L87" s="9">
        <f t="shared" si="7"/>
        <v>0</v>
      </c>
    </row>
    <row r="88" spans="1:12" x14ac:dyDescent="0.3">
      <c r="A88" s="65"/>
      <c r="B88" s="27" t="s">
        <v>96</v>
      </c>
      <c r="C88" s="75" t="s">
        <v>12</v>
      </c>
      <c r="D88" s="26">
        <v>0.2</v>
      </c>
      <c r="E88" s="100">
        <v>4</v>
      </c>
      <c r="F88" s="26"/>
      <c r="G88" s="9">
        <f t="shared" si="4"/>
        <v>0</v>
      </c>
      <c r="H88" s="26"/>
      <c r="I88" s="9">
        <f t="shared" si="5"/>
        <v>0</v>
      </c>
      <c r="J88" s="26"/>
      <c r="K88" s="9">
        <f t="shared" si="6"/>
        <v>0</v>
      </c>
      <c r="L88" s="9">
        <f t="shared" si="7"/>
        <v>0</v>
      </c>
    </row>
    <row r="89" spans="1:12" x14ac:dyDescent="0.3">
      <c r="A89" s="65"/>
      <c r="B89" s="27" t="s">
        <v>80</v>
      </c>
      <c r="C89" s="75" t="s">
        <v>17</v>
      </c>
      <c r="D89" s="26">
        <v>0.8</v>
      </c>
      <c r="E89" s="26">
        <f>E84*D89</f>
        <v>28.8</v>
      </c>
      <c r="F89" s="26"/>
      <c r="G89" s="9">
        <f t="shared" si="4"/>
        <v>0</v>
      </c>
      <c r="H89" s="26"/>
      <c r="I89" s="9">
        <f t="shared" si="5"/>
        <v>0</v>
      </c>
      <c r="J89" s="26"/>
      <c r="K89" s="9">
        <f t="shared" si="6"/>
        <v>0</v>
      </c>
      <c r="L89" s="9">
        <f t="shared" si="7"/>
        <v>0</v>
      </c>
    </row>
    <row r="90" spans="1:12" x14ac:dyDescent="0.3">
      <c r="A90" s="65"/>
      <c r="B90" s="27" t="s">
        <v>9</v>
      </c>
      <c r="C90" s="75" t="s">
        <v>0</v>
      </c>
      <c r="D90" s="26">
        <v>0.53</v>
      </c>
      <c r="E90" s="26">
        <f>E83*D90</f>
        <v>19.080000000000002</v>
      </c>
      <c r="F90" s="26"/>
      <c r="G90" s="9">
        <f t="shared" si="4"/>
        <v>0</v>
      </c>
      <c r="H90" s="26"/>
      <c r="I90" s="9">
        <f t="shared" si="5"/>
        <v>0</v>
      </c>
      <c r="J90" s="26"/>
      <c r="K90" s="9">
        <f t="shared" si="6"/>
        <v>0</v>
      </c>
      <c r="L90" s="9">
        <f t="shared" si="7"/>
        <v>0</v>
      </c>
    </row>
    <row r="91" spans="1:12" x14ac:dyDescent="0.3">
      <c r="A91" s="65" t="s">
        <v>177</v>
      </c>
      <c r="B91" s="67" t="s">
        <v>113</v>
      </c>
      <c r="C91" s="74" t="s">
        <v>30</v>
      </c>
      <c r="D91" s="98"/>
      <c r="E91" s="103">
        <f>10+7*4</f>
        <v>38</v>
      </c>
      <c r="F91" s="69"/>
      <c r="G91" s="9">
        <f t="shared" si="4"/>
        <v>0</v>
      </c>
      <c r="H91" s="26"/>
      <c r="I91" s="9">
        <f t="shared" si="5"/>
        <v>0</v>
      </c>
      <c r="J91" s="26"/>
      <c r="K91" s="9">
        <f t="shared" si="6"/>
        <v>0</v>
      </c>
      <c r="L91" s="9">
        <f t="shared" si="7"/>
        <v>0</v>
      </c>
    </row>
    <row r="92" spans="1:12" x14ac:dyDescent="0.3">
      <c r="A92" s="65"/>
      <c r="B92" s="25" t="s">
        <v>10</v>
      </c>
      <c r="C92" s="64" t="s">
        <v>30</v>
      </c>
      <c r="D92" s="16">
        <v>1</v>
      </c>
      <c r="E92" s="16">
        <f>E91*D92</f>
        <v>38</v>
      </c>
      <c r="F92" s="26"/>
      <c r="G92" s="9">
        <f t="shared" si="4"/>
        <v>0</v>
      </c>
      <c r="H92" s="26"/>
      <c r="I92" s="9">
        <f t="shared" si="5"/>
        <v>0</v>
      </c>
      <c r="J92" s="26"/>
      <c r="K92" s="9">
        <f t="shared" si="6"/>
        <v>0</v>
      </c>
      <c r="L92" s="9">
        <f t="shared" si="7"/>
        <v>0</v>
      </c>
    </row>
    <row r="93" spans="1:12" x14ac:dyDescent="0.3">
      <c r="A93" s="65"/>
      <c r="B93" s="27" t="s">
        <v>117</v>
      </c>
      <c r="C93" s="64" t="s">
        <v>30</v>
      </c>
      <c r="D93" s="26">
        <v>1.1000000000000001</v>
      </c>
      <c r="E93" s="26">
        <f>D93*E91</f>
        <v>41.800000000000004</v>
      </c>
      <c r="F93" s="26"/>
      <c r="G93" s="9">
        <f t="shared" si="4"/>
        <v>0</v>
      </c>
      <c r="H93" s="26"/>
      <c r="I93" s="9">
        <f t="shared" si="5"/>
        <v>0</v>
      </c>
      <c r="J93" s="26"/>
      <c r="K93" s="9">
        <f t="shared" si="6"/>
        <v>0</v>
      </c>
      <c r="L93" s="9">
        <f t="shared" si="7"/>
        <v>0</v>
      </c>
    </row>
    <row r="94" spans="1:12" x14ac:dyDescent="0.3">
      <c r="A94" s="65"/>
      <c r="B94" s="27" t="s">
        <v>107</v>
      </c>
      <c r="C94" s="75" t="s">
        <v>12</v>
      </c>
      <c r="D94" s="26">
        <v>2</v>
      </c>
      <c r="E94" s="100">
        <f>E91*D94</f>
        <v>76</v>
      </c>
      <c r="F94" s="26"/>
      <c r="G94" s="9">
        <f t="shared" si="4"/>
        <v>0</v>
      </c>
      <c r="H94" s="26"/>
      <c r="I94" s="9">
        <f t="shared" si="5"/>
        <v>0</v>
      </c>
      <c r="J94" s="26"/>
      <c r="K94" s="9">
        <f t="shared" si="6"/>
        <v>0</v>
      </c>
      <c r="L94" s="9">
        <f t="shared" si="7"/>
        <v>0</v>
      </c>
    </row>
    <row r="95" spans="1:12" x14ac:dyDescent="0.3">
      <c r="A95" s="65"/>
      <c r="B95" s="27" t="s">
        <v>80</v>
      </c>
      <c r="C95" s="75" t="s">
        <v>17</v>
      </c>
      <c r="D95" s="26">
        <v>1</v>
      </c>
      <c r="E95" s="26">
        <f>E92*D95</f>
        <v>38</v>
      </c>
      <c r="F95" s="26"/>
      <c r="G95" s="9">
        <f t="shared" si="4"/>
        <v>0</v>
      </c>
      <c r="H95" s="26"/>
      <c r="I95" s="9">
        <f t="shared" si="5"/>
        <v>0</v>
      </c>
      <c r="J95" s="26"/>
      <c r="K95" s="9">
        <f t="shared" si="6"/>
        <v>0</v>
      </c>
      <c r="L95" s="9">
        <f t="shared" si="7"/>
        <v>0</v>
      </c>
    </row>
    <row r="96" spans="1:12" x14ac:dyDescent="0.3">
      <c r="A96" s="65"/>
      <c r="B96" s="27" t="s">
        <v>9</v>
      </c>
      <c r="C96" s="75" t="s">
        <v>0</v>
      </c>
      <c r="D96" s="26">
        <v>0.8</v>
      </c>
      <c r="E96" s="26">
        <f>E91*D96</f>
        <v>30.400000000000002</v>
      </c>
      <c r="F96" s="26"/>
      <c r="G96" s="9">
        <f t="shared" si="4"/>
        <v>0</v>
      </c>
      <c r="H96" s="26"/>
      <c r="I96" s="9">
        <f t="shared" si="5"/>
        <v>0</v>
      </c>
      <c r="J96" s="26"/>
      <c r="K96" s="9">
        <f t="shared" si="6"/>
        <v>0</v>
      </c>
      <c r="L96" s="9">
        <f t="shared" si="7"/>
        <v>0</v>
      </c>
    </row>
    <row r="97" spans="1:12" ht="27.6" x14ac:dyDescent="0.3">
      <c r="A97" s="65" t="s">
        <v>174</v>
      </c>
      <c r="B97" s="67" t="s">
        <v>115</v>
      </c>
      <c r="C97" s="74" t="s">
        <v>12</v>
      </c>
      <c r="D97" s="98"/>
      <c r="E97" s="68">
        <v>1</v>
      </c>
      <c r="F97" s="69"/>
      <c r="G97" s="9">
        <f t="shared" si="4"/>
        <v>0</v>
      </c>
      <c r="H97" s="26"/>
      <c r="I97" s="9">
        <f t="shared" si="5"/>
        <v>0</v>
      </c>
      <c r="J97" s="26"/>
      <c r="K97" s="9">
        <f t="shared" si="6"/>
        <v>0</v>
      </c>
      <c r="L97" s="9">
        <f t="shared" si="7"/>
        <v>0</v>
      </c>
    </row>
    <row r="98" spans="1:12" x14ac:dyDescent="0.3">
      <c r="A98" s="65"/>
      <c r="B98" s="25" t="s">
        <v>10</v>
      </c>
      <c r="C98" s="64" t="s">
        <v>30</v>
      </c>
      <c r="D98" s="16">
        <v>1</v>
      </c>
      <c r="E98" s="16">
        <f>E97*D98</f>
        <v>1</v>
      </c>
      <c r="F98" s="26"/>
      <c r="G98" s="9">
        <f t="shared" si="4"/>
        <v>0</v>
      </c>
      <c r="H98" s="26"/>
      <c r="I98" s="9">
        <f t="shared" si="5"/>
        <v>0</v>
      </c>
      <c r="J98" s="26"/>
      <c r="K98" s="9">
        <f t="shared" si="6"/>
        <v>0</v>
      </c>
      <c r="L98" s="9">
        <f t="shared" si="7"/>
        <v>0</v>
      </c>
    </row>
    <row r="99" spans="1:12" x14ac:dyDescent="0.3">
      <c r="A99" s="65"/>
      <c r="B99" s="27" t="s">
        <v>116</v>
      </c>
      <c r="C99" s="64" t="s">
        <v>31</v>
      </c>
      <c r="D99" s="26">
        <v>3.5</v>
      </c>
      <c r="E99" s="26">
        <f>D99*E97</f>
        <v>3.5</v>
      </c>
      <c r="F99" s="26"/>
      <c r="G99" s="9">
        <f t="shared" si="4"/>
        <v>0</v>
      </c>
      <c r="H99" s="26"/>
      <c r="I99" s="9">
        <f t="shared" si="5"/>
        <v>0</v>
      </c>
      <c r="J99" s="26"/>
      <c r="K99" s="9">
        <f t="shared" si="6"/>
        <v>0</v>
      </c>
      <c r="L99" s="9">
        <f t="shared" si="7"/>
        <v>0</v>
      </c>
    </row>
    <row r="100" spans="1:12" x14ac:dyDescent="0.3">
      <c r="A100" s="65"/>
      <c r="B100" s="27" t="s">
        <v>118</v>
      </c>
      <c r="C100" s="75" t="s">
        <v>30</v>
      </c>
      <c r="D100" s="26"/>
      <c r="E100" s="100">
        <v>8</v>
      </c>
      <c r="F100" s="26"/>
      <c r="G100" s="9">
        <f t="shared" si="4"/>
        <v>0</v>
      </c>
      <c r="H100" s="26"/>
      <c r="I100" s="9">
        <f t="shared" si="5"/>
        <v>0</v>
      </c>
      <c r="J100" s="26"/>
      <c r="K100" s="9">
        <f t="shared" si="6"/>
        <v>0</v>
      </c>
      <c r="L100" s="9">
        <f t="shared" si="7"/>
        <v>0</v>
      </c>
    </row>
    <row r="101" spans="1:12" x14ac:dyDescent="0.3">
      <c r="A101" s="65"/>
      <c r="B101" s="27" t="s">
        <v>119</v>
      </c>
      <c r="C101" s="75" t="s">
        <v>17</v>
      </c>
      <c r="D101" s="26">
        <v>4</v>
      </c>
      <c r="E101" s="26">
        <f>E98*D101</f>
        <v>4</v>
      </c>
      <c r="F101" s="26"/>
      <c r="G101" s="9">
        <f t="shared" si="4"/>
        <v>0</v>
      </c>
      <c r="H101" s="26"/>
      <c r="I101" s="9">
        <f t="shared" si="5"/>
        <v>0</v>
      </c>
      <c r="J101" s="26"/>
      <c r="K101" s="9">
        <f t="shared" si="6"/>
        <v>0</v>
      </c>
      <c r="L101" s="9">
        <f t="shared" si="7"/>
        <v>0</v>
      </c>
    </row>
    <row r="102" spans="1:12" x14ac:dyDescent="0.3">
      <c r="A102" s="65"/>
      <c r="B102" s="27" t="s">
        <v>9</v>
      </c>
      <c r="C102" s="75" t="s">
        <v>0</v>
      </c>
      <c r="D102" s="26">
        <v>5</v>
      </c>
      <c r="E102" s="26">
        <f>E97*D102</f>
        <v>5</v>
      </c>
      <c r="F102" s="26"/>
      <c r="G102" s="9">
        <f t="shared" si="4"/>
        <v>0</v>
      </c>
      <c r="H102" s="26"/>
      <c r="I102" s="9">
        <f t="shared" si="5"/>
        <v>0</v>
      </c>
      <c r="J102" s="26"/>
      <c r="K102" s="9">
        <f t="shared" si="6"/>
        <v>0</v>
      </c>
      <c r="L102" s="9">
        <f t="shared" si="7"/>
        <v>0</v>
      </c>
    </row>
    <row r="103" spans="1:12" ht="27.6" x14ac:dyDescent="0.3">
      <c r="A103" s="65" t="s">
        <v>98</v>
      </c>
      <c r="B103" s="67" t="s">
        <v>178</v>
      </c>
      <c r="C103" s="74" t="s">
        <v>11</v>
      </c>
      <c r="D103" s="98"/>
      <c r="E103" s="103">
        <f>E106+E107+E105</f>
        <v>24.2</v>
      </c>
      <c r="F103" s="69"/>
      <c r="G103" s="9">
        <f t="shared" si="4"/>
        <v>0</v>
      </c>
      <c r="H103" s="26"/>
      <c r="I103" s="9">
        <f t="shared" si="5"/>
        <v>0</v>
      </c>
      <c r="J103" s="26"/>
      <c r="K103" s="9">
        <f t="shared" si="6"/>
        <v>0</v>
      </c>
      <c r="L103" s="9">
        <f t="shared" si="7"/>
        <v>0</v>
      </c>
    </row>
    <row r="104" spans="1:12" x14ac:dyDescent="0.3">
      <c r="A104" s="65"/>
      <c r="B104" s="25" t="s">
        <v>10</v>
      </c>
      <c r="C104" s="64" t="s">
        <v>31</v>
      </c>
      <c r="D104" s="16">
        <v>1</v>
      </c>
      <c r="E104" s="16">
        <f>E103*D104</f>
        <v>24.2</v>
      </c>
      <c r="F104" s="26"/>
      <c r="G104" s="9">
        <f t="shared" si="4"/>
        <v>0</v>
      </c>
      <c r="H104" s="26"/>
      <c r="I104" s="9">
        <f t="shared" si="5"/>
        <v>0</v>
      </c>
      <c r="J104" s="26"/>
      <c r="K104" s="9">
        <f t="shared" si="6"/>
        <v>0</v>
      </c>
      <c r="L104" s="9">
        <f t="shared" si="7"/>
        <v>0</v>
      </c>
    </row>
    <row r="105" spans="1:12" ht="27.6" x14ac:dyDescent="0.3">
      <c r="A105" s="65"/>
      <c r="B105" s="32" t="s">
        <v>186</v>
      </c>
      <c r="C105" s="64"/>
      <c r="D105" s="16"/>
      <c r="E105" s="107">
        <v>3</v>
      </c>
      <c r="F105" s="26"/>
      <c r="G105" s="9">
        <f t="shared" si="4"/>
        <v>0</v>
      </c>
      <c r="H105" s="26"/>
      <c r="I105" s="9">
        <f t="shared" si="5"/>
        <v>0</v>
      </c>
      <c r="J105" s="26"/>
      <c r="K105" s="9">
        <f t="shared" si="6"/>
        <v>0</v>
      </c>
      <c r="L105" s="9">
        <f t="shared" si="7"/>
        <v>0</v>
      </c>
    </row>
    <row r="106" spans="1:12" ht="27.6" x14ac:dyDescent="0.3">
      <c r="A106" s="65"/>
      <c r="B106" s="27" t="s">
        <v>185</v>
      </c>
      <c r="C106" s="64" t="s">
        <v>31</v>
      </c>
      <c r="D106" s="26" t="s">
        <v>179</v>
      </c>
      <c r="E106" s="26">
        <f>4+2*2.8*2</f>
        <v>15.2</v>
      </c>
      <c r="F106" s="26"/>
      <c r="G106" s="9">
        <f t="shared" si="4"/>
        <v>0</v>
      </c>
      <c r="H106" s="26"/>
      <c r="I106" s="9">
        <f t="shared" si="5"/>
        <v>0</v>
      </c>
      <c r="J106" s="26"/>
      <c r="K106" s="9">
        <f t="shared" si="6"/>
        <v>0</v>
      </c>
      <c r="L106" s="9">
        <f t="shared" si="7"/>
        <v>0</v>
      </c>
    </row>
    <row r="107" spans="1:12" ht="41.4" x14ac:dyDescent="0.3">
      <c r="A107" s="65"/>
      <c r="B107" s="27" t="s">
        <v>196</v>
      </c>
      <c r="C107" s="64" t="s">
        <v>31</v>
      </c>
      <c r="D107" s="26" t="s">
        <v>179</v>
      </c>
      <c r="E107" s="108">
        <v>6</v>
      </c>
      <c r="F107" s="26"/>
      <c r="G107" s="9">
        <f t="shared" si="4"/>
        <v>0</v>
      </c>
      <c r="H107" s="26"/>
      <c r="I107" s="9">
        <f t="shared" si="5"/>
        <v>0</v>
      </c>
      <c r="J107" s="26"/>
      <c r="K107" s="9">
        <f t="shared" si="6"/>
        <v>0</v>
      </c>
      <c r="L107" s="9">
        <f t="shared" si="7"/>
        <v>0</v>
      </c>
    </row>
    <row r="108" spans="1:12" x14ac:dyDescent="0.3">
      <c r="A108" s="65"/>
      <c r="B108" s="27" t="s">
        <v>119</v>
      </c>
      <c r="C108" s="75" t="s">
        <v>17</v>
      </c>
      <c r="D108" s="26">
        <v>3</v>
      </c>
      <c r="E108" s="26">
        <f>E104*D108</f>
        <v>72.599999999999994</v>
      </c>
      <c r="F108" s="26"/>
      <c r="G108" s="9">
        <f t="shared" si="4"/>
        <v>0</v>
      </c>
      <c r="H108" s="26"/>
      <c r="I108" s="9">
        <f t="shared" si="5"/>
        <v>0</v>
      </c>
      <c r="J108" s="26"/>
      <c r="K108" s="9">
        <f t="shared" si="6"/>
        <v>0</v>
      </c>
      <c r="L108" s="9">
        <f t="shared" si="7"/>
        <v>0</v>
      </c>
    </row>
    <row r="109" spans="1:12" x14ac:dyDescent="0.3">
      <c r="A109" s="65"/>
      <c r="B109" s="27" t="s">
        <v>9</v>
      </c>
      <c r="C109" s="75" t="s">
        <v>0</v>
      </c>
      <c r="D109" s="26">
        <v>0.7</v>
      </c>
      <c r="E109" s="26">
        <f>E103*D109</f>
        <v>16.939999999999998</v>
      </c>
      <c r="F109" s="26"/>
      <c r="G109" s="9">
        <f t="shared" si="4"/>
        <v>0</v>
      </c>
      <c r="H109" s="26"/>
      <c r="I109" s="9">
        <f t="shared" si="5"/>
        <v>0</v>
      </c>
      <c r="J109" s="26"/>
      <c r="K109" s="9">
        <f t="shared" si="6"/>
        <v>0</v>
      </c>
      <c r="L109" s="9">
        <f t="shared" si="7"/>
        <v>0</v>
      </c>
    </row>
    <row r="110" spans="1:12" x14ac:dyDescent="0.3">
      <c r="A110" s="65" t="s">
        <v>133</v>
      </c>
      <c r="B110" s="67" t="s">
        <v>209</v>
      </c>
      <c r="C110" s="74" t="s">
        <v>11</v>
      </c>
      <c r="D110" s="98"/>
      <c r="E110" s="68">
        <f>0.85*1.88</f>
        <v>1.5979999999999999</v>
      </c>
      <c r="F110" s="69"/>
      <c r="G110" s="9">
        <f t="shared" si="4"/>
        <v>0</v>
      </c>
      <c r="H110" s="26"/>
      <c r="I110" s="9">
        <f t="shared" si="5"/>
        <v>0</v>
      </c>
      <c r="J110" s="26"/>
      <c r="K110" s="9">
        <f t="shared" si="6"/>
        <v>0</v>
      </c>
      <c r="L110" s="9">
        <f t="shared" si="7"/>
        <v>0</v>
      </c>
    </row>
    <row r="111" spans="1:12" x14ac:dyDescent="0.3">
      <c r="A111" s="59">
        <v>19</v>
      </c>
      <c r="B111" s="67" t="s">
        <v>180</v>
      </c>
      <c r="C111" s="74" t="s">
        <v>11</v>
      </c>
      <c r="D111" s="98" t="s">
        <v>179</v>
      </c>
      <c r="E111" s="68">
        <v>12</v>
      </c>
      <c r="F111" s="69"/>
      <c r="G111" s="9">
        <f t="shared" si="4"/>
        <v>0</v>
      </c>
      <c r="H111" s="26"/>
      <c r="I111" s="9">
        <f t="shared" si="5"/>
        <v>0</v>
      </c>
      <c r="J111" s="26"/>
      <c r="K111" s="9">
        <f t="shared" si="6"/>
        <v>0</v>
      </c>
      <c r="L111" s="9">
        <f t="shared" si="7"/>
        <v>0</v>
      </c>
    </row>
    <row r="112" spans="1:12" x14ac:dyDescent="0.3">
      <c r="A112" s="59">
        <v>20</v>
      </c>
      <c r="B112" s="15" t="s">
        <v>136</v>
      </c>
      <c r="C112" s="78" t="s">
        <v>17</v>
      </c>
      <c r="D112" s="7"/>
      <c r="E112" s="7">
        <v>12</v>
      </c>
      <c r="F112" s="8"/>
      <c r="G112" s="9">
        <f t="shared" si="4"/>
        <v>0</v>
      </c>
      <c r="H112" s="8"/>
      <c r="I112" s="9">
        <f t="shared" si="5"/>
        <v>0</v>
      </c>
      <c r="J112" s="11"/>
      <c r="K112" s="9">
        <f t="shared" si="6"/>
        <v>0</v>
      </c>
      <c r="L112" s="9">
        <f t="shared" si="7"/>
        <v>0</v>
      </c>
    </row>
    <row r="113" spans="1:12" ht="27.6" x14ac:dyDescent="0.3">
      <c r="A113" s="59">
        <v>21</v>
      </c>
      <c r="B113" s="6" t="s">
        <v>127</v>
      </c>
      <c r="C113" s="78" t="s">
        <v>30</v>
      </c>
      <c r="D113" s="7"/>
      <c r="E113" s="7">
        <v>130</v>
      </c>
      <c r="F113" s="8"/>
      <c r="G113" s="9">
        <f t="shared" si="4"/>
        <v>0</v>
      </c>
      <c r="H113" s="8"/>
      <c r="I113" s="9">
        <f t="shared" si="5"/>
        <v>0</v>
      </c>
      <c r="J113" s="11"/>
      <c r="K113" s="9">
        <f t="shared" si="6"/>
        <v>0</v>
      </c>
      <c r="L113" s="9">
        <f t="shared" si="7"/>
        <v>0</v>
      </c>
    </row>
    <row r="114" spans="1:12" ht="27.6" x14ac:dyDescent="0.3">
      <c r="A114" s="59">
        <v>22</v>
      </c>
      <c r="B114" s="24" t="s">
        <v>40</v>
      </c>
      <c r="C114" s="64" t="s">
        <v>11</v>
      </c>
      <c r="D114" s="8"/>
      <c r="E114" s="8">
        <v>25</v>
      </c>
      <c r="F114" s="8"/>
      <c r="G114" s="9">
        <f t="shared" si="4"/>
        <v>0</v>
      </c>
      <c r="H114" s="8"/>
      <c r="I114" s="9">
        <f t="shared" si="5"/>
        <v>0</v>
      </c>
      <c r="J114" s="8"/>
      <c r="K114" s="9">
        <f t="shared" si="6"/>
        <v>0</v>
      </c>
      <c r="L114" s="9">
        <f t="shared" si="7"/>
        <v>0</v>
      </c>
    </row>
    <row r="115" spans="1:12" x14ac:dyDescent="0.3">
      <c r="A115" s="65" t="s">
        <v>114</v>
      </c>
      <c r="B115" s="116" t="s">
        <v>214</v>
      </c>
      <c r="C115" s="64" t="s">
        <v>213</v>
      </c>
      <c r="D115" s="8"/>
      <c r="E115" s="8">
        <v>28</v>
      </c>
      <c r="F115" s="8"/>
      <c r="G115" s="9">
        <f t="shared" si="4"/>
        <v>0</v>
      </c>
      <c r="H115" s="8"/>
      <c r="I115" s="9">
        <f t="shared" si="5"/>
        <v>0</v>
      </c>
      <c r="J115" s="8"/>
      <c r="K115" s="9">
        <f t="shared" si="6"/>
        <v>0</v>
      </c>
      <c r="L115" s="9">
        <f t="shared" si="7"/>
        <v>0</v>
      </c>
    </row>
    <row r="116" spans="1:12" x14ac:dyDescent="0.3">
      <c r="A116" s="12"/>
      <c r="B116" s="39" t="s">
        <v>4</v>
      </c>
      <c r="C116" s="93"/>
      <c r="D116" s="11"/>
      <c r="E116" s="8"/>
      <c r="F116" s="16"/>
      <c r="G116" s="17">
        <f>SUM(G9:G115)</f>
        <v>0</v>
      </c>
      <c r="H116" s="13"/>
      <c r="I116" s="17">
        <f>SUM(I9:I115)</f>
        <v>0</v>
      </c>
      <c r="J116" s="13"/>
      <c r="K116" s="17">
        <f>SUM(K9:K115)</f>
        <v>0</v>
      </c>
      <c r="L116" s="17">
        <f>SUM(L9:L115)</f>
        <v>0</v>
      </c>
    </row>
    <row r="117" spans="1:12" x14ac:dyDescent="0.3">
      <c r="A117" s="12"/>
      <c r="B117" s="36" t="s">
        <v>3</v>
      </c>
      <c r="C117" s="94">
        <v>0.03</v>
      </c>
      <c r="D117" s="11"/>
      <c r="E117" s="8"/>
      <c r="F117" s="16"/>
      <c r="G117" s="8"/>
      <c r="H117" s="8"/>
      <c r="I117" s="8"/>
      <c r="J117" s="8"/>
      <c r="K117" s="9"/>
      <c r="L117" s="9">
        <f>G116*C117</f>
        <v>0</v>
      </c>
    </row>
    <row r="118" spans="1:12" x14ac:dyDescent="0.3">
      <c r="A118" s="38"/>
      <c r="B118" s="88" t="s">
        <v>4</v>
      </c>
      <c r="C118" s="93"/>
      <c r="D118" s="18"/>
      <c r="E118" s="19"/>
      <c r="F118" s="20"/>
      <c r="G118" s="19"/>
      <c r="H118" s="20"/>
      <c r="I118" s="20"/>
      <c r="J118" s="19"/>
      <c r="K118" s="21"/>
      <c r="L118" s="22">
        <f>L117+L116</f>
        <v>0</v>
      </c>
    </row>
    <row r="119" spans="1:12" x14ac:dyDescent="0.3">
      <c r="A119" s="38"/>
      <c r="B119" s="89" t="s">
        <v>5</v>
      </c>
      <c r="C119" s="95">
        <v>0.1</v>
      </c>
      <c r="D119" s="18"/>
      <c r="E119" s="19"/>
      <c r="F119" s="20"/>
      <c r="G119" s="19"/>
      <c r="H119" s="20"/>
      <c r="I119" s="20"/>
      <c r="J119" s="19"/>
      <c r="K119" s="21"/>
      <c r="L119" s="22">
        <f>L118*C119</f>
        <v>0</v>
      </c>
    </row>
    <row r="120" spans="1:12" x14ac:dyDescent="0.3">
      <c r="A120" s="38"/>
      <c r="B120" s="90" t="s">
        <v>4</v>
      </c>
      <c r="C120" s="96"/>
      <c r="D120" s="18"/>
      <c r="E120" s="19"/>
      <c r="F120" s="20"/>
      <c r="G120" s="19"/>
      <c r="H120" s="20"/>
      <c r="I120" s="20"/>
      <c r="J120" s="19"/>
      <c r="K120" s="21"/>
      <c r="L120" s="22">
        <f>L119+L118</f>
        <v>0</v>
      </c>
    </row>
    <row r="121" spans="1:12" x14ac:dyDescent="0.3">
      <c r="A121" s="12"/>
      <c r="B121" s="89" t="s">
        <v>34</v>
      </c>
      <c r="C121" s="95">
        <v>0.08</v>
      </c>
      <c r="D121" s="18"/>
      <c r="E121" s="8"/>
      <c r="F121" s="16"/>
      <c r="G121" s="8"/>
      <c r="H121" s="16"/>
      <c r="I121" s="16"/>
      <c r="J121" s="8"/>
      <c r="K121" s="9"/>
      <c r="L121" s="9">
        <f>L120*C121</f>
        <v>0</v>
      </c>
    </row>
    <row r="122" spans="1:12" x14ac:dyDescent="0.3">
      <c r="A122" s="12"/>
      <c r="B122" s="90" t="s">
        <v>4</v>
      </c>
      <c r="C122" s="96"/>
      <c r="D122" s="23"/>
      <c r="E122" s="8"/>
      <c r="F122" s="16"/>
      <c r="G122" s="8"/>
      <c r="H122" s="16"/>
      <c r="I122" s="16"/>
      <c r="J122" s="8"/>
      <c r="K122" s="9"/>
      <c r="L122" s="9">
        <f>L121+L120</f>
        <v>0</v>
      </c>
    </row>
    <row r="123" spans="1:12" x14ac:dyDescent="0.3">
      <c r="A123" s="12"/>
      <c r="B123" s="89" t="s">
        <v>6</v>
      </c>
      <c r="C123" s="94">
        <v>0.03</v>
      </c>
      <c r="D123" s="11"/>
      <c r="E123" s="8"/>
      <c r="F123" s="16"/>
      <c r="G123" s="8"/>
      <c r="H123" s="16"/>
      <c r="I123" s="16"/>
      <c r="J123" s="8"/>
      <c r="K123" s="9"/>
      <c r="L123" s="9">
        <f>L122*C123</f>
        <v>0</v>
      </c>
    </row>
    <row r="124" spans="1:12" x14ac:dyDescent="0.3">
      <c r="A124" s="12"/>
      <c r="B124" s="90" t="s">
        <v>32</v>
      </c>
      <c r="C124" s="93"/>
      <c r="D124" s="11"/>
      <c r="E124" s="8"/>
      <c r="F124" s="16"/>
      <c r="G124" s="8"/>
      <c r="H124" s="8"/>
      <c r="I124" s="8"/>
      <c r="J124" s="8"/>
      <c r="K124" s="9"/>
      <c r="L124" s="9">
        <f>L123+L122</f>
        <v>0</v>
      </c>
    </row>
    <row r="125" spans="1:12" x14ac:dyDescent="0.3">
      <c r="A125" s="12"/>
      <c r="B125" s="10" t="s">
        <v>33</v>
      </c>
      <c r="C125" s="94">
        <v>0.18</v>
      </c>
      <c r="D125" s="11"/>
      <c r="E125" s="11"/>
      <c r="F125" s="11"/>
      <c r="G125" s="11"/>
      <c r="H125" s="11"/>
      <c r="I125" s="11"/>
      <c r="J125" s="11"/>
      <c r="K125" s="11"/>
      <c r="L125" s="71">
        <f>L124*C125</f>
        <v>0</v>
      </c>
    </row>
    <row r="126" spans="1:12" x14ac:dyDescent="0.3">
      <c r="A126" s="12"/>
      <c r="B126" s="37" t="s">
        <v>7</v>
      </c>
      <c r="C126" s="5"/>
      <c r="D126" s="11"/>
      <c r="E126" s="11"/>
      <c r="F126" s="11"/>
      <c r="G126" s="11"/>
      <c r="H126" s="11"/>
      <c r="I126" s="11"/>
      <c r="J126" s="11"/>
      <c r="K126" s="11"/>
      <c r="L126" s="23">
        <f>SUM(L124:L125)</f>
        <v>0</v>
      </c>
    </row>
  </sheetData>
  <mergeCells count="12">
    <mergeCell ref="J4:K4"/>
    <mergeCell ref="L4:L5"/>
    <mergeCell ref="A2:L2"/>
    <mergeCell ref="H3:J3"/>
    <mergeCell ref="K3:L3"/>
    <mergeCell ref="A4:A5"/>
    <mergeCell ref="B4:B5"/>
    <mergeCell ref="C4:C5"/>
    <mergeCell ref="D4:D5"/>
    <mergeCell ref="E4:E5"/>
    <mergeCell ref="F4:G4"/>
    <mergeCell ref="H4:I4"/>
  </mergeCells>
  <conditionalFormatting sqref="C32">
    <cfRule type="cellIs" dxfId="0" priority="1" stopIfTrue="1" operator="equal">
      <formula>8223.307275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6" tint="-0.249977111117893"/>
  </sheetPr>
  <dimension ref="A1:L165"/>
  <sheetViews>
    <sheetView topLeftCell="A133" zoomScaleNormal="100" workbookViewId="0">
      <selection activeCell="H147" sqref="H147"/>
    </sheetView>
  </sheetViews>
  <sheetFormatPr defaultColWidth="9.109375" defaultRowHeight="14.4" x14ac:dyDescent="0.3"/>
  <cols>
    <col min="1" max="1" width="4.88671875" style="53" customWidth="1"/>
    <col min="2" max="2" width="73.77734375" style="51" customWidth="1"/>
    <col min="3" max="3" width="7.33203125" style="51" customWidth="1"/>
    <col min="4" max="5" width="9.33203125" style="51" bestFit="1" customWidth="1"/>
    <col min="6" max="6" width="10" style="51" customWidth="1"/>
    <col min="7" max="7" width="11.5546875" style="51" customWidth="1"/>
    <col min="8" max="8" width="9.33203125" style="51" bestFit="1" customWidth="1"/>
    <col min="9" max="9" width="11.5546875" style="51" customWidth="1"/>
    <col min="10" max="10" width="9.33203125" style="51" bestFit="1" customWidth="1"/>
    <col min="11" max="11" width="11.21875" style="51" customWidth="1"/>
    <col min="12" max="12" width="13.5546875" style="51" bestFit="1" customWidth="1"/>
    <col min="13" max="16384" width="9.109375" style="51"/>
  </cols>
  <sheetData>
    <row r="1" spans="1:12" x14ac:dyDescent="0.3">
      <c r="A1" s="4"/>
      <c r="B1" s="91" t="s">
        <v>29</v>
      </c>
      <c r="C1" s="4"/>
      <c r="D1" s="4"/>
      <c r="E1" s="4"/>
      <c r="F1" s="1"/>
      <c r="G1" s="1"/>
      <c r="H1" s="2"/>
      <c r="I1" s="1"/>
      <c r="J1" s="1"/>
      <c r="K1" s="1"/>
      <c r="L1" s="1"/>
    </row>
    <row r="2" spans="1:12" ht="22.8" customHeight="1" x14ac:dyDescent="0.3">
      <c r="A2" s="122" t="s">
        <v>129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</row>
    <row r="3" spans="1:12" x14ac:dyDescent="0.3">
      <c r="A3" s="54"/>
      <c r="B3" s="54" t="s">
        <v>128</v>
      </c>
      <c r="C3" s="54"/>
      <c r="D3" s="54"/>
      <c r="E3" s="54"/>
      <c r="F3" s="54"/>
      <c r="G3" s="3"/>
      <c r="H3" s="123" t="s">
        <v>8</v>
      </c>
      <c r="I3" s="123"/>
      <c r="J3" s="123"/>
      <c r="K3" s="133">
        <f>L165</f>
        <v>0</v>
      </c>
      <c r="L3" s="133"/>
    </row>
    <row r="4" spans="1:12" x14ac:dyDescent="0.3">
      <c r="A4" s="124" t="s">
        <v>18</v>
      </c>
      <c r="B4" s="124" t="s">
        <v>19</v>
      </c>
      <c r="C4" s="124" t="s">
        <v>20</v>
      </c>
      <c r="D4" s="126" t="s">
        <v>21</v>
      </c>
      <c r="E4" s="126" t="s">
        <v>22</v>
      </c>
      <c r="F4" s="128" t="s">
        <v>23</v>
      </c>
      <c r="G4" s="129"/>
      <c r="H4" s="130" t="s">
        <v>24</v>
      </c>
      <c r="I4" s="129"/>
      <c r="J4" s="131" t="s">
        <v>25</v>
      </c>
      <c r="K4" s="132"/>
      <c r="L4" s="124" t="s">
        <v>4</v>
      </c>
    </row>
    <row r="5" spans="1:12" x14ac:dyDescent="0.3">
      <c r="A5" s="125"/>
      <c r="B5" s="125"/>
      <c r="C5" s="125"/>
      <c r="D5" s="127"/>
      <c r="E5" s="127"/>
      <c r="F5" s="55" t="s">
        <v>26</v>
      </c>
      <c r="G5" s="55" t="s">
        <v>4</v>
      </c>
      <c r="H5" s="55" t="s">
        <v>26</v>
      </c>
      <c r="I5" s="55" t="s">
        <v>4</v>
      </c>
      <c r="J5" s="55" t="s">
        <v>26</v>
      </c>
      <c r="K5" s="55" t="s">
        <v>4</v>
      </c>
      <c r="L5" s="125"/>
    </row>
    <row r="6" spans="1:12" x14ac:dyDescent="0.3">
      <c r="A6" s="56">
        <v>1</v>
      </c>
      <c r="B6" s="57">
        <v>2</v>
      </c>
      <c r="C6" s="57">
        <v>3</v>
      </c>
      <c r="D6" s="57">
        <v>4</v>
      </c>
      <c r="E6" s="57">
        <v>5</v>
      </c>
      <c r="F6" s="57">
        <v>6</v>
      </c>
      <c r="G6" s="57">
        <v>7</v>
      </c>
      <c r="H6" s="57">
        <v>8</v>
      </c>
      <c r="I6" s="57">
        <v>9</v>
      </c>
      <c r="J6" s="57">
        <v>10</v>
      </c>
      <c r="K6" s="57">
        <v>11</v>
      </c>
      <c r="L6" s="57">
        <v>12</v>
      </c>
    </row>
    <row r="7" spans="1:12" ht="18.600000000000001" customHeight="1" x14ac:dyDescent="0.3">
      <c r="A7" s="56"/>
      <c r="B7" s="70" t="s">
        <v>50</v>
      </c>
      <c r="C7" s="66"/>
      <c r="D7" s="57"/>
      <c r="E7" s="57"/>
      <c r="F7" s="57"/>
      <c r="G7" s="57"/>
      <c r="H7" s="57"/>
      <c r="I7" s="57"/>
      <c r="J7" s="57"/>
      <c r="K7" s="57"/>
      <c r="L7" s="57"/>
    </row>
    <row r="8" spans="1:12" ht="28.2" customHeight="1" x14ac:dyDescent="0.3">
      <c r="A8" s="12">
        <v>1</v>
      </c>
      <c r="B8" s="67" t="s">
        <v>134</v>
      </c>
      <c r="C8" s="74" t="s">
        <v>11</v>
      </c>
      <c r="D8" s="98"/>
      <c r="E8" s="68">
        <f>23*0.8+1.6</f>
        <v>20.000000000000004</v>
      </c>
      <c r="F8" s="69"/>
      <c r="G8" s="9">
        <f t="shared" ref="G8:G71" si="0">F8*E8</f>
        <v>0</v>
      </c>
      <c r="H8" s="26"/>
      <c r="I8" s="9">
        <f t="shared" ref="I8:I71" si="1">H8*E8</f>
        <v>0</v>
      </c>
      <c r="J8" s="26"/>
      <c r="K8" s="9">
        <f t="shared" ref="K8:K71" si="2">J8*E8</f>
        <v>0</v>
      </c>
      <c r="L8" s="9">
        <f t="shared" ref="L8:L71" si="3">G8+I8+K8</f>
        <v>0</v>
      </c>
    </row>
    <row r="9" spans="1:12" x14ac:dyDescent="0.3">
      <c r="A9" s="12"/>
      <c r="B9" s="25" t="s">
        <v>10</v>
      </c>
      <c r="C9" s="64" t="s">
        <v>31</v>
      </c>
      <c r="D9" s="16">
        <v>1</v>
      </c>
      <c r="E9" s="16">
        <f>E8*D9</f>
        <v>20.000000000000004</v>
      </c>
      <c r="F9" s="26"/>
      <c r="G9" s="9">
        <f t="shared" si="0"/>
        <v>0</v>
      </c>
      <c r="H9" s="26"/>
      <c r="I9" s="9">
        <f t="shared" si="1"/>
        <v>0</v>
      </c>
      <c r="J9" s="26"/>
      <c r="K9" s="9">
        <f t="shared" si="2"/>
        <v>0</v>
      </c>
      <c r="L9" s="9">
        <f t="shared" si="3"/>
        <v>0</v>
      </c>
    </row>
    <row r="10" spans="1:12" x14ac:dyDescent="0.3">
      <c r="A10" s="12"/>
      <c r="B10" s="27" t="s">
        <v>73</v>
      </c>
      <c r="C10" s="75" t="s">
        <v>54</v>
      </c>
      <c r="D10" s="26">
        <v>0.125</v>
      </c>
      <c r="E10" s="26">
        <f>D10*E8</f>
        <v>2.5000000000000004</v>
      </c>
      <c r="F10" s="26"/>
      <c r="G10" s="9">
        <f t="shared" si="0"/>
        <v>0</v>
      </c>
      <c r="H10" s="26"/>
      <c r="I10" s="9">
        <f t="shared" si="1"/>
        <v>0</v>
      </c>
      <c r="J10" s="26"/>
      <c r="K10" s="9">
        <f t="shared" si="2"/>
        <v>0</v>
      </c>
      <c r="L10" s="9">
        <f t="shared" si="3"/>
        <v>0</v>
      </c>
    </row>
    <row r="11" spans="1:12" x14ac:dyDescent="0.3">
      <c r="A11" s="12"/>
      <c r="B11" s="27" t="s">
        <v>71</v>
      </c>
      <c r="C11" s="64" t="s">
        <v>30</v>
      </c>
      <c r="D11" s="26">
        <v>1.05</v>
      </c>
      <c r="E11" s="26">
        <f>D11*E9</f>
        <v>21.000000000000004</v>
      </c>
      <c r="F11" s="26"/>
      <c r="G11" s="9">
        <f t="shared" si="0"/>
        <v>0</v>
      </c>
      <c r="H11" s="26"/>
      <c r="I11" s="9">
        <f t="shared" si="1"/>
        <v>0</v>
      </c>
      <c r="J11" s="26"/>
      <c r="K11" s="9">
        <f t="shared" si="2"/>
        <v>0</v>
      </c>
      <c r="L11" s="9">
        <f t="shared" si="3"/>
        <v>0</v>
      </c>
    </row>
    <row r="12" spans="1:12" ht="27.6" x14ac:dyDescent="0.3">
      <c r="A12" s="12"/>
      <c r="B12" s="27" t="s">
        <v>77</v>
      </c>
      <c r="C12" s="64" t="s">
        <v>31</v>
      </c>
      <c r="D12" s="26">
        <v>1</v>
      </c>
      <c r="E12" s="26">
        <f>E8*D12</f>
        <v>20.000000000000004</v>
      </c>
      <c r="F12" s="26"/>
      <c r="G12" s="9">
        <f t="shared" si="0"/>
        <v>0</v>
      </c>
      <c r="H12" s="26"/>
      <c r="I12" s="9">
        <f t="shared" si="1"/>
        <v>0</v>
      </c>
      <c r="J12" s="26"/>
      <c r="K12" s="9">
        <f t="shared" si="2"/>
        <v>0</v>
      </c>
      <c r="L12" s="9">
        <f t="shared" si="3"/>
        <v>0</v>
      </c>
    </row>
    <row r="13" spans="1:12" x14ac:dyDescent="0.3">
      <c r="A13" s="12"/>
      <c r="B13" s="27" t="s">
        <v>72</v>
      </c>
      <c r="C13" s="75" t="s">
        <v>54</v>
      </c>
      <c r="D13" s="26">
        <v>0.15</v>
      </c>
      <c r="E13" s="26">
        <f>D13*E11</f>
        <v>3.1500000000000004</v>
      </c>
      <c r="F13" s="26"/>
      <c r="G13" s="9">
        <f t="shared" si="0"/>
        <v>0</v>
      </c>
      <c r="H13" s="26"/>
      <c r="I13" s="9">
        <f t="shared" si="1"/>
        <v>0</v>
      </c>
      <c r="J13" s="26"/>
      <c r="K13" s="9">
        <f t="shared" si="2"/>
        <v>0</v>
      </c>
      <c r="L13" s="9">
        <f t="shared" si="3"/>
        <v>0</v>
      </c>
    </row>
    <row r="14" spans="1:12" x14ac:dyDescent="0.3">
      <c r="A14" s="12"/>
      <c r="B14" s="27" t="s">
        <v>74</v>
      </c>
      <c r="C14" s="64" t="s">
        <v>31</v>
      </c>
      <c r="D14" s="26">
        <v>1.05</v>
      </c>
      <c r="E14" s="26">
        <f>E8*D14</f>
        <v>21.000000000000004</v>
      </c>
      <c r="F14" s="26"/>
      <c r="G14" s="9">
        <f t="shared" si="0"/>
        <v>0</v>
      </c>
      <c r="H14" s="26"/>
      <c r="I14" s="9">
        <f t="shared" si="1"/>
        <v>0</v>
      </c>
      <c r="J14" s="26"/>
      <c r="K14" s="9">
        <f t="shared" si="2"/>
        <v>0</v>
      </c>
      <c r="L14" s="9">
        <f t="shared" si="3"/>
        <v>0</v>
      </c>
    </row>
    <row r="15" spans="1:12" x14ac:dyDescent="0.3">
      <c r="A15" s="12"/>
      <c r="B15" s="27" t="s">
        <v>9</v>
      </c>
      <c r="C15" s="75" t="s">
        <v>0</v>
      </c>
      <c r="D15" s="26">
        <v>1</v>
      </c>
      <c r="E15" s="26">
        <f>E8*D15</f>
        <v>20.000000000000004</v>
      </c>
      <c r="F15" s="26"/>
      <c r="G15" s="9">
        <f t="shared" si="0"/>
        <v>0</v>
      </c>
      <c r="H15" s="26"/>
      <c r="I15" s="9">
        <f t="shared" si="1"/>
        <v>0</v>
      </c>
      <c r="J15" s="26"/>
      <c r="K15" s="9">
        <f t="shared" si="2"/>
        <v>0</v>
      </c>
      <c r="L15" s="9">
        <f t="shared" si="3"/>
        <v>0</v>
      </c>
    </row>
    <row r="16" spans="1:12" x14ac:dyDescent="0.3">
      <c r="A16" s="59">
        <v>2</v>
      </c>
      <c r="B16" s="60" t="s">
        <v>48</v>
      </c>
      <c r="C16" s="74" t="s">
        <v>11</v>
      </c>
      <c r="D16" s="61"/>
      <c r="E16" s="62">
        <v>6</v>
      </c>
      <c r="F16" s="63"/>
      <c r="G16" s="9">
        <f t="shared" si="0"/>
        <v>0</v>
      </c>
      <c r="H16" s="30"/>
      <c r="I16" s="9">
        <f t="shared" si="1"/>
        <v>0</v>
      </c>
      <c r="J16" s="30"/>
      <c r="K16" s="9">
        <f t="shared" si="2"/>
        <v>0</v>
      </c>
      <c r="L16" s="9">
        <f t="shared" si="3"/>
        <v>0</v>
      </c>
    </row>
    <row r="17" spans="1:12" x14ac:dyDescent="0.3">
      <c r="A17" s="59"/>
      <c r="B17" s="25" t="s">
        <v>10</v>
      </c>
      <c r="C17" s="64" t="s">
        <v>31</v>
      </c>
      <c r="D17" s="16">
        <v>1</v>
      </c>
      <c r="E17" s="16">
        <f>D17*E16</f>
        <v>6</v>
      </c>
      <c r="F17" s="26"/>
      <c r="G17" s="9">
        <f t="shared" si="0"/>
        <v>0</v>
      </c>
      <c r="H17" s="26"/>
      <c r="I17" s="9">
        <f t="shared" si="1"/>
        <v>0</v>
      </c>
      <c r="J17" s="31"/>
      <c r="K17" s="9">
        <f t="shared" si="2"/>
        <v>0</v>
      </c>
      <c r="L17" s="9">
        <f t="shared" si="3"/>
        <v>0</v>
      </c>
    </row>
    <row r="18" spans="1:12" x14ac:dyDescent="0.3">
      <c r="A18" s="65"/>
      <c r="B18" s="27" t="s">
        <v>49</v>
      </c>
      <c r="C18" s="75" t="s">
        <v>30</v>
      </c>
      <c r="D18" s="26">
        <v>0.05</v>
      </c>
      <c r="E18" s="26">
        <f>E16*D18:D1097</f>
        <v>0.30000000000000004</v>
      </c>
      <c r="F18" s="26"/>
      <c r="G18" s="9">
        <f t="shared" si="0"/>
        <v>0</v>
      </c>
      <c r="H18" s="26"/>
      <c r="I18" s="9">
        <f t="shared" si="1"/>
        <v>0</v>
      </c>
      <c r="J18" s="26"/>
      <c r="K18" s="9">
        <f t="shared" si="2"/>
        <v>0</v>
      </c>
      <c r="L18" s="9">
        <f t="shared" si="3"/>
        <v>0</v>
      </c>
    </row>
    <row r="19" spans="1:12" x14ac:dyDescent="0.3">
      <c r="A19" s="65"/>
      <c r="B19" s="27" t="s">
        <v>51</v>
      </c>
      <c r="C19" s="75" t="s">
        <v>1</v>
      </c>
      <c r="D19" s="26">
        <v>3.5</v>
      </c>
      <c r="E19" s="26">
        <f>E16*D19</f>
        <v>21</v>
      </c>
      <c r="F19" s="26"/>
      <c r="G19" s="9">
        <f t="shared" si="0"/>
        <v>0</v>
      </c>
      <c r="H19" s="26"/>
      <c r="I19" s="9">
        <f t="shared" si="1"/>
        <v>0</v>
      </c>
      <c r="J19" s="26"/>
      <c r="K19" s="9">
        <f t="shared" si="2"/>
        <v>0</v>
      </c>
      <c r="L19" s="9">
        <f t="shared" si="3"/>
        <v>0</v>
      </c>
    </row>
    <row r="20" spans="1:12" x14ac:dyDescent="0.3">
      <c r="A20" s="65"/>
      <c r="B20" s="27" t="s">
        <v>52</v>
      </c>
      <c r="C20" s="75" t="s">
        <v>1</v>
      </c>
      <c r="D20" s="26">
        <v>0.63</v>
      </c>
      <c r="E20" s="26">
        <f>E17*D20</f>
        <v>3.7800000000000002</v>
      </c>
      <c r="F20" s="26"/>
      <c r="G20" s="9">
        <f t="shared" si="0"/>
        <v>0</v>
      </c>
      <c r="H20" s="26"/>
      <c r="I20" s="9">
        <f t="shared" si="1"/>
        <v>0</v>
      </c>
      <c r="J20" s="26"/>
      <c r="K20" s="9">
        <f t="shared" si="2"/>
        <v>0</v>
      </c>
      <c r="L20" s="9">
        <f t="shared" si="3"/>
        <v>0</v>
      </c>
    </row>
    <row r="21" spans="1:12" x14ac:dyDescent="0.3">
      <c r="A21" s="65"/>
      <c r="B21" s="84" t="s">
        <v>9</v>
      </c>
      <c r="C21" s="64" t="s">
        <v>0</v>
      </c>
      <c r="D21" s="16">
        <v>0.5</v>
      </c>
      <c r="E21" s="16">
        <f>D21*E16</f>
        <v>3</v>
      </c>
      <c r="F21" s="16"/>
      <c r="G21" s="9">
        <f t="shared" si="0"/>
        <v>0</v>
      </c>
      <c r="H21" s="16"/>
      <c r="I21" s="9">
        <f t="shared" si="1"/>
        <v>0</v>
      </c>
      <c r="J21" s="16"/>
      <c r="K21" s="9">
        <f t="shared" si="2"/>
        <v>0</v>
      </c>
      <c r="L21" s="9">
        <f t="shared" si="3"/>
        <v>0</v>
      </c>
    </row>
    <row r="22" spans="1:12" ht="30.6" customHeight="1" x14ac:dyDescent="0.3">
      <c r="A22" s="12">
        <v>3</v>
      </c>
      <c r="B22" s="67" t="s">
        <v>66</v>
      </c>
      <c r="C22" s="97" t="s">
        <v>54</v>
      </c>
      <c r="D22" s="98"/>
      <c r="E22" s="68">
        <v>0.35</v>
      </c>
      <c r="F22" s="69"/>
      <c r="G22" s="9">
        <f t="shared" si="0"/>
        <v>0</v>
      </c>
      <c r="H22" s="26"/>
      <c r="I22" s="9">
        <f t="shared" si="1"/>
        <v>0</v>
      </c>
      <c r="J22" s="26"/>
      <c r="K22" s="9">
        <f t="shared" si="2"/>
        <v>0</v>
      </c>
      <c r="L22" s="9">
        <f t="shared" si="3"/>
        <v>0</v>
      </c>
    </row>
    <row r="23" spans="1:12" x14ac:dyDescent="0.3">
      <c r="A23" s="12"/>
      <c r="B23" s="25" t="s">
        <v>10</v>
      </c>
      <c r="C23" s="64" t="s">
        <v>31</v>
      </c>
      <c r="D23" s="16">
        <v>1</v>
      </c>
      <c r="E23" s="16">
        <f>E22*D23</f>
        <v>0.35</v>
      </c>
      <c r="F23" s="26"/>
      <c r="G23" s="9">
        <f t="shared" si="0"/>
        <v>0</v>
      </c>
      <c r="H23" s="26"/>
      <c r="I23" s="9">
        <f t="shared" si="1"/>
        <v>0</v>
      </c>
      <c r="J23" s="26"/>
      <c r="K23" s="9">
        <f t="shared" si="2"/>
        <v>0</v>
      </c>
      <c r="L23" s="9">
        <f t="shared" si="3"/>
        <v>0</v>
      </c>
    </row>
    <row r="24" spans="1:12" x14ac:dyDescent="0.3">
      <c r="A24" s="12"/>
      <c r="B24" s="27" t="s">
        <v>53</v>
      </c>
      <c r="C24" s="75" t="s">
        <v>54</v>
      </c>
      <c r="D24" s="26">
        <v>1.2</v>
      </c>
      <c r="E24" s="26">
        <f>D24*E22</f>
        <v>0.42</v>
      </c>
      <c r="F24" s="26"/>
      <c r="G24" s="9">
        <f t="shared" si="0"/>
        <v>0</v>
      </c>
      <c r="H24" s="26"/>
      <c r="I24" s="9">
        <f t="shared" si="1"/>
        <v>0</v>
      </c>
      <c r="J24" s="26"/>
      <c r="K24" s="9">
        <f t="shared" si="2"/>
        <v>0</v>
      </c>
      <c r="L24" s="9">
        <f t="shared" si="3"/>
        <v>0</v>
      </c>
    </row>
    <row r="25" spans="1:12" x14ac:dyDescent="0.3">
      <c r="A25" s="12"/>
      <c r="B25" s="27" t="s">
        <v>56</v>
      </c>
      <c r="C25" s="64" t="s">
        <v>31</v>
      </c>
      <c r="D25" s="26">
        <v>0.5</v>
      </c>
      <c r="E25" s="26">
        <f>D25*E23</f>
        <v>0.17499999999999999</v>
      </c>
      <c r="F25" s="26"/>
      <c r="G25" s="9">
        <f t="shared" si="0"/>
        <v>0</v>
      </c>
      <c r="H25" s="26"/>
      <c r="I25" s="9">
        <f t="shared" si="1"/>
        <v>0</v>
      </c>
      <c r="J25" s="26"/>
      <c r="K25" s="9">
        <f t="shared" si="2"/>
        <v>0</v>
      </c>
      <c r="L25" s="9">
        <f t="shared" si="3"/>
        <v>0</v>
      </c>
    </row>
    <row r="26" spans="1:12" x14ac:dyDescent="0.3">
      <c r="A26" s="12"/>
      <c r="B26" s="27" t="s">
        <v>55</v>
      </c>
      <c r="C26" s="75" t="s">
        <v>30</v>
      </c>
      <c r="D26" s="26"/>
      <c r="E26" s="26">
        <v>8</v>
      </c>
      <c r="F26" s="26"/>
      <c r="G26" s="9">
        <f t="shared" si="0"/>
        <v>0</v>
      </c>
      <c r="H26" s="26"/>
      <c r="I26" s="9">
        <f t="shared" si="1"/>
        <v>0</v>
      </c>
      <c r="J26" s="26"/>
      <c r="K26" s="9">
        <f t="shared" si="2"/>
        <v>0</v>
      </c>
      <c r="L26" s="9">
        <f t="shared" si="3"/>
        <v>0</v>
      </c>
    </row>
    <row r="27" spans="1:12" x14ac:dyDescent="0.3">
      <c r="A27" s="12"/>
      <c r="B27" s="27" t="s">
        <v>9</v>
      </c>
      <c r="C27" s="75" t="s">
        <v>0</v>
      </c>
      <c r="D27" s="26">
        <v>4</v>
      </c>
      <c r="E27" s="26">
        <f>E22*D27</f>
        <v>1.4</v>
      </c>
      <c r="F27" s="26"/>
      <c r="G27" s="9">
        <f t="shared" si="0"/>
        <v>0</v>
      </c>
      <c r="H27" s="26"/>
      <c r="I27" s="9">
        <f t="shared" si="1"/>
        <v>0</v>
      </c>
      <c r="J27" s="26"/>
      <c r="K27" s="9">
        <f t="shared" si="2"/>
        <v>0</v>
      </c>
      <c r="L27" s="9">
        <f t="shared" si="3"/>
        <v>0</v>
      </c>
    </row>
    <row r="28" spans="1:12" ht="27.6" x14ac:dyDescent="0.3">
      <c r="A28" s="59">
        <v>4</v>
      </c>
      <c r="B28" s="60" t="s">
        <v>62</v>
      </c>
      <c r="C28" s="74" t="s">
        <v>37</v>
      </c>
      <c r="D28" s="62"/>
      <c r="E28" s="62">
        <f>1.3*4+1.15*4+1.35*3.85+1.8*1.2</f>
        <v>17.157500000000002</v>
      </c>
      <c r="F28" s="63"/>
      <c r="G28" s="9">
        <f t="shared" si="0"/>
        <v>0</v>
      </c>
      <c r="H28" s="30"/>
      <c r="I28" s="9">
        <f t="shared" si="1"/>
        <v>0</v>
      </c>
      <c r="J28" s="30"/>
      <c r="K28" s="9">
        <f t="shared" si="2"/>
        <v>0</v>
      </c>
      <c r="L28" s="9">
        <f t="shared" si="3"/>
        <v>0</v>
      </c>
    </row>
    <row r="29" spans="1:12" x14ac:dyDescent="0.3">
      <c r="A29" s="59"/>
      <c r="B29" s="25" t="s">
        <v>10</v>
      </c>
      <c r="C29" s="64" t="s">
        <v>31</v>
      </c>
      <c r="D29" s="16">
        <v>1</v>
      </c>
      <c r="E29" s="16">
        <f>D29*E28</f>
        <v>17.157500000000002</v>
      </c>
      <c r="F29" s="26"/>
      <c r="G29" s="9">
        <f t="shared" si="0"/>
        <v>0</v>
      </c>
      <c r="H29" s="26"/>
      <c r="I29" s="9">
        <f t="shared" si="1"/>
        <v>0</v>
      </c>
      <c r="J29" s="31"/>
      <c r="K29" s="9">
        <f t="shared" si="2"/>
        <v>0</v>
      </c>
      <c r="L29" s="9">
        <f t="shared" si="3"/>
        <v>0</v>
      </c>
    </row>
    <row r="30" spans="1:12" ht="18" customHeight="1" x14ac:dyDescent="0.3">
      <c r="A30" s="65"/>
      <c r="B30" s="27" t="s">
        <v>63</v>
      </c>
      <c r="C30" s="75" t="s">
        <v>54</v>
      </c>
      <c r="D30" s="26">
        <v>7.4999999999999997E-2</v>
      </c>
      <c r="E30" s="26">
        <f>E28*D30:D1109</f>
        <v>1.2868125000000001</v>
      </c>
      <c r="F30" s="26"/>
      <c r="G30" s="9">
        <f t="shared" si="0"/>
        <v>0</v>
      </c>
      <c r="H30" s="26"/>
      <c r="I30" s="9">
        <f t="shared" si="1"/>
        <v>0</v>
      </c>
      <c r="J30" s="26"/>
      <c r="K30" s="9">
        <f t="shared" si="2"/>
        <v>0</v>
      </c>
      <c r="L30" s="9">
        <f t="shared" si="3"/>
        <v>0</v>
      </c>
    </row>
    <row r="31" spans="1:12" x14ac:dyDescent="0.3">
      <c r="A31" s="65"/>
      <c r="B31" s="84" t="s">
        <v>9</v>
      </c>
      <c r="C31" s="64" t="s">
        <v>0</v>
      </c>
      <c r="D31" s="16">
        <v>0.5</v>
      </c>
      <c r="E31" s="16">
        <f>D31*E28</f>
        <v>8.5787500000000012</v>
      </c>
      <c r="F31" s="16"/>
      <c r="G31" s="9">
        <f t="shared" si="0"/>
        <v>0</v>
      </c>
      <c r="H31" s="16"/>
      <c r="I31" s="9">
        <f t="shared" si="1"/>
        <v>0</v>
      </c>
      <c r="J31" s="16"/>
      <c r="K31" s="9">
        <f t="shared" si="2"/>
        <v>0</v>
      </c>
      <c r="L31" s="9">
        <f t="shared" si="3"/>
        <v>0</v>
      </c>
    </row>
    <row r="32" spans="1:12" x14ac:dyDescent="0.3">
      <c r="A32" s="59">
        <v>5</v>
      </c>
      <c r="B32" s="60" t="s">
        <v>64</v>
      </c>
      <c r="C32" s="74" t="s">
        <v>37</v>
      </c>
      <c r="D32" s="62"/>
      <c r="E32" s="62">
        <f>1.3*4+1.15*4+1.35*3.85+1.8*1.2</f>
        <v>17.157500000000002</v>
      </c>
      <c r="F32" s="63"/>
      <c r="G32" s="9">
        <f t="shared" si="0"/>
        <v>0</v>
      </c>
      <c r="H32" s="30"/>
      <c r="I32" s="9">
        <f t="shared" si="1"/>
        <v>0</v>
      </c>
      <c r="J32" s="30"/>
      <c r="K32" s="9">
        <f t="shared" si="2"/>
        <v>0</v>
      </c>
      <c r="L32" s="9">
        <f t="shared" si="3"/>
        <v>0</v>
      </c>
    </row>
    <row r="33" spans="1:12" x14ac:dyDescent="0.3">
      <c r="A33" s="59"/>
      <c r="B33" s="25" t="s">
        <v>10</v>
      </c>
      <c r="C33" s="64" t="s">
        <v>31</v>
      </c>
      <c r="D33" s="16">
        <v>1</v>
      </c>
      <c r="E33" s="16">
        <f>D33*E32</f>
        <v>17.157500000000002</v>
      </c>
      <c r="F33" s="26"/>
      <c r="G33" s="9">
        <f t="shared" si="0"/>
        <v>0</v>
      </c>
      <c r="H33" s="26"/>
      <c r="I33" s="9">
        <f t="shared" si="1"/>
        <v>0</v>
      </c>
      <c r="J33" s="31"/>
      <c r="K33" s="9">
        <f t="shared" si="2"/>
        <v>0</v>
      </c>
      <c r="L33" s="9">
        <f t="shared" si="3"/>
        <v>0</v>
      </c>
    </row>
    <row r="34" spans="1:12" x14ac:dyDescent="0.3">
      <c r="A34" s="65"/>
      <c r="B34" s="27" t="s">
        <v>65</v>
      </c>
      <c r="C34" s="75" t="s">
        <v>1</v>
      </c>
      <c r="D34" s="26">
        <v>0.8</v>
      </c>
      <c r="E34" s="26">
        <f>E32*D34:D1113</f>
        <v>13.726000000000003</v>
      </c>
      <c r="F34" s="26"/>
      <c r="G34" s="9">
        <f t="shared" si="0"/>
        <v>0</v>
      </c>
      <c r="H34" s="26"/>
      <c r="I34" s="9">
        <f t="shared" si="1"/>
        <v>0</v>
      </c>
      <c r="J34" s="26"/>
      <c r="K34" s="9">
        <f t="shared" si="2"/>
        <v>0</v>
      </c>
      <c r="L34" s="9">
        <f t="shared" si="3"/>
        <v>0</v>
      </c>
    </row>
    <row r="35" spans="1:12" x14ac:dyDescent="0.3">
      <c r="A35" s="65"/>
      <c r="B35" s="84" t="s">
        <v>9</v>
      </c>
      <c r="C35" s="64" t="s">
        <v>0</v>
      </c>
      <c r="D35" s="16">
        <v>0.5</v>
      </c>
      <c r="E35" s="16">
        <f>D35*E32</f>
        <v>8.5787500000000012</v>
      </c>
      <c r="F35" s="16"/>
      <c r="G35" s="9">
        <f t="shared" si="0"/>
        <v>0</v>
      </c>
      <c r="H35" s="16"/>
      <c r="I35" s="9">
        <f t="shared" si="1"/>
        <v>0</v>
      </c>
      <c r="J35" s="16"/>
      <c r="K35" s="9">
        <f t="shared" si="2"/>
        <v>0</v>
      </c>
      <c r="L35" s="9">
        <f t="shared" si="3"/>
        <v>0</v>
      </c>
    </row>
    <row r="36" spans="1:12" x14ac:dyDescent="0.3">
      <c r="A36" s="12">
        <v>6</v>
      </c>
      <c r="B36" s="67" t="s">
        <v>57</v>
      </c>
      <c r="C36" s="74" t="s">
        <v>37</v>
      </c>
      <c r="D36" s="98"/>
      <c r="E36" s="68">
        <v>3.5</v>
      </c>
      <c r="F36" s="69"/>
      <c r="G36" s="9">
        <f t="shared" si="0"/>
        <v>0</v>
      </c>
      <c r="H36" s="26"/>
      <c r="I36" s="9">
        <f t="shared" si="1"/>
        <v>0</v>
      </c>
      <c r="J36" s="26"/>
      <c r="K36" s="9">
        <f t="shared" si="2"/>
        <v>0</v>
      </c>
      <c r="L36" s="9">
        <f t="shared" si="3"/>
        <v>0</v>
      </c>
    </row>
    <row r="37" spans="1:12" x14ac:dyDescent="0.3">
      <c r="A37" s="12"/>
      <c r="B37" s="25" t="s">
        <v>10</v>
      </c>
      <c r="C37" s="64" t="s">
        <v>31</v>
      </c>
      <c r="D37" s="16">
        <v>1</v>
      </c>
      <c r="E37" s="16">
        <f>E36*D37</f>
        <v>3.5</v>
      </c>
      <c r="F37" s="26"/>
      <c r="G37" s="9">
        <f t="shared" si="0"/>
        <v>0</v>
      </c>
      <c r="H37" s="26"/>
      <c r="I37" s="9">
        <f t="shared" si="1"/>
        <v>0</v>
      </c>
      <c r="J37" s="26"/>
      <c r="K37" s="9">
        <f t="shared" si="2"/>
        <v>0</v>
      </c>
      <c r="L37" s="9">
        <f t="shared" si="3"/>
        <v>0</v>
      </c>
    </row>
    <row r="38" spans="1:12" x14ac:dyDescent="0.3">
      <c r="A38" s="12"/>
      <c r="B38" s="27" t="s">
        <v>75</v>
      </c>
      <c r="C38" s="64" t="s">
        <v>31</v>
      </c>
      <c r="D38" s="26">
        <v>1.1000000000000001</v>
      </c>
      <c r="E38" s="26">
        <f>D38*E36</f>
        <v>3.8500000000000005</v>
      </c>
      <c r="F38" s="26"/>
      <c r="G38" s="9">
        <f t="shared" si="0"/>
        <v>0</v>
      </c>
      <c r="H38" s="26"/>
      <c r="I38" s="9">
        <f t="shared" si="1"/>
        <v>0</v>
      </c>
      <c r="J38" s="26"/>
      <c r="K38" s="9">
        <f t="shared" si="2"/>
        <v>0</v>
      </c>
      <c r="L38" s="9">
        <f t="shared" si="3"/>
        <v>0</v>
      </c>
    </row>
    <row r="39" spans="1:12" x14ac:dyDescent="0.3">
      <c r="A39" s="12"/>
      <c r="B39" s="27" t="s">
        <v>58</v>
      </c>
      <c r="C39" s="75" t="s">
        <v>1</v>
      </c>
      <c r="D39" s="26">
        <v>7</v>
      </c>
      <c r="E39" s="26">
        <f>E36*D39</f>
        <v>24.5</v>
      </c>
      <c r="F39" s="26"/>
      <c r="G39" s="9">
        <f t="shared" si="0"/>
        <v>0</v>
      </c>
      <c r="H39" s="26"/>
      <c r="I39" s="9">
        <f t="shared" si="1"/>
        <v>0</v>
      </c>
      <c r="J39" s="26"/>
      <c r="K39" s="9">
        <f t="shared" si="2"/>
        <v>0</v>
      </c>
      <c r="L39" s="9">
        <f t="shared" si="3"/>
        <v>0</v>
      </c>
    </row>
    <row r="40" spans="1:12" x14ac:dyDescent="0.3">
      <c r="A40" s="12"/>
      <c r="B40" s="27" t="s">
        <v>59</v>
      </c>
      <c r="C40" s="75" t="s">
        <v>1</v>
      </c>
      <c r="D40" s="26">
        <v>0.3</v>
      </c>
      <c r="E40" s="26">
        <f>E37*D40</f>
        <v>1.05</v>
      </c>
      <c r="F40" s="26"/>
      <c r="G40" s="9">
        <f t="shared" si="0"/>
        <v>0</v>
      </c>
      <c r="H40" s="26"/>
      <c r="I40" s="9">
        <f t="shared" si="1"/>
        <v>0</v>
      </c>
      <c r="J40" s="26"/>
      <c r="K40" s="9">
        <f t="shared" si="2"/>
        <v>0</v>
      </c>
      <c r="L40" s="9">
        <f t="shared" si="3"/>
        <v>0</v>
      </c>
    </row>
    <row r="41" spans="1:12" x14ac:dyDescent="0.3">
      <c r="A41" s="12"/>
      <c r="B41" s="27" t="s">
        <v>9</v>
      </c>
      <c r="C41" s="75" t="s">
        <v>0</v>
      </c>
      <c r="D41" s="26">
        <v>0.2</v>
      </c>
      <c r="E41" s="26">
        <f>E36*D41</f>
        <v>0.70000000000000007</v>
      </c>
      <c r="F41" s="26"/>
      <c r="G41" s="9">
        <f t="shared" si="0"/>
        <v>0</v>
      </c>
      <c r="H41" s="26"/>
      <c r="I41" s="9">
        <f t="shared" si="1"/>
        <v>0</v>
      </c>
      <c r="J41" s="26"/>
      <c r="K41" s="9">
        <f t="shared" si="2"/>
        <v>0</v>
      </c>
      <c r="L41" s="9">
        <f t="shared" si="3"/>
        <v>0</v>
      </c>
    </row>
    <row r="42" spans="1:12" x14ac:dyDescent="0.3">
      <c r="A42" s="59">
        <v>7</v>
      </c>
      <c r="B42" s="60" t="s">
        <v>60</v>
      </c>
      <c r="C42" s="74" t="s">
        <v>30</v>
      </c>
      <c r="D42" s="61"/>
      <c r="E42" s="62">
        <f>1.2+1.2+0.9</f>
        <v>3.3</v>
      </c>
      <c r="F42" s="63"/>
      <c r="G42" s="9">
        <f t="shared" si="0"/>
        <v>0</v>
      </c>
      <c r="H42" s="30"/>
      <c r="I42" s="9">
        <f t="shared" si="1"/>
        <v>0</v>
      </c>
      <c r="J42" s="30"/>
      <c r="K42" s="9">
        <f t="shared" si="2"/>
        <v>0</v>
      </c>
      <c r="L42" s="9">
        <f t="shared" si="3"/>
        <v>0</v>
      </c>
    </row>
    <row r="43" spans="1:12" x14ac:dyDescent="0.3">
      <c r="A43" s="59"/>
      <c r="B43" s="25" t="s">
        <v>10</v>
      </c>
      <c r="C43" s="64" t="s">
        <v>30</v>
      </c>
      <c r="D43" s="16">
        <v>1</v>
      </c>
      <c r="E43" s="16">
        <f>D43*E42</f>
        <v>3.3</v>
      </c>
      <c r="F43" s="26"/>
      <c r="G43" s="9">
        <f t="shared" si="0"/>
        <v>0</v>
      </c>
      <c r="H43" s="26"/>
      <c r="I43" s="9">
        <f t="shared" si="1"/>
        <v>0</v>
      </c>
      <c r="J43" s="31"/>
      <c r="K43" s="9">
        <f t="shared" si="2"/>
        <v>0</v>
      </c>
      <c r="L43" s="9">
        <f t="shared" si="3"/>
        <v>0</v>
      </c>
    </row>
    <row r="44" spans="1:12" x14ac:dyDescent="0.3">
      <c r="A44" s="65"/>
      <c r="B44" s="27" t="s">
        <v>61</v>
      </c>
      <c r="C44" s="75" t="s">
        <v>30</v>
      </c>
      <c r="D44" s="28">
        <v>1.08</v>
      </c>
      <c r="E44" s="26">
        <f>E42*D44</f>
        <v>3.5640000000000001</v>
      </c>
      <c r="F44" s="26"/>
      <c r="G44" s="9">
        <f t="shared" si="0"/>
        <v>0</v>
      </c>
      <c r="H44" s="26"/>
      <c r="I44" s="9">
        <f t="shared" si="1"/>
        <v>0</v>
      </c>
      <c r="J44" s="26"/>
      <c r="K44" s="9">
        <f t="shared" si="2"/>
        <v>0</v>
      </c>
      <c r="L44" s="9">
        <f t="shared" si="3"/>
        <v>0</v>
      </c>
    </row>
    <row r="45" spans="1:12" x14ac:dyDescent="0.3">
      <c r="A45" s="12"/>
      <c r="B45" s="27" t="s">
        <v>58</v>
      </c>
      <c r="C45" s="75" t="s">
        <v>1</v>
      </c>
      <c r="D45" s="26">
        <v>2</v>
      </c>
      <c r="E45" s="26">
        <f>E42*D45</f>
        <v>6.6</v>
      </c>
      <c r="F45" s="26"/>
      <c r="G45" s="9">
        <f t="shared" si="0"/>
        <v>0</v>
      </c>
      <c r="H45" s="26"/>
      <c r="I45" s="9">
        <f t="shared" si="1"/>
        <v>0</v>
      </c>
      <c r="J45" s="26"/>
      <c r="K45" s="9">
        <f t="shared" si="2"/>
        <v>0</v>
      </c>
      <c r="L45" s="9">
        <f t="shared" si="3"/>
        <v>0</v>
      </c>
    </row>
    <row r="46" spans="1:12" x14ac:dyDescent="0.3">
      <c r="A46" s="12"/>
      <c r="B46" s="27" t="s">
        <v>59</v>
      </c>
      <c r="C46" s="75" t="s">
        <v>1</v>
      </c>
      <c r="D46" s="26">
        <v>0.1</v>
      </c>
      <c r="E46" s="26">
        <f>E43*D46</f>
        <v>0.33</v>
      </c>
      <c r="F46" s="26"/>
      <c r="G46" s="9">
        <f t="shared" si="0"/>
        <v>0</v>
      </c>
      <c r="H46" s="26"/>
      <c r="I46" s="9">
        <f t="shared" si="1"/>
        <v>0</v>
      </c>
      <c r="J46" s="26"/>
      <c r="K46" s="9">
        <f t="shared" si="2"/>
        <v>0</v>
      </c>
      <c r="L46" s="9">
        <f t="shared" si="3"/>
        <v>0</v>
      </c>
    </row>
    <row r="47" spans="1:12" x14ac:dyDescent="0.3">
      <c r="A47" s="65"/>
      <c r="B47" s="84" t="s">
        <v>9</v>
      </c>
      <c r="C47" s="64" t="s">
        <v>0</v>
      </c>
      <c r="D47" s="35">
        <v>0.5</v>
      </c>
      <c r="E47" s="16">
        <f>D47*E42</f>
        <v>1.65</v>
      </c>
      <c r="F47" s="16"/>
      <c r="G47" s="9">
        <f t="shared" si="0"/>
        <v>0</v>
      </c>
      <c r="H47" s="16"/>
      <c r="I47" s="9">
        <f t="shared" si="1"/>
        <v>0</v>
      </c>
      <c r="J47" s="16"/>
      <c r="K47" s="9">
        <f t="shared" si="2"/>
        <v>0</v>
      </c>
      <c r="L47" s="9">
        <f t="shared" si="3"/>
        <v>0</v>
      </c>
    </row>
    <row r="48" spans="1:12" x14ac:dyDescent="0.3">
      <c r="A48" s="12">
        <v>8</v>
      </c>
      <c r="B48" s="67" t="s">
        <v>68</v>
      </c>
      <c r="C48" s="74" t="s">
        <v>37</v>
      </c>
      <c r="D48" s="98"/>
      <c r="E48" s="68">
        <f>E28-1.8*1.2</f>
        <v>14.997500000000002</v>
      </c>
      <c r="F48" s="69"/>
      <c r="G48" s="9">
        <f t="shared" si="0"/>
        <v>0</v>
      </c>
      <c r="H48" s="26"/>
      <c r="I48" s="9">
        <f t="shared" si="1"/>
        <v>0</v>
      </c>
      <c r="J48" s="26"/>
      <c r="K48" s="9">
        <f t="shared" si="2"/>
        <v>0</v>
      </c>
      <c r="L48" s="9">
        <f t="shared" si="3"/>
        <v>0</v>
      </c>
    </row>
    <row r="49" spans="1:12" x14ac:dyDescent="0.3">
      <c r="A49" s="12"/>
      <c r="B49" s="25" t="s">
        <v>10</v>
      </c>
      <c r="C49" s="64" t="s">
        <v>31</v>
      </c>
      <c r="D49" s="16">
        <v>1</v>
      </c>
      <c r="E49" s="16">
        <f>E48*D49</f>
        <v>14.997500000000002</v>
      </c>
      <c r="F49" s="26"/>
      <c r="G49" s="9">
        <f t="shared" si="0"/>
        <v>0</v>
      </c>
      <c r="H49" s="26"/>
      <c r="I49" s="9">
        <f t="shared" si="1"/>
        <v>0</v>
      </c>
      <c r="J49" s="26"/>
      <c r="K49" s="9">
        <f t="shared" si="2"/>
        <v>0</v>
      </c>
      <c r="L49" s="9">
        <f t="shared" si="3"/>
        <v>0</v>
      </c>
    </row>
    <row r="50" spans="1:12" x14ac:dyDescent="0.3">
      <c r="A50" s="12"/>
      <c r="B50" s="27" t="s">
        <v>67</v>
      </c>
      <c r="C50" s="64" t="s">
        <v>31</v>
      </c>
      <c r="D50" s="26">
        <v>1.05</v>
      </c>
      <c r="E50" s="26">
        <f>D50*E48</f>
        <v>15.747375000000003</v>
      </c>
      <c r="F50" s="26"/>
      <c r="G50" s="9">
        <f t="shared" si="0"/>
        <v>0</v>
      </c>
      <c r="H50" s="26"/>
      <c r="I50" s="9">
        <f t="shared" si="1"/>
        <v>0</v>
      </c>
      <c r="J50" s="26"/>
      <c r="K50" s="9">
        <f t="shared" si="2"/>
        <v>0</v>
      </c>
      <c r="L50" s="9">
        <f t="shared" si="3"/>
        <v>0</v>
      </c>
    </row>
    <row r="51" spans="1:12" x14ac:dyDescent="0.3">
      <c r="A51" s="12"/>
      <c r="B51" s="27" t="s">
        <v>58</v>
      </c>
      <c r="C51" s="75" t="s">
        <v>1</v>
      </c>
      <c r="D51" s="26">
        <v>7</v>
      </c>
      <c r="E51" s="26">
        <f>E48*D51</f>
        <v>104.98250000000002</v>
      </c>
      <c r="F51" s="26"/>
      <c r="G51" s="9">
        <f t="shared" si="0"/>
        <v>0</v>
      </c>
      <c r="H51" s="26"/>
      <c r="I51" s="9">
        <f t="shared" si="1"/>
        <v>0</v>
      </c>
      <c r="J51" s="26"/>
      <c r="K51" s="9">
        <f t="shared" si="2"/>
        <v>0</v>
      </c>
      <c r="L51" s="9">
        <f t="shared" si="3"/>
        <v>0</v>
      </c>
    </row>
    <row r="52" spans="1:12" x14ac:dyDescent="0.3">
      <c r="A52" s="12"/>
      <c r="B52" s="27" t="s">
        <v>59</v>
      </c>
      <c r="C52" s="75" t="s">
        <v>1</v>
      </c>
      <c r="D52" s="26">
        <v>0.3</v>
      </c>
      <c r="E52" s="26">
        <f>E49*D52</f>
        <v>4.4992500000000009</v>
      </c>
      <c r="F52" s="26"/>
      <c r="G52" s="9">
        <f t="shared" si="0"/>
        <v>0</v>
      </c>
      <c r="H52" s="26"/>
      <c r="I52" s="9">
        <f t="shared" si="1"/>
        <v>0</v>
      </c>
      <c r="J52" s="26"/>
      <c r="K52" s="9">
        <f t="shared" si="2"/>
        <v>0</v>
      </c>
      <c r="L52" s="9">
        <f t="shared" si="3"/>
        <v>0</v>
      </c>
    </row>
    <row r="53" spans="1:12" x14ac:dyDescent="0.3">
      <c r="A53" s="12"/>
      <c r="B53" s="27" t="s">
        <v>9</v>
      </c>
      <c r="C53" s="75" t="s">
        <v>0</v>
      </c>
      <c r="D53" s="26">
        <v>0.2</v>
      </c>
      <c r="E53" s="26">
        <f>E48*D53</f>
        <v>2.9995000000000007</v>
      </c>
      <c r="F53" s="26"/>
      <c r="G53" s="9">
        <f t="shared" si="0"/>
        <v>0</v>
      </c>
      <c r="H53" s="26"/>
      <c r="I53" s="9">
        <f t="shared" si="1"/>
        <v>0</v>
      </c>
      <c r="J53" s="26"/>
      <c r="K53" s="9">
        <f t="shared" si="2"/>
        <v>0</v>
      </c>
      <c r="L53" s="9">
        <f t="shared" si="3"/>
        <v>0</v>
      </c>
    </row>
    <row r="54" spans="1:12" x14ac:dyDescent="0.3">
      <c r="A54" s="59">
        <v>9</v>
      </c>
      <c r="B54" s="60" t="s">
        <v>69</v>
      </c>
      <c r="C54" s="74" t="s">
        <v>30</v>
      </c>
      <c r="D54" s="61"/>
      <c r="E54" s="62">
        <v>12</v>
      </c>
      <c r="F54" s="63"/>
      <c r="G54" s="9">
        <f t="shared" si="0"/>
        <v>0</v>
      </c>
      <c r="H54" s="30"/>
      <c r="I54" s="9">
        <f t="shared" si="1"/>
        <v>0</v>
      </c>
      <c r="J54" s="30"/>
      <c r="K54" s="9">
        <f t="shared" si="2"/>
        <v>0</v>
      </c>
      <c r="L54" s="9">
        <f t="shared" si="3"/>
        <v>0</v>
      </c>
    </row>
    <row r="55" spans="1:12" x14ac:dyDescent="0.3">
      <c r="A55" s="59"/>
      <c r="B55" s="25" t="s">
        <v>10</v>
      </c>
      <c r="C55" s="64" t="s">
        <v>30</v>
      </c>
      <c r="D55" s="16">
        <v>1</v>
      </c>
      <c r="E55" s="16">
        <f>D55*E54</f>
        <v>12</v>
      </c>
      <c r="F55" s="26"/>
      <c r="G55" s="9">
        <f t="shared" si="0"/>
        <v>0</v>
      </c>
      <c r="H55" s="26"/>
      <c r="I55" s="9">
        <f t="shared" si="1"/>
        <v>0</v>
      </c>
      <c r="J55" s="31"/>
      <c r="K55" s="9">
        <f t="shared" si="2"/>
        <v>0</v>
      </c>
      <c r="L55" s="9">
        <f t="shared" si="3"/>
        <v>0</v>
      </c>
    </row>
    <row r="56" spans="1:12" x14ac:dyDescent="0.3">
      <c r="A56" s="65"/>
      <c r="B56" s="27" t="s">
        <v>70</v>
      </c>
      <c r="C56" s="75" t="s">
        <v>30</v>
      </c>
      <c r="D56" s="28">
        <v>0.12</v>
      </c>
      <c r="E56" s="26">
        <f>E54*D56</f>
        <v>1.44</v>
      </c>
      <c r="F56" s="26"/>
      <c r="G56" s="9">
        <f t="shared" si="0"/>
        <v>0</v>
      </c>
      <c r="H56" s="26"/>
      <c r="I56" s="9">
        <f t="shared" si="1"/>
        <v>0</v>
      </c>
      <c r="J56" s="26"/>
      <c r="K56" s="9">
        <f t="shared" si="2"/>
        <v>0</v>
      </c>
      <c r="L56" s="9">
        <f t="shared" si="3"/>
        <v>0</v>
      </c>
    </row>
    <row r="57" spans="1:12" x14ac:dyDescent="0.3">
      <c r="A57" s="12"/>
      <c r="B57" s="27" t="s">
        <v>58</v>
      </c>
      <c r="C57" s="75" t="s">
        <v>1</v>
      </c>
      <c r="D57" s="26">
        <v>1.5</v>
      </c>
      <c r="E57" s="26">
        <f>E54*D57</f>
        <v>18</v>
      </c>
      <c r="F57" s="26"/>
      <c r="G57" s="9">
        <f t="shared" si="0"/>
        <v>0</v>
      </c>
      <c r="H57" s="26"/>
      <c r="I57" s="9">
        <f t="shared" si="1"/>
        <v>0</v>
      </c>
      <c r="J57" s="26"/>
      <c r="K57" s="9">
        <f t="shared" si="2"/>
        <v>0</v>
      </c>
      <c r="L57" s="9">
        <f t="shared" si="3"/>
        <v>0</v>
      </c>
    </row>
    <row r="58" spans="1:12" x14ac:dyDescent="0.3">
      <c r="A58" s="12"/>
      <c r="B58" s="27" t="s">
        <v>59</v>
      </c>
      <c r="C58" s="75" t="s">
        <v>1</v>
      </c>
      <c r="D58" s="26">
        <v>0.1</v>
      </c>
      <c r="E58" s="26">
        <f>E55*D58</f>
        <v>1.2000000000000002</v>
      </c>
      <c r="F58" s="26"/>
      <c r="G58" s="9">
        <f t="shared" si="0"/>
        <v>0</v>
      </c>
      <c r="H58" s="26"/>
      <c r="I58" s="9">
        <f t="shared" si="1"/>
        <v>0</v>
      </c>
      <c r="J58" s="26"/>
      <c r="K58" s="9">
        <f t="shared" si="2"/>
        <v>0</v>
      </c>
      <c r="L58" s="9">
        <f t="shared" si="3"/>
        <v>0</v>
      </c>
    </row>
    <row r="59" spans="1:12" x14ac:dyDescent="0.3">
      <c r="A59" s="65"/>
      <c r="B59" s="84" t="s">
        <v>9</v>
      </c>
      <c r="C59" s="64" t="s">
        <v>0</v>
      </c>
      <c r="D59" s="35">
        <v>0.3</v>
      </c>
      <c r="E59" s="16">
        <f>D59*E54</f>
        <v>3.5999999999999996</v>
      </c>
      <c r="F59" s="16"/>
      <c r="G59" s="9">
        <f t="shared" si="0"/>
        <v>0</v>
      </c>
      <c r="H59" s="16"/>
      <c r="I59" s="9">
        <f t="shared" si="1"/>
        <v>0</v>
      </c>
      <c r="J59" s="16"/>
      <c r="K59" s="9">
        <f t="shared" si="2"/>
        <v>0</v>
      </c>
      <c r="L59" s="9">
        <f t="shared" si="3"/>
        <v>0</v>
      </c>
    </row>
    <row r="60" spans="1:12" x14ac:dyDescent="0.3">
      <c r="A60" s="65" t="s">
        <v>76</v>
      </c>
      <c r="B60" s="67" t="s">
        <v>78</v>
      </c>
      <c r="C60" s="74" t="s">
        <v>37</v>
      </c>
      <c r="D60" s="98"/>
      <c r="E60" s="68">
        <v>7</v>
      </c>
      <c r="F60" s="69"/>
      <c r="G60" s="9">
        <f t="shared" si="0"/>
        <v>0</v>
      </c>
      <c r="H60" s="26"/>
      <c r="I60" s="9">
        <f t="shared" si="1"/>
        <v>0</v>
      </c>
      <c r="J60" s="26"/>
      <c r="K60" s="9">
        <f t="shared" si="2"/>
        <v>0</v>
      </c>
      <c r="L60" s="9">
        <f t="shared" si="3"/>
        <v>0</v>
      </c>
    </row>
    <row r="61" spans="1:12" x14ac:dyDescent="0.3">
      <c r="A61" s="65"/>
      <c r="B61" s="25" t="s">
        <v>10</v>
      </c>
      <c r="C61" s="64" t="s">
        <v>31</v>
      </c>
      <c r="D61" s="16">
        <v>1</v>
      </c>
      <c r="E61" s="16">
        <f>E60*D61</f>
        <v>7</v>
      </c>
      <c r="F61" s="26"/>
      <c r="G61" s="9">
        <f t="shared" si="0"/>
        <v>0</v>
      </c>
      <c r="H61" s="26"/>
      <c r="I61" s="9">
        <f t="shared" si="1"/>
        <v>0</v>
      </c>
      <c r="J61" s="26"/>
      <c r="K61" s="9">
        <f t="shared" si="2"/>
        <v>0</v>
      </c>
      <c r="L61" s="9">
        <f t="shared" si="3"/>
        <v>0</v>
      </c>
    </row>
    <row r="62" spans="1:12" ht="27.6" x14ac:dyDescent="0.3">
      <c r="A62" s="65"/>
      <c r="B62" s="27" t="s">
        <v>79</v>
      </c>
      <c r="C62" s="64" t="s">
        <v>31</v>
      </c>
      <c r="D62" s="26">
        <v>1.1000000000000001</v>
      </c>
      <c r="E62" s="26">
        <f>D62*E60</f>
        <v>7.7000000000000011</v>
      </c>
      <c r="F62" s="26"/>
      <c r="G62" s="9">
        <f t="shared" si="0"/>
        <v>0</v>
      </c>
      <c r="H62" s="26"/>
      <c r="I62" s="9">
        <f t="shared" si="1"/>
        <v>0</v>
      </c>
      <c r="J62" s="26"/>
      <c r="K62" s="9">
        <f t="shared" si="2"/>
        <v>0</v>
      </c>
      <c r="L62" s="9">
        <f t="shared" si="3"/>
        <v>0</v>
      </c>
    </row>
    <row r="63" spans="1:12" x14ac:dyDescent="0.3">
      <c r="A63" s="65"/>
      <c r="B63" s="27" t="s">
        <v>58</v>
      </c>
      <c r="C63" s="75" t="s">
        <v>1</v>
      </c>
      <c r="D63" s="26">
        <v>4</v>
      </c>
      <c r="E63" s="26">
        <f>E60*D63</f>
        <v>28</v>
      </c>
      <c r="F63" s="26"/>
      <c r="G63" s="9">
        <f t="shared" si="0"/>
        <v>0</v>
      </c>
      <c r="H63" s="26"/>
      <c r="I63" s="9">
        <f t="shared" si="1"/>
        <v>0</v>
      </c>
      <c r="J63" s="26"/>
      <c r="K63" s="9">
        <f t="shared" si="2"/>
        <v>0</v>
      </c>
      <c r="L63" s="9">
        <f t="shared" si="3"/>
        <v>0</v>
      </c>
    </row>
    <row r="64" spans="1:12" x14ac:dyDescent="0.3">
      <c r="A64" s="65"/>
      <c r="B64" s="27" t="s">
        <v>80</v>
      </c>
      <c r="C64" s="75" t="s">
        <v>17</v>
      </c>
      <c r="D64" s="26">
        <v>5</v>
      </c>
      <c r="E64" s="26">
        <f>E61*D64</f>
        <v>35</v>
      </c>
      <c r="F64" s="26"/>
      <c r="G64" s="9">
        <f t="shared" si="0"/>
        <v>0</v>
      </c>
      <c r="H64" s="26"/>
      <c r="I64" s="9">
        <f t="shared" si="1"/>
        <v>0</v>
      </c>
      <c r="J64" s="26"/>
      <c r="K64" s="9">
        <f t="shared" si="2"/>
        <v>0</v>
      </c>
      <c r="L64" s="9">
        <f t="shared" si="3"/>
        <v>0</v>
      </c>
    </row>
    <row r="65" spans="1:12" x14ac:dyDescent="0.3">
      <c r="A65" s="65"/>
      <c r="B65" s="27" t="s">
        <v>9</v>
      </c>
      <c r="C65" s="75" t="s">
        <v>0</v>
      </c>
      <c r="D65" s="26">
        <v>0.53</v>
      </c>
      <c r="E65" s="26">
        <f>E60*D65</f>
        <v>3.71</v>
      </c>
      <c r="F65" s="26"/>
      <c r="G65" s="9">
        <f t="shared" si="0"/>
        <v>0</v>
      </c>
      <c r="H65" s="26"/>
      <c r="I65" s="9">
        <f t="shared" si="1"/>
        <v>0</v>
      </c>
      <c r="J65" s="26"/>
      <c r="K65" s="9">
        <f t="shared" si="2"/>
        <v>0</v>
      </c>
      <c r="L65" s="9">
        <f t="shared" si="3"/>
        <v>0</v>
      </c>
    </row>
    <row r="66" spans="1:12" ht="27.6" x14ac:dyDescent="0.3">
      <c r="A66" s="65" t="s">
        <v>81</v>
      </c>
      <c r="B66" s="67" t="s">
        <v>82</v>
      </c>
      <c r="C66" s="74" t="s">
        <v>37</v>
      </c>
      <c r="D66" s="98"/>
      <c r="E66" s="68">
        <v>5</v>
      </c>
      <c r="F66" s="69"/>
      <c r="G66" s="9">
        <f t="shared" si="0"/>
        <v>0</v>
      </c>
      <c r="H66" s="26"/>
      <c r="I66" s="9">
        <f t="shared" si="1"/>
        <v>0</v>
      </c>
      <c r="J66" s="26"/>
      <c r="K66" s="9">
        <f t="shared" si="2"/>
        <v>0</v>
      </c>
      <c r="L66" s="9">
        <f t="shared" si="3"/>
        <v>0</v>
      </c>
    </row>
    <row r="67" spans="1:12" x14ac:dyDescent="0.3">
      <c r="A67" s="65"/>
      <c r="B67" s="25" t="s">
        <v>10</v>
      </c>
      <c r="C67" s="64" t="s">
        <v>31</v>
      </c>
      <c r="D67" s="16">
        <v>1</v>
      </c>
      <c r="E67" s="16">
        <f>E66*D67</f>
        <v>5</v>
      </c>
      <c r="F67" s="26"/>
      <c r="G67" s="9">
        <f t="shared" si="0"/>
        <v>0</v>
      </c>
      <c r="H67" s="26"/>
      <c r="I67" s="9">
        <f t="shared" si="1"/>
        <v>0</v>
      </c>
      <c r="J67" s="26"/>
      <c r="K67" s="9">
        <f t="shared" si="2"/>
        <v>0</v>
      </c>
      <c r="L67" s="9">
        <f t="shared" si="3"/>
        <v>0</v>
      </c>
    </row>
    <row r="68" spans="1:12" ht="27.6" x14ac:dyDescent="0.3">
      <c r="A68" s="65"/>
      <c r="B68" s="27" t="s">
        <v>85</v>
      </c>
      <c r="C68" s="64" t="s">
        <v>31</v>
      </c>
      <c r="D68" s="26">
        <v>1.1000000000000001</v>
      </c>
      <c r="E68" s="26">
        <f>D68*E66</f>
        <v>5.5</v>
      </c>
      <c r="F68" s="26"/>
      <c r="G68" s="9">
        <f t="shared" si="0"/>
        <v>0</v>
      </c>
      <c r="H68" s="26"/>
      <c r="I68" s="9">
        <f t="shared" si="1"/>
        <v>0</v>
      </c>
      <c r="J68" s="26"/>
      <c r="K68" s="9">
        <f t="shared" si="2"/>
        <v>0</v>
      </c>
      <c r="L68" s="9">
        <f t="shared" si="3"/>
        <v>0</v>
      </c>
    </row>
    <row r="69" spans="1:12" x14ac:dyDescent="0.3">
      <c r="A69" s="65"/>
      <c r="B69" s="27" t="s">
        <v>83</v>
      </c>
      <c r="C69" s="75" t="s">
        <v>1</v>
      </c>
      <c r="D69" s="26">
        <v>1.2</v>
      </c>
      <c r="E69" s="26">
        <f>E66*D69</f>
        <v>6</v>
      </c>
      <c r="F69" s="26"/>
      <c r="G69" s="9">
        <f t="shared" si="0"/>
        <v>0</v>
      </c>
      <c r="H69" s="26"/>
      <c r="I69" s="9">
        <f t="shared" si="1"/>
        <v>0</v>
      </c>
      <c r="J69" s="26"/>
      <c r="K69" s="9">
        <f t="shared" si="2"/>
        <v>0</v>
      </c>
      <c r="L69" s="9">
        <f t="shared" si="3"/>
        <v>0</v>
      </c>
    </row>
    <row r="70" spans="1:12" x14ac:dyDescent="0.3">
      <c r="A70" s="65"/>
      <c r="B70" s="27" t="s">
        <v>80</v>
      </c>
      <c r="C70" s="75" t="s">
        <v>17</v>
      </c>
      <c r="D70" s="26">
        <v>5</v>
      </c>
      <c r="E70" s="26">
        <f>E67*D70</f>
        <v>25</v>
      </c>
      <c r="F70" s="26"/>
      <c r="G70" s="9">
        <f t="shared" si="0"/>
        <v>0</v>
      </c>
      <c r="H70" s="26"/>
      <c r="I70" s="9">
        <f t="shared" si="1"/>
        <v>0</v>
      </c>
      <c r="J70" s="26"/>
      <c r="K70" s="9">
        <f t="shared" si="2"/>
        <v>0</v>
      </c>
      <c r="L70" s="9">
        <f t="shared" si="3"/>
        <v>0</v>
      </c>
    </row>
    <row r="71" spans="1:12" x14ac:dyDescent="0.3">
      <c r="A71" s="65"/>
      <c r="B71" s="27" t="s">
        <v>9</v>
      </c>
      <c r="C71" s="75" t="s">
        <v>0</v>
      </c>
      <c r="D71" s="26">
        <v>0.53</v>
      </c>
      <c r="E71" s="26">
        <f>E66*D71</f>
        <v>2.6500000000000004</v>
      </c>
      <c r="F71" s="26"/>
      <c r="G71" s="9">
        <f t="shared" si="0"/>
        <v>0</v>
      </c>
      <c r="H71" s="26"/>
      <c r="I71" s="9">
        <f t="shared" si="1"/>
        <v>0</v>
      </c>
      <c r="J71" s="26"/>
      <c r="K71" s="9">
        <f t="shared" si="2"/>
        <v>0</v>
      </c>
      <c r="L71" s="9">
        <f t="shared" si="3"/>
        <v>0</v>
      </c>
    </row>
    <row r="72" spans="1:12" x14ac:dyDescent="0.3">
      <c r="A72" s="12">
        <v>12</v>
      </c>
      <c r="B72" s="6" t="s">
        <v>84</v>
      </c>
      <c r="C72" s="74" t="s">
        <v>11</v>
      </c>
      <c r="D72" s="7"/>
      <c r="E72" s="7">
        <v>4</v>
      </c>
      <c r="F72" s="8"/>
      <c r="G72" s="9">
        <f t="shared" ref="G72:G135" si="4">F72*E72</f>
        <v>0</v>
      </c>
      <c r="H72" s="8"/>
      <c r="I72" s="9">
        <f t="shared" ref="I72:I135" si="5">H72*E72</f>
        <v>0</v>
      </c>
      <c r="J72" s="8"/>
      <c r="K72" s="9">
        <f t="shared" ref="K72:K135" si="6">J72*E72</f>
        <v>0</v>
      </c>
      <c r="L72" s="9">
        <f t="shared" ref="L72:L135" si="7">G72+I72+K72</f>
        <v>0</v>
      </c>
    </row>
    <row r="73" spans="1:12" x14ac:dyDescent="0.3">
      <c r="A73" s="12">
        <v>13</v>
      </c>
      <c r="B73" s="6" t="s">
        <v>210</v>
      </c>
      <c r="C73" s="74" t="s">
        <v>11</v>
      </c>
      <c r="D73" s="7"/>
      <c r="E73" s="7">
        <v>145</v>
      </c>
      <c r="F73" s="8"/>
      <c r="G73" s="9">
        <f t="shared" si="4"/>
        <v>0</v>
      </c>
      <c r="H73" s="8"/>
      <c r="I73" s="9">
        <f t="shared" si="5"/>
        <v>0</v>
      </c>
      <c r="J73" s="8"/>
      <c r="K73" s="9">
        <f t="shared" si="6"/>
        <v>0</v>
      </c>
      <c r="L73" s="9">
        <f t="shared" si="7"/>
        <v>0</v>
      </c>
    </row>
    <row r="74" spans="1:12" x14ac:dyDescent="0.3">
      <c r="A74" s="12"/>
      <c r="B74" s="25" t="s">
        <v>10</v>
      </c>
      <c r="C74" s="64" t="s">
        <v>31</v>
      </c>
      <c r="D74" s="16">
        <v>1</v>
      </c>
      <c r="E74" s="16">
        <f>E73*D74</f>
        <v>145</v>
      </c>
      <c r="F74" s="26"/>
      <c r="G74" s="9">
        <f t="shared" si="4"/>
        <v>0</v>
      </c>
      <c r="H74" s="31"/>
      <c r="I74" s="9">
        <f t="shared" si="5"/>
        <v>0</v>
      </c>
      <c r="J74" s="31"/>
      <c r="K74" s="9">
        <f t="shared" si="6"/>
        <v>0</v>
      </c>
      <c r="L74" s="9">
        <f t="shared" si="7"/>
        <v>0</v>
      </c>
    </row>
    <row r="75" spans="1:12" x14ac:dyDescent="0.3">
      <c r="A75" s="12"/>
      <c r="B75" s="85" t="s">
        <v>86</v>
      </c>
      <c r="C75" s="76" t="s">
        <v>11</v>
      </c>
      <c r="D75" s="34">
        <v>0.63</v>
      </c>
      <c r="E75" s="31">
        <f>E73*D75</f>
        <v>91.35</v>
      </c>
      <c r="F75" s="31"/>
      <c r="G75" s="9">
        <f t="shared" si="4"/>
        <v>0</v>
      </c>
      <c r="H75" s="31"/>
      <c r="I75" s="9">
        <f t="shared" si="5"/>
        <v>0</v>
      </c>
      <c r="J75" s="31"/>
      <c r="K75" s="9">
        <f t="shared" si="6"/>
        <v>0</v>
      </c>
      <c r="L75" s="9">
        <f t="shared" si="7"/>
        <v>0</v>
      </c>
    </row>
    <row r="76" spans="1:12" x14ac:dyDescent="0.3">
      <c r="A76" s="12"/>
      <c r="B76" s="58" t="s">
        <v>9</v>
      </c>
      <c r="C76" s="64" t="s">
        <v>0</v>
      </c>
      <c r="D76" s="16">
        <v>1</v>
      </c>
      <c r="E76" s="31">
        <f>E73*D76</f>
        <v>145</v>
      </c>
      <c r="F76" s="31"/>
      <c r="G76" s="9">
        <f t="shared" si="4"/>
        <v>0</v>
      </c>
      <c r="H76" s="31"/>
      <c r="I76" s="9">
        <f t="shared" si="5"/>
        <v>0</v>
      </c>
      <c r="J76" s="31"/>
      <c r="K76" s="9">
        <f t="shared" si="6"/>
        <v>0</v>
      </c>
      <c r="L76" s="9">
        <f t="shared" si="7"/>
        <v>0</v>
      </c>
    </row>
    <row r="77" spans="1:12" x14ac:dyDescent="0.3">
      <c r="A77" s="12">
        <v>14</v>
      </c>
      <c r="B77" s="6" t="s">
        <v>87</v>
      </c>
      <c r="C77" s="74" t="s">
        <v>30</v>
      </c>
      <c r="D77" s="14"/>
      <c r="E77" s="101">
        <f>6.8+7.7+6.7+5+6.5</f>
        <v>32.700000000000003</v>
      </c>
      <c r="F77" s="8"/>
      <c r="G77" s="9">
        <f t="shared" si="4"/>
        <v>0</v>
      </c>
      <c r="H77" s="8"/>
      <c r="I77" s="9">
        <f t="shared" si="5"/>
        <v>0</v>
      </c>
      <c r="J77" s="8"/>
      <c r="K77" s="9">
        <f t="shared" si="6"/>
        <v>0</v>
      </c>
      <c r="L77" s="9">
        <f t="shared" si="7"/>
        <v>0</v>
      </c>
    </row>
    <row r="78" spans="1:12" x14ac:dyDescent="0.3">
      <c r="A78" s="12"/>
      <c r="B78" s="25" t="s">
        <v>10</v>
      </c>
      <c r="C78" s="64" t="s">
        <v>31</v>
      </c>
      <c r="D78" s="16">
        <v>1</v>
      </c>
      <c r="E78" s="16">
        <f>E77*D78</f>
        <v>32.700000000000003</v>
      </c>
      <c r="F78" s="26"/>
      <c r="G78" s="9">
        <f t="shared" si="4"/>
        <v>0</v>
      </c>
      <c r="H78" s="31"/>
      <c r="I78" s="9">
        <f t="shared" si="5"/>
        <v>0</v>
      </c>
      <c r="J78" s="26"/>
      <c r="K78" s="9">
        <f t="shared" si="6"/>
        <v>0</v>
      </c>
      <c r="L78" s="9">
        <f t="shared" si="7"/>
        <v>0</v>
      </c>
    </row>
    <row r="79" spans="1:12" x14ac:dyDescent="0.3">
      <c r="A79" s="12"/>
      <c r="B79" s="27" t="s">
        <v>63</v>
      </c>
      <c r="C79" s="75" t="s">
        <v>54</v>
      </c>
      <c r="D79" s="26">
        <v>0.01</v>
      </c>
      <c r="E79" s="26">
        <f>E77*D79:D1158</f>
        <v>0.32700000000000001</v>
      </c>
      <c r="F79" s="26"/>
      <c r="G79" s="9">
        <f t="shared" si="4"/>
        <v>0</v>
      </c>
      <c r="H79" s="26"/>
      <c r="I79" s="9">
        <f t="shared" si="5"/>
        <v>0</v>
      </c>
      <c r="J79" s="26"/>
      <c r="K79" s="9">
        <f t="shared" si="6"/>
        <v>0</v>
      </c>
      <c r="L79" s="9">
        <f t="shared" si="7"/>
        <v>0</v>
      </c>
    </row>
    <row r="80" spans="1:12" x14ac:dyDescent="0.3">
      <c r="A80" s="12"/>
      <c r="B80" s="85" t="s">
        <v>86</v>
      </c>
      <c r="C80" s="76" t="s">
        <v>11</v>
      </c>
      <c r="D80" s="34">
        <v>0.02</v>
      </c>
      <c r="E80" s="31">
        <f>E78*D80</f>
        <v>0.65400000000000003</v>
      </c>
      <c r="F80" s="31"/>
      <c r="G80" s="9">
        <f t="shared" si="4"/>
        <v>0</v>
      </c>
      <c r="H80" s="31"/>
      <c r="I80" s="9">
        <f t="shared" si="5"/>
        <v>0</v>
      </c>
      <c r="J80" s="31"/>
      <c r="K80" s="9">
        <f t="shared" si="6"/>
        <v>0</v>
      </c>
      <c r="L80" s="9">
        <f t="shared" si="7"/>
        <v>0</v>
      </c>
    </row>
    <row r="81" spans="1:12" x14ac:dyDescent="0.3">
      <c r="A81" s="12"/>
      <c r="B81" s="36" t="s">
        <v>2</v>
      </c>
      <c r="C81" s="93" t="s">
        <v>0</v>
      </c>
      <c r="D81" s="11">
        <v>0.2</v>
      </c>
      <c r="E81" s="8">
        <f>E77*D81</f>
        <v>6.5400000000000009</v>
      </c>
      <c r="F81" s="8"/>
      <c r="G81" s="9">
        <f t="shared" si="4"/>
        <v>0</v>
      </c>
      <c r="H81" s="8"/>
      <c r="I81" s="9">
        <f t="shared" si="5"/>
        <v>0</v>
      </c>
      <c r="J81" s="8"/>
      <c r="K81" s="9">
        <f t="shared" si="6"/>
        <v>0</v>
      </c>
      <c r="L81" s="9">
        <f t="shared" si="7"/>
        <v>0</v>
      </c>
    </row>
    <row r="82" spans="1:12" x14ac:dyDescent="0.3">
      <c r="A82" s="12">
        <v>15</v>
      </c>
      <c r="B82" s="6" t="s">
        <v>92</v>
      </c>
      <c r="C82" s="74" t="s">
        <v>11</v>
      </c>
      <c r="D82" s="7"/>
      <c r="E82" s="7">
        <f>1.25*3.85+1.35*1.1*4</f>
        <v>10.752500000000001</v>
      </c>
      <c r="F82" s="8"/>
      <c r="G82" s="9">
        <f t="shared" si="4"/>
        <v>0</v>
      </c>
      <c r="H82" s="8"/>
      <c r="I82" s="9">
        <f t="shared" si="5"/>
        <v>0</v>
      </c>
      <c r="J82" s="8"/>
      <c r="K82" s="9">
        <f t="shared" si="6"/>
        <v>0</v>
      </c>
      <c r="L82" s="9">
        <f t="shared" si="7"/>
        <v>0</v>
      </c>
    </row>
    <row r="83" spans="1:12" x14ac:dyDescent="0.3">
      <c r="A83" s="12"/>
      <c r="B83" s="25" t="s">
        <v>10</v>
      </c>
      <c r="C83" s="64" t="s">
        <v>31</v>
      </c>
      <c r="D83" s="16">
        <v>1</v>
      </c>
      <c r="E83" s="16">
        <f>E82*D83</f>
        <v>10.752500000000001</v>
      </c>
      <c r="F83" s="26"/>
      <c r="G83" s="9">
        <f t="shared" si="4"/>
        <v>0</v>
      </c>
      <c r="H83" s="16"/>
      <c r="I83" s="9">
        <f t="shared" si="5"/>
        <v>0</v>
      </c>
      <c r="J83" s="16"/>
      <c r="K83" s="9">
        <f t="shared" si="6"/>
        <v>0</v>
      </c>
      <c r="L83" s="9">
        <f t="shared" si="7"/>
        <v>0</v>
      </c>
    </row>
    <row r="84" spans="1:12" x14ac:dyDescent="0.3">
      <c r="A84" s="12"/>
      <c r="B84" s="25" t="s">
        <v>91</v>
      </c>
      <c r="C84" s="64" t="s">
        <v>1</v>
      </c>
      <c r="D84" s="16">
        <v>3</v>
      </c>
      <c r="E84" s="31">
        <f>E81*D84</f>
        <v>19.620000000000005</v>
      </c>
      <c r="F84" s="31"/>
      <c r="G84" s="9">
        <f t="shared" si="4"/>
        <v>0</v>
      </c>
      <c r="H84" s="31"/>
      <c r="I84" s="9">
        <f t="shared" si="5"/>
        <v>0</v>
      </c>
      <c r="J84" s="31"/>
      <c r="K84" s="9">
        <f t="shared" si="6"/>
        <v>0</v>
      </c>
      <c r="L84" s="9">
        <f t="shared" si="7"/>
        <v>0</v>
      </c>
    </row>
    <row r="85" spans="1:12" x14ac:dyDescent="0.3">
      <c r="A85" s="12"/>
      <c r="B85" s="86" t="s">
        <v>88</v>
      </c>
      <c r="C85" s="64" t="s">
        <v>1</v>
      </c>
      <c r="D85" s="16">
        <v>2</v>
      </c>
      <c r="E85" s="31">
        <f>E82*D85</f>
        <v>21.505000000000003</v>
      </c>
      <c r="F85" s="31"/>
      <c r="G85" s="9">
        <f t="shared" si="4"/>
        <v>0</v>
      </c>
      <c r="H85" s="31"/>
      <c r="I85" s="9">
        <f t="shared" si="5"/>
        <v>0</v>
      </c>
      <c r="J85" s="31"/>
      <c r="K85" s="9">
        <f t="shared" si="6"/>
        <v>0</v>
      </c>
      <c r="L85" s="9">
        <f t="shared" si="7"/>
        <v>0</v>
      </c>
    </row>
    <row r="86" spans="1:12" x14ac:dyDescent="0.3">
      <c r="A86" s="12"/>
      <c r="B86" s="32" t="s">
        <v>89</v>
      </c>
      <c r="C86" s="64" t="s">
        <v>1</v>
      </c>
      <c r="D86" s="16">
        <v>0.63</v>
      </c>
      <c r="E86" s="31">
        <f>E82*D86</f>
        <v>6.7740750000000007</v>
      </c>
      <c r="F86" s="31"/>
      <c r="G86" s="9">
        <f t="shared" si="4"/>
        <v>0</v>
      </c>
      <c r="H86" s="31"/>
      <c r="I86" s="9">
        <f t="shared" si="5"/>
        <v>0</v>
      </c>
      <c r="J86" s="31"/>
      <c r="K86" s="9">
        <f t="shared" si="6"/>
        <v>0</v>
      </c>
      <c r="L86" s="9">
        <f t="shared" si="7"/>
        <v>0</v>
      </c>
    </row>
    <row r="87" spans="1:12" x14ac:dyDescent="0.3">
      <c r="A87" s="12"/>
      <c r="B87" s="32" t="s">
        <v>90</v>
      </c>
      <c r="C87" s="64" t="s">
        <v>1</v>
      </c>
      <c r="D87" s="16">
        <v>0.12</v>
      </c>
      <c r="E87" s="31">
        <f>E82*D87</f>
        <v>1.2903</v>
      </c>
      <c r="F87" s="31"/>
      <c r="G87" s="9">
        <f t="shared" si="4"/>
        <v>0</v>
      </c>
      <c r="H87" s="31"/>
      <c r="I87" s="9">
        <f t="shared" si="5"/>
        <v>0</v>
      </c>
      <c r="J87" s="31"/>
      <c r="K87" s="9">
        <f t="shared" si="6"/>
        <v>0</v>
      </c>
      <c r="L87" s="9">
        <f t="shared" si="7"/>
        <v>0</v>
      </c>
    </row>
    <row r="88" spans="1:12" x14ac:dyDescent="0.3">
      <c r="A88" s="12"/>
      <c r="B88" s="33" t="s">
        <v>14</v>
      </c>
      <c r="C88" s="76" t="s">
        <v>12</v>
      </c>
      <c r="D88" s="99"/>
      <c r="E88" s="26">
        <v>5</v>
      </c>
      <c r="F88" s="26"/>
      <c r="G88" s="9">
        <f t="shared" si="4"/>
        <v>0</v>
      </c>
      <c r="H88" s="34"/>
      <c r="I88" s="9">
        <f t="shared" si="5"/>
        <v>0</v>
      </c>
      <c r="J88" s="34"/>
      <c r="K88" s="9">
        <f t="shared" si="6"/>
        <v>0</v>
      </c>
      <c r="L88" s="9">
        <f t="shared" si="7"/>
        <v>0</v>
      </c>
    </row>
    <row r="89" spans="1:12" x14ac:dyDescent="0.3">
      <c r="A89" s="12"/>
      <c r="B89" s="87" t="s">
        <v>15</v>
      </c>
      <c r="C89" s="64" t="s">
        <v>13</v>
      </c>
      <c r="D89" s="16"/>
      <c r="E89" s="31">
        <v>3</v>
      </c>
      <c r="F89" s="31"/>
      <c r="G89" s="9">
        <f t="shared" si="4"/>
        <v>0</v>
      </c>
      <c r="H89" s="31"/>
      <c r="I89" s="9">
        <f t="shared" si="5"/>
        <v>0</v>
      </c>
      <c r="J89" s="31"/>
      <c r="K89" s="9">
        <f t="shared" si="6"/>
        <v>0</v>
      </c>
      <c r="L89" s="9">
        <f t="shared" si="7"/>
        <v>0</v>
      </c>
    </row>
    <row r="90" spans="1:12" x14ac:dyDescent="0.3">
      <c r="A90" s="12"/>
      <c r="B90" s="87" t="s">
        <v>16</v>
      </c>
      <c r="C90" s="64" t="s">
        <v>0</v>
      </c>
      <c r="D90" s="16">
        <v>0.5</v>
      </c>
      <c r="E90" s="31">
        <f>E82*D90</f>
        <v>5.3762500000000006</v>
      </c>
      <c r="F90" s="31"/>
      <c r="G90" s="9">
        <f t="shared" si="4"/>
        <v>0</v>
      </c>
      <c r="H90" s="31"/>
      <c r="I90" s="9">
        <f t="shared" si="5"/>
        <v>0</v>
      </c>
      <c r="J90" s="31"/>
      <c r="K90" s="9">
        <f t="shared" si="6"/>
        <v>0</v>
      </c>
      <c r="L90" s="9">
        <f t="shared" si="7"/>
        <v>0</v>
      </c>
    </row>
    <row r="91" spans="1:12" ht="27.6" x14ac:dyDescent="0.3">
      <c r="A91" s="12">
        <v>16</v>
      </c>
      <c r="B91" s="6" t="s">
        <v>93</v>
      </c>
      <c r="C91" s="74" t="s">
        <v>11</v>
      </c>
      <c r="D91" s="7"/>
      <c r="E91" s="7">
        <v>22</v>
      </c>
      <c r="F91" s="8"/>
      <c r="G91" s="9">
        <f t="shared" si="4"/>
        <v>0</v>
      </c>
      <c r="H91" s="8"/>
      <c r="I91" s="9">
        <f t="shared" si="5"/>
        <v>0</v>
      </c>
      <c r="J91" s="8"/>
      <c r="K91" s="9">
        <f t="shared" si="6"/>
        <v>0</v>
      </c>
      <c r="L91" s="9">
        <f t="shared" si="7"/>
        <v>0</v>
      </c>
    </row>
    <row r="92" spans="1:12" x14ac:dyDescent="0.3">
      <c r="A92" s="12"/>
      <c r="B92" s="25" t="s">
        <v>10</v>
      </c>
      <c r="C92" s="64" t="s">
        <v>31</v>
      </c>
      <c r="D92" s="16">
        <v>1</v>
      </c>
      <c r="E92" s="16">
        <f>E91*D92</f>
        <v>22</v>
      </c>
      <c r="F92" s="26"/>
      <c r="G92" s="9">
        <f t="shared" si="4"/>
        <v>0</v>
      </c>
      <c r="H92" s="16"/>
      <c r="I92" s="9">
        <f t="shared" si="5"/>
        <v>0</v>
      </c>
      <c r="J92" s="16"/>
      <c r="K92" s="9">
        <f t="shared" si="6"/>
        <v>0</v>
      </c>
      <c r="L92" s="9">
        <f t="shared" si="7"/>
        <v>0</v>
      </c>
    </row>
    <row r="93" spans="1:12" x14ac:dyDescent="0.3">
      <c r="A93" s="12"/>
      <c r="B93" s="86" t="s">
        <v>102</v>
      </c>
      <c r="C93" s="64" t="s">
        <v>31</v>
      </c>
      <c r="D93" s="16">
        <v>1.1000000000000001</v>
      </c>
      <c r="E93" s="31">
        <f>E91*D93</f>
        <v>24.200000000000003</v>
      </c>
      <c r="F93" s="31"/>
      <c r="G93" s="9">
        <f t="shared" si="4"/>
        <v>0</v>
      </c>
      <c r="H93" s="31"/>
      <c r="I93" s="9">
        <f t="shared" si="5"/>
        <v>0</v>
      </c>
      <c r="J93" s="31"/>
      <c r="K93" s="9">
        <f t="shared" si="6"/>
        <v>0</v>
      </c>
      <c r="L93" s="9">
        <f t="shared" si="7"/>
        <v>0</v>
      </c>
    </row>
    <row r="94" spans="1:12" x14ac:dyDescent="0.3">
      <c r="A94" s="12"/>
      <c r="B94" s="32" t="s">
        <v>80</v>
      </c>
      <c r="C94" s="64" t="s">
        <v>17</v>
      </c>
      <c r="D94" s="16">
        <v>1</v>
      </c>
      <c r="E94" s="31">
        <f>E91*D94</f>
        <v>22</v>
      </c>
      <c r="F94" s="31"/>
      <c r="G94" s="9">
        <f t="shared" si="4"/>
        <v>0</v>
      </c>
      <c r="H94" s="31"/>
      <c r="I94" s="9">
        <f t="shared" si="5"/>
        <v>0</v>
      </c>
      <c r="J94" s="31"/>
      <c r="K94" s="9">
        <f t="shared" si="6"/>
        <v>0</v>
      </c>
      <c r="L94" s="9">
        <f t="shared" si="7"/>
        <v>0</v>
      </c>
    </row>
    <row r="95" spans="1:12" x14ac:dyDescent="0.3">
      <c r="A95" s="12"/>
      <c r="B95" s="32" t="s">
        <v>94</v>
      </c>
      <c r="C95" s="64" t="s">
        <v>1</v>
      </c>
      <c r="D95" s="16">
        <v>0.45</v>
      </c>
      <c r="E95" s="31">
        <f>E91*D95</f>
        <v>9.9</v>
      </c>
      <c r="F95" s="31"/>
      <c r="G95" s="9">
        <f t="shared" si="4"/>
        <v>0</v>
      </c>
      <c r="H95" s="31"/>
      <c r="I95" s="9">
        <f t="shared" si="5"/>
        <v>0</v>
      </c>
      <c r="J95" s="31"/>
      <c r="K95" s="9">
        <f t="shared" si="6"/>
        <v>0</v>
      </c>
      <c r="L95" s="9">
        <f t="shared" si="7"/>
        <v>0</v>
      </c>
    </row>
    <row r="96" spans="1:12" x14ac:dyDescent="0.3">
      <c r="A96" s="12"/>
      <c r="B96" s="87" t="s">
        <v>16</v>
      </c>
      <c r="C96" s="64" t="s">
        <v>0</v>
      </c>
      <c r="D96" s="16">
        <v>0.5</v>
      </c>
      <c r="E96" s="31">
        <f>E91*D96</f>
        <v>11</v>
      </c>
      <c r="F96" s="31"/>
      <c r="G96" s="9">
        <f t="shared" si="4"/>
        <v>0</v>
      </c>
      <c r="H96" s="31"/>
      <c r="I96" s="9">
        <f t="shared" si="5"/>
        <v>0</v>
      </c>
      <c r="J96" s="31"/>
      <c r="K96" s="9">
        <f t="shared" si="6"/>
        <v>0</v>
      </c>
      <c r="L96" s="9">
        <f t="shared" si="7"/>
        <v>0</v>
      </c>
    </row>
    <row r="97" spans="1:12" x14ac:dyDescent="0.3">
      <c r="A97" s="65" t="s">
        <v>98</v>
      </c>
      <c r="B97" s="67" t="s">
        <v>95</v>
      </c>
      <c r="C97" s="74" t="s">
        <v>30</v>
      </c>
      <c r="D97" s="98"/>
      <c r="E97" s="68">
        <v>11</v>
      </c>
      <c r="F97" s="69"/>
      <c r="G97" s="9">
        <f t="shared" si="4"/>
        <v>0</v>
      </c>
      <c r="H97" s="26"/>
      <c r="I97" s="9">
        <f t="shared" si="5"/>
        <v>0</v>
      </c>
      <c r="J97" s="26"/>
      <c r="K97" s="9">
        <f t="shared" si="6"/>
        <v>0</v>
      </c>
      <c r="L97" s="9">
        <f t="shared" si="7"/>
        <v>0</v>
      </c>
    </row>
    <row r="98" spans="1:12" x14ac:dyDescent="0.3">
      <c r="A98" s="65"/>
      <c r="B98" s="25" t="s">
        <v>10</v>
      </c>
      <c r="C98" s="64" t="s">
        <v>30</v>
      </c>
      <c r="D98" s="16">
        <v>1</v>
      </c>
      <c r="E98" s="16">
        <f>E97*D98</f>
        <v>11</v>
      </c>
      <c r="F98" s="26"/>
      <c r="G98" s="9">
        <f t="shared" si="4"/>
        <v>0</v>
      </c>
      <c r="H98" s="26"/>
      <c r="I98" s="9">
        <f t="shared" si="5"/>
        <v>0</v>
      </c>
      <c r="J98" s="26"/>
      <c r="K98" s="9">
        <f t="shared" si="6"/>
        <v>0</v>
      </c>
      <c r="L98" s="9">
        <f t="shared" si="7"/>
        <v>0</v>
      </c>
    </row>
    <row r="99" spans="1:12" x14ac:dyDescent="0.3">
      <c r="A99" s="65"/>
      <c r="B99" s="27" t="s">
        <v>104</v>
      </c>
      <c r="C99" s="64" t="s">
        <v>30</v>
      </c>
      <c r="D99" s="26">
        <v>1.1000000000000001</v>
      </c>
      <c r="E99" s="26">
        <f>D99*E97</f>
        <v>12.100000000000001</v>
      </c>
      <c r="F99" s="26"/>
      <c r="G99" s="9">
        <f t="shared" si="4"/>
        <v>0</v>
      </c>
      <c r="H99" s="26"/>
      <c r="I99" s="9">
        <f t="shared" si="5"/>
        <v>0</v>
      </c>
      <c r="J99" s="26"/>
      <c r="K99" s="9">
        <f t="shared" si="6"/>
        <v>0</v>
      </c>
      <c r="L99" s="9">
        <f t="shared" si="7"/>
        <v>0</v>
      </c>
    </row>
    <row r="100" spans="1:12" x14ac:dyDescent="0.3">
      <c r="A100" s="65"/>
      <c r="B100" s="27" t="s">
        <v>96</v>
      </c>
      <c r="C100" s="75" t="s">
        <v>12</v>
      </c>
      <c r="D100" s="26">
        <v>0.2</v>
      </c>
      <c r="E100" s="100">
        <f>E97*D100</f>
        <v>2.2000000000000002</v>
      </c>
      <c r="F100" s="26"/>
      <c r="G100" s="9">
        <f t="shared" si="4"/>
        <v>0</v>
      </c>
      <c r="H100" s="26"/>
      <c r="I100" s="9">
        <f t="shared" si="5"/>
        <v>0</v>
      </c>
      <c r="J100" s="26"/>
      <c r="K100" s="9">
        <f t="shared" si="6"/>
        <v>0</v>
      </c>
      <c r="L100" s="9">
        <f t="shared" si="7"/>
        <v>0</v>
      </c>
    </row>
    <row r="101" spans="1:12" x14ac:dyDescent="0.3">
      <c r="A101" s="65"/>
      <c r="B101" s="27" t="s">
        <v>80</v>
      </c>
      <c r="C101" s="75" t="s">
        <v>17</v>
      </c>
      <c r="D101" s="26">
        <v>5</v>
      </c>
      <c r="E101" s="26">
        <f>E98*D101</f>
        <v>55</v>
      </c>
      <c r="F101" s="26"/>
      <c r="G101" s="9">
        <f t="shared" si="4"/>
        <v>0</v>
      </c>
      <c r="H101" s="26"/>
      <c r="I101" s="9">
        <f t="shared" si="5"/>
        <v>0</v>
      </c>
      <c r="J101" s="26"/>
      <c r="K101" s="9">
        <f t="shared" si="6"/>
        <v>0</v>
      </c>
      <c r="L101" s="9">
        <f t="shared" si="7"/>
        <v>0</v>
      </c>
    </row>
    <row r="102" spans="1:12" x14ac:dyDescent="0.3">
      <c r="A102" s="65"/>
      <c r="B102" s="27" t="s">
        <v>9</v>
      </c>
      <c r="C102" s="75" t="s">
        <v>0</v>
      </c>
      <c r="D102" s="26">
        <v>0.53</v>
      </c>
      <c r="E102" s="26">
        <f>E97*D102</f>
        <v>5.83</v>
      </c>
      <c r="F102" s="26"/>
      <c r="G102" s="9">
        <f t="shared" si="4"/>
        <v>0</v>
      </c>
      <c r="H102" s="26"/>
      <c r="I102" s="9">
        <f t="shared" si="5"/>
        <v>0</v>
      </c>
      <c r="J102" s="26"/>
      <c r="K102" s="9">
        <f t="shared" si="6"/>
        <v>0</v>
      </c>
      <c r="L102" s="9">
        <f t="shared" si="7"/>
        <v>0</v>
      </c>
    </row>
    <row r="103" spans="1:12" ht="27.6" x14ac:dyDescent="0.3">
      <c r="A103" s="12">
        <v>18</v>
      </c>
      <c r="B103" s="67" t="s">
        <v>97</v>
      </c>
      <c r="C103" s="74" t="s">
        <v>11</v>
      </c>
      <c r="D103" s="98"/>
      <c r="E103" s="68">
        <v>1.1000000000000001</v>
      </c>
      <c r="F103" s="69"/>
      <c r="G103" s="9">
        <f t="shared" si="4"/>
        <v>0</v>
      </c>
      <c r="H103" s="26"/>
      <c r="I103" s="9">
        <f t="shared" si="5"/>
        <v>0</v>
      </c>
      <c r="J103" s="26"/>
      <c r="K103" s="9">
        <f t="shared" si="6"/>
        <v>0</v>
      </c>
      <c r="L103" s="9">
        <f t="shared" si="7"/>
        <v>0</v>
      </c>
    </row>
    <row r="104" spans="1:12" x14ac:dyDescent="0.3">
      <c r="A104" s="12"/>
      <c r="B104" s="25" t="s">
        <v>10</v>
      </c>
      <c r="C104" s="64" t="s">
        <v>31</v>
      </c>
      <c r="D104" s="16">
        <v>1</v>
      </c>
      <c r="E104" s="16">
        <f>E103*D104</f>
        <v>1.1000000000000001</v>
      </c>
      <c r="F104" s="26"/>
      <c r="G104" s="9">
        <f t="shared" si="4"/>
        <v>0</v>
      </c>
      <c r="H104" s="26"/>
      <c r="I104" s="9">
        <f t="shared" si="5"/>
        <v>0</v>
      </c>
      <c r="J104" s="26"/>
      <c r="K104" s="9">
        <f t="shared" si="6"/>
        <v>0</v>
      </c>
      <c r="L104" s="9">
        <f t="shared" si="7"/>
        <v>0</v>
      </c>
    </row>
    <row r="105" spans="1:12" x14ac:dyDescent="0.3">
      <c r="A105" s="12"/>
      <c r="B105" s="27" t="s">
        <v>103</v>
      </c>
      <c r="C105" s="64" t="s">
        <v>31</v>
      </c>
      <c r="D105" s="26">
        <v>1.2</v>
      </c>
      <c r="E105" s="26">
        <f>D105*E103</f>
        <v>1.32</v>
      </c>
      <c r="F105" s="26"/>
      <c r="G105" s="9">
        <f t="shared" si="4"/>
        <v>0</v>
      </c>
      <c r="H105" s="26"/>
      <c r="I105" s="9">
        <f t="shared" si="5"/>
        <v>0</v>
      </c>
      <c r="J105" s="26"/>
      <c r="K105" s="9">
        <f t="shared" si="6"/>
        <v>0</v>
      </c>
      <c r="L105" s="9">
        <f t="shared" si="7"/>
        <v>0</v>
      </c>
    </row>
    <row r="106" spans="1:12" x14ac:dyDescent="0.3">
      <c r="A106" s="12"/>
      <c r="B106" s="27" t="s">
        <v>80</v>
      </c>
      <c r="C106" s="75" t="s">
        <v>17</v>
      </c>
      <c r="D106" s="26"/>
      <c r="E106" s="26">
        <v>8</v>
      </c>
      <c r="F106" s="26"/>
      <c r="G106" s="9">
        <f t="shared" si="4"/>
        <v>0</v>
      </c>
      <c r="H106" s="26"/>
      <c r="I106" s="9">
        <f t="shared" si="5"/>
        <v>0</v>
      </c>
      <c r="J106" s="26"/>
      <c r="K106" s="9">
        <f t="shared" si="6"/>
        <v>0</v>
      </c>
      <c r="L106" s="9">
        <f t="shared" si="7"/>
        <v>0</v>
      </c>
    </row>
    <row r="107" spans="1:12" x14ac:dyDescent="0.3">
      <c r="A107" s="12"/>
      <c r="B107" s="27" t="s">
        <v>9</v>
      </c>
      <c r="C107" s="75" t="s">
        <v>0</v>
      </c>
      <c r="D107" s="26">
        <v>0.53</v>
      </c>
      <c r="E107" s="26">
        <f>E103*D107</f>
        <v>0.58300000000000007</v>
      </c>
      <c r="F107" s="26"/>
      <c r="G107" s="9">
        <f t="shared" si="4"/>
        <v>0</v>
      </c>
      <c r="H107" s="26"/>
      <c r="I107" s="9">
        <f t="shared" si="5"/>
        <v>0</v>
      </c>
      <c r="J107" s="26"/>
      <c r="K107" s="9">
        <f t="shared" si="6"/>
        <v>0</v>
      </c>
      <c r="L107" s="9">
        <f t="shared" si="7"/>
        <v>0</v>
      </c>
    </row>
    <row r="108" spans="1:12" x14ac:dyDescent="0.3">
      <c r="A108" s="65" t="s">
        <v>99</v>
      </c>
      <c r="B108" s="67" t="s">
        <v>100</v>
      </c>
      <c r="C108" s="74" t="s">
        <v>30</v>
      </c>
      <c r="D108" s="98"/>
      <c r="E108" s="68">
        <v>12</v>
      </c>
      <c r="F108" s="69"/>
      <c r="G108" s="9">
        <f t="shared" si="4"/>
        <v>0</v>
      </c>
      <c r="H108" s="26"/>
      <c r="I108" s="9">
        <f t="shared" si="5"/>
        <v>0</v>
      </c>
      <c r="J108" s="26"/>
      <c r="K108" s="9">
        <f t="shared" si="6"/>
        <v>0</v>
      </c>
      <c r="L108" s="9">
        <f t="shared" si="7"/>
        <v>0</v>
      </c>
    </row>
    <row r="109" spans="1:12" x14ac:dyDescent="0.3">
      <c r="A109" s="65"/>
      <c r="B109" s="25" t="s">
        <v>10</v>
      </c>
      <c r="C109" s="64" t="s">
        <v>30</v>
      </c>
      <c r="D109" s="16">
        <v>1</v>
      </c>
      <c r="E109" s="16">
        <f>E108*D109</f>
        <v>12</v>
      </c>
      <c r="F109" s="26"/>
      <c r="G109" s="9">
        <f t="shared" si="4"/>
        <v>0</v>
      </c>
      <c r="H109" s="26"/>
      <c r="I109" s="9">
        <f t="shared" si="5"/>
        <v>0</v>
      </c>
      <c r="J109" s="26"/>
      <c r="K109" s="9">
        <f t="shared" si="6"/>
        <v>0</v>
      </c>
      <c r="L109" s="9">
        <f t="shared" si="7"/>
        <v>0</v>
      </c>
    </row>
    <row r="110" spans="1:12" x14ac:dyDescent="0.3">
      <c r="A110" s="65"/>
      <c r="B110" s="27" t="s">
        <v>101</v>
      </c>
      <c r="C110" s="64" t="s">
        <v>30</v>
      </c>
      <c r="D110" s="26">
        <v>1.1000000000000001</v>
      </c>
      <c r="E110" s="26">
        <f>D110*E108</f>
        <v>13.200000000000001</v>
      </c>
      <c r="F110" s="26"/>
      <c r="G110" s="9">
        <f t="shared" si="4"/>
        <v>0</v>
      </c>
      <c r="H110" s="26"/>
      <c r="I110" s="9">
        <f t="shared" si="5"/>
        <v>0</v>
      </c>
      <c r="J110" s="26"/>
      <c r="K110" s="9">
        <f t="shared" si="6"/>
        <v>0</v>
      </c>
      <c r="L110" s="9">
        <f t="shared" si="7"/>
        <v>0</v>
      </c>
    </row>
    <row r="111" spans="1:12" x14ac:dyDescent="0.3">
      <c r="A111" s="65"/>
      <c r="B111" s="27" t="s">
        <v>96</v>
      </c>
      <c r="C111" s="75" t="s">
        <v>12</v>
      </c>
      <c r="D111" s="26">
        <v>0.2</v>
      </c>
      <c r="E111" s="100">
        <v>3</v>
      </c>
      <c r="F111" s="26"/>
      <c r="G111" s="9">
        <f t="shared" si="4"/>
        <v>0</v>
      </c>
      <c r="H111" s="26"/>
      <c r="I111" s="9">
        <f t="shared" si="5"/>
        <v>0</v>
      </c>
      <c r="J111" s="26"/>
      <c r="K111" s="9">
        <f t="shared" si="6"/>
        <v>0</v>
      </c>
      <c r="L111" s="9">
        <f t="shared" si="7"/>
        <v>0</v>
      </c>
    </row>
    <row r="112" spans="1:12" x14ac:dyDescent="0.3">
      <c r="A112" s="65"/>
      <c r="B112" s="27" t="s">
        <v>80</v>
      </c>
      <c r="C112" s="75" t="s">
        <v>17</v>
      </c>
      <c r="D112" s="26">
        <v>2</v>
      </c>
      <c r="E112" s="26">
        <f>E109*D112</f>
        <v>24</v>
      </c>
      <c r="F112" s="26"/>
      <c r="G112" s="9">
        <f t="shared" si="4"/>
        <v>0</v>
      </c>
      <c r="H112" s="26"/>
      <c r="I112" s="9">
        <f t="shared" si="5"/>
        <v>0</v>
      </c>
      <c r="J112" s="26"/>
      <c r="K112" s="9">
        <f t="shared" si="6"/>
        <v>0</v>
      </c>
      <c r="L112" s="9">
        <f t="shared" si="7"/>
        <v>0</v>
      </c>
    </row>
    <row r="113" spans="1:12" x14ac:dyDescent="0.3">
      <c r="A113" s="65"/>
      <c r="B113" s="27" t="s">
        <v>9</v>
      </c>
      <c r="C113" s="75" t="s">
        <v>0</v>
      </c>
      <c r="D113" s="26">
        <v>0.7</v>
      </c>
      <c r="E113" s="26">
        <f>E108*D113</f>
        <v>8.3999999999999986</v>
      </c>
      <c r="F113" s="26"/>
      <c r="G113" s="9">
        <f t="shared" si="4"/>
        <v>0</v>
      </c>
      <c r="H113" s="26"/>
      <c r="I113" s="9">
        <f t="shared" si="5"/>
        <v>0</v>
      </c>
      <c r="J113" s="26"/>
      <c r="K113" s="9">
        <f t="shared" si="6"/>
        <v>0</v>
      </c>
      <c r="L113" s="9">
        <f t="shared" si="7"/>
        <v>0</v>
      </c>
    </row>
    <row r="114" spans="1:12" x14ac:dyDescent="0.3">
      <c r="A114" s="65" t="s">
        <v>105</v>
      </c>
      <c r="B114" s="67" t="s">
        <v>135</v>
      </c>
      <c r="C114" s="74" t="s">
        <v>30</v>
      </c>
      <c r="D114" s="98"/>
      <c r="E114" s="68">
        <v>45</v>
      </c>
      <c r="F114" s="69"/>
      <c r="G114" s="9">
        <f t="shared" si="4"/>
        <v>0</v>
      </c>
      <c r="H114" s="26"/>
      <c r="I114" s="9">
        <f t="shared" si="5"/>
        <v>0</v>
      </c>
      <c r="J114" s="26"/>
      <c r="K114" s="9">
        <f t="shared" si="6"/>
        <v>0</v>
      </c>
      <c r="L114" s="9">
        <f t="shared" si="7"/>
        <v>0</v>
      </c>
    </row>
    <row r="115" spans="1:12" x14ac:dyDescent="0.3">
      <c r="A115" s="65"/>
      <c r="B115" s="25" t="s">
        <v>10</v>
      </c>
      <c r="C115" s="64" t="s">
        <v>30</v>
      </c>
      <c r="D115" s="16">
        <v>1</v>
      </c>
      <c r="E115" s="16">
        <f>E114*D115</f>
        <v>45</v>
      </c>
      <c r="F115" s="26"/>
      <c r="G115" s="9">
        <f t="shared" si="4"/>
        <v>0</v>
      </c>
      <c r="H115" s="26"/>
      <c r="I115" s="9">
        <f t="shared" si="5"/>
        <v>0</v>
      </c>
      <c r="J115" s="26"/>
      <c r="K115" s="9">
        <f t="shared" si="6"/>
        <v>0</v>
      </c>
      <c r="L115" s="9">
        <f t="shared" si="7"/>
        <v>0</v>
      </c>
    </row>
    <row r="116" spans="1:12" x14ac:dyDescent="0.3">
      <c r="A116" s="65"/>
      <c r="B116" s="27" t="s">
        <v>106</v>
      </c>
      <c r="C116" s="64" t="s">
        <v>30</v>
      </c>
      <c r="D116" s="26">
        <v>1.1000000000000001</v>
      </c>
      <c r="E116" s="26">
        <f>D116*E114</f>
        <v>49.500000000000007</v>
      </c>
      <c r="F116" s="26"/>
      <c r="G116" s="9">
        <f t="shared" si="4"/>
        <v>0</v>
      </c>
      <c r="H116" s="26"/>
      <c r="I116" s="9">
        <f t="shared" si="5"/>
        <v>0</v>
      </c>
      <c r="J116" s="26"/>
      <c r="K116" s="9">
        <f t="shared" si="6"/>
        <v>0</v>
      </c>
      <c r="L116" s="9">
        <f t="shared" si="7"/>
        <v>0</v>
      </c>
    </row>
    <row r="117" spans="1:12" x14ac:dyDescent="0.3">
      <c r="A117" s="65"/>
      <c r="B117" s="27" t="s">
        <v>108</v>
      </c>
      <c r="C117" s="75" t="s">
        <v>12</v>
      </c>
      <c r="D117" s="26"/>
      <c r="E117" s="100">
        <v>4</v>
      </c>
      <c r="F117" s="26"/>
      <c r="G117" s="9">
        <f t="shared" si="4"/>
        <v>0</v>
      </c>
      <c r="H117" s="26"/>
      <c r="I117" s="9">
        <f t="shared" si="5"/>
        <v>0</v>
      </c>
      <c r="J117" s="26"/>
      <c r="K117" s="9">
        <f t="shared" si="6"/>
        <v>0</v>
      </c>
      <c r="L117" s="9">
        <f t="shared" si="7"/>
        <v>0</v>
      </c>
    </row>
    <row r="118" spans="1:12" x14ac:dyDescent="0.3">
      <c r="A118" s="65"/>
      <c r="B118" s="27" t="s">
        <v>107</v>
      </c>
      <c r="C118" s="75" t="s">
        <v>12</v>
      </c>
      <c r="D118" s="26">
        <v>2</v>
      </c>
      <c r="E118" s="100">
        <f>E114*D118</f>
        <v>90</v>
      </c>
      <c r="F118" s="26"/>
      <c r="G118" s="9">
        <f t="shared" si="4"/>
        <v>0</v>
      </c>
      <c r="H118" s="26"/>
      <c r="I118" s="9">
        <f t="shared" si="5"/>
        <v>0</v>
      </c>
      <c r="J118" s="26"/>
      <c r="K118" s="9">
        <f t="shared" si="6"/>
        <v>0</v>
      </c>
      <c r="L118" s="9">
        <f t="shared" si="7"/>
        <v>0</v>
      </c>
    </row>
    <row r="119" spans="1:12" x14ac:dyDescent="0.3">
      <c r="A119" s="65"/>
      <c r="B119" s="27" t="s">
        <v>96</v>
      </c>
      <c r="C119" s="75" t="s">
        <v>12</v>
      </c>
      <c r="D119" s="26">
        <v>0.2</v>
      </c>
      <c r="E119" s="100">
        <v>4</v>
      </c>
      <c r="F119" s="26"/>
      <c r="G119" s="9">
        <f t="shared" si="4"/>
        <v>0</v>
      </c>
      <c r="H119" s="26"/>
      <c r="I119" s="9">
        <f t="shared" si="5"/>
        <v>0</v>
      </c>
      <c r="J119" s="26"/>
      <c r="K119" s="9">
        <f t="shared" si="6"/>
        <v>0</v>
      </c>
      <c r="L119" s="9">
        <f t="shared" si="7"/>
        <v>0</v>
      </c>
    </row>
    <row r="120" spans="1:12" x14ac:dyDescent="0.3">
      <c r="A120" s="65"/>
      <c r="B120" s="27" t="s">
        <v>80</v>
      </c>
      <c r="C120" s="75" t="s">
        <v>17</v>
      </c>
      <c r="D120" s="26">
        <v>0.8</v>
      </c>
      <c r="E120" s="26">
        <f>E115*D120</f>
        <v>36</v>
      </c>
      <c r="F120" s="26"/>
      <c r="G120" s="9">
        <f t="shared" si="4"/>
        <v>0</v>
      </c>
      <c r="H120" s="26"/>
      <c r="I120" s="9">
        <f t="shared" si="5"/>
        <v>0</v>
      </c>
      <c r="J120" s="26"/>
      <c r="K120" s="9">
        <f t="shared" si="6"/>
        <v>0</v>
      </c>
      <c r="L120" s="9">
        <f t="shared" si="7"/>
        <v>0</v>
      </c>
    </row>
    <row r="121" spans="1:12" x14ac:dyDescent="0.3">
      <c r="A121" s="65"/>
      <c r="B121" s="27" t="s">
        <v>9</v>
      </c>
      <c r="C121" s="75" t="s">
        <v>0</v>
      </c>
      <c r="D121" s="26">
        <v>0.53</v>
      </c>
      <c r="E121" s="26">
        <f>E114*D121</f>
        <v>23.85</v>
      </c>
      <c r="F121" s="26"/>
      <c r="G121" s="9">
        <f t="shared" si="4"/>
        <v>0</v>
      </c>
      <c r="H121" s="26"/>
      <c r="I121" s="9">
        <f t="shared" si="5"/>
        <v>0</v>
      </c>
      <c r="J121" s="26"/>
      <c r="K121" s="9">
        <f t="shared" si="6"/>
        <v>0</v>
      </c>
      <c r="L121" s="9">
        <f t="shared" si="7"/>
        <v>0</v>
      </c>
    </row>
    <row r="122" spans="1:12" x14ac:dyDescent="0.3">
      <c r="A122" s="65" t="s">
        <v>111</v>
      </c>
      <c r="B122" s="67" t="s">
        <v>109</v>
      </c>
      <c r="C122" s="74" t="s">
        <v>30</v>
      </c>
      <c r="D122" s="98"/>
      <c r="E122" s="68">
        <v>8</v>
      </c>
      <c r="F122" s="69"/>
      <c r="G122" s="9">
        <f t="shared" si="4"/>
        <v>0</v>
      </c>
      <c r="H122" s="26"/>
      <c r="I122" s="9">
        <f t="shared" si="5"/>
        <v>0</v>
      </c>
      <c r="J122" s="26"/>
      <c r="K122" s="9">
        <f t="shared" si="6"/>
        <v>0</v>
      </c>
      <c r="L122" s="9">
        <f t="shared" si="7"/>
        <v>0</v>
      </c>
    </row>
    <row r="123" spans="1:12" x14ac:dyDescent="0.3">
      <c r="A123" s="65"/>
      <c r="B123" s="25" t="s">
        <v>10</v>
      </c>
      <c r="C123" s="64" t="s">
        <v>30</v>
      </c>
      <c r="D123" s="16">
        <v>1</v>
      </c>
      <c r="E123" s="16">
        <f>E122*D123</f>
        <v>8</v>
      </c>
      <c r="F123" s="26"/>
      <c r="G123" s="9">
        <f t="shared" si="4"/>
        <v>0</v>
      </c>
      <c r="H123" s="26"/>
      <c r="I123" s="9">
        <f t="shared" si="5"/>
        <v>0</v>
      </c>
      <c r="J123" s="26"/>
      <c r="K123" s="9">
        <f t="shared" si="6"/>
        <v>0</v>
      </c>
      <c r="L123" s="9">
        <f t="shared" si="7"/>
        <v>0</v>
      </c>
    </row>
    <row r="124" spans="1:12" x14ac:dyDescent="0.3">
      <c r="A124" s="65"/>
      <c r="B124" s="27" t="s">
        <v>110</v>
      </c>
      <c r="C124" s="64" t="s">
        <v>30</v>
      </c>
      <c r="D124" s="26">
        <v>1.1000000000000001</v>
      </c>
      <c r="E124" s="26">
        <f>D124*E122</f>
        <v>8.8000000000000007</v>
      </c>
      <c r="F124" s="26"/>
      <c r="G124" s="9">
        <f t="shared" si="4"/>
        <v>0</v>
      </c>
      <c r="H124" s="26"/>
      <c r="I124" s="9">
        <f t="shared" si="5"/>
        <v>0</v>
      </c>
      <c r="J124" s="26"/>
      <c r="K124" s="9">
        <f t="shared" si="6"/>
        <v>0</v>
      </c>
      <c r="L124" s="9">
        <f t="shared" si="7"/>
        <v>0</v>
      </c>
    </row>
    <row r="125" spans="1:12" x14ac:dyDescent="0.3">
      <c r="A125" s="65"/>
      <c r="B125" s="27" t="s">
        <v>107</v>
      </c>
      <c r="C125" s="75" t="s">
        <v>12</v>
      </c>
      <c r="D125" s="26">
        <v>2</v>
      </c>
      <c r="E125" s="100">
        <f>E122*D125</f>
        <v>16</v>
      </c>
      <c r="F125" s="26"/>
      <c r="G125" s="9">
        <f t="shared" si="4"/>
        <v>0</v>
      </c>
      <c r="H125" s="26"/>
      <c r="I125" s="9">
        <f t="shared" si="5"/>
        <v>0</v>
      </c>
      <c r="J125" s="26"/>
      <c r="K125" s="9">
        <f t="shared" si="6"/>
        <v>0</v>
      </c>
      <c r="L125" s="9">
        <f t="shared" si="7"/>
        <v>0</v>
      </c>
    </row>
    <row r="126" spans="1:12" x14ac:dyDescent="0.3">
      <c r="A126" s="65"/>
      <c r="B126" s="27" t="s">
        <v>96</v>
      </c>
      <c r="C126" s="75" t="s">
        <v>12</v>
      </c>
      <c r="D126" s="26">
        <v>0.2</v>
      </c>
      <c r="E126" s="100">
        <v>1</v>
      </c>
      <c r="F126" s="26"/>
      <c r="G126" s="9">
        <f t="shared" si="4"/>
        <v>0</v>
      </c>
      <c r="H126" s="26"/>
      <c r="I126" s="9">
        <f t="shared" si="5"/>
        <v>0</v>
      </c>
      <c r="J126" s="26"/>
      <c r="K126" s="9">
        <f t="shared" si="6"/>
        <v>0</v>
      </c>
      <c r="L126" s="9">
        <f t="shared" si="7"/>
        <v>0</v>
      </c>
    </row>
    <row r="127" spans="1:12" x14ac:dyDescent="0.3">
      <c r="A127" s="65"/>
      <c r="B127" s="27" t="s">
        <v>80</v>
      </c>
      <c r="C127" s="75" t="s">
        <v>17</v>
      </c>
      <c r="D127" s="26">
        <v>0.5</v>
      </c>
      <c r="E127" s="26">
        <f>E123*D127</f>
        <v>4</v>
      </c>
      <c r="F127" s="26"/>
      <c r="G127" s="9">
        <f t="shared" si="4"/>
        <v>0</v>
      </c>
      <c r="H127" s="26"/>
      <c r="I127" s="9">
        <f t="shared" si="5"/>
        <v>0</v>
      </c>
      <c r="J127" s="26"/>
      <c r="K127" s="9">
        <f t="shared" si="6"/>
        <v>0</v>
      </c>
      <c r="L127" s="9">
        <f t="shared" si="7"/>
        <v>0</v>
      </c>
    </row>
    <row r="128" spans="1:12" x14ac:dyDescent="0.3">
      <c r="A128" s="65"/>
      <c r="B128" s="27" t="s">
        <v>9</v>
      </c>
      <c r="C128" s="75" t="s">
        <v>0</v>
      </c>
      <c r="D128" s="26">
        <v>0.53</v>
      </c>
      <c r="E128" s="26">
        <f>E122*D128</f>
        <v>4.24</v>
      </c>
      <c r="F128" s="26"/>
      <c r="G128" s="9">
        <f t="shared" si="4"/>
        <v>0</v>
      </c>
      <c r="H128" s="26"/>
      <c r="I128" s="9">
        <f t="shared" si="5"/>
        <v>0</v>
      </c>
      <c r="J128" s="26"/>
      <c r="K128" s="9">
        <f t="shared" si="6"/>
        <v>0</v>
      </c>
      <c r="L128" s="9">
        <f t="shared" si="7"/>
        <v>0</v>
      </c>
    </row>
    <row r="129" spans="1:12" x14ac:dyDescent="0.3">
      <c r="A129" s="65" t="s">
        <v>112</v>
      </c>
      <c r="B129" s="67" t="s">
        <v>113</v>
      </c>
      <c r="C129" s="74" t="s">
        <v>30</v>
      </c>
      <c r="D129" s="98"/>
      <c r="E129" s="68">
        <v>28</v>
      </c>
      <c r="F129" s="69"/>
      <c r="G129" s="9">
        <f t="shared" si="4"/>
        <v>0</v>
      </c>
      <c r="H129" s="26"/>
      <c r="I129" s="9">
        <f t="shared" si="5"/>
        <v>0</v>
      </c>
      <c r="J129" s="26"/>
      <c r="K129" s="9">
        <f t="shared" si="6"/>
        <v>0</v>
      </c>
      <c r="L129" s="9">
        <f t="shared" si="7"/>
        <v>0</v>
      </c>
    </row>
    <row r="130" spans="1:12" x14ac:dyDescent="0.3">
      <c r="A130" s="65"/>
      <c r="B130" s="25" t="s">
        <v>10</v>
      </c>
      <c r="C130" s="64" t="s">
        <v>30</v>
      </c>
      <c r="D130" s="16">
        <v>1</v>
      </c>
      <c r="E130" s="16">
        <f>E129*D130</f>
        <v>28</v>
      </c>
      <c r="F130" s="26"/>
      <c r="G130" s="9">
        <f t="shared" si="4"/>
        <v>0</v>
      </c>
      <c r="H130" s="26"/>
      <c r="I130" s="9">
        <f t="shared" si="5"/>
        <v>0</v>
      </c>
      <c r="J130" s="26"/>
      <c r="K130" s="9">
        <f t="shared" si="6"/>
        <v>0</v>
      </c>
      <c r="L130" s="9">
        <f t="shared" si="7"/>
        <v>0</v>
      </c>
    </row>
    <row r="131" spans="1:12" x14ac:dyDescent="0.3">
      <c r="A131" s="65"/>
      <c r="B131" s="27" t="s">
        <v>117</v>
      </c>
      <c r="C131" s="64" t="s">
        <v>30</v>
      </c>
      <c r="D131" s="26">
        <v>1.1000000000000001</v>
      </c>
      <c r="E131" s="26">
        <f>D131*E129</f>
        <v>30.800000000000004</v>
      </c>
      <c r="F131" s="26"/>
      <c r="G131" s="9">
        <f t="shared" si="4"/>
        <v>0</v>
      </c>
      <c r="H131" s="26"/>
      <c r="I131" s="9">
        <f t="shared" si="5"/>
        <v>0</v>
      </c>
      <c r="J131" s="26"/>
      <c r="K131" s="9">
        <f t="shared" si="6"/>
        <v>0</v>
      </c>
      <c r="L131" s="9">
        <f t="shared" si="7"/>
        <v>0</v>
      </c>
    </row>
    <row r="132" spans="1:12" x14ac:dyDescent="0.3">
      <c r="A132" s="65"/>
      <c r="B132" s="27" t="s">
        <v>107</v>
      </c>
      <c r="C132" s="75" t="s">
        <v>12</v>
      </c>
      <c r="D132" s="26">
        <v>2</v>
      </c>
      <c r="E132" s="100">
        <f>E129*D132</f>
        <v>56</v>
      </c>
      <c r="F132" s="26"/>
      <c r="G132" s="9">
        <f t="shared" si="4"/>
        <v>0</v>
      </c>
      <c r="H132" s="26"/>
      <c r="I132" s="9">
        <f t="shared" si="5"/>
        <v>0</v>
      </c>
      <c r="J132" s="26"/>
      <c r="K132" s="9">
        <f t="shared" si="6"/>
        <v>0</v>
      </c>
      <c r="L132" s="9">
        <f t="shared" si="7"/>
        <v>0</v>
      </c>
    </row>
    <row r="133" spans="1:12" x14ac:dyDescent="0.3">
      <c r="A133" s="65"/>
      <c r="B133" s="27" t="s">
        <v>80</v>
      </c>
      <c r="C133" s="75" t="s">
        <v>17</v>
      </c>
      <c r="D133" s="26">
        <v>1</v>
      </c>
      <c r="E133" s="26">
        <f>E130*D133</f>
        <v>28</v>
      </c>
      <c r="F133" s="26"/>
      <c r="G133" s="9">
        <f t="shared" si="4"/>
        <v>0</v>
      </c>
      <c r="H133" s="26"/>
      <c r="I133" s="9">
        <f t="shared" si="5"/>
        <v>0</v>
      </c>
      <c r="J133" s="26"/>
      <c r="K133" s="9">
        <f t="shared" si="6"/>
        <v>0</v>
      </c>
      <c r="L133" s="9">
        <f t="shared" si="7"/>
        <v>0</v>
      </c>
    </row>
    <row r="134" spans="1:12" x14ac:dyDescent="0.3">
      <c r="A134" s="65"/>
      <c r="B134" s="27" t="s">
        <v>9</v>
      </c>
      <c r="C134" s="75" t="s">
        <v>0</v>
      </c>
      <c r="D134" s="26">
        <v>0.8</v>
      </c>
      <c r="E134" s="26">
        <f>E129*D134</f>
        <v>22.400000000000002</v>
      </c>
      <c r="F134" s="26"/>
      <c r="G134" s="9">
        <f t="shared" si="4"/>
        <v>0</v>
      </c>
      <c r="H134" s="26"/>
      <c r="I134" s="9">
        <f t="shared" si="5"/>
        <v>0</v>
      </c>
      <c r="J134" s="26"/>
      <c r="K134" s="9">
        <f t="shared" si="6"/>
        <v>0</v>
      </c>
      <c r="L134" s="9">
        <f t="shared" si="7"/>
        <v>0</v>
      </c>
    </row>
    <row r="135" spans="1:12" x14ac:dyDescent="0.3">
      <c r="A135" s="65" t="s">
        <v>114</v>
      </c>
      <c r="B135" s="67" t="s">
        <v>115</v>
      </c>
      <c r="C135" s="74" t="s">
        <v>12</v>
      </c>
      <c r="D135" s="98"/>
      <c r="E135" s="68">
        <v>1</v>
      </c>
      <c r="F135" s="69"/>
      <c r="G135" s="9">
        <f t="shared" si="4"/>
        <v>0</v>
      </c>
      <c r="H135" s="26"/>
      <c r="I135" s="9">
        <f t="shared" si="5"/>
        <v>0</v>
      </c>
      <c r="J135" s="26"/>
      <c r="K135" s="9">
        <f t="shared" si="6"/>
        <v>0</v>
      </c>
      <c r="L135" s="9">
        <f t="shared" si="7"/>
        <v>0</v>
      </c>
    </row>
    <row r="136" spans="1:12" x14ac:dyDescent="0.3">
      <c r="A136" s="65"/>
      <c r="B136" s="25" t="s">
        <v>10</v>
      </c>
      <c r="C136" s="64" t="s">
        <v>30</v>
      </c>
      <c r="D136" s="16">
        <v>1</v>
      </c>
      <c r="E136" s="16">
        <f>E135*D136</f>
        <v>1</v>
      </c>
      <c r="F136" s="26"/>
      <c r="G136" s="9">
        <f t="shared" ref="G136:G154" si="8">F136*E136</f>
        <v>0</v>
      </c>
      <c r="H136" s="26"/>
      <c r="I136" s="9">
        <f t="shared" ref="I136:I154" si="9">H136*E136</f>
        <v>0</v>
      </c>
      <c r="J136" s="26"/>
      <c r="K136" s="9">
        <f t="shared" ref="K136:K154" si="10">J136*E136</f>
        <v>0</v>
      </c>
      <c r="L136" s="9">
        <f t="shared" ref="L136:L154" si="11">G136+I136+K136</f>
        <v>0</v>
      </c>
    </row>
    <row r="137" spans="1:12" x14ac:dyDescent="0.3">
      <c r="A137" s="65"/>
      <c r="B137" s="27" t="s">
        <v>116</v>
      </c>
      <c r="C137" s="64" t="s">
        <v>31</v>
      </c>
      <c r="D137" s="26">
        <v>3.5</v>
      </c>
      <c r="E137" s="26">
        <f>D137*E135</f>
        <v>3.5</v>
      </c>
      <c r="F137" s="26"/>
      <c r="G137" s="9">
        <f t="shared" si="8"/>
        <v>0</v>
      </c>
      <c r="H137" s="26"/>
      <c r="I137" s="9">
        <f t="shared" si="9"/>
        <v>0</v>
      </c>
      <c r="J137" s="26"/>
      <c r="K137" s="9">
        <f t="shared" si="10"/>
        <v>0</v>
      </c>
      <c r="L137" s="9">
        <f t="shared" si="11"/>
        <v>0</v>
      </c>
    </row>
    <row r="138" spans="1:12" x14ac:dyDescent="0.3">
      <c r="A138" s="65"/>
      <c r="B138" s="27" t="s">
        <v>118</v>
      </c>
      <c r="C138" s="75" t="s">
        <v>30</v>
      </c>
      <c r="D138" s="26"/>
      <c r="E138" s="100">
        <v>8</v>
      </c>
      <c r="F138" s="26"/>
      <c r="G138" s="9">
        <f t="shared" si="8"/>
        <v>0</v>
      </c>
      <c r="H138" s="26"/>
      <c r="I138" s="9">
        <f t="shared" si="9"/>
        <v>0</v>
      </c>
      <c r="J138" s="26"/>
      <c r="K138" s="9">
        <f t="shared" si="10"/>
        <v>0</v>
      </c>
      <c r="L138" s="9">
        <f t="shared" si="11"/>
        <v>0</v>
      </c>
    </row>
    <row r="139" spans="1:12" x14ac:dyDescent="0.3">
      <c r="A139" s="65"/>
      <c r="B139" s="27" t="s">
        <v>119</v>
      </c>
      <c r="C139" s="75" t="s">
        <v>17</v>
      </c>
      <c r="D139" s="26">
        <v>4</v>
      </c>
      <c r="E139" s="26">
        <f>E136*D139</f>
        <v>4</v>
      </c>
      <c r="F139" s="26"/>
      <c r="G139" s="9">
        <f t="shared" si="8"/>
        <v>0</v>
      </c>
      <c r="H139" s="26"/>
      <c r="I139" s="9">
        <f t="shared" si="9"/>
        <v>0</v>
      </c>
      <c r="J139" s="26"/>
      <c r="K139" s="9">
        <f t="shared" si="10"/>
        <v>0</v>
      </c>
      <c r="L139" s="9">
        <f t="shared" si="11"/>
        <v>0</v>
      </c>
    </row>
    <row r="140" spans="1:12" x14ac:dyDescent="0.3">
      <c r="A140" s="65"/>
      <c r="B140" s="27" t="s">
        <v>9</v>
      </c>
      <c r="C140" s="75" t="s">
        <v>0</v>
      </c>
      <c r="D140" s="26">
        <v>5</v>
      </c>
      <c r="E140" s="26">
        <f>E135*D140</f>
        <v>5</v>
      </c>
      <c r="F140" s="26"/>
      <c r="G140" s="9">
        <f t="shared" si="8"/>
        <v>0</v>
      </c>
      <c r="H140" s="26"/>
      <c r="I140" s="9">
        <f t="shared" si="9"/>
        <v>0</v>
      </c>
      <c r="J140" s="26"/>
      <c r="K140" s="9">
        <f t="shared" si="10"/>
        <v>0</v>
      </c>
      <c r="L140" s="9">
        <f t="shared" si="11"/>
        <v>0</v>
      </c>
    </row>
    <row r="141" spans="1:12" x14ac:dyDescent="0.3">
      <c r="A141" s="65" t="s">
        <v>120</v>
      </c>
      <c r="B141" s="67" t="s">
        <v>121</v>
      </c>
      <c r="C141" s="74" t="s">
        <v>11</v>
      </c>
      <c r="D141" s="98"/>
      <c r="E141" s="68">
        <f>E143+E144+E145+E146+E147</f>
        <v>15.547499999999999</v>
      </c>
      <c r="F141" s="69"/>
      <c r="G141" s="9">
        <f t="shared" si="8"/>
        <v>0</v>
      </c>
      <c r="H141" s="26"/>
      <c r="I141" s="9">
        <f t="shared" si="9"/>
        <v>0</v>
      </c>
      <c r="J141" s="26"/>
      <c r="K141" s="9">
        <f t="shared" si="10"/>
        <v>0</v>
      </c>
      <c r="L141" s="9">
        <f t="shared" si="11"/>
        <v>0</v>
      </c>
    </row>
    <row r="142" spans="1:12" x14ac:dyDescent="0.3">
      <c r="A142" s="65"/>
      <c r="B142" s="25" t="s">
        <v>10</v>
      </c>
      <c r="C142" s="64" t="s">
        <v>31</v>
      </c>
      <c r="D142" s="16">
        <v>1</v>
      </c>
      <c r="E142" s="16">
        <f>E141*D142</f>
        <v>15.547499999999999</v>
      </c>
      <c r="F142" s="26"/>
      <c r="G142" s="9">
        <f t="shared" si="8"/>
        <v>0</v>
      </c>
      <c r="H142" s="26"/>
      <c r="I142" s="9">
        <f t="shared" si="9"/>
        <v>0</v>
      </c>
      <c r="J142" s="26"/>
      <c r="K142" s="9">
        <f t="shared" si="10"/>
        <v>0</v>
      </c>
      <c r="L142" s="9">
        <f t="shared" si="11"/>
        <v>0</v>
      </c>
    </row>
    <row r="143" spans="1:12" ht="27.6" x14ac:dyDescent="0.3">
      <c r="A143" s="65"/>
      <c r="B143" s="27" t="s">
        <v>122</v>
      </c>
      <c r="C143" s="64" t="s">
        <v>31</v>
      </c>
      <c r="D143" s="26"/>
      <c r="E143" s="26">
        <f>0.85*2.85</f>
        <v>2.4224999999999999</v>
      </c>
      <c r="F143" s="26"/>
      <c r="G143" s="9">
        <f t="shared" si="8"/>
        <v>0</v>
      </c>
      <c r="H143" s="26"/>
      <c r="I143" s="9">
        <f t="shared" si="9"/>
        <v>0</v>
      </c>
      <c r="J143" s="26"/>
      <c r="K143" s="9">
        <f t="shared" si="10"/>
        <v>0</v>
      </c>
      <c r="L143" s="9">
        <f t="shared" si="11"/>
        <v>0</v>
      </c>
    </row>
    <row r="144" spans="1:12" ht="27.6" x14ac:dyDescent="0.3">
      <c r="A144" s="65"/>
      <c r="B144" s="27" t="s">
        <v>126</v>
      </c>
      <c r="C144" s="64" t="s">
        <v>31</v>
      </c>
      <c r="D144" s="26"/>
      <c r="E144" s="26">
        <f>1.2*1.2</f>
        <v>1.44</v>
      </c>
      <c r="F144" s="26"/>
      <c r="G144" s="9">
        <f t="shared" si="8"/>
        <v>0</v>
      </c>
      <c r="H144" s="26"/>
      <c r="I144" s="9">
        <f t="shared" si="9"/>
        <v>0</v>
      </c>
      <c r="J144" s="26"/>
      <c r="K144" s="9">
        <f t="shared" si="10"/>
        <v>0</v>
      </c>
      <c r="L144" s="9">
        <f t="shared" si="11"/>
        <v>0</v>
      </c>
    </row>
    <row r="145" spans="1:12" ht="27.6" x14ac:dyDescent="0.3">
      <c r="A145" s="65"/>
      <c r="B145" s="27" t="s">
        <v>123</v>
      </c>
      <c r="C145" s="64" t="s">
        <v>31</v>
      </c>
      <c r="D145" s="26"/>
      <c r="E145" s="100">
        <f>2.7*2.45</f>
        <v>6.6150000000000011</v>
      </c>
      <c r="F145" s="26"/>
      <c r="G145" s="9">
        <f t="shared" si="8"/>
        <v>0</v>
      </c>
      <c r="H145" s="26"/>
      <c r="I145" s="9">
        <f t="shared" si="9"/>
        <v>0</v>
      </c>
      <c r="J145" s="26"/>
      <c r="K145" s="9">
        <f t="shared" si="10"/>
        <v>0</v>
      </c>
      <c r="L145" s="9">
        <f t="shared" si="11"/>
        <v>0</v>
      </c>
    </row>
    <row r="146" spans="1:12" ht="27.6" x14ac:dyDescent="0.3">
      <c r="A146" s="65"/>
      <c r="B146" s="27" t="s">
        <v>124</v>
      </c>
      <c r="C146" s="64" t="s">
        <v>31</v>
      </c>
      <c r="D146" s="26"/>
      <c r="E146" s="100">
        <f>2*2.4</f>
        <v>4.8</v>
      </c>
      <c r="F146" s="26"/>
      <c r="G146" s="9">
        <f t="shared" si="8"/>
        <v>0</v>
      </c>
      <c r="H146" s="26"/>
      <c r="I146" s="9">
        <f t="shared" si="9"/>
        <v>0</v>
      </c>
      <c r="J146" s="26"/>
      <c r="K146" s="9">
        <f t="shared" si="10"/>
        <v>0</v>
      </c>
      <c r="L146" s="9">
        <f t="shared" si="11"/>
        <v>0</v>
      </c>
    </row>
    <row r="147" spans="1:12" ht="27.6" x14ac:dyDescent="0.3">
      <c r="A147" s="65"/>
      <c r="B147" s="27" t="s">
        <v>125</v>
      </c>
      <c r="C147" s="64" t="s">
        <v>31</v>
      </c>
      <c r="D147" s="26"/>
      <c r="E147" s="26">
        <f>0.9*0.3</f>
        <v>0.27</v>
      </c>
      <c r="F147" s="26"/>
      <c r="G147" s="9">
        <f t="shared" si="8"/>
        <v>0</v>
      </c>
      <c r="H147" s="26"/>
      <c r="I147" s="9">
        <f t="shared" si="9"/>
        <v>0</v>
      </c>
      <c r="J147" s="26"/>
      <c r="K147" s="9">
        <f t="shared" si="10"/>
        <v>0</v>
      </c>
      <c r="L147" s="9">
        <f t="shared" si="11"/>
        <v>0</v>
      </c>
    </row>
    <row r="148" spans="1:12" x14ac:dyDescent="0.3">
      <c r="A148" s="65"/>
      <c r="B148" s="27" t="s">
        <v>119</v>
      </c>
      <c r="C148" s="75" t="s">
        <v>17</v>
      </c>
      <c r="D148" s="26">
        <v>3</v>
      </c>
      <c r="E148" s="26">
        <f>E142*D148</f>
        <v>46.642499999999998</v>
      </c>
      <c r="F148" s="26"/>
      <c r="G148" s="9">
        <f t="shared" si="8"/>
        <v>0</v>
      </c>
      <c r="H148" s="26"/>
      <c r="I148" s="9">
        <f t="shared" si="9"/>
        <v>0</v>
      </c>
      <c r="J148" s="26"/>
      <c r="K148" s="9">
        <f t="shared" si="10"/>
        <v>0</v>
      </c>
      <c r="L148" s="9">
        <f t="shared" si="11"/>
        <v>0</v>
      </c>
    </row>
    <row r="149" spans="1:12" x14ac:dyDescent="0.3">
      <c r="A149" s="65"/>
      <c r="B149" s="27" t="s">
        <v>9</v>
      </c>
      <c r="C149" s="75" t="s">
        <v>0</v>
      </c>
      <c r="D149" s="26">
        <v>0.7</v>
      </c>
      <c r="E149" s="26">
        <f>E141*D149</f>
        <v>10.883249999999999</v>
      </c>
      <c r="F149" s="26"/>
      <c r="G149" s="9">
        <f t="shared" si="8"/>
        <v>0</v>
      </c>
      <c r="H149" s="26"/>
      <c r="I149" s="9">
        <f t="shared" si="9"/>
        <v>0</v>
      </c>
      <c r="J149" s="26"/>
      <c r="K149" s="9">
        <f t="shared" si="10"/>
        <v>0</v>
      </c>
      <c r="L149" s="9">
        <f t="shared" si="11"/>
        <v>0</v>
      </c>
    </row>
    <row r="150" spans="1:12" x14ac:dyDescent="0.3">
      <c r="A150" s="65" t="s">
        <v>137</v>
      </c>
      <c r="B150" s="67" t="s">
        <v>141</v>
      </c>
      <c r="C150" s="74" t="s">
        <v>11</v>
      </c>
      <c r="D150" s="98"/>
      <c r="E150" s="68">
        <f>0.2*0.95</f>
        <v>0.19</v>
      </c>
      <c r="F150" s="69"/>
      <c r="G150" s="9">
        <f t="shared" si="8"/>
        <v>0</v>
      </c>
      <c r="H150" s="26"/>
      <c r="I150" s="9">
        <f t="shared" si="9"/>
        <v>0</v>
      </c>
      <c r="J150" s="26"/>
      <c r="K150" s="9">
        <f t="shared" si="10"/>
        <v>0</v>
      </c>
      <c r="L150" s="9">
        <f t="shared" si="11"/>
        <v>0</v>
      </c>
    </row>
    <row r="151" spans="1:12" x14ac:dyDescent="0.3">
      <c r="A151" s="65" t="s">
        <v>138</v>
      </c>
      <c r="B151" s="15" t="s">
        <v>136</v>
      </c>
      <c r="C151" s="78" t="s">
        <v>17</v>
      </c>
      <c r="D151" s="7"/>
      <c r="E151" s="7">
        <v>8</v>
      </c>
      <c r="F151" s="8"/>
      <c r="G151" s="9">
        <f t="shared" si="8"/>
        <v>0</v>
      </c>
      <c r="H151" s="8"/>
      <c r="I151" s="9">
        <f t="shared" si="9"/>
        <v>0</v>
      </c>
      <c r="J151" s="11"/>
      <c r="K151" s="9">
        <f t="shared" si="10"/>
        <v>0</v>
      </c>
      <c r="L151" s="9">
        <f t="shared" si="11"/>
        <v>0</v>
      </c>
    </row>
    <row r="152" spans="1:12" x14ac:dyDescent="0.3">
      <c r="A152" s="65" t="s">
        <v>139</v>
      </c>
      <c r="B152" s="15" t="s">
        <v>127</v>
      </c>
      <c r="C152" s="78" t="s">
        <v>30</v>
      </c>
      <c r="D152" s="7"/>
      <c r="E152" s="7">
        <v>15</v>
      </c>
      <c r="F152" s="8"/>
      <c r="G152" s="9">
        <f t="shared" si="8"/>
        <v>0</v>
      </c>
      <c r="H152" s="8"/>
      <c r="I152" s="9">
        <f t="shared" si="9"/>
        <v>0</v>
      </c>
      <c r="J152" s="11"/>
      <c r="K152" s="9">
        <f t="shared" si="10"/>
        <v>0</v>
      </c>
      <c r="L152" s="9">
        <f t="shared" si="11"/>
        <v>0</v>
      </c>
    </row>
    <row r="153" spans="1:12" ht="27.6" x14ac:dyDescent="0.3">
      <c r="A153" s="65" t="s">
        <v>140</v>
      </c>
      <c r="B153" s="24" t="s">
        <v>40</v>
      </c>
      <c r="C153" s="64" t="s">
        <v>11</v>
      </c>
      <c r="D153" s="8"/>
      <c r="E153" s="8">
        <v>25</v>
      </c>
      <c r="F153" s="8"/>
      <c r="G153" s="9">
        <f t="shared" si="8"/>
        <v>0</v>
      </c>
      <c r="H153" s="8"/>
      <c r="I153" s="9">
        <f t="shared" si="9"/>
        <v>0</v>
      </c>
      <c r="J153" s="8"/>
      <c r="K153" s="9">
        <f t="shared" si="10"/>
        <v>0</v>
      </c>
      <c r="L153" s="9">
        <f t="shared" si="11"/>
        <v>0</v>
      </c>
    </row>
    <row r="154" spans="1:12" x14ac:dyDescent="0.3">
      <c r="A154" s="65" t="s">
        <v>212</v>
      </c>
      <c r="B154" s="116" t="s">
        <v>214</v>
      </c>
      <c r="C154" s="64" t="s">
        <v>213</v>
      </c>
      <c r="D154" s="8"/>
      <c r="E154" s="8">
        <v>28</v>
      </c>
      <c r="F154" s="8"/>
      <c r="G154" s="9">
        <f t="shared" si="8"/>
        <v>0</v>
      </c>
      <c r="H154" s="8"/>
      <c r="I154" s="9">
        <f t="shared" si="9"/>
        <v>0</v>
      </c>
      <c r="J154" s="8"/>
      <c r="K154" s="9">
        <f t="shared" si="10"/>
        <v>0</v>
      </c>
      <c r="L154" s="9">
        <f t="shared" si="11"/>
        <v>0</v>
      </c>
    </row>
    <row r="155" spans="1:12" x14ac:dyDescent="0.3">
      <c r="A155" s="109"/>
      <c r="B155" s="39" t="s">
        <v>4</v>
      </c>
      <c r="C155" s="110"/>
      <c r="D155" s="111"/>
      <c r="E155" s="112"/>
      <c r="F155" s="113"/>
      <c r="G155" s="114">
        <f>SUM(G9:G154)</f>
        <v>0</v>
      </c>
      <c r="H155" s="115"/>
      <c r="I155" s="114">
        <f>SUM(I9:I154)</f>
        <v>0</v>
      </c>
      <c r="J155" s="115"/>
      <c r="K155" s="114">
        <f>SUM(K9:K154)</f>
        <v>0</v>
      </c>
      <c r="L155" s="114">
        <f>SUM(L9:L154)</f>
        <v>0</v>
      </c>
    </row>
    <row r="156" spans="1:12" x14ac:dyDescent="0.3">
      <c r="A156" s="12"/>
      <c r="B156" s="36" t="s">
        <v>3</v>
      </c>
      <c r="C156" s="94">
        <v>0.03</v>
      </c>
      <c r="D156" s="11"/>
      <c r="E156" s="8"/>
      <c r="F156" s="16"/>
      <c r="G156" s="8"/>
      <c r="H156" s="8"/>
      <c r="I156" s="8"/>
      <c r="J156" s="8"/>
      <c r="K156" s="9"/>
      <c r="L156" s="9">
        <f>G155*C156</f>
        <v>0</v>
      </c>
    </row>
    <row r="157" spans="1:12" x14ac:dyDescent="0.3">
      <c r="A157" s="38"/>
      <c r="B157" s="88" t="s">
        <v>4</v>
      </c>
      <c r="C157" s="93"/>
      <c r="D157" s="18"/>
      <c r="E157" s="19"/>
      <c r="F157" s="20"/>
      <c r="G157" s="19"/>
      <c r="H157" s="20"/>
      <c r="I157" s="20"/>
      <c r="J157" s="19"/>
      <c r="K157" s="21"/>
      <c r="L157" s="22">
        <f>L156+L155</f>
        <v>0</v>
      </c>
    </row>
    <row r="158" spans="1:12" x14ac:dyDescent="0.3">
      <c r="A158" s="38"/>
      <c r="B158" s="89" t="s">
        <v>5</v>
      </c>
      <c r="C158" s="95">
        <v>0.1</v>
      </c>
      <c r="D158" s="18"/>
      <c r="E158" s="19"/>
      <c r="F158" s="20"/>
      <c r="G158" s="19"/>
      <c r="H158" s="20"/>
      <c r="I158" s="20"/>
      <c r="J158" s="19"/>
      <c r="K158" s="21"/>
      <c r="L158" s="22">
        <f>L157*C158</f>
        <v>0</v>
      </c>
    </row>
    <row r="159" spans="1:12" x14ac:dyDescent="0.3">
      <c r="A159" s="38"/>
      <c r="B159" s="90" t="s">
        <v>4</v>
      </c>
      <c r="C159" s="96"/>
      <c r="D159" s="18"/>
      <c r="E159" s="19"/>
      <c r="F159" s="20"/>
      <c r="G159" s="19"/>
      <c r="H159" s="20"/>
      <c r="I159" s="20"/>
      <c r="J159" s="19"/>
      <c r="K159" s="21"/>
      <c r="L159" s="22">
        <f>L158+L157</f>
        <v>0</v>
      </c>
    </row>
    <row r="160" spans="1:12" x14ac:dyDescent="0.3">
      <c r="A160" s="12"/>
      <c r="B160" s="89" t="s">
        <v>34</v>
      </c>
      <c r="C160" s="95">
        <v>0.08</v>
      </c>
      <c r="D160" s="18"/>
      <c r="E160" s="8"/>
      <c r="F160" s="16"/>
      <c r="G160" s="8"/>
      <c r="H160" s="16"/>
      <c r="I160" s="16"/>
      <c r="J160" s="8"/>
      <c r="K160" s="9"/>
      <c r="L160" s="9">
        <f>L159*C160</f>
        <v>0</v>
      </c>
    </row>
    <row r="161" spans="1:12" x14ac:dyDescent="0.3">
      <c r="A161" s="12"/>
      <c r="B161" s="90" t="s">
        <v>4</v>
      </c>
      <c r="C161" s="96"/>
      <c r="D161" s="23"/>
      <c r="E161" s="8"/>
      <c r="F161" s="16"/>
      <c r="G161" s="8"/>
      <c r="H161" s="16"/>
      <c r="I161" s="16"/>
      <c r="J161" s="8"/>
      <c r="K161" s="9"/>
      <c r="L161" s="9">
        <f>L160+L159</f>
        <v>0</v>
      </c>
    </row>
    <row r="162" spans="1:12" x14ac:dyDescent="0.3">
      <c r="A162" s="12"/>
      <c r="B162" s="89" t="s">
        <v>6</v>
      </c>
      <c r="C162" s="94">
        <v>0.03</v>
      </c>
      <c r="D162" s="11"/>
      <c r="E162" s="8"/>
      <c r="F162" s="16"/>
      <c r="G162" s="8"/>
      <c r="H162" s="16"/>
      <c r="I162" s="16"/>
      <c r="J162" s="8"/>
      <c r="K162" s="9"/>
      <c r="L162" s="9">
        <f>L161*C162</f>
        <v>0</v>
      </c>
    </row>
    <row r="163" spans="1:12" x14ac:dyDescent="0.3">
      <c r="A163" s="12"/>
      <c r="B163" s="90" t="s">
        <v>32</v>
      </c>
      <c r="C163" s="93"/>
      <c r="D163" s="11"/>
      <c r="E163" s="8"/>
      <c r="F163" s="16"/>
      <c r="G163" s="8"/>
      <c r="H163" s="8"/>
      <c r="I163" s="8"/>
      <c r="J163" s="8"/>
      <c r="K163" s="9"/>
      <c r="L163" s="9">
        <f>L162+L161</f>
        <v>0</v>
      </c>
    </row>
    <row r="164" spans="1:12" x14ac:dyDescent="0.3">
      <c r="A164" s="12"/>
      <c r="B164" s="10" t="s">
        <v>33</v>
      </c>
      <c r="C164" s="94">
        <v>0.18</v>
      </c>
      <c r="D164" s="11"/>
      <c r="E164" s="11"/>
      <c r="F164" s="11"/>
      <c r="G164" s="11"/>
      <c r="H164" s="11"/>
      <c r="I164" s="11"/>
      <c r="J164" s="11"/>
      <c r="K164" s="11"/>
      <c r="L164" s="71">
        <f>L163*C164</f>
        <v>0</v>
      </c>
    </row>
    <row r="165" spans="1:12" x14ac:dyDescent="0.3">
      <c r="A165" s="12"/>
      <c r="B165" s="37" t="s">
        <v>7</v>
      </c>
      <c r="C165" s="5"/>
      <c r="D165" s="11"/>
      <c r="E165" s="11"/>
      <c r="F165" s="11"/>
      <c r="G165" s="11"/>
      <c r="H165" s="11"/>
      <c r="I165" s="11"/>
      <c r="J165" s="11"/>
      <c r="K165" s="11"/>
      <c r="L165" s="23">
        <f>SUM(L163:L164)</f>
        <v>0</v>
      </c>
    </row>
  </sheetData>
  <mergeCells count="12">
    <mergeCell ref="A2:L2"/>
    <mergeCell ref="H3:J3"/>
    <mergeCell ref="A4:A5"/>
    <mergeCell ref="B4:B5"/>
    <mergeCell ref="C4:C5"/>
    <mergeCell ref="D4:D5"/>
    <mergeCell ref="E4:E5"/>
    <mergeCell ref="F4:G4"/>
    <mergeCell ref="H4:I4"/>
    <mergeCell ref="J4:K4"/>
    <mergeCell ref="L4:L5"/>
    <mergeCell ref="K3:L3"/>
  </mergeCells>
  <phoneticPr fontId="23" type="noConversion"/>
  <conditionalFormatting sqref="C44">
    <cfRule type="cellIs" dxfId="26" priority="2" stopIfTrue="1" operator="equal">
      <formula>8223.307275</formula>
    </cfRule>
  </conditionalFormatting>
  <conditionalFormatting sqref="C56">
    <cfRule type="cellIs" dxfId="25" priority="1" stopIfTrue="1" operator="equal">
      <formula>8223.307275</formula>
    </cfRule>
  </conditionalFormatting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6" tint="-0.249977111117893"/>
  </sheetPr>
  <dimension ref="A1:L160"/>
  <sheetViews>
    <sheetView workbookViewId="0">
      <selection activeCell="J9" sqref="J9:J149"/>
    </sheetView>
  </sheetViews>
  <sheetFormatPr defaultColWidth="9.109375" defaultRowHeight="14.4" x14ac:dyDescent="0.3"/>
  <cols>
    <col min="1" max="1" width="4.88671875" style="52" customWidth="1"/>
    <col min="2" max="2" width="71" style="51" customWidth="1"/>
    <col min="3" max="3" width="9.33203125" style="51" bestFit="1" customWidth="1"/>
    <col min="4" max="6" width="9.44140625" style="51" bestFit="1" customWidth="1"/>
    <col min="7" max="7" width="12.109375" style="51" bestFit="1" customWidth="1"/>
    <col min="8" max="8" width="9.44140625" style="51" bestFit="1" customWidth="1"/>
    <col min="9" max="9" width="12.5546875" style="51" customWidth="1"/>
    <col min="10" max="10" width="9.44140625" style="51" bestFit="1" customWidth="1"/>
    <col min="11" max="11" width="12.77734375" style="51" customWidth="1"/>
    <col min="12" max="12" width="13.5546875" style="51" customWidth="1"/>
    <col min="13" max="16384" width="9.109375" style="51"/>
  </cols>
  <sheetData>
    <row r="1" spans="1:12" x14ac:dyDescent="0.3">
      <c r="A1" s="4"/>
      <c r="B1" s="91" t="s">
        <v>29</v>
      </c>
      <c r="C1" s="4"/>
      <c r="D1" s="4"/>
      <c r="E1" s="4"/>
      <c r="F1" s="1"/>
      <c r="G1" s="1"/>
      <c r="H1" s="2"/>
      <c r="I1" s="1"/>
      <c r="J1" s="1"/>
      <c r="K1" s="1"/>
      <c r="L1" s="1"/>
    </row>
    <row r="2" spans="1:12" ht="14.4" customHeight="1" x14ac:dyDescent="0.3">
      <c r="A2" s="122" t="s">
        <v>131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</row>
    <row r="3" spans="1:12" ht="14.4" customHeight="1" x14ac:dyDescent="0.3">
      <c r="A3" s="54"/>
      <c r="B3" s="54" t="s">
        <v>128</v>
      </c>
      <c r="C3" s="54"/>
      <c r="D3" s="54"/>
      <c r="E3" s="54"/>
      <c r="F3" s="54"/>
      <c r="G3" s="3"/>
      <c r="H3" s="123" t="s">
        <v>8</v>
      </c>
      <c r="I3" s="123"/>
      <c r="J3" s="123"/>
      <c r="K3" s="133">
        <f>L155</f>
        <v>0</v>
      </c>
      <c r="L3" s="133"/>
    </row>
    <row r="4" spans="1:12" ht="14.4" customHeight="1" x14ac:dyDescent="0.3">
      <c r="A4" s="124" t="s">
        <v>18</v>
      </c>
      <c r="B4" s="124" t="s">
        <v>19</v>
      </c>
      <c r="C4" s="124" t="s">
        <v>20</v>
      </c>
      <c r="D4" s="126" t="s">
        <v>21</v>
      </c>
      <c r="E4" s="126" t="s">
        <v>22</v>
      </c>
      <c r="F4" s="128" t="s">
        <v>23</v>
      </c>
      <c r="G4" s="129"/>
      <c r="H4" s="130" t="s">
        <v>24</v>
      </c>
      <c r="I4" s="129"/>
      <c r="J4" s="131" t="s">
        <v>25</v>
      </c>
      <c r="K4" s="132"/>
      <c r="L4" s="124" t="s">
        <v>4</v>
      </c>
    </row>
    <row r="5" spans="1:12" x14ac:dyDescent="0.3">
      <c r="A5" s="125"/>
      <c r="B5" s="125"/>
      <c r="C5" s="125"/>
      <c r="D5" s="127"/>
      <c r="E5" s="127"/>
      <c r="F5" s="55" t="s">
        <v>26</v>
      </c>
      <c r="G5" s="55" t="s">
        <v>4</v>
      </c>
      <c r="H5" s="55" t="s">
        <v>26</v>
      </c>
      <c r="I5" s="55" t="s">
        <v>4</v>
      </c>
      <c r="J5" s="55" t="s">
        <v>26</v>
      </c>
      <c r="K5" s="55" t="s">
        <v>4</v>
      </c>
      <c r="L5" s="125"/>
    </row>
    <row r="6" spans="1:12" x14ac:dyDescent="0.3">
      <c r="A6" s="56">
        <v>1</v>
      </c>
      <c r="B6" s="57">
        <v>2</v>
      </c>
      <c r="C6" s="57">
        <v>3</v>
      </c>
      <c r="D6" s="57">
        <v>4</v>
      </c>
      <c r="E6" s="57">
        <v>5</v>
      </c>
      <c r="F6" s="57">
        <v>6</v>
      </c>
      <c r="G6" s="57">
        <v>7</v>
      </c>
      <c r="H6" s="57">
        <v>8</v>
      </c>
      <c r="I6" s="57">
        <v>9</v>
      </c>
      <c r="J6" s="57">
        <v>10</v>
      </c>
      <c r="K6" s="57">
        <v>11</v>
      </c>
      <c r="L6" s="57">
        <v>12</v>
      </c>
    </row>
    <row r="7" spans="1:12" ht="21" customHeight="1" x14ac:dyDescent="0.3">
      <c r="A7" s="56"/>
      <c r="B7" s="70" t="s">
        <v>132</v>
      </c>
      <c r="C7" s="66"/>
      <c r="D7" s="57"/>
      <c r="E7" s="57"/>
      <c r="F7" s="57"/>
      <c r="G7" s="57"/>
      <c r="H7" s="57"/>
      <c r="I7" s="57"/>
      <c r="J7" s="57"/>
      <c r="K7" s="57"/>
      <c r="L7" s="57"/>
    </row>
    <row r="8" spans="1:12" ht="28.2" customHeight="1" x14ac:dyDescent="0.3">
      <c r="A8" s="12">
        <v>1</v>
      </c>
      <c r="B8" s="67" t="s">
        <v>134</v>
      </c>
      <c r="C8" s="74" t="s">
        <v>11</v>
      </c>
      <c r="D8" s="98"/>
      <c r="E8" s="68">
        <f>23*0.8+1.6</f>
        <v>20.000000000000004</v>
      </c>
      <c r="F8" s="69"/>
      <c r="G8" s="9">
        <f t="shared" ref="G8:G71" si="0">F8*E8</f>
        <v>0</v>
      </c>
      <c r="H8" s="26"/>
      <c r="I8" s="9">
        <f t="shared" ref="I8:I71" si="1">H8*E8</f>
        <v>0</v>
      </c>
      <c r="J8" s="26"/>
      <c r="K8" s="9">
        <f t="shared" ref="K8:K71" si="2">J8*E8</f>
        <v>0</v>
      </c>
      <c r="L8" s="9">
        <f t="shared" ref="L8:L71" si="3">G8+I8+K8</f>
        <v>0</v>
      </c>
    </row>
    <row r="9" spans="1:12" x14ac:dyDescent="0.3">
      <c r="A9" s="12"/>
      <c r="B9" s="25" t="s">
        <v>10</v>
      </c>
      <c r="C9" s="64" t="s">
        <v>31</v>
      </c>
      <c r="D9" s="16">
        <v>1</v>
      </c>
      <c r="E9" s="16">
        <f>E8*D9</f>
        <v>20.000000000000004</v>
      </c>
      <c r="F9" s="26"/>
      <c r="G9" s="9">
        <f t="shared" si="0"/>
        <v>0</v>
      </c>
      <c r="H9" s="26"/>
      <c r="I9" s="9">
        <f t="shared" si="1"/>
        <v>0</v>
      </c>
      <c r="J9" s="26"/>
      <c r="K9" s="9">
        <f t="shared" si="2"/>
        <v>0</v>
      </c>
      <c r="L9" s="9">
        <f t="shared" si="3"/>
        <v>0</v>
      </c>
    </row>
    <row r="10" spans="1:12" x14ac:dyDescent="0.3">
      <c r="A10" s="12"/>
      <c r="B10" s="27" t="s">
        <v>73</v>
      </c>
      <c r="C10" s="75" t="s">
        <v>54</v>
      </c>
      <c r="D10" s="26">
        <v>0.125</v>
      </c>
      <c r="E10" s="26">
        <f>D10*E8</f>
        <v>2.5000000000000004</v>
      </c>
      <c r="F10" s="26"/>
      <c r="G10" s="9">
        <f t="shared" si="0"/>
        <v>0</v>
      </c>
      <c r="H10" s="26"/>
      <c r="I10" s="9">
        <f t="shared" si="1"/>
        <v>0</v>
      </c>
      <c r="J10" s="26"/>
      <c r="K10" s="9">
        <f t="shared" si="2"/>
        <v>0</v>
      </c>
      <c r="L10" s="9">
        <f t="shared" si="3"/>
        <v>0</v>
      </c>
    </row>
    <row r="11" spans="1:12" x14ac:dyDescent="0.3">
      <c r="A11" s="12"/>
      <c r="B11" s="27" t="s">
        <v>71</v>
      </c>
      <c r="C11" s="64" t="s">
        <v>30</v>
      </c>
      <c r="D11" s="26">
        <v>1.05</v>
      </c>
      <c r="E11" s="26">
        <f>D11*E9</f>
        <v>21.000000000000004</v>
      </c>
      <c r="F11" s="26"/>
      <c r="G11" s="9">
        <f t="shared" si="0"/>
        <v>0</v>
      </c>
      <c r="H11" s="26"/>
      <c r="I11" s="9">
        <f t="shared" si="1"/>
        <v>0</v>
      </c>
      <c r="J11" s="26"/>
      <c r="K11" s="9">
        <f t="shared" si="2"/>
        <v>0</v>
      </c>
      <c r="L11" s="9">
        <f t="shared" si="3"/>
        <v>0</v>
      </c>
    </row>
    <row r="12" spans="1:12" ht="27.6" x14ac:dyDescent="0.3">
      <c r="A12" s="12"/>
      <c r="B12" s="27" t="s">
        <v>77</v>
      </c>
      <c r="C12" s="64" t="s">
        <v>31</v>
      </c>
      <c r="D12" s="26">
        <v>1</v>
      </c>
      <c r="E12" s="26">
        <f>E8*D12</f>
        <v>20.000000000000004</v>
      </c>
      <c r="F12" s="26"/>
      <c r="G12" s="9">
        <f t="shared" si="0"/>
        <v>0</v>
      </c>
      <c r="H12" s="26"/>
      <c r="I12" s="9">
        <f t="shared" si="1"/>
        <v>0</v>
      </c>
      <c r="J12" s="26"/>
      <c r="K12" s="9">
        <f t="shared" si="2"/>
        <v>0</v>
      </c>
      <c r="L12" s="9">
        <f t="shared" si="3"/>
        <v>0</v>
      </c>
    </row>
    <row r="13" spans="1:12" x14ac:dyDescent="0.3">
      <c r="A13" s="12"/>
      <c r="B13" s="27" t="s">
        <v>72</v>
      </c>
      <c r="C13" s="75" t="s">
        <v>54</v>
      </c>
      <c r="D13" s="26">
        <v>0.15</v>
      </c>
      <c r="E13" s="26">
        <f>D13*E11</f>
        <v>3.1500000000000004</v>
      </c>
      <c r="F13" s="26"/>
      <c r="G13" s="9">
        <f t="shared" si="0"/>
        <v>0</v>
      </c>
      <c r="H13" s="26"/>
      <c r="I13" s="9">
        <f t="shared" si="1"/>
        <v>0</v>
      </c>
      <c r="J13" s="26"/>
      <c r="K13" s="9">
        <f t="shared" si="2"/>
        <v>0</v>
      </c>
      <c r="L13" s="9">
        <f t="shared" si="3"/>
        <v>0</v>
      </c>
    </row>
    <row r="14" spans="1:12" x14ac:dyDescent="0.3">
      <c r="A14" s="12"/>
      <c r="B14" s="27" t="s">
        <v>74</v>
      </c>
      <c r="C14" s="64" t="s">
        <v>31</v>
      </c>
      <c r="D14" s="26">
        <v>1.05</v>
      </c>
      <c r="E14" s="26">
        <f>E8*D14</f>
        <v>21.000000000000004</v>
      </c>
      <c r="F14" s="26"/>
      <c r="G14" s="9">
        <f t="shared" si="0"/>
        <v>0</v>
      </c>
      <c r="H14" s="26"/>
      <c r="I14" s="9">
        <f t="shared" si="1"/>
        <v>0</v>
      </c>
      <c r="J14" s="26"/>
      <c r="K14" s="9">
        <f t="shared" si="2"/>
        <v>0</v>
      </c>
      <c r="L14" s="9">
        <f t="shared" si="3"/>
        <v>0</v>
      </c>
    </row>
    <row r="15" spans="1:12" x14ac:dyDescent="0.3">
      <c r="A15" s="12"/>
      <c r="B15" s="27" t="s">
        <v>9</v>
      </c>
      <c r="C15" s="75" t="s">
        <v>0</v>
      </c>
      <c r="D15" s="26">
        <v>1</v>
      </c>
      <c r="E15" s="26">
        <f>E8*D15</f>
        <v>20.000000000000004</v>
      </c>
      <c r="F15" s="26"/>
      <c r="G15" s="9">
        <f t="shared" si="0"/>
        <v>0</v>
      </c>
      <c r="H15" s="26"/>
      <c r="I15" s="9">
        <f t="shared" si="1"/>
        <v>0</v>
      </c>
      <c r="J15" s="26"/>
      <c r="K15" s="9">
        <f t="shared" si="2"/>
        <v>0</v>
      </c>
      <c r="L15" s="9">
        <f t="shared" si="3"/>
        <v>0</v>
      </c>
    </row>
    <row r="16" spans="1:12" x14ac:dyDescent="0.3">
      <c r="A16" s="59">
        <v>2</v>
      </c>
      <c r="B16" s="60" t="s">
        <v>48</v>
      </c>
      <c r="C16" s="74" t="s">
        <v>11</v>
      </c>
      <c r="D16" s="61"/>
      <c r="E16" s="62">
        <v>4</v>
      </c>
      <c r="F16" s="63"/>
      <c r="G16" s="9">
        <f t="shared" si="0"/>
        <v>0</v>
      </c>
      <c r="H16" s="30"/>
      <c r="I16" s="9">
        <f t="shared" si="1"/>
        <v>0</v>
      </c>
      <c r="J16" s="30"/>
      <c r="K16" s="9">
        <f t="shared" si="2"/>
        <v>0</v>
      </c>
      <c r="L16" s="9">
        <f t="shared" si="3"/>
        <v>0</v>
      </c>
    </row>
    <row r="17" spans="1:12" x14ac:dyDescent="0.3">
      <c r="A17" s="59"/>
      <c r="B17" s="25" t="s">
        <v>10</v>
      </c>
      <c r="C17" s="64" t="s">
        <v>31</v>
      </c>
      <c r="D17" s="16">
        <v>1</v>
      </c>
      <c r="E17" s="16">
        <f>D17*E16</f>
        <v>4</v>
      </c>
      <c r="F17" s="26"/>
      <c r="G17" s="9">
        <f t="shared" si="0"/>
        <v>0</v>
      </c>
      <c r="H17" s="26"/>
      <c r="I17" s="9">
        <f t="shared" si="1"/>
        <v>0</v>
      </c>
      <c r="J17" s="31"/>
      <c r="K17" s="9">
        <f t="shared" si="2"/>
        <v>0</v>
      </c>
      <c r="L17" s="9">
        <f t="shared" si="3"/>
        <v>0</v>
      </c>
    </row>
    <row r="18" spans="1:12" x14ac:dyDescent="0.3">
      <c r="A18" s="65"/>
      <c r="B18" s="27" t="s">
        <v>49</v>
      </c>
      <c r="C18" s="75" t="s">
        <v>30</v>
      </c>
      <c r="D18" s="26">
        <v>0.05</v>
      </c>
      <c r="E18" s="26">
        <f>E16*D18:D1092</f>
        <v>0.2</v>
      </c>
      <c r="F18" s="26"/>
      <c r="G18" s="9">
        <f t="shared" si="0"/>
        <v>0</v>
      </c>
      <c r="H18" s="26"/>
      <c r="I18" s="9">
        <f t="shared" si="1"/>
        <v>0</v>
      </c>
      <c r="J18" s="26"/>
      <c r="K18" s="9">
        <f t="shared" si="2"/>
        <v>0</v>
      </c>
      <c r="L18" s="9">
        <f t="shared" si="3"/>
        <v>0</v>
      </c>
    </row>
    <row r="19" spans="1:12" x14ac:dyDescent="0.3">
      <c r="A19" s="65"/>
      <c r="B19" s="27" t="s">
        <v>51</v>
      </c>
      <c r="C19" s="75" t="s">
        <v>1</v>
      </c>
      <c r="D19" s="26">
        <v>3.5</v>
      </c>
      <c r="E19" s="26">
        <f>E16*D19</f>
        <v>14</v>
      </c>
      <c r="F19" s="26"/>
      <c r="G19" s="9">
        <f t="shared" si="0"/>
        <v>0</v>
      </c>
      <c r="H19" s="26"/>
      <c r="I19" s="9">
        <f t="shared" si="1"/>
        <v>0</v>
      </c>
      <c r="J19" s="26"/>
      <c r="K19" s="9">
        <f t="shared" si="2"/>
        <v>0</v>
      </c>
      <c r="L19" s="9">
        <f t="shared" si="3"/>
        <v>0</v>
      </c>
    </row>
    <row r="20" spans="1:12" x14ac:dyDescent="0.3">
      <c r="A20" s="65"/>
      <c r="B20" s="27" t="s">
        <v>52</v>
      </c>
      <c r="C20" s="75" t="s">
        <v>1</v>
      </c>
      <c r="D20" s="26">
        <v>0.63</v>
      </c>
      <c r="E20" s="26">
        <f>E17*D20</f>
        <v>2.52</v>
      </c>
      <c r="F20" s="26"/>
      <c r="G20" s="9">
        <f t="shared" si="0"/>
        <v>0</v>
      </c>
      <c r="H20" s="26"/>
      <c r="I20" s="9">
        <f t="shared" si="1"/>
        <v>0</v>
      </c>
      <c r="J20" s="26"/>
      <c r="K20" s="9">
        <f t="shared" si="2"/>
        <v>0</v>
      </c>
      <c r="L20" s="9">
        <f t="shared" si="3"/>
        <v>0</v>
      </c>
    </row>
    <row r="21" spans="1:12" x14ac:dyDescent="0.3">
      <c r="A21" s="65"/>
      <c r="B21" s="84" t="s">
        <v>9</v>
      </c>
      <c r="C21" s="64" t="s">
        <v>0</v>
      </c>
      <c r="D21" s="16">
        <v>0.5</v>
      </c>
      <c r="E21" s="16">
        <f>D21*E16</f>
        <v>2</v>
      </c>
      <c r="F21" s="16"/>
      <c r="G21" s="9">
        <f t="shared" si="0"/>
        <v>0</v>
      </c>
      <c r="H21" s="16"/>
      <c r="I21" s="9">
        <f t="shared" si="1"/>
        <v>0</v>
      </c>
      <c r="J21" s="16"/>
      <c r="K21" s="9">
        <f t="shared" si="2"/>
        <v>0</v>
      </c>
      <c r="L21" s="9">
        <f t="shared" si="3"/>
        <v>0</v>
      </c>
    </row>
    <row r="22" spans="1:12" ht="27.6" x14ac:dyDescent="0.3">
      <c r="A22" s="12">
        <v>3</v>
      </c>
      <c r="B22" s="67" t="s">
        <v>66</v>
      </c>
      <c r="C22" s="97" t="s">
        <v>54</v>
      </c>
      <c r="D22" s="98"/>
      <c r="E22" s="68">
        <v>0.35</v>
      </c>
      <c r="F22" s="69"/>
      <c r="G22" s="9">
        <f t="shared" si="0"/>
        <v>0</v>
      </c>
      <c r="H22" s="26"/>
      <c r="I22" s="9">
        <f t="shared" si="1"/>
        <v>0</v>
      </c>
      <c r="J22" s="26"/>
      <c r="K22" s="9">
        <f t="shared" si="2"/>
        <v>0</v>
      </c>
      <c r="L22" s="9">
        <f t="shared" si="3"/>
        <v>0</v>
      </c>
    </row>
    <row r="23" spans="1:12" x14ac:dyDescent="0.3">
      <c r="A23" s="12"/>
      <c r="B23" s="25" t="s">
        <v>10</v>
      </c>
      <c r="C23" s="64" t="s">
        <v>31</v>
      </c>
      <c r="D23" s="16">
        <v>1</v>
      </c>
      <c r="E23" s="16">
        <f>E22*D23</f>
        <v>0.35</v>
      </c>
      <c r="F23" s="26"/>
      <c r="G23" s="9">
        <f t="shared" si="0"/>
        <v>0</v>
      </c>
      <c r="H23" s="26"/>
      <c r="I23" s="9">
        <f t="shared" si="1"/>
        <v>0</v>
      </c>
      <c r="J23" s="26"/>
      <c r="K23" s="9">
        <f t="shared" si="2"/>
        <v>0</v>
      </c>
      <c r="L23" s="9">
        <f t="shared" si="3"/>
        <v>0</v>
      </c>
    </row>
    <row r="24" spans="1:12" x14ac:dyDescent="0.3">
      <c r="A24" s="12"/>
      <c r="B24" s="27" t="s">
        <v>53</v>
      </c>
      <c r="C24" s="75" t="s">
        <v>54</v>
      </c>
      <c r="D24" s="26">
        <v>1.2</v>
      </c>
      <c r="E24" s="26">
        <f>D24*E22</f>
        <v>0.42</v>
      </c>
      <c r="F24" s="26"/>
      <c r="G24" s="9">
        <f t="shared" si="0"/>
        <v>0</v>
      </c>
      <c r="H24" s="26"/>
      <c r="I24" s="9">
        <f t="shared" si="1"/>
        <v>0</v>
      </c>
      <c r="J24" s="26"/>
      <c r="K24" s="9">
        <f t="shared" si="2"/>
        <v>0</v>
      </c>
      <c r="L24" s="9">
        <f t="shared" si="3"/>
        <v>0</v>
      </c>
    </row>
    <row r="25" spans="1:12" x14ac:dyDescent="0.3">
      <c r="A25" s="12"/>
      <c r="B25" s="27" t="s">
        <v>56</v>
      </c>
      <c r="C25" s="64" t="s">
        <v>31</v>
      </c>
      <c r="D25" s="26">
        <v>0.5</v>
      </c>
      <c r="E25" s="26">
        <f>D25*E23</f>
        <v>0.17499999999999999</v>
      </c>
      <c r="F25" s="26"/>
      <c r="G25" s="9">
        <f t="shared" si="0"/>
        <v>0</v>
      </c>
      <c r="H25" s="26"/>
      <c r="I25" s="9">
        <f t="shared" si="1"/>
        <v>0</v>
      </c>
      <c r="J25" s="26"/>
      <c r="K25" s="9">
        <f t="shared" si="2"/>
        <v>0</v>
      </c>
      <c r="L25" s="9">
        <f t="shared" si="3"/>
        <v>0</v>
      </c>
    </row>
    <row r="26" spans="1:12" x14ac:dyDescent="0.3">
      <c r="A26" s="12"/>
      <c r="B26" s="27" t="s">
        <v>55</v>
      </c>
      <c r="C26" s="75" t="s">
        <v>30</v>
      </c>
      <c r="D26" s="26"/>
      <c r="E26" s="26">
        <v>8</v>
      </c>
      <c r="F26" s="26"/>
      <c r="G26" s="9">
        <f t="shared" si="0"/>
        <v>0</v>
      </c>
      <c r="H26" s="26"/>
      <c r="I26" s="9">
        <f t="shared" si="1"/>
        <v>0</v>
      </c>
      <c r="J26" s="26"/>
      <c r="K26" s="9">
        <f t="shared" si="2"/>
        <v>0</v>
      </c>
      <c r="L26" s="9">
        <f t="shared" si="3"/>
        <v>0</v>
      </c>
    </row>
    <row r="27" spans="1:12" x14ac:dyDescent="0.3">
      <c r="A27" s="12"/>
      <c r="B27" s="27" t="s">
        <v>9</v>
      </c>
      <c r="C27" s="75" t="s">
        <v>0</v>
      </c>
      <c r="D27" s="26">
        <v>4</v>
      </c>
      <c r="E27" s="26">
        <f>E22*D27</f>
        <v>1.4</v>
      </c>
      <c r="F27" s="26"/>
      <c r="G27" s="9">
        <f t="shared" si="0"/>
        <v>0</v>
      </c>
      <c r="H27" s="26"/>
      <c r="I27" s="9">
        <f t="shared" si="1"/>
        <v>0</v>
      </c>
      <c r="J27" s="26"/>
      <c r="K27" s="9">
        <f t="shared" si="2"/>
        <v>0</v>
      </c>
      <c r="L27" s="9">
        <f t="shared" si="3"/>
        <v>0</v>
      </c>
    </row>
    <row r="28" spans="1:12" ht="27.6" x14ac:dyDescent="0.3">
      <c r="A28" s="59">
        <v>4</v>
      </c>
      <c r="B28" s="60" t="s">
        <v>62</v>
      </c>
      <c r="C28" s="74" t="s">
        <v>37</v>
      </c>
      <c r="D28" s="62"/>
      <c r="E28" s="62">
        <v>17</v>
      </c>
      <c r="F28" s="63"/>
      <c r="G28" s="9">
        <f t="shared" si="0"/>
        <v>0</v>
      </c>
      <c r="H28" s="30"/>
      <c r="I28" s="9">
        <f t="shared" si="1"/>
        <v>0</v>
      </c>
      <c r="J28" s="30"/>
      <c r="K28" s="9">
        <f t="shared" si="2"/>
        <v>0</v>
      </c>
      <c r="L28" s="9">
        <f t="shared" si="3"/>
        <v>0</v>
      </c>
    </row>
    <row r="29" spans="1:12" x14ac:dyDescent="0.3">
      <c r="A29" s="59"/>
      <c r="B29" s="25" t="s">
        <v>10</v>
      </c>
      <c r="C29" s="64" t="s">
        <v>31</v>
      </c>
      <c r="D29" s="16">
        <v>1</v>
      </c>
      <c r="E29" s="16">
        <f>D29*E28</f>
        <v>17</v>
      </c>
      <c r="F29" s="26"/>
      <c r="G29" s="9">
        <f t="shared" si="0"/>
        <v>0</v>
      </c>
      <c r="H29" s="26"/>
      <c r="I29" s="9">
        <f t="shared" si="1"/>
        <v>0</v>
      </c>
      <c r="J29" s="31"/>
      <c r="K29" s="9">
        <f t="shared" si="2"/>
        <v>0</v>
      </c>
      <c r="L29" s="9">
        <f t="shared" si="3"/>
        <v>0</v>
      </c>
    </row>
    <row r="30" spans="1:12" x14ac:dyDescent="0.3">
      <c r="A30" s="65"/>
      <c r="B30" s="27" t="s">
        <v>63</v>
      </c>
      <c r="C30" s="75" t="s">
        <v>54</v>
      </c>
      <c r="D30" s="26">
        <v>7.4999999999999997E-2</v>
      </c>
      <c r="E30" s="26">
        <f>E28*D30:D1104</f>
        <v>1.2749999999999999</v>
      </c>
      <c r="F30" s="26"/>
      <c r="G30" s="9">
        <f t="shared" si="0"/>
        <v>0</v>
      </c>
      <c r="H30" s="26"/>
      <c r="I30" s="9">
        <f t="shared" si="1"/>
        <v>0</v>
      </c>
      <c r="J30" s="26"/>
      <c r="K30" s="9">
        <f t="shared" si="2"/>
        <v>0</v>
      </c>
      <c r="L30" s="9">
        <f t="shared" si="3"/>
        <v>0</v>
      </c>
    </row>
    <row r="31" spans="1:12" x14ac:dyDescent="0.3">
      <c r="A31" s="65"/>
      <c r="B31" s="84" t="s">
        <v>9</v>
      </c>
      <c r="C31" s="64" t="s">
        <v>0</v>
      </c>
      <c r="D31" s="16">
        <v>0.5</v>
      </c>
      <c r="E31" s="16">
        <f>D31*E28</f>
        <v>8.5</v>
      </c>
      <c r="F31" s="16"/>
      <c r="G31" s="9">
        <f t="shared" si="0"/>
        <v>0</v>
      </c>
      <c r="H31" s="16"/>
      <c r="I31" s="9">
        <f t="shared" si="1"/>
        <v>0</v>
      </c>
      <c r="J31" s="16"/>
      <c r="K31" s="9">
        <f t="shared" si="2"/>
        <v>0</v>
      </c>
      <c r="L31" s="9">
        <f t="shared" si="3"/>
        <v>0</v>
      </c>
    </row>
    <row r="32" spans="1:12" x14ac:dyDescent="0.3">
      <c r="A32" s="59">
        <v>5</v>
      </c>
      <c r="B32" s="60" t="s">
        <v>64</v>
      </c>
      <c r="C32" s="74" t="s">
        <v>37</v>
      </c>
      <c r="D32" s="62"/>
      <c r="E32" s="62">
        <v>17</v>
      </c>
      <c r="F32" s="63"/>
      <c r="G32" s="9">
        <f t="shared" si="0"/>
        <v>0</v>
      </c>
      <c r="H32" s="30"/>
      <c r="I32" s="9">
        <f t="shared" si="1"/>
        <v>0</v>
      </c>
      <c r="J32" s="30"/>
      <c r="K32" s="9">
        <f t="shared" si="2"/>
        <v>0</v>
      </c>
      <c r="L32" s="9">
        <f t="shared" si="3"/>
        <v>0</v>
      </c>
    </row>
    <row r="33" spans="1:12" x14ac:dyDescent="0.3">
      <c r="A33" s="59"/>
      <c r="B33" s="25" t="s">
        <v>10</v>
      </c>
      <c r="C33" s="64" t="s">
        <v>31</v>
      </c>
      <c r="D33" s="16">
        <v>1</v>
      </c>
      <c r="E33" s="16">
        <f>D33*E32</f>
        <v>17</v>
      </c>
      <c r="F33" s="26"/>
      <c r="G33" s="9">
        <f t="shared" si="0"/>
        <v>0</v>
      </c>
      <c r="H33" s="26"/>
      <c r="I33" s="9">
        <f t="shared" si="1"/>
        <v>0</v>
      </c>
      <c r="J33" s="31"/>
      <c r="K33" s="9">
        <f t="shared" si="2"/>
        <v>0</v>
      </c>
      <c r="L33" s="9">
        <f t="shared" si="3"/>
        <v>0</v>
      </c>
    </row>
    <row r="34" spans="1:12" ht="14.4" customHeight="1" x14ac:dyDescent="0.3">
      <c r="A34" s="65"/>
      <c r="B34" s="27" t="s">
        <v>65</v>
      </c>
      <c r="C34" s="75" t="s">
        <v>1</v>
      </c>
      <c r="D34" s="26">
        <v>0.8</v>
      </c>
      <c r="E34" s="26">
        <f>E32*D34:D1108</f>
        <v>13.600000000000001</v>
      </c>
      <c r="F34" s="26"/>
      <c r="G34" s="9">
        <f t="shared" si="0"/>
        <v>0</v>
      </c>
      <c r="H34" s="26"/>
      <c r="I34" s="9">
        <f t="shared" si="1"/>
        <v>0</v>
      </c>
      <c r="J34" s="26"/>
      <c r="K34" s="9">
        <f t="shared" si="2"/>
        <v>0</v>
      </c>
      <c r="L34" s="9">
        <f t="shared" si="3"/>
        <v>0</v>
      </c>
    </row>
    <row r="35" spans="1:12" x14ac:dyDescent="0.3">
      <c r="A35" s="65"/>
      <c r="B35" s="84" t="s">
        <v>9</v>
      </c>
      <c r="C35" s="64" t="s">
        <v>0</v>
      </c>
      <c r="D35" s="16">
        <v>0.5</v>
      </c>
      <c r="E35" s="16">
        <f>D35*E32</f>
        <v>8.5</v>
      </c>
      <c r="F35" s="16"/>
      <c r="G35" s="9">
        <f t="shared" si="0"/>
        <v>0</v>
      </c>
      <c r="H35" s="16"/>
      <c r="I35" s="9">
        <f t="shared" si="1"/>
        <v>0</v>
      </c>
      <c r="J35" s="16"/>
      <c r="K35" s="9">
        <f t="shared" si="2"/>
        <v>0</v>
      </c>
      <c r="L35" s="9">
        <f t="shared" si="3"/>
        <v>0</v>
      </c>
    </row>
    <row r="36" spans="1:12" x14ac:dyDescent="0.3">
      <c r="A36" s="12">
        <v>6</v>
      </c>
      <c r="B36" s="67" t="s">
        <v>57</v>
      </c>
      <c r="C36" s="74" t="s">
        <v>37</v>
      </c>
      <c r="D36" s="98"/>
      <c r="E36" s="68">
        <v>3.5</v>
      </c>
      <c r="F36" s="69"/>
      <c r="G36" s="9">
        <f t="shared" si="0"/>
        <v>0</v>
      </c>
      <c r="H36" s="26"/>
      <c r="I36" s="9">
        <f t="shared" si="1"/>
        <v>0</v>
      </c>
      <c r="J36" s="26"/>
      <c r="K36" s="9">
        <f t="shared" si="2"/>
        <v>0</v>
      </c>
      <c r="L36" s="9">
        <f t="shared" si="3"/>
        <v>0</v>
      </c>
    </row>
    <row r="37" spans="1:12" x14ac:dyDescent="0.3">
      <c r="A37" s="12"/>
      <c r="B37" s="25" t="s">
        <v>10</v>
      </c>
      <c r="C37" s="64" t="s">
        <v>31</v>
      </c>
      <c r="D37" s="16">
        <v>1</v>
      </c>
      <c r="E37" s="16">
        <f>E36*D37</f>
        <v>3.5</v>
      </c>
      <c r="F37" s="26"/>
      <c r="G37" s="9">
        <f t="shared" si="0"/>
        <v>0</v>
      </c>
      <c r="H37" s="26"/>
      <c r="I37" s="9">
        <f t="shared" si="1"/>
        <v>0</v>
      </c>
      <c r="J37" s="26"/>
      <c r="K37" s="9">
        <f t="shared" si="2"/>
        <v>0</v>
      </c>
      <c r="L37" s="9">
        <f t="shared" si="3"/>
        <v>0</v>
      </c>
    </row>
    <row r="38" spans="1:12" x14ac:dyDescent="0.3">
      <c r="A38" s="12"/>
      <c r="B38" s="27" t="s">
        <v>75</v>
      </c>
      <c r="C38" s="64" t="s">
        <v>31</v>
      </c>
      <c r="D38" s="26">
        <v>1.1000000000000001</v>
      </c>
      <c r="E38" s="26">
        <f>D38*E36</f>
        <v>3.8500000000000005</v>
      </c>
      <c r="F38" s="26"/>
      <c r="G38" s="9">
        <f t="shared" si="0"/>
        <v>0</v>
      </c>
      <c r="H38" s="26"/>
      <c r="I38" s="9">
        <f t="shared" si="1"/>
        <v>0</v>
      </c>
      <c r="J38" s="26"/>
      <c r="K38" s="9">
        <f t="shared" si="2"/>
        <v>0</v>
      </c>
      <c r="L38" s="9">
        <f t="shared" si="3"/>
        <v>0</v>
      </c>
    </row>
    <row r="39" spans="1:12" x14ac:dyDescent="0.3">
      <c r="A39" s="12"/>
      <c r="B39" s="27" t="s">
        <v>58</v>
      </c>
      <c r="C39" s="75" t="s">
        <v>1</v>
      </c>
      <c r="D39" s="26">
        <v>7</v>
      </c>
      <c r="E39" s="26">
        <f>E36*D39</f>
        <v>24.5</v>
      </c>
      <c r="F39" s="26"/>
      <c r="G39" s="9">
        <f t="shared" si="0"/>
        <v>0</v>
      </c>
      <c r="H39" s="26"/>
      <c r="I39" s="9">
        <f t="shared" si="1"/>
        <v>0</v>
      </c>
      <c r="J39" s="26"/>
      <c r="K39" s="9">
        <f t="shared" si="2"/>
        <v>0</v>
      </c>
      <c r="L39" s="9">
        <f t="shared" si="3"/>
        <v>0</v>
      </c>
    </row>
    <row r="40" spans="1:12" x14ac:dyDescent="0.3">
      <c r="A40" s="12"/>
      <c r="B40" s="27" t="s">
        <v>59</v>
      </c>
      <c r="C40" s="75" t="s">
        <v>1</v>
      </c>
      <c r="D40" s="26">
        <v>0.3</v>
      </c>
      <c r="E40" s="26">
        <f>E37*D40</f>
        <v>1.05</v>
      </c>
      <c r="F40" s="26"/>
      <c r="G40" s="9">
        <f t="shared" si="0"/>
        <v>0</v>
      </c>
      <c r="H40" s="26"/>
      <c r="I40" s="9">
        <f t="shared" si="1"/>
        <v>0</v>
      </c>
      <c r="J40" s="26"/>
      <c r="K40" s="9">
        <f t="shared" si="2"/>
        <v>0</v>
      </c>
      <c r="L40" s="9">
        <f t="shared" si="3"/>
        <v>0</v>
      </c>
    </row>
    <row r="41" spans="1:12" x14ac:dyDescent="0.3">
      <c r="A41" s="12"/>
      <c r="B41" s="27" t="s">
        <v>9</v>
      </c>
      <c r="C41" s="75" t="s">
        <v>0</v>
      </c>
      <c r="D41" s="26">
        <v>0.2</v>
      </c>
      <c r="E41" s="26">
        <f>E36*D41</f>
        <v>0.70000000000000007</v>
      </c>
      <c r="F41" s="26"/>
      <c r="G41" s="9">
        <f t="shared" si="0"/>
        <v>0</v>
      </c>
      <c r="H41" s="26"/>
      <c r="I41" s="9">
        <f t="shared" si="1"/>
        <v>0</v>
      </c>
      <c r="J41" s="26"/>
      <c r="K41" s="9">
        <f t="shared" si="2"/>
        <v>0</v>
      </c>
      <c r="L41" s="9">
        <f t="shared" si="3"/>
        <v>0</v>
      </c>
    </row>
    <row r="42" spans="1:12" x14ac:dyDescent="0.3">
      <c r="A42" s="59">
        <v>7</v>
      </c>
      <c r="B42" s="60" t="s">
        <v>60</v>
      </c>
      <c r="C42" s="74" t="s">
        <v>30</v>
      </c>
      <c r="D42" s="61"/>
      <c r="E42" s="62">
        <f>1.2+1.2+0.9</f>
        <v>3.3</v>
      </c>
      <c r="F42" s="63"/>
      <c r="G42" s="9">
        <f t="shared" si="0"/>
        <v>0</v>
      </c>
      <c r="H42" s="30"/>
      <c r="I42" s="9">
        <f t="shared" si="1"/>
        <v>0</v>
      </c>
      <c r="J42" s="30"/>
      <c r="K42" s="9">
        <f t="shared" si="2"/>
        <v>0</v>
      </c>
      <c r="L42" s="9">
        <f t="shared" si="3"/>
        <v>0</v>
      </c>
    </row>
    <row r="43" spans="1:12" x14ac:dyDescent="0.3">
      <c r="A43" s="59"/>
      <c r="B43" s="25" t="s">
        <v>10</v>
      </c>
      <c r="C43" s="64" t="s">
        <v>30</v>
      </c>
      <c r="D43" s="16">
        <v>1</v>
      </c>
      <c r="E43" s="16">
        <f>D43*E42</f>
        <v>3.3</v>
      </c>
      <c r="F43" s="26"/>
      <c r="G43" s="9">
        <f t="shared" si="0"/>
        <v>0</v>
      </c>
      <c r="H43" s="26"/>
      <c r="I43" s="9">
        <f t="shared" si="1"/>
        <v>0</v>
      </c>
      <c r="J43" s="31"/>
      <c r="K43" s="9">
        <f t="shared" si="2"/>
        <v>0</v>
      </c>
      <c r="L43" s="9">
        <f t="shared" si="3"/>
        <v>0</v>
      </c>
    </row>
    <row r="44" spans="1:12" x14ac:dyDescent="0.3">
      <c r="A44" s="65"/>
      <c r="B44" s="27" t="s">
        <v>61</v>
      </c>
      <c r="C44" s="75" t="s">
        <v>30</v>
      </c>
      <c r="D44" s="28">
        <v>1.08</v>
      </c>
      <c r="E44" s="26">
        <f>E42*D44</f>
        <v>3.5640000000000001</v>
      </c>
      <c r="F44" s="26"/>
      <c r="G44" s="9">
        <f t="shared" si="0"/>
        <v>0</v>
      </c>
      <c r="H44" s="26"/>
      <c r="I44" s="9">
        <f t="shared" si="1"/>
        <v>0</v>
      </c>
      <c r="J44" s="26"/>
      <c r="K44" s="9">
        <f t="shared" si="2"/>
        <v>0</v>
      </c>
      <c r="L44" s="9">
        <f t="shared" si="3"/>
        <v>0</v>
      </c>
    </row>
    <row r="45" spans="1:12" x14ac:dyDescent="0.3">
      <c r="A45" s="12"/>
      <c r="B45" s="27" t="s">
        <v>58</v>
      </c>
      <c r="C45" s="75" t="s">
        <v>1</v>
      </c>
      <c r="D45" s="26">
        <v>2</v>
      </c>
      <c r="E45" s="26">
        <f>E42*D45</f>
        <v>6.6</v>
      </c>
      <c r="F45" s="26"/>
      <c r="G45" s="9">
        <f t="shared" si="0"/>
        <v>0</v>
      </c>
      <c r="H45" s="26"/>
      <c r="I45" s="9">
        <f t="shared" si="1"/>
        <v>0</v>
      </c>
      <c r="J45" s="26"/>
      <c r="K45" s="9">
        <f t="shared" si="2"/>
        <v>0</v>
      </c>
      <c r="L45" s="9">
        <f t="shared" si="3"/>
        <v>0</v>
      </c>
    </row>
    <row r="46" spans="1:12" x14ac:dyDescent="0.3">
      <c r="A46" s="12"/>
      <c r="B46" s="27" t="s">
        <v>59</v>
      </c>
      <c r="C46" s="75" t="s">
        <v>1</v>
      </c>
      <c r="D46" s="26">
        <v>0.1</v>
      </c>
      <c r="E46" s="26">
        <f>E43*D46</f>
        <v>0.33</v>
      </c>
      <c r="F46" s="26"/>
      <c r="G46" s="9">
        <f t="shared" si="0"/>
        <v>0</v>
      </c>
      <c r="H46" s="26"/>
      <c r="I46" s="9">
        <f t="shared" si="1"/>
        <v>0</v>
      </c>
      <c r="J46" s="26"/>
      <c r="K46" s="9">
        <f t="shared" si="2"/>
        <v>0</v>
      </c>
      <c r="L46" s="9">
        <f t="shared" si="3"/>
        <v>0</v>
      </c>
    </row>
    <row r="47" spans="1:12" x14ac:dyDescent="0.3">
      <c r="A47" s="65"/>
      <c r="B47" s="84" t="s">
        <v>9</v>
      </c>
      <c r="C47" s="64" t="s">
        <v>0</v>
      </c>
      <c r="D47" s="35">
        <v>0.5</v>
      </c>
      <c r="E47" s="16">
        <f>D47*E42</f>
        <v>1.65</v>
      </c>
      <c r="F47" s="16"/>
      <c r="G47" s="9">
        <f t="shared" si="0"/>
        <v>0</v>
      </c>
      <c r="H47" s="16"/>
      <c r="I47" s="9">
        <f t="shared" si="1"/>
        <v>0</v>
      </c>
      <c r="J47" s="16"/>
      <c r="K47" s="9">
        <f t="shared" si="2"/>
        <v>0</v>
      </c>
      <c r="L47" s="9">
        <f t="shared" si="3"/>
        <v>0</v>
      </c>
    </row>
    <row r="48" spans="1:12" x14ac:dyDescent="0.3">
      <c r="A48" s="12">
        <v>8</v>
      </c>
      <c r="B48" s="67" t="s">
        <v>68</v>
      </c>
      <c r="C48" s="74" t="s">
        <v>37</v>
      </c>
      <c r="D48" s="98"/>
      <c r="E48" s="68">
        <f>E28-1.8*1.2</f>
        <v>14.84</v>
      </c>
      <c r="F48" s="69"/>
      <c r="G48" s="9">
        <f t="shared" si="0"/>
        <v>0</v>
      </c>
      <c r="H48" s="26"/>
      <c r="I48" s="9">
        <f t="shared" si="1"/>
        <v>0</v>
      </c>
      <c r="J48" s="26"/>
      <c r="K48" s="9">
        <f t="shared" si="2"/>
        <v>0</v>
      </c>
      <c r="L48" s="9">
        <f t="shared" si="3"/>
        <v>0</v>
      </c>
    </row>
    <row r="49" spans="1:12" x14ac:dyDescent="0.3">
      <c r="A49" s="12"/>
      <c r="B49" s="25" t="s">
        <v>10</v>
      </c>
      <c r="C49" s="64" t="s">
        <v>31</v>
      </c>
      <c r="D49" s="16">
        <v>1</v>
      </c>
      <c r="E49" s="16">
        <f>E48*D49</f>
        <v>14.84</v>
      </c>
      <c r="F49" s="26"/>
      <c r="G49" s="9">
        <f t="shared" si="0"/>
        <v>0</v>
      </c>
      <c r="H49" s="26"/>
      <c r="I49" s="9">
        <f t="shared" si="1"/>
        <v>0</v>
      </c>
      <c r="J49" s="26"/>
      <c r="K49" s="9">
        <f t="shared" si="2"/>
        <v>0</v>
      </c>
      <c r="L49" s="9">
        <f t="shared" si="3"/>
        <v>0</v>
      </c>
    </row>
    <row r="50" spans="1:12" x14ac:dyDescent="0.3">
      <c r="A50" s="12"/>
      <c r="B50" s="27" t="s">
        <v>67</v>
      </c>
      <c r="C50" s="64" t="s">
        <v>31</v>
      </c>
      <c r="D50" s="26">
        <v>1.05</v>
      </c>
      <c r="E50" s="26">
        <f>D50*E48</f>
        <v>15.582000000000001</v>
      </c>
      <c r="F50" s="26"/>
      <c r="G50" s="9">
        <f t="shared" si="0"/>
        <v>0</v>
      </c>
      <c r="H50" s="26"/>
      <c r="I50" s="9">
        <f t="shared" si="1"/>
        <v>0</v>
      </c>
      <c r="J50" s="26"/>
      <c r="K50" s="9">
        <f t="shared" si="2"/>
        <v>0</v>
      </c>
      <c r="L50" s="9">
        <f t="shared" si="3"/>
        <v>0</v>
      </c>
    </row>
    <row r="51" spans="1:12" x14ac:dyDescent="0.3">
      <c r="A51" s="12"/>
      <c r="B51" s="27" t="s">
        <v>58</v>
      </c>
      <c r="C51" s="75" t="s">
        <v>1</v>
      </c>
      <c r="D51" s="26">
        <v>7</v>
      </c>
      <c r="E51" s="26">
        <f>E48*D51</f>
        <v>103.88</v>
      </c>
      <c r="F51" s="26"/>
      <c r="G51" s="9">
        <f t="shared" si="0"/>
        <v>0</v>
      </c>
      <c r="H51" s="26"/>
      <c r="I51" s="9">
        <f t="shared" si="1"/>
        <v>0</v>
      </c>
      <c r="J51" s="26"/>
      <c r="K51" s="9">
        <f t="shared" si="2"/>
        <v>0</v>
      </c>
      <c r="L51" s="9">
        <f t="shared" si="3"/>
        <v>0</v>
      </c>
    </row>
    <row r="52" spans="1:12" x14ac:dyDescent="0.3">
      <c r="A52" s="12"/>
      <c r="B52" s="27" t="s">
        <v>59</v>
      </c>
      <c r="C52" s="75" t="s">
        <v>1</v>
      </c>
      <c r="D52" s="26">
        <v>0.3</v>
      </c>
      <c r="E52" s="26">
        <f>E49*D52</f>
        <v>4.452</v>
      </c>
      <c r="F52" s="26"/>
      <c r="G52" s="9">
        <f t="shared" si="0"/>
        <v>0</v>
      </c>
      <c r="H52" s="26"/>
      <c r="I52" s="9">
        <f t="shared" si="1"/>
        <v>0</v>
      </c>
      <c r="J52" s="26"/>
      <c r="K52" s="9">
        <f t="shared" si="2"/>
        <v>0</v>
      </c>
      <c r="L52" s="9">
        <f t="shared" si="3"/>
        <v>0</v>
      </c>
    </row>
    <row r="53" spans="1:12" x14ac:dyDescent="0.3">
      <c r="A53" s="12"/>
      <c r="B53" s="27" t="s">
        <v>9</v>
      </c>
      <c r="C53" s="75" t="s">
        <v>0</v>
      </c>
      <c r="D53" s="26">
        <v>0.2</v>
      </c>
      <c r="E53" s="26">
        <f>E48*D53</f>
        <v>2.968</v>
      </c>
      <c r="F53" s="26"/>
      <c r="G53" s="9">
        <f t="shared" si="0"/>
        <v>0</v>
      </c>
      <c r="H53" s="26"/>
      <c r="I53" s="9">
        <f t="shared" si="1"/>
        <v>0</v>
      </c>
      <c r="J53" s="26"/>
      <c r="K53" s="9">
        <f t="shared" si="2"/>
        <v>0</v>
      </c>
      <c r="L53" s="9">
        <f t="shared" si="3"/>
        <v>0</v>
      </c>
    </row>
    <row r="54" spans="1:12" x14ac:dyDescent="0.3">
      <c r="A54" s="59">
        <v>9</v>
      </c>
      <c r="B54" s="60" t="s">
        <v>69</v>
      </c>
      <c r="C54" s="74" t="s">
        <v>30</v>
      </c>
      <c r="D54" s="61"/>
      <c r="E54" s="62">
        <v>12</v>
      </c>
      <c r="F54" s="63"/>
      <c r="G54" s="9">
        <f t="shared" si="0"/>
        <v>0</v>
      </c>
      <c r="H54" s="30"/>
      <c r="I54" s="9">
        <f t="shared" si="1"/>
        <v>0</v>
      </c>
      <c r="J54" s="30"/>
      <c r="K54" s="9">
        <f t="shared" si="2"/>
        <v>0</v>
      </c>
      <c r="L54" s="9">
        <f t="shared" si="3"/>
        <v>0</v>
      </c>
    </row>
    <row r="55" spans="1:12" x14ac:dyDescent="0.3">
      <c r="A55" s="59"/>
      <c r="B55" s="25" t="s">
        <v>10</v>
      </c>
      <c r="C55" s="64" t="s">
        <v>30</v>
      </c>
      <c r="D55" s="16">
        <v>1</v>
      </c>
      <c r="E55" s="16">
        <f>D55*E54</f>
        <v>12</v>
      </c>
      <c r="F55" s="26"/>
      <c r="G55" s="9">
        <f t="shared" si="0"/>
        <v>0</v>
      </c>
      <c r="H55" s="26"/>
      <c r="I55" s="9">
        <f t="shared" si="1"/>
        <v>0</v>
      </c>
      <c r="J55" s="31"/>
      <c r="K55" s="9">
        <f t="shared" si="2"/>
        <v>0</v>
      </c>
      <c r="L55" s="9">
        <f t="shared" si="3"/>
        <v>0</v>
      </c>
    </row>
    <row r="56" spans="1:12" x14ac:dyDescent="0.3">
      <c r="A56" s="65"/>
      <c r="B56" s="27" t="s">
        <v>70</v>
      </c>
      <c r="C56" s="75" t="s">
        <v>30</v>
      </c>
      <c r="D56" s="28">
        <v>0.12</v>
      </c>
      <c r="E56" s="26">
        <f>E54*D56</f>
        <v>1.44</v>
      </c>
      <c r="F56" s="26"/>
      <c r="G56" s="9">
        <f t="shared" si="0"/>
        <v>0</v>
      </c>
      <c r="H56" s="26"/>
      <c r="I56" s="9">
        <f t="shared" si="1"/>
        <v>0</v>
      </c>
      <c r="J56" s="26"/>
      <c r="K56" s="9">
        <f t="shared" si="2"/>
        <v>0</v>
      </c>
      <c r="L56" s="9">
        <f t="shared" si="3"/>
        <v>0</v>
      </c>
    </row>
    <row r="57" spans="1:12" x14ac:dyDescent="0.3">
      <c r="A57" s="12"/>
      <c r="B57" s="27" t="s">
        <v>58</v>
      </c>
      <c r="C57" s="75" t="s">
        <v>1</v>
      </c>
      <c r="D57" s="26">
        <v>1.5</v>
      </c>
      <c r="E57" s="26">
        <f>E54*D57</f>
        <v>18</v>
      </c>
      <c r="F57" s="26"/>
      <c r="G57" s="9">
        <f t="shared" si="0"/>
        <v>0</v>
      </c>
      <c r="H57" s="26"/>
      <c r="I57" s="9">
        <f t="shared" si="1"/>
        <v>0</v>
      </c>
      <c r="J57" s="26"/>
      <c r="K57" s="9">
        <f t="shared" si="2"/>
        <v>0</v>
      </c>
      <c r="L57" s="9">
        <f t="shared" si="3"/>
        <v>0</v>
      </c>
    </row>
    <row r="58" spans="1:12" x14ac:dyDescent="0.3">
      <c r="A58" s="12"/>
      <c r="B58" s="27" t="s">
        <v>59</v>
      </c>
      <c r="C58" s="75" t="s">
        <v>1</v>
      </c>
      <c r="D58" s="26">
        <v>0.1</v>
      </c>
      <c r="E58" s="26">
        <f>E55*D58</f>
        <v>1.2000000000000002</v>
      </c>
      <c r="F58" s="26"/>
      <c r="G58" s="9">
        <f t="shared" si="0"/>
        <v>0</v>
      </c>
      <c r="H58" s="26"/>
      <c r="I58" s="9">
        <f t="shared" si="1"/>
        <v>0</v>
      </c>
      <c r="J58" s="26"/>
      <c r="K58" s="9">
        <f t="shared" si="2"/>
        <v>0</v>
      </c>
      <c r="L58" s="9">
        <f t="shared" si="3"/>
        <v>0</v>
      </c>
    </row>
    <row r="59" spans="1:12" x14ac:dyDescent="0.3">
      <c r="A59" s="65"/>
      <c r="B59" s="84" t="s">
        <v>9</v>
      </c>
      <c r="C59" s="64" t="s">
        <v>0</v>
      </c>
      <c r="D59" s="35">
        <v>0.3</v>
      </c>
      <c r="E59" s="16">
        <f>D59*E54</f>
        <v>3.5999999999999996</v>
      </c>
      <c r="F59" s="16"/>
      <c r="G59" s="9">
        <f t="shared" si="0"/>
        <v>0</v>
      </c>
      <c r="H59" s="16"/>
      <c r="I59" s="9">
        <f t="shared" si="1"/>
        <v>0</v>
      </c>
      <c r="J59" s="16"/>
      <c r="K59" s="9">
        <f t="shared" si="2"/>
        <v>0</v>
      </c>
      <c r="L59" s="9">
        <f t="shared" si="3"/>
        <v>0</v>
      </c>
    </row>
    <row r="60" spans="1:12" x14ac:dyDescent="0.3">
      <c r="A60" s="65" t="s">
        <v>76</v>
      </c>
      <c r="B60" s="67" t="s">
        <v>78</v>
      </c>
      <c r="C60" s="74" t="s">
        <v>37</v>
      </c>
      <c r="D60" s="98"/>
      <c r="E60" s="68">
        <v>11</v>
      </c>
      <c r="F60" s="69"/>
      <c r="G60" s="9">
        <f t="shared" si="0"/>
        <v>0</v>
      </c>
      <c r="H60" s="26"/>
      <c r="I60" s="9">
        <f t="shared" si="1"/>
        <v>0</v>
      </c>
      <c r="J60" s="26"/>
      <c r="K60" s="9">
        <f t="shared" si="2"/>
        <v>0</v>
      </c>
      <c r="L60" s="9">
        <f t="shared" si="3"/>
        <v>0</v>
      </c>
    </row>
    <row r="61" spans="1:12" x14ac:dyDescent="0.3">
      <c r="A61" s="65"/>
      <c r="B61" s="25" t="s">
        <v>10</v>
      </c>
      <c r="C61" s="64" t="s">
        <v>31</v>
      </c>
      <c r="D61" s="16">
        <v>1</v>
      </c>
      <c r="E61" s="16">
        <f>E60*D61</f>
        <v>11</v>
      </c>
      <c r="F61" s="26"/>
      <c r="G61" s="9">
        <f t="shared" si="0"/>
        <v>0</v>
      </c>
      <c r="H61" s="26"/>
      <c r="I61" s="9">
        <f t="shared" si="1"/>
        <v>0</v>
      </c>
      <c r="J61" s="26"/>
      <c r="K61" s="9">
        <f t="shared" si="2"/>
        <v>0</v>
      </c>
      <c r="L61" s="9">
        <f t="shared" si="3"/>
        <v>0</v>
      </c>
    </row>
    <row r="62" spans="1:12" ht="27.6" x14ac:dyDescent="0.3">
      <c r="A62" s="65"/>
      <c r="B62" s="27" t="s">
        <v>79</v>
      </c>
      <c r="C62" s="64" t="s">
        <v>31</v>
      </c>
      <c r="D62" s="26">
        <v>1.1000000000000001</v>
      </c>
      <c r="E62" s="26">
        <f>D62*E60</f>
        <v>12.100000000000001</v>
      </c>
      <c r="F62" s="26"/>
      <c r="G62" s="9">
        <f t="shared" si="0"/>
        <v>0</v>
      </c>
      <c r="H62" s="26"/>
      <c r="I62" s="9">
        <f t="shared" si="1"/>
        <v>0</v>
      </c>
      <c r="J62" s="26"/>
      <c r="K62" s="9">
        <f t="shared" si="2"/>
        <v>0</v>
      </c>
      <c r="L62" s="9">
        <f t="shared" si="3"/>
        <v>0</v>
      </c>
    </row>
    <row r="63" spans="1:12" x14ac:dyDescent="0.3">
      <c r="A63" s="65"/>
      <c r="B63" s="27" t="s">
        <v>58</v>
      </c>
      <c r="C63" s="75" t="s">
        <v>1</v>
      </c>
      <c r="D63" s="26">
        <v>4</v>
      </c>
      <c r="E63" s="26">
        <f>E60*D63</f>
        <v>44</v>
      </c>
      <c r="F63" s="26"/>
      <c r="G63" s="9">
        <f t="shared" si="0"/>
        <v>0</v>
      </c>
      <c r="H63" s="26"/>
      <c r="I63" s="9">
        <f t="shared" si="1"/>
        <v>0</v>
      </c>
      <c r="J63" s="26"/>
      <c r="K63" s="9">
        <f t="shared" si="2"/>
        <v>0</v>
      </c>
      <c r="L63" s="9">
        <f t="shared" si="3"/>
        <v>0</v>
      </c>
    </row>
    <row r="64" spans="1:12" x14ac:dyDescent="0.3">
      <c r="A64" s="65"/>
      <c r="B64" s="27" t="s">
        <v>80</v>
      </c>
      <c r="C64" s="75" t="s">
        <v>17</v>
      </c>
      <c r="D64" s="26">
        <v>5</v>
      </c>
      <c r="E64" s="26">
        <f>E61*D64</f>
        <v>55</v>
      </c>
      <c r="F64" s="26"/>
      <c r="G64" s="9">
        <f t="shared" si="0"/>
        <v>0</v>
      </c>
      <c r="H64" s="26"/>
      <c r="I64" s="9">
        <f t="shared" si="1"/>
        <v>0</v>
      </c>
      <c r="J64" s="26"/>
      <c r="K64" s="9">
        <f t="shared" si="2"/>
        <v>0</v>
      </c>
      <c r="L64" s="9">
        <f t="shared" si="3"/>
        <v>0</v>
      </c>
    </row>
    <row r="65" spans="1:12" x14ac:dyDescent="0.3">
      <c r="A65" s="65"/>
      <c r="B65" s="27" t="s">
        <v>9</v>
      </c>
      <c r="C65" s="75" t="s">
        <v>0</v>
      </c>
      <c r="D65" s="26">
        <v>0.53</v>
      </c>
      <c r="E65" s="26">
        <f>E60*D65</f>
        <v>5.83</v>
      </c>
      <c r="F65" s="26"/>
      <c r="G65" s="9">
        <f t="shared" si="0"/>
        <v>0</v>
      </c>
      <c r="H65" s="26"/>
      <c r="I65" s="9">
        <f t="shared" si="1"/>
        <v>0</v>
      </c>
      <c r="J65" s="26"/>
      <c r="K65" s="9">
        <f t="shared" si="2"/>
        <v>0</v>
      </c>
      <c r="L65" s="9">
        <f t="shared" si="3"/>
        <v>0</v>
      </c>
    </row>
    <row r="66" spans="1:12" ht="27.6" x14ac:dyDescent="0.3">
      <c r="A66" s="65" t="s">
        <v>81</v>
      </c>
      <c r="B66" s="67" t="s">
        <v>82</v>
      </c>
      <c r="C66" s="74" t="s">
        <v>37</v>
      </c>
      <c r="D66" s="98"/>
      <c r="E66" s="68">
        <v>7</v>
      </c>
      <c r="F66" s="69"/>
      <c r="G66" s="9">
        <f t="shared" si="0"/>
        <v>0</v>
      </c>
      <c r="H66" s="26"/>
      <c r="I66" s="9">
        <f t="shared" si="1"/>
        <v>0</v>
      </c>
      <c r="J66" s="26"/>
      <c r="K66" s="9">
        <f t="shared" si="2"/>
        <v>0</v>
      </c>
      <c r="L66" s="9">
        <f t="shared" si="3"/>
        <v>0</v>
      </c>
    </row>
    <row r="67" spans="1:12" x14ac:dyDescent="0.3">
      <c r="A67" s="65"/>
      <c r="B67" s="25" t="s">
        <v>10</v>
      </c>
      <c r="C67" s="64" t="s">
        <v>31</v>
      </c>
      <c r="D67" s="16">
        <v>1</v>
      </c>
      <c r="E67" s="16">
        <f>E66*D67</f>
        <v>7</v>
      </c>
      <c r="F67" s="26"/>
      <c r="G67" s="9">
        <f t="shared" si="0"/>
        <v>0</v>
      </c>
      <c r="H67" s="26"/>
      <c r="I67" s="9">
        <f t="shared" si="1"/>
        <v>0</v>
      </c>
      <c r="J67" s="26"/>
      <c r="K67" s="9">
        <f t="shared" si="2"/>
        <v>0</v>
      </c>
      <c r="L67" s="9">
        <f t="shared" si="3"/>
        <v>0</v>
      </c>
    </row>
    <row r="68" spans="1:12" ht="27.6" x14ac:dyDescent="0.3">
      <c r="A68" s="65"/>
      <c r="B68" s="27" t="s">
        <v>85</v>
      </c>
      <c r="C68" s="64" t="s">
        <v>31</v>
      </c>
      <c r="D68" s="26">
        <v>1.1000000000000001</v>
      </c>
      <c r="E68" s="26">
        <f>D68*E66</f>
        <v>7.7000000000000011</v>
      </c>
      <c r="F68" s="26"/>
      <c r="G68" s="9">
        <f t="shared" si="0"/>
        <v>0</v>
      </c>
      <c r="H68" s="26"/>
      <c r="I68" s="9">
        <f t="shared" si="1"/>
        <v>0</v>
      </c>
      <c r="J68" s="26"/>
      <c r="K68" s="9">
        <f t="shared" si="2"/>
        <v>0</v>
      </c>
      <c r="L68" s="9">
        <f t="shared" si="3"/>
        <v>0</v>
      </c>
    </row>
    <row r="69" spans="1:12" x14ac:dyDescent="0.3">
      <c r="A69" s="65"/>
      <c r="B69" s="27" t="s">
        <v>83</v>
      </c>
      <c r="C69" s="75" t="s">
        <v>1</v>
      </c>
      <c r="D69" s="26">
        <v>1.2</v>
      </c>
      <c r="E69" s="26">
        <f>E66*D69</f>
        <v>8.4</v>
      </c>
      <c r="F69" s="26"/>
      <c r="G69" s="9">
        <f t="shared" si="0"/>
        <v>0</v>
      </c>
      <c r="H69" s="26"/>
      <c r="I69" s="9">
        <f t="shared" si="1"/>
        <v>0</v>
      </c>
      <c r="J69" s="26"/>
      <c r="K69" s="9">
        <f t="shared" si="2"/>
        <v>0</v>
      </c>
      <c r="L69" s="9">
        <f t="shared" si="3"/>
        <v>0</v>
      </c>
    </row>
    <row r="70" spans="1:12" x14ac:dyDescent="0.3">
      <c r="A70" s="65"/>
      <c r="B70" s="27" t="s">
        <v>80</v>
      </c>
      <c r="C70" s="75" t="s">
        <v>17</v>
      </c>
      <c r="D70" s="26">
        <v>5</v>
      </c>
      <c r="E70" s="26">
        <f>E67*D70</f>
        <v>35</v>
      </c>
      <c r="F70" s="26"/>
      <c r="G70" s="9">
        <f t="shared" si="0"/>
        <v>0</v>
      </c>
      <c r="H70" s="26"/>
      <c r="I70" s="9">
        <f t="shared" si="1"/>
        <v>0</v>
      </c>
      <c r="J70" s="26"/>
      <c r="K70" s="9">
        <f t="shared" si="2"/>
        <v>0</v>
      </c>
      <c r="L70" s="9">
        <f t="shared" si="3"/>
        <v>0</v>
      </c>
    </row>
    <row r="71" spans="1:12" x14ac:dyDescent="0.3">
      <c r="A71" s="65"/>
      <c r="B71" s="27" t="s">
        <v>9</v>
      </c>
      <c r="C71" s="75" t="s">
        <v>0</v>
      </c>
      <c r="D71" s="26">
        <v>0.53</v>
      </c>
      <c r="E71" s="26">
        <f>E66*D71</f>
        <v>3.71</v>
      </c>
      <c r="F71" s="26"/>
      <c r="G71" s="9">
        <f t="shared" si="0"/>
        <v>0</v>
      </c>
      <c r="H71" s="26"/>
      <c r="I71" s="9">
        <f t="shared" si="1"/>
        <v>0</v>
      </c>
      <c r="J71" s="26"/>
      <c r="K71" s="9">
        <f t="shared" si="2"/>
        <v>0</v>
      </c>
      <c r="L71" s="9">
        <f t="shared" si="3"/>
        <v>0</v>
      </c>
    </row>
    <row r="72" spans="1:12" x14ac:dyDescent="0.3">
      <c r="A72" s="12">
        <v>12</v>
      </c>
      <c r="B72" s="6" t="s">
        <v>84</v>
      </c>
      <c r="C72" s="74" t="s">
        <v>11</v>
      </c>
      <c r="D72" s="7"/>
      <c r="E72" s="7">
        <v>8</v>
      </c>
      <c r="F72" s="8"/>
      <c r="G72" s="9">
        <f t="shared" ref="G72:G135" si="4">F72*E72</f>
        <v>0</v>
      </c>
      <c r="H72" s="8"/>
      <c r="I72" s="9">
        <f t="shared" ref="I72:I135" si="5">H72*E72</f>
        <v>0</v>
      </c>
      <c r="J72" s="8"/>
      <c r="K72" s="9">
        <f t="shared" ref="K72:K135" si="6">J72*E72</f>
        <v>0</v>
      </c>
      <c r="L72" s="9">
        <f t="shared" ref="L72:L135" si="7">G72+I72+K72</f>
        <v>0</v>
      </c>
    </row>
    <row r="73" spans="1:12" x14ac:dyDescent="0.3">
      <c r="A73" s="12">
        <v>13</v>
      </c>
      <c r="B73" s="6" t="s">
        <v>210</v>
      </c>
      <c r="C73" s="74" t="s">
        <v>11</v>
      </c>
      <c r="D73" s="7"/>
      <c r="E73" s="7">
        <v>145</v>
      </c>
      <c r="F73" s="8"/>
      <c r="G73" s="9">
        <f t="shared" si="4"/>
        <v>0</v>
      </c>
      <c r="H73" s="8"/>
      <c r="I73" s="9">
        <f t="shared" si="5"/>
        <v>0</v>
      </c>
      <c r="J73" s="8"/>
      <c r="K73" s="9">
        <f t="shared" si="6"/>
        <v>0</v>
      </c>
      <c r="L73" s="9">
        <f t="shared" si="7"/>
        <v>0</v>
      </c>
    </row>
    <row r="74" spans="1:12" x14ac:dyDescent="0.3">
      <c r="A74" s="12"/>
      <c r="B74" s="25" t="s">
        <v>10</v>
      </c>
      <c r="C74" s="64" t="s">
        <v>31</v>
      </c>
      <c r="D74" s="16">
        <v>1</v>
      </c>
      <c r="E74" s="16">
        <f>E73*D74</f>
        <v>145</v>
      </c>
      <c r="F74" s="26"/>
      <c r="G74" s="9">
        <f t="shared" si="4"/>
        <v>0</v>
      </c>
      <c r="H74" s="31"/>
      <c r="I74" s="9">
        <f t="shared" si="5"/>
        <v>0</v>
      </c>
      <c r="J74" s="31"/>
      <c r="K74" s="9">
        <f t="shared" si="6"/>
        <v>0</v>
      </c>
      <c r="L74" s="9">
        <f t="shared" si="7"/>
        <v>0</v>
      </c>
    </row>
    <row r="75" spans="1:12" x14ac:dyDescent="0.3">
      <c r="A75" s="12"/>
      <c r="B75" s="85" t="s">
        <v>86</v>
      </c>
      <c r="C75" s="76" t="s">
        <v>11</v>
      </c>
      <c r="D75" s="34">
        <v>0.63</v>
      </c>
      <c r="E75" s="31">
        <f>E73*D75</f>
        <v>91.35</v>
      </c>
      <c r="F75" s="31"/>
      <c r="G75" s="9">
        <f t="shared" si="4"/>
        <v>0</v>
      </c>
      <c r="H75" s="31"/>
      <c r="I75" s="9">
        <f t="shared" si="5"/>
        <v>0</v>
      </c>
      <c r="J75" s="31"/>
      <c r="K75" s="9">
        <f t="shared" si="6"/>
        <v>0</v>
      </c>
      <c r="L75" s="9">
        <f t="shared" si="7"/>
        <v>0</v>
      </c>
    </row>
    <row r="76" spans="1:12" x14ac:dyDescent="0.3">
      <c r="A76" s="12"/>
      <c r="B76" s="58" t="s">
        <v>9</v>
      </c>
      <c r="C76" s="64" t="s">
        <v>0</v>
      </c>
      <c r="D76" s="16">
        <v>1</v>
      </c>
      <c r="E76" s="31">
        <f>E73*D76</f>
        <v>145</v>
      </c>
      <c r="F76" s="31"/>
      <c r="G76" s="9">
        <f t="shared" si="4"/>
        <v>0</v>
      </c>
      <c r="H76" s="31"/>
      <c r="I76" s="9">
        <f t="shared" si="5"/>
        <v>0</v>
      </c>
      <c r="J76" s="31"/>
      <c r="K76" s="9">
        <f t="shared" si="6"/>
        <v>0</v>
      </c>
      <c r="L76" s="9">
        <f t="shared" si="7"/>
        <v>0</v>
      </c>
    </row>
    <row r="77" spans="1:12" x14ac:dyDescent="0.3">
      <c r="A77" s="12">
        <v>14</v>
      </c>
      <c r="B77" s="6" t="s">
        <v>87</v>
      </c>
      <c r="C77" s="74" t="s">
        <v>30</v>
      </c>
      <c r="D77" s="14"/>
      <c r="E77" s="101">
        <v>33</v>
      </c>
      <c r="F77" s="8"/>
      <c r="G77" s="9">
        <f t="shared" si="4"/>
        <v>0</v>
      </c>
      <c r="H77" s="8"/>
      <c r="I77" s="9">
        <f t="shared" si="5"/>
        <v>0</v>
      </c>
      <c r="J77" s="8"/>
      <c r="K77" s="9">
        <f t="shared" si="6"/>
        <v>0</v>
      </c>
      <c r="L77" s="9">
        <f t="shared" si="7"/>
        <v>0</v>
      </c>
    </row>
    <row r="78" spans="1:12" x14ac:dyDescent="0.3">
      <c r="A78" s="12"/>
      <c r="B78" s="25" t="s">
        <v>10</v>
      </c>
      <c r="C78" s="64" t="s">
        <v>31</v>
      </c>
      <c r="D78" s="16">
        <v>1</v>
      </c>
      <c r="E78" s="16">
        <f>E77*D78</f>
        <v>33</v>
      </c>
      <c r="F78" s="26"/>
      <c r="G78" s="9">
        <f t="shared" si="4"/>
        <v>0</v>
      </c>
      <c r="H78" s="31"/>
      <c r="I78" s="9">
        <f t="shared" si="5"/>
        <v>0</v>
      </c>
      <c r="J78" s="26"/>
      <c r="K78" s="9">
        <f t="shared" si="6"/>
        <v>0</v>
      </c>
      <c r="L78" s="9">
        <f t="shared" si="7"/>
        <v>0</v>
      </c>
    </row>
    <row r="79" spans="1:12" x14ac:dyDescent="0.3">
      <c r="A79" s="12"/>
      <c r="B79" s="27" t="s">
        <v>63</v>
      </c>
      <c r="C79" s="75" t="s">
        <v>54</v>
      </c>
      <c r="D79" s="26">
        <v>0.01</v>
      </c>
      <c r="E79" s="26">
        <f>E77*D79:D1153</f>
        <v>0.33</v>
      </c>
      <c r="F79" s="26"/>
      <c r="G79" s="9">
        <f t="shared" si="4"/>
        <v>0</v>
      </c>
      <c r="H79" s="26"/>
      <c r="I79" s="9">
        <f t="shared" si="5"/>
        <v>0</v>
      </c>
      <c r="J79" s="26"/>
      <c r="K79" s="9">
        <f t="shared" si="6"/>
        <v>0</v>
      </c>
      <c r="L79" s="9">
        <f t="shared" si="7"/>
        <v>0</v>
      </c>
    </row>
    <row r="80" spans="1:12" x14ac:dyDescent="0.3">
      <c r="A80" s="12"/>
      <c r="B80" s="85" t="s">
        <v>86</v>
      </c>
      <c r="C80" s="76" t="s">
        <v>11</v>
      </c>
      <c r="D80" s="34">
        <v>0.02</v>
      </c>
      <c r="E80" s="31">
        <f>E78*D80</f>
        <v>0.66</v>
      </c>
      <c r="F80" s="31"/>
      <c r="G80" s="9">
        <f t="shared" si="4"/>
        <v>0</v>
      </c>
      <c r="H80" s="31"/>
      <c r="I80" s="9">
        <f t="shared" si="5"/>
        <v>0</v>
      </c>
      <c r="J80" s="31"/>
      <c r="K80" s="9">
        <f t="shared" si="6"/>
        <v>0</v>
      </c>
      <c r="L80" s="9">
        <f t="shared" si="7"/>
        <v>0</v>
      </c>
    </row>
    <row r="81" spans="1:12" x14ac:dyDescent="0.3">
      <c r="A81" s="12"/>
      <c r="B81" s="36" t="s">
        <v>2</v>
      </c>
      <c r="C81" s="93" t="s">
        <v>0</v>
      </c>
      <c r="D81" s="11">
        <v>0.2</v>
      </c>
      <c r="E81" s="8">
        <f>E77*D81</f>
        <v>6.6000000000000005</v>
      </c>
      <c r="F81" s="8"/>
      <c r="G81" s="9">
        <f t="shared" si="4"/>
        <v>0</v>
      </c>
      <c r="H81" s="8"/>
      <c r="I81" s="9">
        <f t="shared" si="5"/>
        <v>0</v>
      </c>
      <c r="J81" s="8"/>
      <c r="K81" s="9">
        <f t="shared" si="6"/>
        <v>0</v>
      </c>
      <c r="L81" s="9">
        <f t="shared" si="7"/>
        <v>0</v>
      </c>
    </row>
    <row r="82" spans="1:12" ht="18" customHeight="1" x14ac:dyDescent="0.3">
      <c r="A82" s="12">
        <v>15</v>
      </c>
      <c r="B82" s="6" t="s">
        <v>92</v>
      </c>
      <c r="C82" s="74" t="s">
        <v>11</v>
      </c>
      <c r="D82" s="7"/>
      <c r="E82" s="7">
        <v>11</v>
      </c>
      <c r="F82" s="8"/>
      <c r="G82" s="9">
        <f t="shared" si="4"/>
        <v>0</v>
      </c>
      <c r="H82" s="8"/>
      <c r="I82" s="9">
        <f t="shared" si="5"/>
        <v>0</v>
      </c>
      <c r="J82" s="8"/>
      <c r="K82" s="9">
        <f t="shared" si="6"/>
        <v>0</v>
      </c>
      <c r="L82" s="9">
        <f t="shared" si="7"/>
        <v>0</v>
      </c>
    </row>
    <row r="83" spans="1:12" x14ac:dyDescent="0.3">
      <c r="A83" s="12"/>
      <c r="B83" s="25" t="s">
        <v>10</v>
      </c>
      <c r="C83" s="64" t="s">
        <v>31</v>
      </c>
      <c r="D83" s="16">
        <v>1</v>
      </c>
      <c r="E83" s="16">
        <f>E82*D83</f>
        <v>11</v>
      </c>
      <c r="F83" s="26"/>
      <c r="G83" s="9">
        <f t="shared" si="4"/>
        <v>0</v>
      </c>
      <c r="H83" s="16"/>
      <c r="I83" s="9">
        <f t="shared" si="5"/>
        <v>0</v>
      </c>
      <c r="J83" s="16"/>
      <c r="K83" s="9">
        <f t="shared" si="6"/>
        <v>0</v>
      </c>
      <c r="L83" s="9">
        <f t="shared" si="7"/>
        <v>0</v>
      </c>
    </row>
    <row r="84" spans="1:12" x14ac:dyDescent="0.3">
      <c r="A84" s="12"/>
      <c r="B84" s="25" t="s">
        <v>91</v>
      </c>
      <c r="C84" s="64" t="s">
        <v>1</v>
      </c>
      <c r="D84" s="16">
        <v>3</v>
      </c>
      <c r="E84" s="31">
        <f>E81*D84</f>
        <v>19.8</v>
      </c>
      <c r="F84" s="31"/>
      <c r="G84" s="9">
        <f t="shared" si="4"/>
        <v>0</v>
      </c>
      <c r="H84" s="31"/>
      <c r="I84" s="9">
        <f t="shared" si="5"/>
        <v>0</v>
      </c>
      <c r="J84" s="31"/>
      <c r="K84" s="9">
        <f t="shared" si="6"/>
        <v>0</v>
      </c>
      <c r="L84" s="9">
        <f t="shared" si="7"/>
        <v>0</v>
      </c>
    </row>
    <row r="85" spans="1:12" x14ac:dyDescent="0.3">
      <c r="A85" s="12"/>
      <c r="B85" s="86" t="s">
        <v>88</v>
      </c>
      <c r="C85" s="64" t="s">
        <v>1</v>
      </c>
      <c r="D85" s="16">
        <v>2</v>
      </c>
      <c r="E85" s="31">
        <f>E82*D85</f>
        <v>22</v>
      </c>
      <c r="F85" s="31"/>
      <c r="G85" s="9">
        <f t="shared" si="4"/>
        <v>0</v>
      </c>
      <c r="H85" s="31"/>
      <c r="I85" s="9">
        <f t="shared" si="5"/>
        <v>0</v>
      </c>
      <c r="J85" s="31"/>
      <c r="K85" s="9">
        <f t="shared" si="6"/>
        <v>0</v>
      </c>
      <c r="L85" s="9">
        <f t="shared" si="7"/>
        <v>0</v>
      </c>
    </row>
    <row r="86" spans="1:12" x14ac:dyDescent="0.3">
      <c r="A86" s="12"/>
      <c r="B86" s="32" t="s">
        <v>89</v>
      </c>
      <c r="C86" s="64" t="s">
        <v>1</v>
      </c>
      <c r="D86" s="16">
        <v>0.63</v>
      </c>
      <c r="E86" s="31">
        <f>E82*D86</f>
        <v>6.93</v>
      </c>
      <c r="F86" s="31"/>
      <c r="G86" s="9">
        <f t="shared" si="4"/>
        <v>0</v>
      </c>
      <c r="H86" s="31"/>
      <c r="I86" s="9">
        <f t="shared" si="5"/>
        <v>0</v>
      </c>
      <c r="J86" s="31"/>
      <c r="K86" s="9">
        <f t="shared" si="6"/>
        <v>0</v>
      </c>
      <c r="L86" s="9">
        <f t="shared" si="7"/>
        <v>0</v>
      </c>
    </row>
    <row r="87" spans="1:12" x14ac:dyDescent="0.3">
      <c r="A87" s="12"/>
      <c r="B87" s="32" t="s">
        <v>90</v>
      </c>
      <c r="C87" s="64" t="s">
        <v>1</v>
      </c>
      <c r="D87" s="16">
        <v>0.12</v>
      </c>
      <c r="E87" s="31">
        <f>E82*D87</f>
        <v>1.3199999999999998</v>
      </c>
      <c r="F87" s="31"/>
      <c r="G87" s="9">
        <f t="shared" si="4"/>
        <v>0</v>
      </c>
      <c r="H87" s="31"/>
      <c r="I87" s="9">
        <f t="shared" si="5"/>
        <v>0</v>
      </c>
      <c r="J87" s="31"/>
      <c r="K87" s="9">
        <f t="shared" si="6"/>
        <v>0</v>
      </c>
      <c r="L87" s="9">
        <f t="shared" si="7"/>
        <v>0</v>
      </c>
    </row>
    <row r="88" spans="1:12" x14ac:dyDescent="0.3">
      <c r="A88" s="12"/>
      <c r="B88" s="33" t="s">
        <v>14</v>
      </c>
      <c r="C88" s="76" t="s">
        <v>12</v>
      </c>
      <c r="D88" s="99"/>
      <c r="E88" s="26">
        <v>5</v>
      </c>
      <c r="F88" s="26"/>
      <c r="G88" s="9">
        <f t="shared" si="4"/>
        <v>0</v>
      </c>
      <c r="H88" s="34"/>
      <c r="I88" s="9">
        <f t="shared" si="5"/>
        <v>0</v>
      </c>
      <c r="J88" s="34"/>
      <c r="K88" s="9">
        <f t="shared" si="6"/>
        <v>0</v>
      </c>
      <c r="L88" s="9">
        <f t="shared" si="7"/>
        <v>0</v>
      </c>
    </row>
    <row r="89" spans="1:12" x14ac:dyDescent="0.3">
      <c r="A89" s="12"/>
      <c r="B89" s="87" t="s">
        <v>15</v>
      </c>
      <c r="C89" s="64" t="s">
        <v>13</v>
      </c>
      <c r="D89" s="16"/>
      <c r="E89" s="31">
        <v>3</v>
      </c>
      <c r="F89" s="31"/>
      <c r="G89" s="9">
        <f t="shared" si="4"/>
        <v>0</v>
      </c>
      <c r="H89" s="31"/>
      <c r="I89" s="9">
        <f t="shared" si="5"/>
        <v>0</v>
      </c>
      <c r="J89" s="31"/>
      <c r="K89" s="9">
        <f t="shared" si="6"/>
        <v>0</v>
      </c>
      <c r="L89" s="9">
        <f t="shared" si="7"/>
        <v>0</v>
      </c>
    </row>
    <row r="90" spans="1:12" x14ac:dyDescent="0.3">
      <c r="A90" s="12"/>
      <c r="B90" s="87" t="s">
        <v>16</v>
      </c>
      <c r="C90" s="64" t="s">
        <v>0</v>
      </c>
      <c r="D90" s="16">
        <v>0.5</v>
      </c>
      <c r="E90" s="31">
        <f>E82*D90</f>
        <v>5.5</v>
      </c>
      <c r="F90" s="31"/>
      <c r="G90" s="9">
        <f t="shared" si="4"/>
        <v>0</v>
      </c>
      <c r="H90" s="31"/>
      <c r="I90" s="9">
        <f t="shared" si="5"/>
        <v>0</v>
      </c>
      <c r="J90" s="31"/>
      <c r="K90" s="9">
        <f t="shared" si="6"/>
        <v>0</v>
      </c>
      <c r="L90" s="9">
        <f t="shared" si="7"/>
        <v>0</v>
      </c>
    </row>
    <row r="91" spans="1:12" ht="27.6" x14ac:dyDescent="0.3">
      <c r="A91" s="12">
        <v>16</v>
      </c>
      <c r="B91" s="6" t="s">
        <v>93</v>
      </c>
      <c r="C91" s="74" t="s">
        <v>11</v>
      </c>
      <c r="D91" s="7"/>
      <c r="E91" s="7">
        <v>22</v>
      </c>
      <c r="F91" s="8"/>
      <c r="G91" s="9">
        <f t="shared" si="4"/>
        <v>0</v>
      </c>
      <c r="H91" s="8"/>
      <c r="I91" s="9">
        <f t="shared" si="5"/>
        <v>0</v>
      </c>
      <c r="J91" s="8"/>
      <c r="K91" s="9">
        <f t="shared" si="6"/>
        <v>0</v>
      </c>
      <c r="L91" s="9">
        <f t="shared" si="7"/>
        <v>0</v>
      </c>
    </row>
    <row r="92" spans="1:12" x14ac:dyDescent="0.3">
      <c r="A92" s="12"/>
      <c r="B92" s="25" t="s">
        <v>10</v>
      </c>
      <c r="C92" s="64" t="s">
        <v>31</v>
      </c>
      <c r="D92" s="16">
        <v>1</v>
      </c>
      <c r="E92" s="16">
        <f>E91*D92</f>
        <v>22</v>
      </c>
      <c r="F92" s="26"/>
      <c r="G92" s="9">
        <f t="shared" si="4"/>
        <v>0</v>
      </c>
      <c r="H92" s="16"/>
      <c r="I92" s="9">
        <f t="shared" si="5"/>
        <v>0</v>
      </c>
      <c r="J92" s="16"/>
      <c r="K92" s="9">
        <f t="shared" si="6"/>
        <v>0</v>
      </c>
      <c r="L92" s="9">
        <f t="shared" si="7"/>
        <v>0</v>
      </c>
    </row>
    <row r="93" spans="1:12" x14ac:dyDescent="0.3">
      <c r="A93" s="12"/>
      <c r="B93" s="86" t="s">
        <v>102</v>
      </c>
      <c r="C93" s="64" t="s">
        <v>31</v>
      </c>
      <c r="D93" s="16">
        <v>1.1000000000000001</v>
      </c>
      <c r="E93" s="31">
        <f>E91*D93</f>
        <v>24.200000000000003</v>
      </c>
      <c r="F93" s="31"/>
      <c r="G93" s="9">
        <f t="shared" si="4"/>
        <v>0</v>
      </c>
      <c r="H93" s="31"/>
      <c r="I93" s="9">
        <f t="shared" si="5"/>
        <v>0</v>
      </c>
      <c r="J93" s="31"/>
      <c r="K93" s="9">
        <f t="shared" si="6"/>
        <v>0</v>
      </c>
      <c r="L93" s="9">
        <f t="shared" si="7"/>
        <v>0</v>
      </c>
    </row>
    <row r="94" spans="1:12" x14ac:dyDescent="0.3">
      <c r="A94" s="12"/>
      <c r="B94" s="32" t="s">
        <v>80</v>
      </c>
      <c r="C94" s="64" t="s">
        <v>17</v>
      </c>
      <c r="D94" s="16">
        <v>1</v>
      </c>
      <c r="E94" s="31">
        <f>E91*D94</f>
        <v>22</v>
      </c>
      <c r="F94" s="31"/>
      <c r="G94" s="9">
        <f t="shared" si="4"/>
        <v>0</v>
      </c>
      <c r="H94" s="31"/>
      <c r="I94" s="9">
        <f t="shared" si="5"/>
        <v>0</v>
      </c>
      <c r="J94" s="31"/>
      <c r="K94" s="9">
        <f t="shared" si="6"/>
        <v>0</v>
      </c>
      <c r="L94" s="9">
        <f t="shared" si="7"/>
        <v>0</v>
      </c>
    </row>
    <row r="95" spans="1:12" x14ac:dyDescent="0.3">
      <c r="A95" s="12"/>
      <c r="B95" s="32" t="s">
        <v>94</v>
      </c>
      <c r="C95" s="64" t="s">
        <v>1</v>
      </c>
      <c r="D95" s="16">
        <v>0.45</v>
      </c>
      <c r="E95" s="31">
        <f>E91*D95</f>
        <v>9.9</v>
      </c>
      <c r="F95" s="31"/>
      <c r="G95" s="9">
        <f t="shared" si="4"/>
        <v>0</v>
      </c>
      <c r="H95" s="31"/>
      <c r="I95" s="9">
        <f t="shared" si="5"/>
        <v>0</v>
      </c>
      <c r="J95" s="31"/>
      <c r="K95" s="9">
        <f t="shared" si="6"/>
        <v>0</v>
      </c>
      <c r="L95" s="9">
        <f t="shared" si="7"/>
        <v>0</v>
      </c>
    </row>
    <row r="96" spans="1:12" x14ac:dyDescent="0.3">
      <c r="A96" s="12"/>
      <c r="B96" s="87" t="s">
        <v>16</v>
      </c>
      <c r="C96" s="64" t="s">
        <v>0</v>
      </c>
      <c r="D96" s="16">
        <v>0.5</v>
      </c>
      <c r="E96" s="31">
        <f>E91*D96</f>
        <v>11</v>
      </c>
      <c r="F96" s="31"/>
      <c r="G96" s="9">
        <f t="shared" si="4"/>
        <v>0</v>
      </c>
      <c r="H96" s="31"/>
      <c r="I96" s="9">
        <f t="shared" si="5"/>
        <v>0</v>
      </c>
      <c r="J96" s="31"/>
      <c r="K96" s="9">
        <f t="shared" si="6"/>
        <v>0</v>
      </c>
      <c r="L96" s="9">
        <f t="shared" si="7"/>
        <v>0</v>
      </c>
    </row>
    <row r="97" spans="1:12" x14ac:dyDescent="0.3">
      <c r="A97" s="65" t="s">
        <v>98</v>
      </c>
      <c r="B97" s="67" t="s">
        <v>95</v>
      </c>
      <c r="C97" s="74" t="s">
        <v>30</v>
      </c>
      <c r="D97" s="98"/>
      <c r="E97" s="68">
        <v>11</v>
      </c>
      <c r="F97" s="69"/>
      <c r="G97" s="9">
        <f t="shared" si="4"/>
        <v>0</v>
      </c>
      <c r="H97" s="26"/>
      <c r="I97" s="9">
        <f t="shared" si="5"/>
        <v>0</v>
      </c>
      <c r="J97" s="26"/>
      <c r="K97" s="9">
        <f t="shared" si="6"/>
        <v>0</v>
      </c>
      <c r="L97" s="9">
        <f t="shared" si="7"/>
        <v>0</v>
      </c>
    </row>
    <row r="98" spans="1:12" x14ac:dyDescent="0.3">
      <c r="A98" s="65"/>
      <c r="B98" s="25" t="s">
        <v>10</v>
      </c>
      <c r="C98" s="64" t="s">
        <v>30</v>
      </c>
      <c r="D98" s="16">
        <v>1</v>
      </c>
      <c r="E98" s="16">
        <f>E97*D98</f>
        <v>11</v>
      </c>
      <c r="F98" s="26"/>
      <c r="G98" s="9">
        <f t="shared" si="4"/>
        <v>0</v>
      </c>
      <c r="H98" s="26"/>
      <c r="I98" s="9">
        <f t="shared" si="5"/>
        <v>0</v>
      </c>
      <c r="J98" s="26"/>
      <c r="K98" s="9">
        <f t="shared" si="6"/>
        <v>0</v>
      </c>
      <c r="L98" s="9">
        <f t="shared" si="7"/>
        <v>0</v>
      </c>
    </row>
    <row r="99" spans="1:12" x14ac:dyDescent="0.3">
      <c r="A99" s="65"/>
      <c r="B99" s="27" t="s">
        <v>104</v>
      </c>
      <c r="C99" s="64" t="s">
        <v>30</v>
      </c>
      <c r="D99" s="26">
        <v>1.1000000000000001</v>
      </c>
      <c r="E99" s="26">
        <f>D99*E97</f>
        <v>12.100000000000001</v>
      </c>
      <c r="F99" s="26"/>
      <c r="G99" s="9">
        <f t="shared" si="4"/>
        <v>0</v>
      </c>
      <c r="H99" s="26"/>
      <c r="I99" s="9">
        <f t="shared" si="5"/>
        <v>0</v>
      </c>
      <c r="J99" s="26"/>
      <c r="K99" s="9">
        <f t="shared" si="6"/>
        <v>0</v>
      </c>
      <c r="L99" s="9">
        <f t="shared" si="7"/>
        <v>0</v>
      </c>
    </row>
    <row r="100" spans="1:12" x14ac:dyDescent="0.3">
      <c r="A100" s="65"/>
      <c r="B100" s="27" t="s">
        <v>96</v>
      </c>
      <c r="C100" s="75" t="s">
        <v>12</v>
      </c>
      <c r="D100" s="26">
        <v>0.2</v>
      </c>
      <c r="E100" s="100">
        <f>E97*D100</f>
        <v>2.2000000000000002</v>
      </c>
      <c r="F100" s="26"/>
      <c r="G100" s="9">
        <f t="shared" si="4"/>
        <v>0</v>
      </c>
      <c r="H100" s="26"/>
      <c r="I100" s="9">
        <f t="shared" si="5"/>
        <v>0</v>
      </c>
      <c r="J100" s="26"/>
      <c r="K100" s="9">
        <f t="shared" si="6"/>
        <v>0</v>
      </c>
      <c r="L100" s="9">
        <f t="shared" si="7"/>
        <v>0</v>
      </c>
    </row>
    <row r="101" spans="1:12" x14ac:dyDescent="0.3">
      <c r="A101" s="65"/>
      <c r="B101" s="27" t="s">
        <v>80</v>
      </c>
      <c r="C101" s="75" t="s">
        <v>17</v>
      </c>
      <c r="D101" s="26">
        <v>5</v>
      </c>
      <c r="E101" s="26">
        <f>E98*D101</f>
        <v>55</v>
      </c>
      <c r="F101" s="26"/>
      <c r="G101" s="9">
        <f t="shared" si="4"/>
        <v>0</v>
      </c>
      <c r="H101" s="26"/>
      <c r="I101" s="9">
        <f t="shared" si="5"/>
        <v>0</v>
      </c>
      <c r="J101" s="26"/>
      <c r="K101" s="9">
        <f t="shared" si="6"/>
        <v>0</v>
      </c>
      <c r="L101" s="9">
        <f t="shared" si="7"/>
        <v>0</v>
      </c>
    </row>
    <row r="102" spans="1:12" x14ac:dyDescent="0.3">
      <c r="A102" s="65"/>
      <c r="B102" s="27" t="s">
        <v>9</v>
      </c>
      <c r="C102" s="75" t="s">
        <v>0</v>
      </c>
      <c r="D102" s="26">
        <v>0.53</v>
      </c>
      <c r="E102" s="26">
        <f>E97*D102</f>
        <v>5.83</v>
      </c>
      <c r="F102" s="26"/>
      <c r="G102" s="9">
        <f t="shared" si="4"/>
        <v>0</v>
      </c>
      <c r="H102" s="26"/>
      <c r="I102" s="9">
        <f t="shared" si="5"/>
        <v>0</v>
      </c>
      <c r="J102" s="26"/>
      <c r="K102" s="9">
        <f t="shared" si="6"/>
        <v>0</v>
      </c>
      <c r="L102" s="9">
        <f t="shared" si="7"/>
        <v>0</v>
      </c>
    </row>
    <row r="103" spans="1:12" ht="27.6" x14ac:dyDescent="0.3">
      <c r="A103" s="65" t="s">
        <v>133</v>
      </c>
      <c r="B103" s="67" t="s">
        <v>100</v>
      </c>
      <c r="C103" s="74" t="s">
        <v>30</v>
      </c>
      <c r="D103" s="98"/>
      <c r="E103" s="68">
        <v>12</v>
      </c>
      <c r="F103" s="69"/>
      <c r="G103" s="9">
        <f t="shared" si="4"/>
        <v>0</v>
      </c>
      <c r="H103" s="26"/>
      <c r="I103" s="9">
        <f t="shared" si="5"/>
        <v>0</v>
      </c>
      <c r="J103" s="26"/>
      <c r="K103" s="9">
        <f t="shared" si="6"/>
        <v>0</v>
      </c>
      <c r="L103" s="9">
        <f t="shared" si="7"/>
        <v>0</v>
      </c>
    </row>
    <row r="104" spans="1:12" x14ac:dyDescent="0.3">
      <c r="A104" s="65"/>
      <c r="B104" s="25" t="s">
        <v>10</v>
      </c>
      <c r="C104" s="64" t="s">
        <v>30</v>
      </c>
      <c r="D104" s="16">
        <v>1</v>
      </c>
      <c r="E104" s="16">
        <f>E103*D104</f>
        <v>12</v>
      </c>
      <c r="F104" s="26"/>
      <c r="G104" s="9">
        <f t="shared" si="4"/>
        <v>0</v>
      </c>
      <c r="H104" s="26"/>
      <c r="I104" s="9">
        <f t="shared" si="5"/>
        <v>0</v>
      </c>
      <c r="J104" s="26"/>
      <c r="K104" s="9">
        <f t="shared" si="6"/>
        <v>0</v>
      </c>
      <c r="L104" s="9">
        <f t="shared" si="7"/>
        <v>0</v>
      </c>
    </row>
    <row r="105" spans="1:12" x14ac:dyDescent="0.3">
      <c r="A105" s="65"/>
      <c r="B105" s="27" t="s">
        <v>101</v>
      </c>
      <c r="C105" s="64" t="s">
        <v>30</v>
      </c>
      <c r="D105" s="26">
        <v>1.1000000000000001</v>
      </c>
      <c r="E105" s="26">
        <f>D105*E103</f>
        <v>13.200000000000001</v>
      </c>
      <c r="F105" s="26"/>
      <c r="G105" s="9">
        <f t="shared" si="4"/>
        <v>0</v>
      </c>
      <c r="H105" s="26"/>
      <c r="I105" s="9">
        <f t="shared" si="5"/>
        <v>0</v>
      </c>
      <c r="J105" s="26"/>
      <c r="K105" s="9">
        <f t="shared" si="6"/>
        <v>0</v>
      </c>
      <c r="L105" s="9">
        <f t="shared" si="7"/>
        <v>0</v>
      </c>
    </row>
    <row r="106" spans="1:12" x14ac:dyDescent="0.3">
      <c r="A106" s="65"/>
      <c r="B106" s="27" t="s">
        <v>96</v>
      </c>
      <c r="C106" s="75" t="s">
        <v>12</v>
      </c>
      <c r="D106" s="26">
        <v>0.2</v>
      </c>
      <c r="E106" s="100">
        <v>3</v>
      </c>
      <c r="F106" s="26"/>
      <c r="G106" s="9">
        <f t="shared" si="4"/>
        <v>0</v>
      </c>
      <c r="H106" s="26"/>
      <c r="I106" s="9">
        <f t="shared" si="5"/>
        <v>0</v>
      </c>
      <c r="J106" s="26"/>
      <c r="K106" s="9">
        <f t="shared" si="6"/>
        <v>0</v>
      </c>
      <c r="L106" s="9">
        <f t="shared" si="7"/>
        <v>0</v>
      </c>
    </row>
    <row r="107" spans="1:12" x14ac:dyDescent="0.3">
      <c r="A107" s="65"/>
      <c r="B107" s="27" t="s">
        <v>80</v>
      </c>
      <c r="C107" s="75" t="s">
        <v>17</v>
      </c>
      <c r="D107" s="26">
        <v>2</v>
      </c>
      <c r="E107" s="26">
        <f>E104*D107</f>
        <v>24</v>
      </c>
      <c r="F107" s="26"/>
      <c r="G107" s="9">
        <f t="shared" si="4"/>
        <v>0</v>
      </c>
      <c r="H107" s="26"/>
      <c r="I107" s="9">
        <f t="shared" si="5"/>
        <v>0</v>
      </c>
      <c r="J107" s="26"/>
      <c r="K107" s="9">
        <f t="shared" si="6"/>
        <v>0</v>
      </c>
      <c r="L107" s="9">
        <f t="shared" si="7"/>
        <v>0</v>
      </c>
    </row>
    <row r="108" spans="1:12" x14ac:dyDescent="0.3">
      <c r="A108" s="65"/>
      <c r="B108" s="27" t="s">
        <v>9</v>
      </c>
      <c r="C108" s="75" t="s">
        <v>0</v>
      </c>
      <c r="D108" s="26">
        <v>0.7</v>
      </c>
      <c r="E108" s="26">
        <f>E103*D108</f>
        <v>8.3999999999999986</v>
      </c>
      <c r="F108" s="26"/>
      <c r="G108" s="9">
        <f t="shared" si="4"/>
        <v>0</v>
      </c>
      <c r="H108" s="26"/>
      <c r="I108" s="9">
        <f t="shared" si="5"/>
        <v>0</v>
      </c>
      <c r="J108" s="26"/>
      <c r="K108" s="9">
        <f t="shared" si="6"/>
        <v>0</v>
      </c>
      <c r="L108" s="9">
        <f t="shared" si="7"/>
        <v>0</v>
      </c>
    </row>
    <row r="109" spans="1:12" x14ac:dyDescent="0.3">
      <c r="A109" s="65" t="s">
        <v>99</v>
      </c>
      <c r="B109" s="67" t="s">
        <v>135</v>
      </c>
      <c r="C109" s="74" t="s">
        <v>30</v>
      </c>
      <c r="D109" s="98"/>
      <c r="E109" s="68">
        <v>45</v>
      </c>
      <c r="F109" s="69"/>
      <c r="G109" s="9">
        <f t="shared" si="4"/>
        <v>0</v>
      </c>
      <c r="H109" s="26"/>
      <c r="I109" s="9">
        <f t="shared" si="5"/>
        <v>0</v>
      </c>
      <c r="J109" s="26"/>
      <c r="K109" s="9">
        <f t="shared" si="6"/>
        <v>0</v>
      </c>
      <c r="L109" s="9">
        <f t="shared" si="7"/>
        <v>0</v>
      </c>
    </row>
    <row r="110" spans="1:12" x14ac:dyDescent="0.3">
      <c r="A110" s="65"/>
      <c r="B110" s="25" t="s">
        <v>10</v>
      </c>
      <c r="C110" s="64" t="s">
        <v>30</v>
      </c>
      <c r="D110" s="16">
        <v>1</v>
      </c>
      <c r="E110" s="16">
        <f>E109*D110</f>
        <v>45</v>
      </c>
      <c r="F110" s="26"/>
      <c r="G110" s="9">
        <f t="shared" si="4"/>
        <v>0</v>
      </c>
      <c r="H110" s="26"/>
      <c r="I110" s="9">
        <f t="shared" si="5"/>
        <v>0</v>
      </c>
      <c r="J110" s="26"/>
      <c r="K110" s="9">
        <f t="shared" si="6"/>
        <v>0</v>
      </c>
      <c r="L110" s="9">
        <f t="shared" si="7"/>
        <v>0</v>
      </c>
    </row>
    <row r="111" spans="1:12" x14ac:dyDescent="0.3">
      <c r="A111" s="65"/>
      <c r="B111" s="27" t="s">
        <v>106</v>
      </c>
      <c r="C111" s="64" t="s">
        <v>30</v>
      </c>
      <c r="D111" s="26">
        <v>1.1000000000000001</v>
      </c>
      <c r="E111" s="26">
        <f>D111*E109</f>
        <v>49.500000000000007</v>
      </c>
      <c r="F111" s="26"/>
      <c r="G111" s="9">
        <f t="shared" si="4"/>
        <v>0</v>
      </c>
      <c r="H111" s="26"/>
      <c r="I111" s="9">
        <f t="shared" si="5"/>
        <v>0</v>
      </c>
      <c r="J111" s="26"/>
      <c r="K111" s="9">
        <f t="shared" si="6"/>
        <v>0</v>
      </c>
      <c r="L111" s="9">
        <f t="shared" si="7"/>
        <v>0</v>
      </c>
    </row>
    <row r="112" spans="1:12" x14ac:dyDescent="0.3">
      <c r="A112" s="65"/>
      <c r="B112" s="27" t="s">
        <v>108</v>
      </c>
      <c r="C112" s="75" t="s">
        <v>12</v>
      </c>
      <c r="D112" s="26"/>
      <c r="E112" s="100">
        <v>4</v>
      </c>
      <c r="F112" s="26"/>
      <c r="G112" s="9">
        <f t="shared" si="4"/>
        <v>0</v>
      </c>
      <c r="H112" s="26"/>
      <c r="I112" s="9">
        <f t="shared" si="5"/>
        <v>0</v>
      </c>
      <c r="J112" s="26"/>
      <c r="K112" s="9">
        <f t="shared" si="6"/>
        <v>0</v>
      </c>
      <c r="L112" s="9">
        <f t="shared" si="7"/>
        <v>0</v>
      </c>
    </row>
    <row r="113" spans="1:12" x14ac:dyDescent="0.3">
      <c r="A113" s="65"/>
      <c r="B113" s="27" t="s">
        <v>107</v>
      </c>
      <c r="C113" s="75" t="s">
        <v>12</v>
      </c>
      <c r="D113" s="26">
        <v>2</v>
      </c>
      <c r="E113" s="100">
        <f>E109*D113</f>
        <v>90</v>
      </c>
      <c r="F113" s="26"/>
      <c r="G113" s="9">
        <f t="shared" si="4"/>
        <v>0</v>
      </c>
      <c r="H113" s="26"/>
      <c r="I113" s="9">
        <f t="shared" si="5"/>
        <v>0</v>
      </c>
      <c r="J113" s="26"/>
      <c r="K113" s="9">
        <f t="shared" si="6"/>
        <v>0</v>
      </c>
      <c r="L113" s="9">
        <f t="shared" si="7"/>
        <v>0</v>
      </c>
    </row>
    <row r="114" spans="1:12" x14ac:dyDescent="0.3">
      <c r="A114" s="65"/>
      <c r="B114" s="27" t="s">
        <v>96</v>
      </c>
      <c r="C114" s="75" t="s">
        <v>12</v>
      </c>
      <c r="D114" s="26">
        <v>0.2</v>
      </c>
      <c r="E114" s="100">
        <v>4</v>
      </c>
      <c r="F114" s="26"/>
      <c r="G114" s="9">
        <f t="shared" si="4"/>
        <v>0</v>
      </c>
      <c r="H114" s="26"/>
      <c r="I114" s="9">
        <f t="shared" si="5"/>
        <v>0</v>
      </c>
      <c r="J114" s="26"/>
      <c r="K114" s="9">
        <f t="shared" si="6"/>
        <v>0</v>
      </c>
      <c r="L114" s="9">
        <f t="shared" si="7"/>
        <v>0</v>
      </c>
    </row>
    <row r="115" spans="1:12" x14ac:dyDescent="0.3">
      <c r="A115" s="65"/>
      <c r="B115" s="27" t="s">
        <v>80</v>
      </c>
      <c r="C115" s="75" t="s">
        <v>17</v>
      </c>
      <c r="D115" s="26">
        <v>0.8</v>
      </c>
      <c r="E115" s="26">
        <f>E110*D115</f>
        <v>36</v>
      </c>
      <c r="F115" s="26"/>
      <c r="G115" s="9">
        <f t="shared" si="4"/>
        <v>0</v>
      </c>
      <c r="H115" s="26"/>
      <c r="I115" s="9">
        <f t="shared" si="5"/>
        <v>0</v>
      </c>
      <c r="J115" s="26"/>
      <c r="K115" s="9">
        <f t="shared" si="6"/>
        <v>0</v>
      </c>
      <c r="L115" s="9">
        <f t="shared" si="7"/>
        <v>0</v>
      </c>
    </row>
    <row r="116" spans="1:12" x14ac:dyDescent="0.3">
      <c r="A116" s="65"/>
      <c r="B116" s="27" t="s">
        <v>9</v>
      </c>
      <c r="C116" s="75" t="s">
        <v>0</v>
      </c>
      <c r="D116" s="26">
        <v>0.53</v>
      </c>
      <c r="E116" s="26">
        <f>E109*D116</f>
        <v>23.85</v>
      </c>
      <c r="F116" s="26"/>
      <c r="G116" s="9">
        <f t="shared" si="4"/>
        <v>0</v>
      </c>
      <c r="H116" s="26"/>
      <c r="I116" s="9">
        <f t="shared" si="5"/>
        <v>0</v>
      </c>
      <c r="J116" s="26"/>
      <c r="K116" s="9">
        <f t="shared" si="6"/>
        <v>0</v>
      </c>
      <c r="L116" s="9">
        <f t="shared" si="7"/>
        <v>0</v>
      </c>
    </row>
    <row r="117" spans="1:12" x14ac:dyDescent="0.3">
      <c r="A117" s="65" t="s">
        <v>105</v>
      </c>
      <c r="B117" s="67" t="s">
        <v>109</v>
      </c>
      <c r="C117" s="74" t="s">
        <v>30</v>
      </c>
      <c r="D117" s="98"/>
      <c r="E117" s="68">
        <v>8</v>
      </c>
      <c r="F117" s="69"/>
      <c r="G117" s="9">
        <f t="shared" si="4"/>
        <v>0</v>
      </c>
      <c r="H117" s="26"/>
      <c r="I117" s="9">
        <f t="shared" si="5"/>
        <v>0</v>
      </c>
      <c r="J117" s="26"/>
      <c r="K117" s="9">
        <f t="shared" si="6"/>
        <v>0</v>
      </c>
      <c r="L117" s="9">
        <f t="shared" si="7"/>
        <v>0</v>
      </c>
    </row>
    <row r="118" spans="1:12" x14ac:dyDescent="0.3">
      <c r="A118" s="65"/>
      <c r="B118" s="25" t="s">
        <v>10</v>
      </c>
      <c r="C118" s="64" t="s">
        <v>30</v>
      </c>
      <c r="D118" s="16">
        <v>1</v>
      </c>
      <c r="E118" s="16">
        <f>E117*D118</f>
        <v>8</v>
      </c>
      <c r="F118" s="26"/>
      <c r="G118" s="9">
        <f t="shared" si="4"/>
        <v>0</v>
      </c>
      <c r="H118" s="26"/>
      <c r="I118" s="9">
        <f t="shared" si="5"/>
        <v>0</v>
      </c>
      <c r="J118" s="26"/>
      <c r="K118" s="9">
        <f t="shared" si="6"/>
        <v>0</v>
      </c>
      <c r="L118" s="9">
        <f t="shared" si="7"/>
        <v>0</v>
      </c>
    </row>
    <row r="119" spans="1:12" x14ac:dyDescent="0.3">
      <c r="A119" s="65"/>
      <c r="B119" s="27" t="s">
        <v>110</v>
      </c>
      <c r="C119" s="64" t="s">
        <v>30</v>
      </c>
      <c r="D119" s="26">
        <v>1.1000000000000001</v>
      </c>
      <c r="E119" s="26">
        <f>D119*E117</f>
        <v>8.8000000000000007</v>
      </c>
      <c r="F119" s="26"/>
      <c r="G119" s="9">
        <f t="shared" si="4"/>
        <v>0</v>
      </c>
      <c r="H119" s="26"/>
      <c r="I119" s="9">
        <f t="shared" si="5"/>
        <v>0</v>
      </c>
      <c r="J119" s="26"/>
      <c r="K119" s="9">
        <f t="shared" si="6"/>
        <v>0</v>
      </c>
      <c r="L119" s="9">
        <f t="shared" si="7"/>
        <v>0</v>
      </c>
    </row>
    <row r="120" spans="1:12" x14ac:dyDescent="0.3">
      <c r="A120" s="65"/>
      <c r="B120" s="27" t="s">
        <v>107</v>
      </c>
      <c r="C120" s="75" t="s">
        <v>12</v>
      </c>
      <c r="D120" s="26">
        <v>2</v>
      </c>
      <c r="E120" s="100">
        <f>E117*D120</f>
        <v>16</v>
      </c>
      <c r="F120" s="26"/>
      <c r="G120" s="9">
        <f t="shared" si="4"/>
        <v>0</v>
      </c>
      <c r="H120" s="26"/>
      <c r="I120" s="9">
        <f t="shared" si="5"/>
        <v>0</v>
      </c>
      <c r="J120" s="26"/>
      <c r="K120" s="9">
        <f t="shared" si="6"/>
        <v>0</v>
      </c>
      <c r="L120" s="9">
        <f t="shared" si="7"/>
        <v>0</v>
      </c>
    </row>
    <row r="121" spans="1:12" x14ac:dyDescent="0.3">
      <c r="A121" s="65"/>
      <c r="B121" s="27" t="s">
        <v>96</v>
      </c>
      <c r="C121" s="75" t="s">
        <v>12</v>
      </c>
      <c r="D121" s="26">
        <v>0.2</v>
      </c>
      <c r="E121" s="100">
        <v>1</v>
      </c>
      <c r="F121" s="26"/>
      <c r="G121" s="9">
        <f t="shared" si="4"/>
        <v>0</v>
      </c>
      <c r="H121" s="26"/>
      <c r="I121" s="9">
        <f t="shared" si="5"/>
        <v>0</v>
      </c>
      <c r="J121" s="26"/>
      <c r="K121" s="9">
        <f t="shared" si="6"/>
        <v>0</v>
      </c>
      <c r="L121" s="9">
        <f t="shared" si="7"/>
        <v>0</v>
      </c>
    </row>
    <row r="122" spans="1:12" x14ac:dyDescent="0.3">
      <c r="A122" s="65"/>
      <c r="B122" s="27" t="s">
        <v>80</v>
      </c>
      <c r="C122" s="75" t="s">
        <v>17</v>
      </c>
      <c r="D122" s="26">
        <v>0.5</v>
      </c>
      <c r="E122" s="26">
        <f>E118*D122</f>
        <v>4</v>
      </c>
      <c r="F122" s="26"/>
      <c r="G122" s="9">
        <f t="shared" si="4"/>
        <v>0</v>
      </c>
      <c r="H122" s="26"/>
      <c r="I122" s="9">
        <f t="shared" si="5"/>
        <v>0</v>
      </c>
      <c r="J122" s="26"/>
      <c r="K122" s="9">
        <f t="shared" si="6"/>
        <v>0</v>
      </c>
      <c r="L122" s="9">
        <f t="shared" si="7"/>
        <v>0</v>
      </c>
    </row>
    <row r="123" spans="1:12" x14ac:dyDescent="0.3">
      <c r="A123" s="65"/>
      <c r="B123" s="27" t="s">
        <v>9</v>
      </c>
      <c r="C123" s="75" t="s">
        <v>0</v>
      </c>
      <c r="D123" s="26">
        <v>0.53</v>
      </c>
      <c r="E123" s="26">
        <f>E117*D123</f>
        <v>4.24</v>
      </c>
      <c r="F123" s="26"/>
      <c r="G123" s="9">
        <f t="shared" si="4"/>
        <v>0</v>
      </c>
      <c r="H123" s="26"/>
      <c r="I123" s="9">
        <f t="shared" si="5"/>
        <v>0</v>
      </c>
      <c r="J123" s="26"/>
      <c r="K123" s="9">
        <f t="shared" si="6"/>
        <v>0</v>
      </c>
      <c r="L123" s="9">
        <f t="shared" si="7"/>
        <v>0</v>
      </c>
    </row>
    <row r="124" spans="1:12" x14ac:dyDescent="0.3">
      <c r="A124" s="65" t="s">
        <v>111</v>
      </c>
      <c r="B124" s="67" t="s">
        <v>113</v>
      </c>
      <c r="C124" s="74" t="s">
        <v>30</v>
      </c>
      <c r="D124" s="98"/>
      <c r="E124" s="68">
        <v>28</v>
      </c>
      <c r="F124" s="69"/>
      <c r="G124" s="9">
        <f t="shared" si="4"/>
        <v>0</v>
      </c>
      <c r="H124" s="26"/>
      <c r="I124" s="9">
        <f t="shared" si="5"/>
        <v>0</v>
      </c>
      <c r="J124" s="26"/>
      <c r="K124" s="9">
        <f t="shared" si="6"/>
        <v>0</v>
      </c>
      <c r="L124" s="9">
        <f t="shared" si="7"/>
        <v>0</v>
      </c>
    </row>
    <row r="125" spans="1:12" x14ac:dyDescent="0.3">
      <c r="A125" s="65"/>
      <c r="B125" s="25" t="s">
        <v>10</v>
      </c>
      <c r="C125" s="64" t="s">
        <v>30</v>
      </c>
      <c r="D125" s="16">
        <v>1</v>
      </c>
      <c r="E125" s="16">
        <f>E124*D125</f>
        <v>28</v>
      </c>
      <c r="F125" s="26"/>
      <c r="G125" s="9">
        <f t="shared" si="4"/>
        <v>0</v>
      </c>
      <c r="H125" s="26"/>
      <c r="I125" s="9">
        <f t="shared" si="5"/>
        <v>0</v>
      </c>
      <c r="J125" s="26"/>
      <c r="K125" s="9">
        <f t="shared" si="6"/>
        <v>0</v>
      </c>
      <c r="L125" s="9">
        <f t="shared" si="7"/>
        <v>0</v>
      </c>
    </row>
    <row r="126" spans="1:12" x14ac:dyDescent="0.3">
      <c r="A126" s="65"/>
      <c r="B126" s="27" t="s">
        <v>117</v>
      </c>
      <c r="C126" s="64" t="s">
        <v>30</v>
      </c>
      <c r="D126" s="26">
        <v>1.1000000000000001</v>
      </c>
      <c r="E126" s="26">
        <f>D126*E124</f>
        <v>30.800000000000004</v>
      </c>
      <c r="F126" s="26"/>
      <c r="G126" s="9">
        <f t="shared" si="4"/>
        <v>0</v>
      </c>
      <c r="H126" s="26"/>
      <c r="I126" s="9">
        <f t="shared" si="5"/>
        <v>0</v>
      </c>
      <c r="J126" s="26"/>
      <c r="K126" s="9">
        <f t="shared" si="6"/>
        <v>0</v>
      </c>
      <c r="L126" s="9">
        <f t="shared" si="7"/>
        <v>0</v>
      </c>
    </row>
    <row r="127" spans="1:12" x14ac:dyDescent="0.3">
      <c r="A127" s="65"/>
      <c r="B127" s="27" t="s">
        <v>107</v>
      </c>
      <c r="C127" s="75" t="s">
        <v>12</v>
      </c>
      <c r="D127" s="26">
        <v>2</v>
      </c>
      <c r="E127" s="100">
        <f>E124*D127</f>
        <v>56</v>
      </c>
      <c r="F127" s="26"/>
      <c r="G127" s="9">
        <f t="shared" si="4"/>
        <v>0</v>
      </c>
      <c r="H127" s="26"/>
      <c r="I127" s="9">
        <f t="shared" si="5"/>
        <v>0</v>
      </c>
      <c r="J127" s="26"/>
      <c r="K127" s="9">
        <f t="shared" si="6"/>
        <v>0</v>
      </c>
      <c r="L127" s="9">
        <f t="shared" si="7"/>
        <v>0</v>
      </c>
    </row>
    <row r="128" spans="1:12" x14ac:dyDescent="0.3">
      <c r="A128" s="65"/>
      <c r="B128" s="27" t="s">
        <v>80</v>
      </c>
      <c r="C128" s="75" t="s">
        <v>17</v>
      </c>
      <c r="D128" s="26">
        <v>1</v>
      </c>
      <c r="E128" s="26">
        <f>E125*D128</f>
        <v>28</v>
      </c>
      <c r="F128" s="26"/>
      <c r="G128" s="9">
        <f t="shared" si="4"/>
        <v>0</v>
      </c>
      <c r="H128" s="26"/>
      <c r="I128" s="9">
        <f t="shared" si="5"/>
        <v>0</v>
      </c>
      <c r="J128" s="26"/>
      <c r="K128" s="9">
        <f t="shared" si="6"/>
        <v>0</v>
      </c>
      <c r="L128" s="9">
        <f t="shared" si="7"/>
        <v>0</v>
      </c>
    </row>
    <row r="129" spans="1:12" x14ac:dyDescent="0.3">
      <c r="A129" s="65"/>
      <c r="B129" s="27" t="s">
        <v>9</v>
      </c>
      <c r="C129" s="75" t="s">
        <v>0</v>
      </c>
      <c r="D129" s="26">
        <v>0.8</v>
      </c>
      <c r="E129" s="26">
        <f>E124*D129</f>
        <v>22.400000000000002</v>
      </c>
      <c r="F129" s="26"/>
      <c r="G129" s="9">
        <f t="shared" si="4"/>
        <v>0</v>
      </c>
      <c r="H129" s="26"/>
      <c r="I129" s="9">
        <f t="shared" si="5"/>
        <v>0</v>
      </c>
      <c r="J129" s="26"/>
      <c r="K129" s="9">
        <f t="shared" si="6"/>
        <v>0</v>
      </c>
      <c r="L129" s="9">
        <f t="shared" si="7"/>
        <v>0</v>
      </c>
    </row>
    <row r="130" spans="1:12" x14ac:dyDescent="0.3">
      <c r="A130" s="65" t="s">
        <v>112</v>
      </c>
      <c r="B130" s="67" t="s">
        <v>115</v>
      </c>
      <c r="C130" s="74" t="s">
        <v>12</v>
      </c>
      <c r="D130" s="98"/>
      <c r="E130" s="68">
        <v>1</v>
      </c>
      <c r="F130" s="69"/>
      <c r="G130" s="9">
        <f t="shared" si="4"/>
        <v>0</v>
      </c>
      <c r="H130" s="26"/>
      <c r="I130" s="9">
        <f t="shared" si="5"/>
        <v>0</v>
      </c>
      <c r="J130" s="26"/>
      <c r="K130" s="9">
        <f t="shared" si="6"/>
        <v>0</v>
      </c>
      <c r="L130" s="9">
        <f t="shared" si="7"/>
        <v>0</v>
      </c>
    </row>
    <row r="131" spans="1:12" x14ac:dyDescent="0.3">
      <c r="A131" s="65"/>
      <c r="B131" s="25" t="s">
        <v>10</v>
      </c>
      <c r="C131" s="64" t="s">
        <v>30</v>
      </c>
      <c r="D131" s="16">
        <v>1</v>
      </c>
      <c r="E131" s="16">
        <f>E130*D131</f>
        <v>1</v>
      </c>
      <c r="F131" s="26"/>
      <c r="G131" s="9">
        <f t="shared" si="4"/>
        <v>0</v>
      </c>
      <c r="H131" s="26"/>
      <c r="I131" s="9">
        <f t="shared" si="5"/>
        <v>0</v>
      </c>
      <c r="J131" s="26"/>
      <c r="K131" s="9">
        <f t="shared" si="6"/>
        <v>0</v>
      </c>
      <c r="L131" s="9">
        <f t="shared" si="7"/>
        <v>0</v>
      </c>
    </row>
    <row r="132" spans="1:12" x14ac:dyDescent="0.3">
      <c r="A132" s="65"/>
      <c r="B132" s="27" t="s">
        <v>116</v>
      </c>
      <c r="C132" s="64" t="s">
        <v>31</v>
      </c>
      <c r="D132" s="26">
        <v>3.5</v>
      </c>
      <c r="E132" s="26">
        <f>D132*E130</f>
        <v>3.5</v>
      </c>
      <c r="F132" s="26"/>
      <c r="G132" s="9">
        <f t="shared" si="4"/>
        <v>0</v>
      </c>
      <c r="H132" s="26"/>
      <c r="I132" s="9">
        <f t="shared" si="5"/>
        <v>0</v>
      </c>
      <c r="J132" s="26"/>
      <c r="K132" s="9">
        <f t="shared" si="6"/>
        <v>0</v>
      </c>
      <c r="L132" s="9">
        <f t="shared" si="7"/>
        <v>0</v>
      </c>
    </row>
    <row r="133" spans="1:12" x14ac:dyDescent="0.3">
      <c r="A133" s="65"/>
      <c r="B133" s="27" t="s">
        <v>118</v>
      </c>
      <c r="C133" s="75" t="s">
        <v>30</v>
      </c>
      <c r="D133" s="26"/>
      <c r="E133" s="100">
        <v>8</v>
      </c>
      <c r="F133" s="26"/>
      <c r="G133" s="9">
        <f t="shared" si="4"/>
        <v>0</v>
      </c>
      <c r="H133" s="26"/>
      <c r="I133" s="9">
        <f t="shared" si="5"/>
        <v>0</v>
      </c>
      <c r="J133" s="26"/>
      <c r="K133" s="9">
        <f t="shared" si="6"/>
        <v>0</v>
      </c>
      <c r="L133" s="9">
        <f t="shared" si="7"/>
        <v>0</v>
      </c>
    </row>
    <row r="134" spans="1:12" x14ac:dyDescent="0.3">
      <c r="A134" s="65"/>
      <c r="B134" s="27" t="s">
        <v>119</v>
      </c>
      <c r="C134" s="75" t="s">
        <v>17</v>
      </c>
      <c r="D134" s="26">
        <v>4</v>
      </c>
      <c r="E134" s="26">
        <f>E131*D134</f>
        <v>4</v>
      </c>
      <c r="F134" s="26"/>
      <c r="G134" s="9">
        <f t="shared" si="4"/>
        <v>0</v>
      </c>
      <c r="H134" s="26"/>
      <c r="I134" s="9">
        <f t="shared" si="5"/>
        <v>0</v>
      </c>
      <c r="J134" s="26"/>
      <c r="K134" s="9">
        <f t="shared" si="6"/>
        <v>0</v>
      </c>
      <c r="L134" s="9">
        <f t="shared" si="7"/>
        <v>0</v>
      </c>
    </row>
    <row r="135" spans="1:12" x14ac:dyDescent="0.3">
      <c r="A135" s="65"/>
      <c r="B135" s="27" t="s">
        <v>9</v>
      </c>
      <c r="C135" s="75" t="s">
        <v>0</v>
      </c>
      <c r="D135" s="26">
        <v>5</v>
      </c>
      <c r="E135" s="26">
        <f>E130*D135</f>
        <v>5</v>
      </c>
      <c r="F135" s="26"/>
      <c r="G135" s="9">
        <f t="shared" si="4"/>
        <v>0</v>
      </c>
      <c r="H135" s="26"/>
      <c r="I135" s="9">
        <f t="shared" si="5"/>
        <v>0</v>
      </c>
      <c r="J135" s="26"/>
      <c r="K135" s="9">
        <f t="shared" si="6"/>
        <v>0</v>
      </c>
      <c r="L135" s="9">
        <f t="shared" si="7"/>
        <v>0</v>
      </c>
    </row>
    <row r="136" spans="1:12" x14ac:dyDescent="0.3">
      <c r="A136" s="65" t="s">
        <v>114</v>
      </c>
      <c r="B136" s="67" t="s">
        <v>121</v>
      </c>
      <c r="C136" s="74" t="s">
        <v>11</v>
      </c>
      <c r="D136" s="98"/>
      <c r="E136" s="68">
        <f>E138+E139+E140+E141+E142</f>
        <v>15.547499999999999</v>
      </c>
      <c r="F136" s="69"/>
      <c r="G136" s="9">
        <f t="shared" ref="G136:G149" si="8">F136*E136</f>
        <v>0</v>
      </c>
      <c r="H136" s="26"/>
      <c r="I136" s="9">
        <f t="shared" ref="I136:I149" si="9">H136*E136</f>
        <v>0</v>
      </c>
      <c r="J136" s="26"/>
      <c r="K136" s="9">
        <f t="shared" ref="K136:K149" si="10">J136*E136</f>
        <v>0</v>
      </c>
      <c r="L136" s="9">
        <f t="shared" ref="L136:L149" si="11">G136+I136+K136</f>
        <v>0</v>
      </c>
    </row>
    <row r="137" spans="1:12" x14ac:dyDescent="0.3">
      <c r="A137" s="65"/>
      <c r="B137" s="25" t="s">
        <v>10</v>
      </c>
      <c r="C137" s="64" t="s">
        <v>31</v>
      </c>
      <c r="D137" s="16">
        <v>1</v>
      </c>
      <c r="E137" s="16">
        <f>E136*D137</f>
        <v>15.547499999999999</v>
      </c>
      <c r="F137" s="26"/>
      <c r="G137" s="9">
        <f t="shared" si="8"/>
        <v>0</v>
      </c>
      <c r="H137" s="26"/>
      <c r="I137" s="9">
        <f t="shared" si="9"/>
        <v>0</v>
      </c>
      <c r="J137" s="26"/>
      <c r="K137" s="9">
        <f t="shared" si="10"/>
        <v>0</v>
      </c>
      <c r="L137" s="9">
        <f t="shared" si="11"/>
        <v>0</v>
      </c>
    </row>
    <row r="138" spans="1:12" ht="27.6" x14ac:dyDescent="0.3">
      <c r="A138" s="65"/>
      <c r="B138" s="27" t="s">
        <v>122</v>
      </c>
      <c r="C138" s="64" t="s">
        <v>31</v>
      </c>
      <c r="D138" s="26"/>
      <c r="E138" s="26">
        <f>0.85*2.85</f>
        <v>2.4224999999999999</v>
      </c>
      <c r="F138" s="26"/>
      <c r="G138" s="9">
        <f t="shared" si="8"/>
        <v>0</v>
      </c>
      <c r="H138" s="26"/>
      <c r="I138" s="9">
        <f t="shared" si="9"/>
        <v>0</v>
      </c>
      <c r="J138" s="26"/>
      <c r="K138" s="9">
        <f t="shared" si="10"/>
        <v>0</v>
      </c>
      <c r="L138" s="9">
        <f t="shared" si="11"/>
        <v>0</v>
      </c>
    </row>
    <row r="139" spans="1:12" ht="27.6" x14ac:dyDescent="0.3">
      <c r="A139" s="65"/>
      <c r="B139" s="27" t="s">
        <v>126</v>
      </c>
      <c r="C139" s="64" t="s">
        <v>31</v>
      </c>
      <c r="D139" s="26"/>
      <c r="E139" s="26">
        <f>1.2*1.2</f>
        <v>1.44</v>
      </c>
      <c r="F139" s="26"/>
      <c r="G139" s="9">
        <f t="shared" si="8"/>
        <v>0</v>
      </c>
      <c r="H139" s="26"/>
      <c r="I139" s="9">
        <f t="shared" si="9"/>
        <v>0</v>
      </c>
      <c r="J139" s="26"/>
      <c r="K139" s="9">
        <f t="shared" si="10"/>
        <v>0</v>
      </c>
      <c r="L139" s="9">
        <f t="shared" si="11"/>
        <v>0</v>
      </c>
    </row>
    <row r="140" spans="1:12" ht="27.6" x14ac:dyDescent="0.3">
      <c r="A140" s="65"/>
      <c r="B140" s="27" t="s">
        <v>123</v>
      </c>
      <c r="C140" s="64" t="s">
        <v>31</v>
      </c>
      <c r="D140" s="26"/>
      <c r="E140" s="100">
        <f>2.7*2.45</f>
        <v>6.6150000000000011</v>
      </c>
      <c r="F140" s="26"/>
      <c r="G140" s="9">
        <f t="shared" si="8"/>
        <v>0</v>
      </c>
      <c r="H140" s="26"/>
      <c r="I140" s="9">
        <f t="shared" si="9"/>
        <v>0</v>
      </c>
      <c r="J140" s="26"/>
      <c r="K140" s="9">
        <f t="shared" si="10"/>
        <v>0</v>
      </c>
      <c r="L140" s="9">
        <f t="shared" si="11"/>
        <v>0</v>
      </c>
    </row>
    <row r="141" spans="1:12" ht="27.6" x14ac:dyDescent="0.3">
      <c r="A141" s="65"/>
      <c r="B141" s="27" t="s">
        <v>124</v>
      </c>
      <c r="C141" s="64" t="s">
        <v>31</v>
      </c>
      <c r="D141" s="26"/>
      <c r="E141" s="100">
        <f>2*2.4</f>
        <v>4.8</v>
      </c>
      <c r="F141" s="26"/>
      <c r="G141" s="9">
        <f t="shared" si="8"/>
        <v>0</v>
      </c>
      <c r="H141" s="26"/>
      <c r="I141" s="9">
        <f t="shared" si="9"/>
        <v>0</v>
      </c>
      <c r="J141" s="26"/>
      <c r="K141" s="9">
        <f t="shared" si="10"/>
        <v>0</v>
      </c>
      <c r="L141" s="9">
        <f t="shared" si="11"/>
        <v>0</v>
      </c>
    </row>
    <row r="142" spans="1:12" ht="27.6" x14ac:dyDescent="0.3">
      <c r="A142" s="65"/>
      <c r="B142" s="27" t="s">
        <v>125</v>
      </c>
      <c r="C142" s="64" t="s">
        <v>31</v>
      </c>
      <c r="D142" s="26"/>
      <c r="E142" s="26">
        <f>0.9*0.3</f>
        <v>0.27</v>
      </c>
      <c r="F142" s="26"/>
      <c r="G142" s="9">
        <f t="shared" si="8"/>
        <v>0</v>
      </c>
      <c r="H142" s="26"/>
      <c r="I142" s="9">
        <f t="shared" si="9"/>
        <v>0</v>
      </c>
      <c r="J142" s="26"/>
      <c r="K142" s="9">
        <f t="shared" si="10"/>
        <v>0</v>
      </c>
      <c r="L142" s="9">
        <f t="shared" si="11"/>
        <v>0</v>
      </c>
    </row>
    <row r="143" spans="1:12" x14ac:dyDescent="0.3">
      <c r="A143" s="65"/>
      <c r="B143" s="27" t="s">
        <v>119</v>
      </c>
      <c r="C143" s="75" t="s">
        <v>17</v>
      </c>
      <c r="D143" s="26">
        <v>3</v>
      </c>
      <c r="E143" s="26">
        <f>E137*D143</f>
        <v>46.642499999999998</v>
      </c>
      <c r="F143" s="26"/>
      <c r="G143" s="9">
        <f t="shared" si="8"/>
        <v>0</v>
      </c>
      <c r="H143" s="26"/>
      <c r="I143" s="9">
        <f t="shared" si="9"/>
        <v>0</v>
      </c>
      <c r="J143" s="26"/>
      <c r="K143" s="9">
        <f t="shared" si="10"/>
        <v>0</v>
      </c>
      <c r="L143" s="9">
        <f t="shared" si="11"/>
        <v>0</v>
      </c>
    </row>
    <row r="144" spans="1:12" x14ac:dyDescent="0.3">
      <c r="A144" s="65"/>
      <c r="B144" s="27" t="s">
        <v>9</v>
      </c>
      <c r="C144" s="75" t="s">
        <v>0</v>
      </c>
      <c r="D144" s="26">
        <v>0.7</v>
      </c>
      <c r="E144" s="26">
        <f>E136*D144</f>
        <v>10.883249999999999</v>
      </c>
      <c r="F144" s="26"/>
      <c r="G144" s="9">
        <f t="shared" si="8"/>
        <v>0</v>
      </c>
      <c r="H144" s="26"/>
      <c r="I144" s="9">
        <f t="shared" si="9"/>
        <v>0</v>
      </c>
      <c r="J144" s="26"/>
      <c r="K144" s="9">
        <f t="shared" si="10"/>
        <v>0</v>
      </c>
      <c r="L144" s="9">
        <f t="shared" si="11"/>
        <v>0</v>
      </c>
    </row>
    <row r="145" spans="1:12" ht="27.6" x14ac:dyDescent="0.3">
      <c r="A145" s="59">
        <v>24</v>
      </c>
      <c r="B145" s="67" t="s">
        <v>142</v>
      </c>
      <c r="C145" s="74" t="s">
        <v>11</v>
      </c>
      <c r="D145" s="98"/>
      <c r="E145" s="68">
        <f>0.2*0.8+0.4*0.7</f>
        <v>0.44</v>
      </c>
      <c r="F145" s="69"/>
      <c r="G145" s="9">
        <f t="shared" si="8"/>
        <v>0</v>
      </c>
      <c r="H145" s="26"/>
      <c r="I145" s="9">
        <f t="shared" si="9"/>
        <v>0</v>
      </c>
      <c r="J145" s="26"/>
      <c r="K145" s="9">
        <f t="shared" si="10"/>
        <v>0</v>
      </c>
      <c r="L145" s="9">
        <f t="shared" si="11"/>
        <v>0</v>
      </c>
    </row>
    <row r="146" spans="1:12" x14ac:dyDescent="0.3">
      <c r="A146" s="59">
        <v>25</v>
      </c>
      <c r="B146" s="15" t="s">
        <v>136</v>
      </c>
      <c r="C146" s="78" t="s">
        <v>17</v>
      </c>
      <c r="D146" s="7"/>
      <c r="E146" s="7">
        <v>8</v>
      </c>
      <c r="F146" s="8"/>
      <c r="G146" s="9">
        <f t="shared" si="8"/>
        <v>0</v>
      </c>
      <c r="H146" s="8"/>
      <c r="I146" s="9">
        <f t="shared" si="9"/>
        <v>0</v>
      </c>
      <c r="J146" s="11"/>
      <c r="K146" s="9">
        <f t="shared" si="10"/>
        <v>0</v>
      </c>
      <c r="L146" s="9">
        <f t="shared" si="11"/>
        <v>0</v>
      </c>
    </row>
    <row r="147" spans="1:12" x14ac:dyDescent="0.3">
      <c r="A147" s="59">
        <v>26</v>
      </c>
      <c r="B147" s="15" t="s">
        <v>127</v>
      </c>
      <c r="C147" s="78" t="s">
        <v>30</v>
      </c>
      <c r="D147" s="7"/>
      <c r="E147" s="7">
        <v>15</v>
      </c>
      <c r="F147" s="8"/>
      <c r="G147" s="9">
        <f t="shared" si="8"/>
        <v>0</v>
      </c>
      <c r="H147" s="8"/>
      <c r="I147" s="9">
        <f t="shared" si="9"/>
        <v>0</v>
      </c>
      <c r="J147" s="11"/>
      <c r="K147" s="9">
        <f t="shared" si="10"/>
        <v>0</v>
      </c>
      <c r="L147" s="9">
        <f t="shared" si="11"/>
        <v>0</v>
      </c>
    </row>
    <row r="148" spans="1:12" ht="27.6" x14ac:dyDescent="0.3">
      <c r="A148" s="59">
        <v>27</v>
      </c>
      <c r="B148" s="24" t="s">
        <v>40</v>
      </c>
      <c r="C148" s="64" t="s">
        <v>11</v>
      </c>
      <c r="D148" s="8"/>
      <c r="E148" s="8">
        <v>25</v>
      </c>
      <c r="F148" s="8"/>
      <c r="G148" s="9">
        <f t="shared" si="8"/>
        <v>0</v>
      </c>
      <c r="H148" s="8"/>
      <c r="I148" s="9">
        <f t="shared" si="9"/>
        <v>0</v>
      </c>
      <c r="J148" s="8"/>
      <c r="K148" s="9">
        <f t="shared" si="10"/>
        <v>0</v>
      </c>
      <c r="L148" s="9">
        <f t="shared" si="11"/>
        <v>0</v>
      </c>
    </row>
    <row r="149" spans="1:12" x14ac:dyDescent="0.3">
      <c r="A149" s="65" t="s">
        <v>140</v>
      </c>
      <c r="B149" s="116" t="s">
        <v>214</v>
      </c>
      <c r="C149" s="64" t="s">
        <v>213</v>
      </c>
      <c r="D149" s="8"/>
      <c r="E149" s="8">
        <v>28</v>
      </c>
      <c r="F149" s="8"/>
      <c r="G149" s="9">
        <f t="shared" si="8"/>
        <v>0</v>
      </c>
      <c r="H149" s="8"/>
      <c r="I149" s="9">
        <f t="shared" si="9"/>
        <v>0</v>
      </c>
      <c r="J149" s="8"/>
      <c r="K149" s="9">
        <f t="shared" si="10"/>
        <v>0</v>
      </c>
      <c r="L149" s="9">
        <f t="shared" si="11"/>
        <v>0</v>
      </c>
    </row>
    <row r="150" spans="1:12" x14ac:dyDescent="0.3">
      <c r="A150" s="12"/>
      <c r="B150" s="39" t="s">
        <v>4</v>
      </c>
      <c r="C150" s="93"/>
      <c r="D150" s="11"/>
      <c r="E150" s="8"/>
      <c r="F150" s="16"/>
      <c r="G150" s="17">
        <f>SUM(G9:G149)</f>
        <v>0</v>
      </c>
      <c r="H150" s="13"/>
      <c r="I150" s="17">
        <f>SUM(I9:I149)</f>
        <v>0</v>
      </c>
      <c r="J150" s="13"/>
      <c r="K150" s="17">
        <f>SUM(K9:K149)</f>
        <v>0</v>
      </c>
      <c r="L150" s="17">
        <f>SUM(L9:L149)</f>
        <v>0</v>
      </c>
    </row>
    <row r="151" spans="1:12" x14ac:dyDescent="0.3">
      <c r="A151" s="12"/>
      <c r="B151" s="36" t="s">
        <v>3</v>
      </c>
      <c r="C151" s="94">
        <v>0.03</v>
      </c>
      <c r="D151" s="11"/>
      <c r="E151" s="8"/>
      <c r="F151" s="16"/>
      <c r="G151" s="8"/>
      <c r="H151" s="8"/>
      <c r="I151" s="8"/>
      <c r="J151" s="8"/>
      <c r="K151" s="9"/>
      <c r="L151" s="9">
        <f>G150*C151</f>
        <v>0</v>
      </c>
    </row>
    <row r="152" spans="1:12" x14ac:dyDescent="0.3">
      <c r="A152" s="38"/>
      <c r="B152" s="88" t="s">
        <v>4</v>
      </c>
      <c r="C152" s="93"/>
      <c r="D152" s="18"/>
      <c r="E152" s="19"/>
      <c r="F152" s="20"/>
      <c r="G152" s="19"/>
      <c r="H152" s="20"/>
      <c r="I152" s="20"/>
      <c r="J152" s="19"/>
      <c r="K152" s="21"/>
      <c r="L152" s="22">
        <f>L151+L150</f>
        <v>0</v>
      </c>
    </row>
    <row r="153" spans="1:12" x14ac:dyDescent="0.3">
      <c r="A153" s="38"/>
      <c r="B153" s="89" t="s">
        <v>5</v>
      </c>
      <c r="C153" s="95">
        <v>0.1</v>
      </c>
      <c r="D153" s="18"/>
      <c r="E153" s="19"/>
      <c r="F153" s="20"/>
      <c r="G153" s="19"/>
      <c r="H153" s="20"/>
      <c r="I153" s="20"/>
      <c r="J153" s="19"/>
      <c r="K153" s="21"/>
      <c r="L153" s="22">
        <f>L152*C153</f>
        <v>0</v>
      </c>
    </row>
    <row r="154" spans="1:12" x14ac:dyDescent="0.3">
      <c r="A154" s="38"/>
      <c r="B154" s="90" t="s">
        <v>4</v>
      </c>
      <c r="C154" s="96"/>
      <c r="D154" s="18"/>
      <c r="E154" s="19"/>
      <c r="F154" s="20"/>
      <c r="G154" s="19"/>
      <c r="H154" s="20"/>
      <c r="I154" s="20"/>
      <c r="J154" s="19"/>
      <c r="K154" s="21"/>
      <c r="L154" s="22">
        <f>L153+L152</f>
        <v>0</v>
      </c>
    </row>
    <row r="155" spans="1:12" x14ac:dyDescent="0.3">
      <c r="A155" s="12"/>
      <c r="B155" s="89" t="s">
        <v>34</v>
      </c>
      <c r="C155" s="95">
        <v>0.08</v>
      </c>
      <c r="D155" s="18"/>
      <c r="E155" s="8"/>
      <c r="F155" s="16"/>
      <c r="G155" s="8"/>
      <c r="H155" s="16"/>
      <c r="I155" s="16"/>
      <c r="J155" s="8"/>
      <c r="K155" s="9"/>
      <c r="L155" s="9">
        <f>L154*C155</f>
        <v>0</v>
      </c>
    </row>
    <row r="156" spans="1:12" x14ac:dyDescent="0.3">
      <c r="A156" s="12"/>
      <c r="B156" s="90" t="s">
        <v>4</v>
      </c>
      <c r="C156" s="96"/>
      <c r="D156" s="23"/>
      <c r="E156" s="8"/>
      <c r="F156" s="16"/>
      <c r="G156" s="8"/>
      <c r="H156" s="16"/>
      <c r="I156" s="16"/>
      <c r="J156" s="8"/>
      <c r="K156" s="9"/>
      <c r="L156" s="9">
        <f>L155+L154</f>
        <v>0</v>
      </c>
    </row>
    <row r="157" spans="1:12" x14ac:dyDescent="0.3">
      <c r="A157" s="12"/>
      <c r="B157" s="89" t="s">
        <v>6</v>
      </c>
      <c r="C157" s="94">
        <v>0.03</v>
      </c>
      <c r="D157" s="11"/>
      <c r="E157" s="8"/>
      <c r="F157" s="16"/>
      <c r="G157" s="8"/>
      <c r="H157" s="16"/>
      <c r="I157" s="16"/>
      <c r="J157" s="8"/>
      <c r="K157" s="9"/>
      <c r="L157" s="9">
        <f>L156*C157</f>
        <v>0</v>
      </c>
    </row>
    <row r="158" spans="1:12" x14ac:dyDescent="0.3">
      <c r="A158" s="12"/>
      <c r="B158" s="90" t="s">
        <v>32</v>
      </c>
      <c r="C158" s="93"/>
      <c r="D158" s="11"/>
      <c r="E158" s="8"/>
      <c r="F158" s="16"/>
      <c r="G158" s="8"/>
      <c r="H158" s="8"/>
      <c r="I158" s="8"/>
      <c r="J158" s="8"/>
      <c r="K158" s="9"/>
      <c r="L158" s="9">
        <f>L157+L156</f>
        <v>0</v>
      </c>
    </row>
    <row r="159" spans="1:12" x14ac:dyDescent="0.3">
      <c r="A159" s="12"/>
      <c r="B159" s="10" t="s">
        <v>33</v>
      </c>
      <c r="C159" s="94">
        <v>0.18</v>
      </c>
      <c r="D159" s="11"/>
      <c r="E159" s="11"/>
      <c r="F159" s="11"/>
      <c r="G159" s="11"/>
      <c r="H159" s="11"/>
      <c r="I159" s="11"/>
      <c r="J159" s="11"/>
      <c r="K159" s="11"/>
      <c r="L159" s="71">
        <f>L158*C159</f>
        <v>0</v>
      </c>
    </row>
    <row r="160" spans="1:12" x14ac:dyDescent="0.3">
      <c r="A160" s="12"/>
      <c r="B160" s="37" t="s">
        <v>7</v>
      </c>
      <c r="C160" s="5"/>
      <c r="D160" s="11"/>
      <c r="E160" s="11"/>
      <c r="F160" s="11"/>
      <c r="G160" s="11"/>
      <c r="H160" s="11"/>
      <c r="I160" s="11"/>
      <c r="J160" s="11"/>
      <c r="K160" s="11"/>
      <c r="L160" s="23">
        <f>SUM(L158:L159)</f>
        <v>0</v>
      </c>
    </row>
  </sheetData>
  <mergeCells count="12">
    <mergeCell ref="A2:L2"/>
    <mergeCell ref="H3:J3"/>
    <mergeCell ref="A4:A5"/>
    <mergeCell ref="B4:B5"/>
    <mergeCell ref="C4:C5"/>
    <mergeCell ref="D4:D5"/>
    <mergeCell ref="E4:E5"/>
    <mergeCell ref="F4:G4"/>
    <mergeCell ref="H4:I4"/>
    <mergeCell ref="J4:K4"/>
    <mergeCell ref="L4:L5"/>
    <mergeCell ref="K3:L3"/>
  </mergeCells>
  <conditionalFormatting sqref="C44">
    <cfRule type="cellIs" dxfId="24" priority="2" stopIfTrue="1" operator="equal">
      <formula>8223.307275</formula>
    </cfRule>
  </conditionalFormatting>
  <conditionalFormatting sqref="C56">
    <cfRule type="cellIs" dxfId="23" priority="1" stopIfTrue="1" operator="equal">
      <formula>8223.307275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DBF909-1F7A-431D-AAB4-1279B2219CF9}">
  <sheetPr>
    <tabColor theme="6" tint="-0.249977111117893"/>
  </sheetPr>
  <dimension ref="A1:L165"/>
  <sheetViews>
    <sheetView topLeftCell="A148" workbookViewId="0">
      <selection activeCell="J7" sqref="J7:J1048576"/>
    </sheetView>
  </sheetViews>
  <sheetFormatPr defaultRowHeight="14.4" x14ac:dyDescent="0.3"/>
  <cols>
    <col min="1" max="1" width="4.33203125" customWidth="1"/>
    <col min="2" max="2" width="67" customWidth="1"/>
    <col min="7" max="7" width="11.33203125" customWidth="1"/>
    <col min="9" max="9" width="11.21875" customWidth="1"/>
    <col min="11" max="11" width="11.109375" customWidth="1"/>
    <col min="12" max="12" width="11.6640625" customWidth="1"/>
  </cols>
  <sheetData>
    <row r="1" spans="1:12" x14ac:dyDescent="0.3">
      <c r="A1" s="4"/>
      <c r="B1" s="91" t="s">
        <v>29</v>
      </c>
      <c r="C1" s="4"/>
      <c r="D1" s="4"/>
      <c r="E1" s="4"/>
      <c r="F1" s="1"/>
      <c r="G1" s="1"/>
      <c r="H1" s="2"/>
      <c r="I1" s="1"/>
      <c r="J1" s="1"/>
      <c r="K1" s="1"/>
      <c r="L1" s="1"/>
    </row>
    <row r="2" spans="1:12" ht="14.4" customHeight="1" x14ac:dyDescent="0.3">
      <c r="A2" s="122" t="s">
        <v>143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</row>
    <row r="3" spans="1:12" ht="14.4" customHeight="1" x14ac:dyDescent="0.3">
      <c r="A3" s="54"/>
      <c r="B3" s="54" t="s">
        <v>128</v>
      </c>
      <c r="C3" s="54"/>
      <c r="D3" s="54"/>
      <c r="E3" s="54"/>
      <c r="F3" s="54"/>
      <c r="G3" s="3"/>
      <c r="H3" s="123" t="s">
        <v>8</v>
      </c>
      <c r="I3" s="123"/>
      <c r="J3" s="123"/>
      <c r="K3" s="133">
        <f>L165</f>
        <v>0</v>
      </c>
      <c r="L3" s="133"/>
    </row>
    <row r="4" spans="1:12" ht="14.4" customHeight="1" x14ac:dyDescent="0.3">
      <c r="A4" s="124" t="s">
        <v>18</v>
      </c>
      <c r="B4" s="124" t="s">
        <v>19</v>
      </c>
      <c r="C4" s="124" t="s">
        <v>20</v>
      </c>
      <c r="D4" s="126" t="s">
        <v>21</v>
      </c>
      <c r="E4" s="126" t="s">
        <v>22</v>
      </c>
      <c r="F4" s="128" t="s">
        <v>23</v>
      </c>
      <c r="G4" s="129"/>
      <c r="H4" s="130" t="s">
        <v>24</v>
      </c>
      <c r="I4" s="129"/>
      <c r="J4" s="131" t="s">
        <v>25</v>
      </c>
      <c r="K4" s="132"/>
      <c r="L4" s="124" t="s">
        <v>4</v>
      </c>
    </row>
    <row r="5" spans="1:12" x14ac:dyDescent="0.3">
      <c r="A5" s="125"/>
      <c r="B5" s="125"/>
      <c r="C5" s="125"/>
      <c r="D5" s="127"/>
      <c r="E5" s="127"/>
      <c r="F5" s="55" t="s">
        <v>26</v>
      </c>
      <c r="G5" s="55" t="s">
        <v>4</v>
      </c>
      <c r="H5" s="55" t="s">
        <v>26</v>
      </c>
      <c r="I5" s="55" t="s">
        <v>4</v>
      </c>
      <c r="J5" s="55" t="s">
        <v>26</v>
      </c>
      <c r="K5" s="55" t="s">
        <v>4</v>
      </c>
      <c r="L5" s="125"/>
    </row>
    <row r="6" spans="1:12" x14ac:dyDescent="0.3">
      <c r="A6" s="56">
        <v>1</v>
      </c>
      <c r="B6" s="57">
        <v>2</v>
      </c>
      <c r="C6" s="57">
        <v>3</v>
      </c>
      <c r="D6" s="57">
        <v>4</v>
      </c>
      <c r="E6" s="57">
        <v>5</v>
      </c>
      <c r="F6" s="57">
        <v>6</v>
      </c>
      <c r="G6" s="57">
        <v>7</v>
      </c>
      <c r="H6" s="57">
        <v>8</v>
      </c>
      <c r="I6" s="57">
        <v>9</v>
      </c>
      <c r="J6" s="57">
        <v>10</v>
      </c>
      <c r="K6" s="57">
        <v>11</v>
      </c>
      <c r="L6" s="57">
        <v>12</v>
      </c>
    </row>
    <row r="7" spans="1:12" x14ac:dyDescent="0.3">
      <c r="A7" s="56"/>
      <c r="B7" s="70" t="s">
        <v>144</v>
      </c>
      <c r="C7" s="66"/>
      <c r="D7" s="57"/>
      <c r="E7" s="57"/>
      <c r="F7" s="57"/>
      <c r="G7" s="57"/>
      <c r="H7" s="57"/>
      <c r="I7" s="57"/>
      <c r="J7" s="57"/>
      <c r="K7" s="57"/>
      <c r="L7" s="57"/>
    </row>
    <row r="8" spans="1:12" ht="27.6" x14ac:dyDescent="0.3">
      <c r="A8" s="12">
        <v>1</v>
      </c>
      <c r="B8" s="67" t="s">
        <v>134</v>
      </c>
      <c r="C8" s="74" t="s">
        <v>11</v>
      </c>
      <c r="D8" s="98"/>
      <c r="E8" s="68">
        <f>23*0.8+1.6</f>
        <v>20.000000000000004</v>
      </c>
      <c r="F8" s="69"/>
      <c r="G8" s="9">
        <f t="shared" ref="G8:G71" si="0">F8*E8</f>
        <v>0</v>
      </c>
      <c r="H8" s="26"/>
      <c r="I8" s="9">
        <f t="shared" ref="I8:I71" si="1">H8*E8</f>
        <v>0</v>
      </c>
      <c r="J8" s="26"/>
      <c r="K8" s="9">
        <f t="shared" ref="K8:K71" si="2">J8*E8</f>
        <v>0</v>
      </c>
      <c r="L8" s="9">
        <f t="shared" ref="L8:L71" si="3">G8+I8+K8</f>
        <v>0</v>
      </c>
    </row>
    <row r="9" spans="1:12" x14ac:dyDescent="0.3">
      <c r="A9" s="12"/>
      <c r="B9" s="25" t="s">
        <v>10</v>
      </c>
      <c r="C9" s="64" t="s">
        <v>31</v>
      </c>
      <c r="D9" s="16">
        <v>1</v>
      </c>
      <c r="E9" s="16">
        <f>E8*D9</f>
        <v>20.000000000000004</v>
      </c>
      <c r="F9" s="26"/>
      <c r="G9" s="9">
        <f t="shared" si="0"/>
        <v>0</v>
      </c>
      <c r="H9" s="26"/>
      <c r="I9" s="9">
        <f t="shared" si="1"/>
        <v>0</v>
      </c>
      <c r="J9" s="26"/>
      <c r="K9" s="9">
        <f t="shared" si="2"/>
        <v>0</v>
      </c>
      <c r="L9" s="9">
        <f t="shared" si="3"/>
        <v>0</v>
      </c>
    </row>
    <row r="10" spans="1:12" x14ac:dyDescent="0.3">
      <c r="A10" s="12"/>
      <c r="B10" s="27" t="s">
        <v>73</v>
      </c>
      <c r="C10" s="75" t="s">
        <v>54</v>
      </c>
      <c r="D10" s="26">
        <v>0.125</v>
      </c>
      <c r="E10" s="26">
        <f>D10*E8</f>
        <v>2.5000000000000004</v>
      </c>
      <c r="F10" s="26"/>
      <c r="G10" s="9">
        <f t="shared" si="0"/>
        <v>0</v>
      </c>
      <c r="H10" s="26"/>
      <c r="I10" s="9">
        <f t="shared" si="1"/>
        <v>0</v>
      </c>
      <c r="J10" s="26"/>
      <c r="K10" s="9">
        <f t="shared" si="2"/>
        <v>0</v>
      </c>
      <c r="L10" s="9">
        <f t="shared" si="3"/>
        <v>0</v>
      </c>
    </row>
    <row r="11" spans="1:12" x14ac:dyDescent="0.3">
      <c r="A11" s="12"/>
      <c r="B11" s="27" t="s">
        <v>71</v>
      </c>
      <c r="C11" s="64" t="s">
        <v>30</v>
      </c>
      <c r="D11" s="26">
        <v>1.05</v>
      </c>
      <c r="E11" s="26">
        <f>D11*E9</f>
        <v>21.000000000000004</v>
      </c>
      <c r="F11" s="26"/>
      <c r="G11" s="9">
        <f t="shared" si="0"/>
        <v>0</v>
      </c>
      <c r="H11" s="26"/>
      <c r="I11" s="9">
        <f t="shared" si="1"/>
        <v>0</v>
      </c>
      <c r="J11" s="26"/>
      <c r="K11" s="9">
        <f t="shared" si="2"/>
        <v>0</v>
      </c>
      <c r="L11" s="9">
        <f t="shared" si="3"/>
        <v>0</v>
      </c>
    </row>
    <row r="12" spans="1:12" ht="27.6" x14ac:dyDescent="0.3">
      <c r="A12" s="12"/>
      <c r="B12" s="27" t="s">
        <v>77</v>
      </c>
      <c r="C12" s="64" t="s">
        <v>31</v>
      </c>
      <c r="D12" s="26">
        <v>1</v>
      </c>
      <c r="E12" s="26">
        <f>E8*D12</f>
        <v>20.000000000000004</v>
      </c>
      <c r="F12" s="26"/>
      <c r="G12" s="9">
        <f t="shared" si="0"/>
        <v>0</v>
      </c>
      <c r="H12" s="26"/>
      <c r="I12" s="9">
        <f t="shared" si="1"/>
        <v>0</v>
      </c>
      <c r="J12" s="26"/>
      <c r="K12" s="9">
        <f t="shared" si="2"/>
        <v>0</v>
      </c>
      <c r="L12" s="9">
        <f t="shared" si="3"/>
        <v>0</v>
      </c>
    </row>
    <row r="13" spans="1:12" ht="16.2" customHeight="1" x14ac:dyDescent="0.3">
      <c r="A13" s="12"/>
      <c r="B13" s="27" t="s">
        <v>72</v>
      </c>
      <c r="C13" s="75" t="s">
        <v>54</v>
      </c>
      <c r="D13" s="26">
        <v>0.15</v>
      </c>
      <c r="E13" s="26">
        <f>D13*E11</f>
        <v>3.1500000000000004</v>
      </c>
      <c r="F13" s="26"/>
      <c r="G13" s="9">
        <f t="shared" si="0"/>
        <v>0</v>
      </c>
      <c r="H13" s="26"/>
      <c r="I13" s="9">
        <f t="shared" si="1"/>
        <v>0</v>
      </c>
      <c r="J13" s="26"/>
      <c r="K13" s="9">
        <f t="shared" si="2"/>
        <v>0</v>
      </c>
      <c r="L13" s="9">
        <f t="shared" si="3"/>
        <v>0</v>
      </c>
    </row>
    <row r="14" spans="1:12" x14ac:dyDescent="0.3">
      <c r="A14" s="12"/>
      <c r="B14" s="27" t="s">
        <v>74</v>
      </c>
      <c r="C14" s="64" t="s">
        <v>31</v>
      </c>
      <c r="D14" s="26">
        <v>1.05</v>
      </c>
      <c r="E14" s="26">
        <f>E8*D14</f>
        <v>21.000000000000004</v>
      </c>
      <c r="F14" s="26"/>
      <c r="G14" s="9">
        <f t="shared" si="0"/>
        <v>0</v>
      </c>
      <c r="H14" s="26"/>
      <c r="I14" s="9">
        <f t="shared" si="1"/>
        <v>0</v>
      </c>
      <c r="J14" s="26"/>
      <c r="K14" s="9">
        <f t="shared" si="2"/>
        <v>0</v>
      </c>
      <c r="L14" s="9">
        <f t="shared" si="3"/>
        <v>0</v>
      </c>
    </row>
    <row r="15" spans="1:12" x14ac:dyDescent="0.3">
      <c r="A15" s="12"/>
      <c r="B15" s="27" t="s">
        <v>9</v>
      </c>
      <c r="C15" s="75" t="s">
        <v>0</v>
      </c>
      <c r="D15" s="26">
        <v>1</v>
      </c>
      <c r="E15" s="26">
        <f>E8*D15</f>
        <v>20.000000000000004</v>
      </c>
      <c r="F15" s="26"/>
      <c r="G15" s="9">
        <f t="shared" si="0"/>
        <v>0</v>
      </c>
      <c r="H15" s="26"/>
      <c r="I15" s="9">
        <f t="shared" si="1"/>
        <v>0</v>
      </c>
      <c r="J15" s="26"/>
      <c r="K15" s="9">
        <f t="shared" si="2"/>
        <v>0</v>
      </c>
      <c r="L15" s="9">
        <f t="shared" si="3"/>
        <v>0</v>
      </c>
    </row>
    <row r="16" spans="1:12" x14ac:dyDescent="0.3">
      <c r="A16" s="59">
        <v>2</v>
      </c>
      <c r="B16" s="60" t="s">
        <v>48</v>
      </c>
      <c r="C16" s="74" t="s">
        <v>11</v>
      </c>
      <c r="D16" s="61"/>
      <c r="E16" s="62">
        <v>6</v>
      </c>
      <c r="F16" s="63"/>
      <c r="G16" s="9">
        <f t="shared" si="0"/>
        <v>0</v>
      </c>
      <c r="H16" s="30"/>
      <c r="I16" s="9">
        <f t="shared" si="1"/>
        <v>0</v>
      </c>
      <c r="J16" s="30"/>
      <c r="K16" s="9">
        <f t="shared" si="2"/>
        <v>0</v>
      </c>
      <c r="L16" s="9">
        <f t="shared" si="3"/>
        <v>0</v>
      </c>
    </row>
    <row r="17" spans="1:12" x14ac:dyDescent="0.3">
      <c r="A17" s="59"/>
      <c r="B17" s="25" t="s">
        <v>10</v>
      </c>
      <c r="C17" s="64" t="s">
        <v>31</v>
      </c>
      <c r="D17" s="16">
        <v>1</v>
      </c>
      <c r="E17" s="16">
        <f>D17*E16</f>
        <v>6</v>
      </c>
      <c r="F17" s="26"/>
      <c r="G17" s="9">
        <f t="shared" si="0"/>
        <v>0</v>
      </c>
      <c r="H17" s="26"/>
      <c r="I17" s="9">
        <f t="shared" si="1"/>
        <v>0</v>
      </c>
      <c r="J17" s="31"/>
      <c r="K17" s="9">
        <f t="shared" si="2"/>
        <v>0</v>
      </c>
      <c r="L17" s="9">
        <f t="shared" si="3"/>
        <v>0</v>
      </c>
    </row>
    <row r="18" spans="1:12" x14ac:dyDescent="0.3">
      <c r="A18" s="65"/>
      <c r="B18" s="27" t="s">
        <v>49</v>
      </c>
      <c r="C18" s="75" t="s">
        <v>30</v>
      </c>
      <c r="D18" s="26">
        <v>0.05</v>
      </c>
      <c r="E18" s="26">
        <f>E16*D18:D1097</f>
        <v>0.30000000000000004</v>
      </c>
      <c r="F18" s="26"/>
      <c r="G18" s="9">
        <f t="shared" si="0"/>
        <v>0</v>
      </c>
      <c r="H18" s="26"/>
      <c r="I18" s="9">
        <f t="shared" si="1"/>
        <v>0</v>
      </c>
      <c r="J18" s="26"/>
      <c r="K18" s="9">
        <f t="shared" si="2"/>
        <v>0</v>
      </c>
      <c r="L18" s="9">
        <f t="shared" si="3"/>
        <v>0</v>
      </c>
    </row>
    <row r="19" spans="1:12" x14ac:dyDescent="0.3">
      <c r="A19" s="65"/>
      <c r="B19" s="27" t="s">
        <v>51</v>
      </c>
      <c r="C19" s="75" t="s">
        <v>1</v>
      </c>
      <c r="D19" s="26">
        <v>3.5</v>
      </c>
      <c r="E19" s="26">
        <f>E16*D19</f>
        <v>21</v>
      </c>
      <c r="F19" s="26"/>
      <c r="G19" s="9">
        <f t="shared" si="0"/>
        <v>0</v>
      </c>
      <c r="H19" s="26"/>
      <c r="I19" s="9">
        <f t="shared" si="1"/>
        <v>0</v>
      </c>
      <c r="J19" s="26"/>
      <c r="K19" s="9">
        <f t="shared" si="2"/>
        <v>0</v>
      </c>
      <c r="L19" s="9">
        <f t="shared" si="3"/>
        <v>0</v>
      </c>
    </row>
    <row r="20" spans="1:12" x14ac:dyDescent="0.3">
      <c r="A20" s="65"/>
      <c r="B20" s="27" t="s">
        <v>52</v>
      </c>
      <c r="C20" s="75" t="s">
        <v>1</v>
      </c>
      <c r="D20" s="26">
        <v>0.63</v>
      </c>
      <c r="E20" s="26">
        <f>E17*D20</f>
        <v>3.7800000000000002</v>
      </c>
      <c r="F20" s="26"/>
      <c r="G20" s="9">
        <f t="shared" si="0"/>
        <v>0</v>
      </c>
      <c r="H20" s="26"/>
      <c r="I20" s="9">
        <f t="shared" si="1"/>
        <v>0</v>
      </c>
      <c r="J20" s="26"/>
      <c r="K20" s="9">
        <f t="shared" si="2"/>
        <v>0</v>
      </c>
      <c r="L20" s="9">
        <f t="shared" si="3"/>
        <v>0</v>
      </c>
    </row>
    <row r="21" spans="1:12" x14ac:dyDescent="0.3">
      <c r="A21" s="65"/>
      <c r="B21" s="84" t="s">
        <v>9</v>
      </c>
      <c r="C21" s="64" t="s">
        <v>0</v>
      </c>
      <c r="D21" s="16">
        <v>0.5</v>
      </c>
      <c r="E21" s="16">
        <f>D21*E16</f>
        <v>3</v>
      </c>
      <c r="F21" s="16"/>
      <c r="G21" s="9">
        <f t="shared" si="0"/>
        <v>0</v>
      </c>
      <c r="H21" s="16"/>
      <c r="I21" s="9">
        <f t="shared" si="1"/>
        <v>0</v>
      </c>
      <c r="J21" s="16"/>
      <c r="K21" s="9">
        <f t="shared" si="2"/>
        <v>0</v>
      </c>
      <c r="L21" s="9">
        <f t="shared" si="3"/>
        <v>0</v>
      </c>
    </row>
    <row r="22" spans="1:12" ht="27.6" x14ac:dyDescent="0.3">
      <c r="A22" s="12">
        <v>3</v>
      </c>
      <c r="B22" s="67" t="s">
        <v>66</v>
      </c>
      <c r="C22" s="97" t="s">
        <v>54</v>
      </c>
      <c r="D22" s="98"/>
      <c r="E22" s="68">
        <v>0.35</v>
      </c>
      <c r="F22" s="69"/>
      <c r="G22" s="9">
        <f t="shared" si="0"/>
        <v>0</v>
      </c>
      <c r="H22" s="26"/>
      <c r="I22" s="9">
        <f t="shared" si="1"/>
        <v>0</v>
      </c>
      <c r="J22" s="26"/>
      <c r="K22" s="9">
        <f t="shared" si="2"/>
        <v>0</v>
      </c>
      <c r="L22" s="9">
        <f t="shared" si="3"/>
        <v>0</v>
      </c>
    </row>
    <row r="23" spans="1:12" x14ac:dyDescent="0.3">
      <c r="A23" s="12"/>
      <c r="B23" s="25" t="s">
        <v>10</v>
      </c>
      <c r="C23" s="64" t="s">
        <v>31</v>
      </c>
      <c r="D23" s="16">
        <v>1</v>
      </c>
      <c r="E23" s="16">
        <f>E22*D23</f>
        <v>0.35</v>
      </c>
      <c r="F23" s="26"/>
      <c r="G23" s="9">
        <f t="shared" si="0"/>
        <v>0</v>
      </c>
      <c r="H23" s="26"/>
      <c r="I23" s="9">
        <f t="shared" si="1"/>
        <v>0</v>
      </c>
      <c r="J23" s="26"/>
      <c r="K23" s="9">
        <f t="shared" si="2"/>
        <v>0</v>
      </c>
      <c r="L23" s="9">
        <f t="shared" si="3"/>
        <v>0</v>
      </c>
    </row>
    <row r="24" spans="1:12" x14ac:dyDescent="0.3">
      <c r="A24" s="12"/>
      <c r="B24" s="27" t="s">
        <v>53</v>
      </c>
      <c r="C24" s="75" t="s">
        <v>54</v>
      </c>
      <c r="D24" s="26">
        <v>1.2</v>
      </c>
      <c r="E24" s="26">
        <f>D24*E22</f>
        <v>0.42</v>
      </c>
      <c r="F24" s="26"/>
      <c r="G24" s="9">
        <f t="shared" si="0"/>
        <v>0</v>
      </c>
      <c r="H24" s="26"/>
      <c r="I24" s="9">
        <f t="shared" si="1"/>
        <v>0</v>
      </c>
      <c r="J24" s="26"/>
      <c r="K24" s="9">
        <f t="shared" si="2"/>
        <v>0</v>
      </c>
      <c r="L24" s="9">
        <f t="shared" si="3"/>
        <v>0</v>
      </c>
    </row>
    <row r="25" spans="1:12" x14ac:dyDescent="0.3">
      <c r="A25" s="12"/>
      <c r="B25" s="27" t="s">
        <v>56</v>
      </c>
      <c r="C25" s="64" t="s">
        <v>31</v>
      </c>
      <c r="D25" s="26">
        <v>0.5</v>
      </c>
      <c r="E25" s="26">
        <f>D25*E23</f>
        <v>0.17499999999999999</v>
      </c>
      <c r="F25" s="26"/>
      <c r="G25" s="9">
        <f t="shared" si="0"/>
        <v>0</v>
      </c>
      <c r="H25" s="26"/>
      <c r="I25" s="9">
        <f t="shared" si="1"/>
        <v>0</v>
      </c>
      <c r="J25" s="26"/>
      <c r="K25" s="9">
        <f t="shared" si="2"/>
        <v>0</v>
      </c>
      <c r="L25" s="9">
        <f t="shared" si="3"/>
        <v>0</v>
      </c>
    </row>
    <row r="26" spans="1:12" x14ac:dyDescent="0.3">
      <c r="A26" s="12"/>
      <c r="B26" s="27" t="s">
        <v>55</v>
      </c>
      <c r="C26" s="75" t="s">
        <v>30</v>
      </c>
      <c r="D26" s="26"/>
      <c r="E26" s="26">
        <v>8</v>
      </c>
      <c r="F26" s="26"/>
      <c r="G26" s="9">
        <f t="shared" si="0"/>
        <v>0</v>
      </c>
      <c r="H26" s="26"/>
      <c r="I26" s="9">
        <f t="shared" si="1"/>
        <v>0</v>
      </c>
      <c r="J26" s="26"/>
      <c r="K26" s="9">
        <f t="shared" si="2"/>
        <v>0</v>
      </c>
      <c r="L26" s="9">
        <f t="shared" si="3"/>
        <v>0</v>
      </c>
    </row>
    <row r="27" spans="1:12" x14ac:dyDescent="0.3">
      <c r="A27" s="12"/>
      <c r="B27" s="27" t="s">
        <v>9</v>
      </c>
      <c r="C27" s="75" t="s">
        <v>0</v>
      </c>
      <c r="D27" s="26">
        <v>4</v>
      </c>
      <c r="E27" s="26">
        <f>E22*D27</f>
        <v>1.4</v>
      </c>
      <c r="F27" s="26"/>
      <c r="G27" s="9">
        <f t="shared" si="0"/>
        <v>0</v>
      </c>
      <c r="H27" s="26"/>
      <c r="I27" s="9">
        <f t="shared" si="1"/>
        <v>0</v>
      </c>
      <c r="J27" s="26"/>
      <c r="K27" s="9">
        <f t="shared" si="2"/>
        <v>0</v>
      </c>
      <c r="L27" s="9">
        <f t="shared" si="3"/>
        <v>0</v>
      </c>
    </row>
    <row r="28" spans="1:12" ht="27.6" x14ac:dyDescent="0.3">
      <c r="A28" s="59">
        <v>4</v>
      </c>
      <c r="B28" s="60" t="s">
        <v>62</v>
      </c>
      <c r="C28" s="74" t="s">
        <v>37</v>
      </c>
      <c r="D28" s="62"/>
      <c r="E28" s="62">
        <v>17</v>
      </c>
      <c r="F28" s="63"/>
      <c r="G28" s="9">
        <f t="shared" si="0"/>
        <v>0</v>
      </c>
      <c r="H28" s="30"/>
      <c r="I28" s="9">
        <f t="shared" si="1"/>
        <v>0</v>
      </c>
      <c r="J28" s="30"/>
      <c r="K28" s="9">
        <f t="shared" si="2"/>
        <v>0</v>
      </c>
      <c r="L28" s="9">
        <f t="shared" si="3"/>
        <v>0</v>
      </c>
    </row>
    <row r="29" spans="1:12" x14ac:dyDescent="0.3">
      <c r="A29" s="59"/>
      <c r="B29" s="25" t="s">
        <v>10</v>
      </c>
      <c r="C29" s="64" t="s">
        <v>31</v>
      </c>
      <c r="D29" s="16">
        <v>1</v>
      </c>
      <c r="E29" s="16">
        <f>D29*E28</f>
        <v>17</v>
      </c>
      <c r="F29" s="26"/>
      <c r="G29" s="9">
        <f t="shared" si="0"/>
        <v>0</v>
      </c>
      <c r="H29" s="26"/>
      <c r="I29" s="9">
        <f t="shared" si="1"/>
        <v>0</v>
      </c>
      <c r="J29" s="31"/>
      <c r="K29" s="9">
        <f t="shared" si="2"/>
        <v>0</v>
      </c>
      <c r="L29" s="9">
        <f t="shared" si="3"/>
        <v>0</v>
      </c>
    </row>
    <row r="30" spans="1:12" x14ac:dyDescent="0.3">
      <c r="A30" s="65"/>
      <c r="B30" s="27" t="s">
        <v>63</v>
      </c>
      <c r="C30" s="75" t="s">
        <v>54</v>
      </c>
      <c r="D30" s="26">
        <v>7.4999999999999997E-2</v>
      </c>
      <c r="E30" s="26">
        <f>E28*D30:D1109</f>
        <v>1.2749999999999999</v>
      </c>
      <c r="F30" s="26"/>
      <c r="G30" s="9">
        <f t="shared" si="0"/>
        <v>0</v>
      </c>
      <c r="H30" s="26"/>
      <c r="I30" s="9">
        <f t="shared" si="1"/>
        <v>0</v>
      </c>
      <c r="J30" s="26"/>
      <c r="K30" s="9">
        <f t="shared" si="2"/>
        <v>0</v>
      </c>
      <c r="L30" s="9">
        <f t="shared" si="3"/>
        <v>0</v>
      </c>
    </row>
    <row r="31" spans="1:12" x14ac:dyDescent="0.3">
      <c r="A31" s="65"/>
      <c r="B31" s="84" t="s">
        <v>9</v>
      </c>
      <c r="C31" s="64" t="s">
        <v>0</v>
      </c>
      <c r="D31" s="16">
        <v>0.5</v>
      </c>
      <c r="E31" s="16">
        <f>D31*E28</f>
        <v>8.5</v>
      </c>
      <c r="F31" s="16"/>
      <c r="G31" s="9">
        <f t="shared" si="0"/>
        <v>0</v>
      </c>
      <c r="H31" s="16"/>
      <c r="I31" s="9">
        <f t="shared" si="1"/>
        <v>0</v>
      </c>
      <c r="J31" s="16"/>
      <c r="K31" s="9">
        <f t="shared" si="2"/>
        <v>0</v>
      </c>
      <c r="L31" s="9">
        <f t="shared" si="3"/>
        <v>0</v>
      </c>
    </row>
    <row r="32" spans="1:12" x14ac:dyDescent="0.3">
      <c r="A32" s="59">
        <v>5</v>
      </c>
      <c r="B32" s="60" t="s">
        <v>64</v>
      </c>
      <c r="C32" s="74" t="s">
        <v>37</v>
      </c>
      <c r="D32" s="62"/>
      <c r="E32" s="62">
        <v>17</v>
      </c>
      <c r="F32" s="63"/>
      <c r="G32" s="9">
        <f t="shared" si="0"/>
        <v>0</v>
      </c>
      <c r="H32" s="30"/>
      <c r="I32" s="9">
        <f t="shared" si="1"/>
        <v>0</v>
      </c>
      <c r="J32" s="30"/>
      <c r="K32" s="9">
        <f t="shared" si="2"/>
        <v>0</v>
      </c>
      <c r="L32" s="9">
        <f t="shared" si="3"/>
        <v>0</v>
      </c>
    </row>
    <row r="33" spans="1:12" x14ac:dyDescent="0.3">
      <c r="A33" s="59"/>
      <c r="B33" s="25" t="s">
        <v>10</v>
      </c>
      <c r="C33" s="64" t="s">
        <v>31</v>
      </c>
      <c r="D33" s="16">
        <v>1</v>
      </c>
      <c r="E33" s="16">
        <f>D33*E32</f>
        <v>17</v>
      </c>
      <c r="F33" s="26"/>
      <c r="G33" s="9">
        <f t="shared" si="0"/>
        <v>0</v>
      </c>
      <c r="H33" s="26"/>
      <c r="I33" s="9">
        <f t="shared" si="1"/>
        <v>0</v>
      </c>
      <c r="J33" s="31"/>
      <c r="K33" s="9">
        <f t="shared" si="2"/>
        <v>0</v>
      </c>
      <c r="L33" s="9">
        <f t="shared" si="3"/>
        <v>0</v>
      </c>
    </row>
    <row r="34" spans="1:12" ht="27.6" x14ac:dyDescent="0.3">
      <c r="A34" s="65"/>
      <c r="B34" s="27" t="s">
        <v>65</v>
      </c>
      <c r="C34" s="75" t="s">
        <v>1</v>
      </c>
      <c r="D34" s="26">
        <v>0.8</v>
      </c>
      <c r="E34" s="26">
        <f>E32*D34:D1113</f>
        <v>13.600000000000001</v>
      </c>
      <c r="F34" s="26"/>
      <c r="G34" s="9">
        <f t="shared" si="0"/>
        <v>0</v>
      </c>
      <c r="H34" s="26"/>
      <c r="I34" s="9">
        <f t="shared" si="1"/>
        <v>0</v>
      </c>
      <c r="J34" s="26"/>
      <c r="K34" s="9">
        <f t="shared" si="2"/>
        <v>0</v>
      </c>
      <c r="L34" s="9">
        <f t="shared" si="3"/>
        <v>0</v>
      </c>
    </row>
    <row r="35" spans="1:12" x14ac:dyDescent="0.3">
      <c r="A35" s="65"/>
      <c r="B35" s="84" t="s">
        <v>9</v>
      </c>
      <c r="C35" s="64" t="s">
        <v>0</v>
      </c>
      <c r="D35" s="16">
        <v>0.5</v>
      </c>
      <c r="E35" s="16">
        <f>D35*E32</f>
        <v>8.5</v>
      </c>
      <c r="F35" s="16"/>
      <c r="G35" s="9">
        <f t="shared" si="0"/>
        <v>0</v>
      </c>
      <c r="H35" s="16"/>
      <c r="I35" s="9">
        <f t="shared" si="1"/>
        <v>0</v>
      </c>
      <c r="J35" s="16"/>
      <c r="K35" s="9">
        <f t="shared" si="2"/>
        <v>0</v>
      </c>
      <c r="L35" s="9">
        <f t="shared" si="3"/>
        <v>0</v>
      </c>
    </row>
    <row r="36" spans="1:12" x14ac:dyDescent="0.3">
      <c r="A36" s="12">
        <v>6</v>
      </c>
      <c r="B36" s="67" t="s">
        <v>57</v>
      </c>
      <c r="C36" s="74" t="s">
        <v>37</v>
      </c>
      <c r="D36" s="98"/>
      <c r="E36" s="68">
        <v>3.5</v>
      </c>
      <c r="F36" s="69"/>
      <c r="G36" s="9">
        <f t="shared" si="0"/>
        <v>0</v>
      </c>
      <c r="H36" s="26"/>
      <c r="I36" s="9">
        <f t="shared" si="1"/>
        <v>0</v>
      </c>
      <c r="J36" s="26"/>
      <c r="K36" s="9">
        <f t="shared" si="2"/>
        <v>0</v>
      </c>
      <c r="L36" s="9">
        <f t="shared" si="3"/>
        <v>0</v>
      </c>
    </row>
    <row r="37" spans="1:12" x14ac:dyDescent="0.3">
      <c r="A37" s="12"/>
      <c r="B37" s="25" t="s">
        <v>10</v>
      </c>
      <c r="C37" s="64" t="s">
        <v>31</v>
      </c>
      <c r="D37" s="16">
        <v>1</v>
      </c>
      <c r="E37" s="16">
        <f>E36*D37</f>
        <v>3.5</v>
      </c>
      <c r="F37" s="26"/>
      <c r="G37" s="9">
        <f t="shared" si="0"/>
        <v>0</v>
      </c>
      <c r="H37" s="26"/>
      <c r="I37" s="9">
        <f t="shared" si="1"/>
        <v>0</v>
      </c>
      <c r="J37" s="26"/>
      <c r="K37" s="9">
        <f t="shared" si="2"/>
        <v>0</v>
      </c>
      <c r="L37" s="9">
        <f t="shared" si="3"/>
        <v>0</v>
      </c>
    </row>
    <row r="38" spans="1:12" x14ac:dyDescent="0.3">
      <c r="A38" s="12"/>
      <c r="B38" s="27" t="s">
        <v>75</v>
      </c>
      <c r="C38" s="64" t="s">
        <v>31</v>
      </c>
      <c r="D38" s="26">
        <v>1.1000000000000001</v>
      </c>
      <c r="E38" s="26">
        <f>D38*E36</f>
        <v>3.8500000000000005</v>
      </c>
      <c r="F38" s="26"/>
      <c r="G38" s="9">
        <f t="shared" si="0"/>
        <v>0</v>
      </c>
      <c r="H38" s="26"/>
      <c r="I38" s="9">
        <f t="shared" si="1"/>
        <v>0</v>
      </c>
      <c r="J38" s="26"/>
      <c r="K38" s="9">
        <f t="shared" si="2"/>
        <v>0</v>
      </c>
      <c r="L38" s="9">
        <f t="shared" si="3"/>
        <v>0</v>
      </c>
    </row>
    <row r="39" spans="1:12" x14ac:dyDescent="0.3">
      <c r="A39" s="12"/>
      <c r="B39" s="27" t="s">
        <v>58</v>
      </c>
      <c r="C39" s="75" t="s">
        <v>1</v>
      </c>
      <c r="D39" s="26">
        <v>7</v>
      </c>
      <c r="E39" s="26">
        <f>E36*D39</f>
        <v>24.5</v>
      </c>
      <c r="F39" s="26"/>
      <c r="G39" s="9">
        <f t="shared" si="0"/>
        <v>0</v>
      </c>
      <c r="H39" s="26"/>
      <c r="I39" s="9">
        <f t="shared" si="1"/>
        <v>0</v>
      </c>
      <c r="J39" s="26"/>
      <c r="K39" s="9">
        <f t="shared" si="2"/>
        <v>0</v>
      </c>
      <c r="L39" s="9">
        <f t="shared" si="3"/>
        <v>0</v>
      </c>
    </row>
    <row r="40" spans="1:12" x14ac:dyDescent="0.3">
      <c r="A40" s="12"/>
      <c r="B40" s="27" t="s">
        <v>59</v>
      </c>
      <c r="C40" s="75" t="s">
        <v>1</v>
      </c>
      <c r="D40" s="26">
        <v>0.3</v>
      </c>
      <c r="E40" s="26">
        <f>E37*D40</f>
        <v>1.05</v>
      </c>
      <c r="F40" s="26"/>
      <c r="G40" s="9">
        <f t="shared" si="0"/>
        <v>0</v>
      </c>
      <c r="H40" s="26"/>
      <c r="I40" s="9">
        <f t="shared" si="1"/>
        <v>0</v>
      </c>
      <c r="J40" s="26"/>
      <c r="K40" s="9">
        <f t="shared" si="2"/>
        <v>0</v>
      </c>
      <c r="L40" s="9">
        <f t="shared" si="3"/>
        <v>0</v>
      </c>
    </row>
    <row r="41" spans="1:12" x14ac:dyDescent="0.3">
      <c r="A41" s="12"/>
      <c r="B41" s="27" t="s">
        <v>9</v>
      </c>
      <c r="C41" s="75" t="s">
        <v>0</v>
      </c>
      <c r="D41" s="26">
        <v>0.2</v>
      </c>
      <c r="E41" s="26">
        <f>E36*D41</f>
        <v>0.70000000000000007</v>
      </c>
      <c r="F41" s="26"/>
      <c r="G41" s="9">
        <f t="shared" si="0"/>
        <v>0</v>
      </c>
      <c r="H41" s="26"/>
      <c r="I41" s="9">
        <f t="shared" si="1"/>
        <v>0</v>
      </c>
      <c r="J41" s="26"/>
      <c r="K41" s="9">
        <f t="shared" si="2"/>
        <v>0</v>
      </c>
      <c r="L41" s="9">
        <f t="shared" si="3"/>
        <v>0</v>
      </c>
    </row>
    <row r="42" spans="1:12" x14ac:dyDescent="0.3">
      <c r="A42" s="59">
        <v>7</v>
      </c>
      <c r="B42" s="60" t="s">
        <v>60</v>
      </c>
      <c r="C42" s="74" t="s">
        <v>30</v>
      </c>
      <c r="D42" s="61"/>
      <c r="E42" s="62">
        <f>1.2+1.2+0.9</f>
        <v>3.3</v>
      </c>
      <c r="F42" s="63"/>
      <c r="G42" s="9">
        <f t="shared" si="0"/>
        <v>0</v>
      </c>
      <c r="H42" s="30"/>
      <c r="I42" s="9">
        <f t="shared" si="1"/>
        <v>0</v>
      </c>
      <c r="J42" s="30"/>
      <c r="K42" s="9">
        <f t="shared" si="2"/>
        <v>0</v>
      </c>
      <c r="L42" s="9">
        <f t="shared" si="3"/>
        <v>0</v>
      </c>
    </row>
    <row r="43" spans="1:12" x14ac:dyDescent="0.3">
      <c r="A43" s="59"/>
      <c r="B43" s="25" t="s">
        <v>10</v>
      </c>
      <c r="C43" s="64" t="s">
        <v>30</v>
      </c>
      <c r="D43" s="16">
        <v>1</v>
      </c>
      <c r="E43" s="16">
        <f>D43*E42</f>
        <v>3.3</v>
      </c>
      <c r="F43" s="26"/>
      <c r="G43" s="9">
        <f t="shared" si="0"/>
        <v>0</v>
      </c>
      <c r="H43" s="26"/>
      <c r="I43" s="9">
        <f t="shared" si="1"/>
        <v>0</v>
      </c>
      <c r="J43" s="31"/>
      <c r="K43" s="9">
        <f t="shared" si="2"/>
        <v>0</v>
      </c>
      <c r="L43" s="9">
        <f t="shared" si="3"/>
        <v>0</v>
      </c>
    </row>
    <row r="44" spans="1:12" x14ac:dyDescent="0.3">
      <c r="A44" s="65"/>
      <c r="B44" s="27" t="s">
        <v>61</v>
      </c>
      <c r="C44" s="75" t="s">
        <v>30</v>
      </c>
      <c r="D44" s="28">
        <v>1.08</v>
      </c>
      <c r="E44" s="26">
        <f>E42*D44</f>
        <v>3.5640000000000001</v>
      </c>
      <c r="F44" s="26"/>
      <c r="G44" s="9">
        <f t="shared" si="0"/>
        <v>0</v>
      </c>
      <c r="H44" s="26"/>
      <c r="I44" s="9">
        <f t="shared" si="1"/>
        <v>0</v>
      </c>
      <c r="J44" s="26"/>
      <c r="K44" s="9">
        <f t="shared" si="2"/>
        <v>0</v>
      </c>
      <c r="L44" s="9">
        <f t="shared" si="3"/>
        <v>0</v>
      </c>
    </row>
    <row r="45" spans="1:12" x14ac:dyDescent="0.3">
      <c r="A45" s="12"/>
      <c r="B45" s="27" t="s">
        <v>58</v>
      </c>
      <c r="C45" s="75" t="s">
        <v>1</v>
      </c>
      <c r="D45" s="26">
        <v>2</v>
      </c>
      <c r="E45" s="26">
        <f>E42*D45</f>
        <v>6.6</v>
      </c>
      <c r="F45" s="26"/>
      <c r="G45" s="9">
        <f t="shared" si="0"/>
        <v>0</v>
      </c>
      <c r="H45" s="26"/>
      <c r="I45" s="9">
        <f t="shared" si="1"/>
        <v>0</v>
      </c>
      <c r="J45" s="26"/>
      <c r="K45" s="9">
        <f t="shared" si="2"/>
        <v>0</v>
      </c>
      <c r="L45" s="9">
        <f t="shared" si="3"/>
        <v>0</v>
      </c>
    </row>
    <row r="46" spans="1:12" x14ac:dyDescent="0.3">
      <c r="A46" s="12"/>
      <c r="B46" s="27" t="s">
        <v>59</v>
      </c>
      <c r="C46" s="75" t="s">
        <v>1</v>
      </c>
      <c r="D46" s="26">
        <v>0.1</v>
      </c>
      <c r="E46" s="26">
        <f>E43*D46</f>
        <v>0.33</v>
      </c>
      <c r="F46" s="26"/>
      <c r="G46" s="9">
        <f t="shared" si="0"/>
        <v>0</v>
      </c>
      <c r="H46" s="26"/>
      <c r="I46" s="9">
        <f t="shared" si="1"/>
        <v>0</v>
      </c>
      <c r="J46" s="26"/>
      <c r="K46" s="9">
        <f t="shared" si="2"/>
        <v>0</v>
      </c>
      <c r="L46" s="9">
        <f t="shared" si="3"/>
        <v>0</v>
      </c>
    </row>
    <row r="47" spans="1:12" x14ac:dyDescent="0.3">
      <c r="A47" s="65"/>
      <c r="B47" s="84" t="s">
        <v>9</v>
      </c>
      <c r="C47" s="64" t="s">
        <v>0</v>
      </c>
      <c r="D47" s="35">
        <v>0.5</v>
      </c>
      <c r="E47" s="16">
        <f>D47*E42</f>
        <v>1.65</v>
      </c>
      <c r="F47" s="16"/>
      <c r="G47" s="9">
        <f t="shared" si="0"/>
        <v>0</v>
      </c>
      <c r="H47" s="16"/>
      <c r="I47" s="9">
        <f t="shared" si="1"/>
        <v>0</v>
      </c>
      <c r="J47" s="16"/>
      <c r="K47" s="9">
        <f t="shared" si="2"/>
        <v>0</v>
      </c>
      <c r="L47" s="9">
        <f t="shared" si="3"/>
        <v>0</v>
      </c>
    </row>
    <row r="48" spans="1:12" x14ac:dyDescent="0.3">
      <c r="A48" s="12">
        <v>8</v>
      </c>
      <c r="B48" s="67" t="s">
        <v>68</v>
      </c>
      <c r="C48" s="74" t="s">
        <v>37</v>
      </c>
      <c r="D48" s="98"/>
      <c r="E48" s="68">
        <f>E28-1.8*1.2</f>
        <v>14.84</v>
      </c>
      <c r="F48" s="69"/>
      <c r="G48" s="9">
        <f t="shared" si="0"/>
        <v>0</v>
      </c>
      <c r="H48" s="26"/>
      <c r="I48" s="9">
        <f t="shared" si="1"/>
        <v>0</v>
      </c>
      <c r="J48" s="26"/>
      <c r="K48" s="9">
        <f t="shared" si="2"/>
        <v>0</v>
      </c>
      <c r="L48" s="9">
        <f t="shared" si="3"/>
        <v>0</v>
      </c>
    </row>
    <row r="49" spans="1:12" x14ac:dyDescent="0.3">
      <c r="A49" s="12"/>
      <c r="B49" s="25" t="s">
        <v>10</v>
      </c>
      <c r="C49" s="64" t="s">
        <v>31</v>
      </c>
      <c r="D49" s="16">
        <v>1</v>
      </c>
      <c r="E49" s="16">
        <f>E48*D49</f>
        <v>14.84</v>
      </c>
      <c r="F49" s="26"/>
      <c r="G49" s="9">
        <f t="shared" si="0"/>
        <v>0</v>
      </c>
      <c r="H49" s="26"/>
      <c r="I49" s="9">
        <f t="shared" si="1"/>
        <v>0</v>
      </c>
      <c r="J49" s="26"/>
      <c r="K49" s="9">
        <f t="shared" si="2"/>
        <v>0</v>
      </c>
      <c r="L49" s="9">
        <f t="shared" si="3"/>
        <v>0</v>
      </c>
    </row>
    <row r="50" spans="1:12" x14ac:dyDescent="0.3">
      <c r="A50" s="12"/>
      <c r="B50" s="27" t="s">
        <v>67</v>
      </c>
      <c r="C50" s="64" t="s">
        <v>31</v>
      </c>
      <c r="D50" s="26">
        <v>1.05</v>
      </c>
      <c r="E50" s="26">
        <f>D50*E48</f>
        <v>15.582000000000001</v>
      </c>
      <c r="F50" s="26"/>
      <c r="G50" s="9">
        <f t="shared" si="0"/>
        <v>0</v>
      </c>
      <c r="H50" s="26"/>
      <c r="I50" s="9">
        <f t="shared" si="1"/>
        <v>0</v>
      </c>
      <c r="J50" s="26"/>
      <c r="K50" s="9">
        <f t="shared" si="2"/>
        <v>0</v>
      </c>
      <c r="L50" s="9">
        <f t="shared" si="3"/>
        <v>0</v>
      </c>
    </row>
    <row r="51" spans="1:12" x14ac:dyDescent="0.3">
      <c r="A51" s="12"/>
      <c r="B51" s="27" t="s">
        <v>58</v>
      </c>
      <c r="C51" s="75" t="s">
        <v>1</v>
      </c>
      <c r="D51" s="26">
        <v>7</v>
      </c>
      <c r="E51" s="26">
        <f>E48*D51</f>
        <v>103.88</v>
      </c>
      <c r="F51" s="26"/>
      <c r="G51" s="9">
        <f t="shared" si="0"/>
        <v>0</v>
      </c>
      <c r="H51" s="26"/>
      <c r="I51" s="9">
        <f t="shared" si="1"/>
        <v>0</v>
      </c>
      <c r="J51" s="26"/>
      <c r="K51" s="9">
        <f t="shared" si="2"/>
        <v>0</v>
      </c>
      <c r="L51" s="9">
        <f t="shared" si="3"/>
        <v>0</v>
      </c>
    </row>
    <row r="52" spans="1:12" x14ac:dyDescent="0.3">
      <c r="A52" s="12"/>
      <c r="B52" s="27" t="s">
        <v>59</v>
      </c>
      <c r="C52" s="75" t="s">
        <v>1</v>
      </c>
      <c r="D52" s="26">
        <v>0.3</v>
      </c>
      <c r="E52" s="26">
        <f>E49*D52</f>
        <v>4.452</v>
      </c>
      <c r="F52" s="26"/>
      <c r="G52" s="9">
        <f t="shared" si="0"/>
        <v>0</v>
      </c>
      <c r="H52" s="26"/>
      <c r="I52" s="9">
        <f t="shared" si="1"/>
        <v>0</v>
      </c>
      <c r="J52" s="26"/>
      <c r="K52" s="9">
        <f t="shared" si="2"/>
        <v>0</v>
      </c>
      <c r="L52" s="9">
        <f t="shared" si="3"/>
        <v>0</v>
      </c>
    </row>
    <row r="53" spans="1:12" x14ac:dyDescent="0.3">
      <c r="A53" s="12"/>
      <c r="B53" s="27" t="s">
        <v>9</v>
      </c>
      <c r="C53" s="75" t="s">
        <v>0</v>
      </c>
      <c r="D53" s="26">
        <v>0.2</v>
      </c>
      <c r="E53" s="26">
        <f>E48*D53</f>
        <v>2.968</v>
      </c>
      <c r="F53" s="26"/>
      <c r="G53" s="9">
        <f t="shared" si="0"/>
        <v>0</v>
      </c>
      <c r="H53" s="26"/>
      <c r="I53" s="9">
        <f t="shared" si="1"/>
        <v>0</v>
      </c>
      <c r="J53" s="26"/>
      <c r="K53" s="9">
        <f t="shared" si="2"/>
        <v>0</v>
      </c>
      <c r="L53" s="9">
        <f t="shared" si="3"/>
        <v>0</v>
      </c>
    </row>
    <row r="54" spans="1:12" x14ac:dyDescent="0.3">
      <c r="A54" s="59">
        <v>9</v>
      </c>
      <c r="B54" s="60" t="s">
        <v>69</v>
      </c>
      <c r="C54" s="74" t="s">
        <v>30</v>
      </c>
      <c r="D54" s="61"/>
      <c r="E54" s="62">
        <v>12</v>
      </c>
      <c r="F54" s="63"/>
      <c r="G54" s="9">
        <f t="shared" si="0"/>
        <v>0</v>
      </c>
      <c r="H54" s="30"/>
      <c r="I54" s="9">
        <f t="shared" si="1"/>
        <v>0</v>
      </c>
      <c r="J54" s="30"/>
      <c r="K54" s="9">
        <f t="shared" si="2"/>
        <v>0</v>
      </c>
      <c r="L54" s="9">
        <f t="shared" si="3"/>
        <v>0</v>
      </c>
    </row>
    <row r="55" spans="1:12" x14ac:dyDescent="0.3">
      <c r="A55" s="59"/>
      <c r="B55" s="25" t="s">
        <v>10</v>
      </c>
      <c r="C55" s="64" t="s">
        <v>30</v>
      </c>
      <c r="D55" s="16">
        <v>1</v>
      </c>
      <c r="E55" s="16">
        <f>D55*E54</f>
        <v>12</v>
      </c>
      <c r="F55" s="26"/>
      <c r="G55" s="9">
        <f t="shared" si="0"/>
        <v>0</v>
      </c>
      <c r="H55" s="26"/>
      <c r="I55" s="9">
        <f t="shared" si="1"/>
        <v>0</v>
      </c>
      <c r="J55" s="31"/>
      <c r="K55" s="9">
        <f t="shared" si="2"/>
        <v>0</v>
      </c>
      <c r="L55" s="9">
        <f t="shared" si="3"/>
        <v>0</v>
      </c>
    </row>
    <row r="56" spans="1:12" x14ac:dyDescent="0.3">
      <c r="A56" s="65"/>
      <c r="B56" s="27" t="s">
        <v>70</v>
      </c>
      <c r="C56" s="75" t="s">
        <v>30</v>
      </c>
      <c r="D56" s="28">
        <v>0.12</v>
      </c>
      <c r="E56" s="26">
        <f>E54*D56</f>
        <v>1.44</v>
      </c>
      <c r="F56" s="26"/>
      <c r="G56" s="9">
        <f t="shared" si="0"/>
        <v>0</v>
      </c>
      <c r="H56" s="26"/>
      <c r="I56" s="9">
        <f t="shared" si="1"/>
        <v>0</v>
      </c>
      <c r="J56" s="26"/>
      <c r="K56" s="9">
        <f t="shared" si="2"/>
        <v>0</v>
      </c>
      <c r="L56" s="9">
        <f t="shared" si="3"/>
        <v>0</v>
      </c>
    </row>
    <row r="57" spans="1:12" x14ac:dyDescent="0.3">
      <c r="A57" s="12"/>
      <c r="B57" s="27" t="s">
        <v>58</v>
      </c>
      <c r="C57" s="75" t="s">
        <v>1</v>
      </c>
      <c r="D57" s="26">
        <v>1.5</v>
      </c>
      <c r="E57" s="26">
        <f>E54*D57</f>
        <v>18</v>
      </c>
      <c r="F57" s="26"/>
      <c r="G57" s="9">
        <f t="shared" si="0"/>
        <v>0</v>
      </c>
      <c r="H57" s="26"/>
      <c r="I57" s="9">
        <f t="shared" si="1"/>
        <v>0</v>
      </c>
      <c r="J57" s="26"/>
      <c r="K57" s="9">
        <f t="shared" si="2"/>
        <v>0</v>
      </c>
      <c r="L57" s="9">
        <f t="shared" si="3"/>
        <v>0</v>
      </c>
    </row>
    <row r="58" spans="1:12" ht="22.8" customHeight="1" x14ac:dyDescent="0.3">
      <c r="A58" s="12"/>
      <c r="B58" s="27" t="s">
        <v>59</v>
      </c>
      <c r="C58" s="75" t="s">
        <v>1</v>
      </c>
      <c r="D58" s="26">
        <v>0.1</v>
      </c>
      <c r="E58" s="26">
        <f>E55*D58</f>
        <v>1.2000000000000002</v>
      </c>
      <c r="F58" s="26"/>
      <c r="G58" s="9">
        <f t="shared" si="0"/>
        <v>0</v>
      </c>
      <c r="H58" s="26"/>
      <c r="I58" s="9">
        <f t="shared" si="1"/>
        <v>0</v>
      </c>
      <c r="J58" s="26"/>
      <c r="K58" s="9">
        <f t="shared" si="2"/>
        <v>0</v>
      </c>
      <c r="L58" s="9">
        <f t="shared" si="3"/>
        <v>0</v>
      </c>
    </row>
    <row r="59" spans="1:12" x14ac:dyDescent="0.3">
      <c r="A59" s="65"/>
      <c r="B59" s="84" t="s">
        <v>9</v>
      </c>
      <c r="C59" s="64" t="s">
        <v>0</v>
      </c>
      <c r="D59" s="35">
        <v>0.3</v>
      </c>
      <c r="E59" s="16">
        <f>D59*E54</f>
        <v>3.5999999999999996</v>
      </c>
      <c r="F59" s="16"/>
      <c r="G59" s="9">
        <f t="shared" si="0"/>
        <v>0</v>
      </c>
      <c r="H59" s="16"/>
      <c r="I59" s="9">
        <f t="shared" si="1"/>
        <v>0</v>
      </c>
      <c r="J59" s="16"/>
      <c r="K59" s="9">
        <f t="shared" si="2"/>
        <v>0</v>
      </c>
      <c r="L59" s="9">
        <f t="shared" si="3"/>
        <v>0</v>
      </c>
    </row>
    <row r="60" spans="1:12" x14ac:dyDescent="0.3">
      <c r="A60" s="65" t="s">
        <v>76</v>
      </c>
      <c r="B60" s="67" t="s">
        <v>78</v>
      </c>
      <c r="C60" s="74" t="s">
        <v>37</v>
      </c>
      <c r="D60" s="98"/>
      <c r="E60" s="68">
        <v>8</v>
      </c>
      <c r="F60" s="69"/>
      <c r="G60" s="9">
        <f t="shared" si="0"/>
        <v>0</v>
      </c>
      <c r="H60" s="26"/>
      <c r="I60" s="9">
        <f t="shared" si="1"/>
        <v>0</v>
      </c>
      <c r="J60" s="26"/>
      <c r="K60" s="9">
        <f t="shared" si="2"/>
        <v>0</v>
      </c>
      <c r="L60" s="9">
        <f t="shared" si="3"/>
        <v>0</v>
      </c>
    </row>
    <row r="61" spans="1:12" x14ac:dyDescent="0.3">
      <c r="A61" s="65"/>
      <c r="B61" s="25" t="s">
        <v>10</v>
      </c>
      <c r="C61" s="64" t="s">
        <v>31</v>
      </c>
      <c r="D61" s="16">
        <v>1</v>
      </c>
      <c r="E61" s="16">
        <f>E60*D61</f>
        <v>8</v>
      </c>
      <c r="F61" s="26"/>
      <c r="G61" s="9">
        <f t="shared" si="0"/>
        <v>0</v>
      </c>
      <c r="H61" s="26"/>
      <c r="I61" s="9">
        <f t="shared" si="1"/>
        <v>0</v>
      </c>
      <c r="J61" s="26"/>
      <c r="K61" s="9">
        <f t="shared" si="2"/>
        <v>0</v>
      </c>
      <c r="L61" s="9">
        <f t="shared" si="3"/>
        <v>0</v>
      </c>
    </row>
    <row r="62" spans="1:12" ht="27.6" x14ac:dyDescent="0.3">
      <c r="A62" s="65"/>
      <c r="B62" s="27" t="s">
        <v>79</v>
      </c>
      <c r="C62" s="64" t="s">
        <v>31</v>
      </c>
      <c r="D62" s="26">
        <v>1.1000000000000001</v>
      </c>
      <c r="E62" s="26">
        <f>D62*E60</f>
        <v>8.8000000000000007</v>
      </c>
      <c r="F62" s="26"/>
      <c r="G62" s="9">
        <f t="shared" si="0"/>
        <v>0</v>
      </c>
      <c r="H62" s="26"/>
      <c r="I62" s="9">
        <f t="shared" si="1"/>
        <v>0</v>
      </c>
      <c r="J62" s="26"/>
      <c r="K62" s="9">
        <f t="shared" si="2"/>
        <v>0</v>
      </c>
      <c r="L62" s="9">
        <f t="shared" si="3"/>
        <v>0</v>
      </c>
    </row>
    <row r="63" spans="1:12" x14ac:dyDescent="0.3">
      <c r="A63" s="65"/>
      <c r="B63" s="27" t="s">
        <v>58</v>
      </c>
      <c r="C63" s="75" t="s">
        <v>1</v>
      </c>
      <c r="D63" s="26">
        <v>4</v>
      </c>
      <c r="E63" s="26">
        <f>E60*D63</f>
        <v>32</v>
      </c>
      <c r="F63" s="26"/>
      <c r="G63" s="9">
        <f t="shared" si="0"/>
        <v>0</v>
      </c>
      <c r="H63" s="26"/>
      <c r="I63" s="9">
        <f t="shared" si="1"/>
        <v>0</v>
      </c>
      <c r="J63" s="26"/>
      <c r="K63" s="9">
        <f t="shared" si="2"/>
        <v>0</v>
      </c>
      <c r="L63" s="9">
        <f t="shared" si="3"/>
        <v>0</v>
      </c>
    </row>
    <row r="64" spans="1:12" x14ac:dyDescent="0.3">
      <c r="A64" s="65"/>
      <c r="B64" s="27" t="s">
        <v>80</v>
      </c>
      <c r="C64" s="75" t="s">
        <v>17</v>
      </c>
      <c r="D64" s="26">
        <v>5</v>
      </c>
      <c r="E64" s="26">
        <f>E61*D64</f>
        <v>40</v>
      </c>
      <c r="F64" s="26"/>
      <c r="G64" s="9">
        <f t="shared" si="0"/>
        <v>0</v>
      </c>
      <c r="H64" s="26"/>
      <c r="I64" s="9">
        <f t="shared" si="1"/>
        <v>0</v>
      </c>
      <c r="J64" s="26"/>
      <c r="K64" s="9">
        <f t="shared" si="2"/>
        <v>0</v>
      </c>
      <c r="L64" s="9">
        <f t="shared" si="3"/>
        <v>0</v>
      </c>
    </row>
    <row r="65" spans="1:12" x14ac:dyDescent="0.3">
      <c r="A65" s="65"/>
      <c r="B65" s="27" t="s">
        <v>9</v>
      </c>
      <c r="C65" s="75" t="s">
        <v>0</v>
      </c>
      <c r="D65" s="26">
        <v>0.53</v>
      </c>
      <c r="E65" s="26">
        <f>E60*D65</f>
        <v>4.24</v>
      </c>
      <c r="F65" s="26"/>
      <c r="G65" s="9">
        <f t="shared" si="0"/>
        <v>0</v>
      </c>
      <c r="H65" s="26"/>
      <c r="I65" s="9">
        <f t="shared" si="1"/>
        <v>0</v>
      </c>
      <c r="J65" s="26"/>
      <c r="K65" s="9">
        <f t="shared" si="2"/>
        <v>0</v>
      </c>
      <c r="L65" s="9">
        <f t="shared" si="3"/>
        <v>0</v>
      </c>
    </row>
    <row r="66" spans="1:12" ht="27.6" x14ac:dyDescent="0.3">
      <c r="A66" s="65" t="s">
        <v>81</v>
      </c>
      <c r="B66" s="67" t="s">
        <v>82</v>
      </c>
      <c r="C66" s="74" t="s">
        <v>37</v>
      </c>
      <c r="D66" s="98"/>
      <c r="E66" s="68">
        <v>3</v>
      </c>
      <c r="F66" s="69"/>
      <c r="G66" s="9">
        <f t="shared" si="0"/>
        <v>0</v>
      </c>
      <c r="H66" s="26"/>
      <c r="I66" s="9">
        <f t="shared" si="1"/>
        <v>0</v>
      </c>
      <c r="J66" s="26"/>
      <c r="K66" s="9">
        <f t="shared" si="2"/>
        <v>0</v>
      </c>
      <c r="L66" s="9">
        <f t="shared" si="3"/>
        <v>0</v>
      </c>
    </row>
    <row r="67" spans="1:12" x14ac:dyDescent="0.3">
      <c r="A67" s="65"/>
      <c r="B67" s="25" t="s">
        <v>10</v>
      </c>
      <c r="C67" s="64" t="s">
        <v>31</v>
      </c>
      <c r="D67" s="16">
        <v>1</v>
      </c>
      <c r="E67" s="16">
        <f>E66*D67</f>
        <v>3</v>
      </c>
      <c r="F67" s="26"/>
      <c r="G67" s="9">
        <f t="shared" si="0"/>
        <v>0</v>
      </c>
      <c r="H67" s="26"/>
      <c r="I67" s="9">
        <f t="shared" si="1"/>
        <v>0</v>
      </c>
      <c r="J67" s="26"/>
      <c r="K67" s="9">
        <f t="shared" si="2"/>
        <v>0</v>
      </c>
      <c r="L67" s="9">
        <f t="shared" si="3"/>
        <v>0</v>
      </c>
    </row>
    <row r="68" spans="1:12" ht="27.6" x14ac:dyDescent="0.3">
      <c r="A68" s="65"/>
      <c r="B68" s="27" t="s">
        <v>85</v>
      </c>
      <c r="C68" s="64" t="s">
        <v>31</v>
      </c>
      <c r="D68" s="26">
        <v>1.1000000000000001</v>
      </c>
      <c r="E68" s="26">
        <f>D68*E66</f>
        <v>3.3000000000000003</v>
      </c>
      <c r="F68" s="26"/>
      <c r="G68" s="9">
        <f t="shared" si="0"/>
        <v>0</v>
      </c>
      <c r="H68" s="26"/>
      <c r="I68" s="9">
        <f t="shared" si="1"/>
        <v>0</v>
      </c>
      <c r="J68" s="26"/>
      <c r="K68" s="9">
        <f t="shared" si="2"/>
        <v>0</v>
      </c>
      <c r="L68" s="9">
        <f t="shared" si="3"/>
        <v>0</v>
      </c>
    </row>
    <row r="69" spans="1:12" x14ac:dyDescent="0.3">
      <c r="A69" s="65"/>
      <c r="B69" s="27" t="s">
        <v>83</v>
      </c>
      <c r="C69" s="75" t="s">
        <v>1</v>
      </c>
      <c r="D69" s="26">
        <v>1.2</v>
      </c>
      <c r="E69" s="26">
        <f>E66*D69</f>
        <v>3.5999999999999996</v>
      </c>
      <c r="F69" s="26"/>
      <c r="G69" s="9">
        <f t="shared" si="0"/>
        <v>0</v>
      </c>
      <c r="H69" s="26"/>
      <c r="I69" s="9">
        <f t="shared" si="1"/>
        <v>0</v>
      </c>
      <c r="J69" s="26"/>
      <c r="K69" s="9">
        <f t="shared" si="2"/>
        <v>0</v>
      </c>
      <c r="L69" s="9">
        <f t="shared" si="3"/>
        <v>0</v>
      </c>
    </row>
    <row r="70" spans="1:12" x14ac:dyDescent="0.3">
      <c r="A70" s="65"/>
      <c r="B70" s="27" t="s">
        <v>80</v>
      </c>
      <c r="C70" s="75" t="s">
        <v>17</v>
      </c>
      <c r="D70" s="26">
        <v>5</v>
      </c>
      <c r="E70" s="26">
        <f>E67*D70</f>
        <v>15</v>
      </c>
      <c r="F70" s="26"/>
      <c r="G70" s="9">
        <f t="shared" si="0"/>
        <v>0</v>
      </c>
      <c r="H70" s="26"/>
      <c r="I70" s="9">
        <f t="shared" si="1"/>
        <v>0</v>
      </c>
      <c r="J70" s="26"/>
      <c r="K70" s="9">
        <f t="shared" si="2"/>
        <v>0</v>
      </c>
      <c r="L70" s="9">
        <f t="shared" si="3"/>
        <v>0</v>
      </c>
    </row>
    <row r="71" spans="1:12" x14ac:dyDescent="0.3">
      <c r="A71" s="65"/>
      <c r="B71" s="27" t="s">
        <v>9</v>
      </c>
      <c r="C71" s="75" t="s">
        <v>0</v>
      </c>
      <c r="D71" s="26">
        <v>0.53</v>
      </c>
      <c r="E71" s="26">
        <f>E66*D71</f>
        <v>1.59</v>
      </c>
      <c r="F71" s="26"/>
      <c r="G71" s="9">
        <f t="shared" si="0"/>
        <v>0</v>
      </c>
      <c r="H71" s="26"/>
      <c r="I71" s="9">
        <f t="shared" si="1"/>
        <v>0</v>
      </c>
      <c r="J71" s="26"/>
      <c r="K71" s="9">
        <f t="shared" si="2"/>
        <v>0</v>
      </c>
      <c r="L71" s="9">
        <f t="shared" si="3"/>
        <v>0</v>
      </c>
    </row>
    <row r="72" spans="1:12" x14ac:dyDescent="0.3">
      <c r="A72" s="12">
        <v>12</v>
      </c>
      <c r="B72" s="6" t="s">
        <v>84</v>
      </c>
      <c r="C72" s="74" t="s">
        <v>11</v>
      </c>
      <c r="D72" s="7"/>
      <c r="E72" s="7">
        <v>3</v>
      </c>
      <c r="F72" s="8"/>
      <c r="G72" s="9">
        <f t="shared" ref="G72:G135" si="4">F72*E72</f>
        <v>0</v>
      </c>
      <c r="H72" s="8"/>
      <c r="I72" s="9">
        <f t="shared" ref="I72:I135" si="5">H72*E72</f>
        <v>0</v>
      </c>
      <c r="J72" s="8"/>
      <c r="K72" s="9">
        <f t="shared" ref="K72:K135" si="6">J72*E72</f>
        <v>0</v>
      </c>
      <c r="L72" s="9">
        <f t="shared" ref="L72:L135" si="7">G72+I72+K72</f>
        <v>0</v>
      </c>
    </row>
    <row r="73" spans="1:12" x14ac:dyDescent="0.3">
      <c r="A73" s="12">
        <v>13</v>
      </c>
      <c r="B73" s="6" t="s">
        <v>210</v>
      </c>
      <c r="C73" s="74" t="s">
        <v>11</v>
      </c>
      <c r="D73" s="7"/>
      <c r="E73" s="7">
        <v>145</v>
      </c>
      <c r="F73" s="8"/>
      <c r="G73" s="9">
        <f t="shared" si="4"/>
        <v>0</v>
      </c>
      <c r="H73" s="8"/>
      <c r="I73" s="9">
        <f t="shared" si="5"/>
        <v>0</v>
      </c>
      <c r="J73" s="8"/>
      <c r="K73" s="9">
        <f t="shared" si="6"/>
        <v>0</v>
      </c>
      <c r="L73" s="9">
        <f t="shared" si="7"/>
        <v>0</v>
      </c>
    </row>
    <row r="74" spans="1:12" x14ac:dyDescent="0.3">
      <c r="A74" s="12"/>
      <c r="B74" s="25" t="s">
        <v>10</v>
      </c>
      <c r="C74" s="64" t="s">
        <v>31</v>
      </c>
      <c r="D74" s="16">
        <v>1</v>
      </c>
      <c r="E74" s="16">
        <f>E73*D74</f>
        <v>145</v>
      </c>
      <c r="F74" s="26"/>
      <c r="G74" s="9">
        <f t="shared" si="4"/>
        <v>0</v>
      </c>
      <c r="H74" s="31"/>
      <c r="I74" s="9">
        <f t="shared" si="5"/>
        <v>0</v>
      </c>
      <c r="J74" s="31"/>
      <c r="K74" s="9">
        <f t="shared" si="6"/>
        <v>0</v>
      </c>
      <c r="L74" s="9">
        <f t="shared" si="7"/>
        <v>0</v>
      </c>
    </row>
    <row r="75" spans="1:12" x14ac:dyDescent="0.3">
      <c r="A75" s="12"/>
      <c r="B75" s="85" t="s">
        <v>86</v>
      </c>
      <c r="C75" s="76" t="s">
        <v>11</v>
      </c>
      <c r="D75" s="34">
        <v>0.63</v>
      </c>
      <c r="E75" s="31">
        <f>E73*D75</f>
        <v>91.35</v>
      </c>
      <c r="F75" s="31"/>
      <c r="G75" s="9">
        <f t="shared" si="4"/>
        <v>0</v>
      </c>
      <c r="H75" s="31"/>
      <c r="I75" s="9">
        <f t="shared" si="5"/>
        <v>0</v>
      </c>
      <c r="J75" s="31"/>
      <c r="K75" s="9">
        <f t="shared" si="6"/>
        <v>0</v>
      </c>
      <c r="L75" s="9">
        <f t="shared" si="7"/>
        <v>0</v>
      </c>
    </row>
    <row r="76" spans="1:12" x14ac:dyDescent="0.3">
      <c r="A76" s="12"/>
      <c r="B76" s="58" t="s">
        <v>9</v>
      </c>
      <c r="C76" s="64" t="s">
        <v>0</v>
      </c>
      <c r="D76" s="16">
        <v>1</v>
      </c>
      <c r="E76" s="31">
        <f>E73*D76</f>
        <v>145</v>
      </c>
      <c r="F76" s="31"/>
      <c r="G76" s="9">
        <f t="shared" si="4"/>
        <v>0</v>
      </c>
      <c r="H76" s="31"/>
      <c r="I76" s="9">
        <f t="shared" si="5"/>
        <v>0</v>
      </c>
      <c r="J76" s="31"/>
      <c r="K76" s="9">
        <f t="shared" si="6"/>
        <v>0</v>
      </c>
      <c r="L76" s="9">
        <f t="shared" si="7"/>
        <v>0</v>
      </c>
    </row>
    <row r="77" spans="1:12" ht="27.6" x14ac:dyDescent="0.3">
      <c r="A77" s="12">
        <v>14</v>
      </c>
      <c r="B77" s="6" t="s">
        <v>87</v>
      </c>
      <c r="C77" s="74" t="s">
        <v>30</v>
      </c>
      <c r="D77" s="14"/>
      <c r="E77" s="101">
        <v>32</v>
      </c>
      <c r="F77" s="8"/>
      <c r="G77" s="9">
        <f t="shared" si="4"/>
        <v>0</v>
      </c>
      <c r="H77" s="8"/>
      <c r="I77" s="9">
        <f t="shared" si="5"/>
        <v>0</v>
      </c>
      <c r="J77" s="8"/>
      <c r="K77" s="9">
        <f t="shared" si="6"/>
        <v>0</v>
      </c>
      <c r="L77" s="9">
        <f t="shared" si="7"/>
        <v>0</v>
      </c>
    </row>
    <row r="78" spans="1:12" x14ac:dyDescent="0.3">
      <c r="A78" s="12"/>
      <c r="B78" s="25" t="s">
        <v>10</v>
      </c>
      <c r="C78" s="64" t="s">
        <v>31</v>
      </c>
      <c r="D78" s="16">
        <v>1</v>
      </c>
      <c r="E78" s="16">
        <f>E77*D78</f>
        <v>32</v>
      </c>
      <c r="F78" s="26"/>
      <c r="G78" s="9">
        <f t="shared" si="4"/>
        <v>0</v>
      </c>
      <c r="H78" s="31"/>
      <c r="I78" s="9">
        <f t="shared" si="5"/>
        <v>0</v>
      </c>
      <c r="J78" s="26"/>
      <c r="K78" s="9">
        <f t="shared" si="6"/>
        <v>0</v>
      </c>
      <c r="L78" s="9">
        <f t="shared" si="7"/>
        <v>0</v>
      </c>
    </row>
    <row r="79" spans="1:12" x14ac:dyDescent="0.3">
      <c r="A79" s="12"/>
      <c r="B79" s="27" t="s">
        <v>63</v>
      </c>
      <c r="C79" s="75" t="s">
        <v>54</v>
      </c>
      <c r="D79" s="26">
        <v>0.01</v>
      </c>
      <c r="E79" s="26">
        <f>E77*D79:D1158</f>
        <v>0.32</v>
      </c>
      <c r="F79" s="26"/>
      <c r="G79" s="9">
        <f t="shared" si="4"/>
        <v>0</v>
      </c>
      <c r="H79" s="26"/>
      <c r="I79" s="9">
        <f t="shared" si="5"/>
        <v>0</v>
      </c>
      <c r="J79" s="26"/>
      <c r="K79" s="9">
        <f t="shared" si="6"/>
        <v>0</v>
      </c>
      <c r="L79" s="9">
        <f t="shared" si="7"/>
        <v>0</v>
      </c>
    </row>
    <row r="80" spans="1:12" x14ac:dyDescent="0.3">
      <c r="A80" s="12"/>
      <c r="B80" s="85" t="s">
        <v>86</v>
      </c>
      <c r="C80" s="76" t="s">
        <v>11</v>
      </c>
      <c r="D80" s="34">
        <v>0.02</v>
      </c>
      <c r="E80" s="31">
        <f>E78*D80</f>
        <v>0.64</v>
      </c>
      <c r="F80" s="31"/>
      <c r="G80" s="9">
        <f t="shared" si="4"/>
        <v>0</v>
      </c>
      <c r="H80" s="31"/>
      <c r="I80" s="9">
        <f t="shared" si="5"/>
        <v>0</v>
      </c>
      <c r="J80" s="31"/>
      <c r="K80" s="9">
        <f t="shared" si="6"/>
        <v>0</v>
      </c>
      <c r="L80" s="9">
        <f t="shared" si="7"/>
        <v>0</v>
      </c>
    </row>
    <row r="81" spans="1:12" x14ac:dyDescent="0.3">
      <c r="A81" s="12"/>
      <c r="B81" s="36" t="s">
        <v>2</v>
      </c>
      <c r="C81" s="93" t="s">
        <v>0</v>
      </c>
      <c r="D81" s="11">
        <v>0.2</v>
      </c>
      <c r="E81" s="8">
        <f>E77*D81</f>
        <v>6.4</v>
      </c>
      <c r="F81" s="8"/>
      <c r="G81" s="9">
        <f t="shared" si="4"/>
        <v>0</v>
      </c>
      <c r="H81" s="8"/>
      <c r="I81" s="9">
        <f t="shared" si="5"/>
        <v>0</v>
      </c>
      <c r="J81" s="8"/>
      <c r="K81" s="9">
        <f t="shared" si="6"/>
        <v>0</v>
      </c>
      <c r="L81" s="9">
        <f t="shared" si="7"/>
        <v>0</v>
      </c>
    </row>
    <row r="82" spans="1:12" ht="27.6" x14ac:dyDescent="0.3">
      <c r="A82" s="12">
        <v>15</v>
      </c>
      <c r="B82" s="6" t="s">
        <v>92</v>
      </c>
      <c r="C82" s="74" t="s">
        <v>11</v>
      </c>
      <c r="D82" s="7"/>
      <c r="E82" s="7">
        <v>10</v>
      </c>
      <c r="F82" s="8"/>
      <c r="G82" s="9">
        <f t="shared" si="4"/>
        <v>0</v>
      </c>
      <c r="H82" s="8"/>
      <c r="I82" s="9">
        <f t="shared" si="5"/>
        <v>0</v>
      </c>
      <c r="J82" s="8"/>
      <c r="K82" s="9">
        <f t="shared" si="6"/>
        <v>0</v>
      </c>
      <c r="L82" s="9">
        <f t="shared" si="7"/>
        <v>0</v>
      </c>
    </row>
    <row r="83" spans="1:12" x14ac:dyDescent="0.3">
      <c r="A83" s="12"/>
      <c r="B83" s="25" t="s">
        <v>10</v>
      </c>
      <c r="C83" s="64" t="s">
        <v>31</v>
      </c>
      <c r="D83" s="16">
        <v>1</v>
      </c>
      <c r="E83" s="16">
        <f>E82*D83</f>
        <v>10</v>
      </c>
      <c r="F83" s="26"/>
      <c r="G83" s="9">
        <f t="shared" si="4"/>
        <v>0</v>
      </c>
      <c r="H83" s="16"/>
      <c r="I83" s="9">
        <f t="shared" si="5"/>
        <v>0</v>
      </c>
      <c r="J83" s="16"/>
      <c r="K83" s="9">
        <f t="shared" si="6"/>
        <v>0</v>
      </c>
      <c r="L83" s="9">
        <f t="shared" si="7"/>
        <v>0</v>
      </c>
    </row>
    <row r="84" spans="1:12" x14ac:dyDescent="0.3">
      <c r="A84" s="12"/>
      <c r="B84" s="25" t="s">
        <v>91</v>
      </c>
      <c r="C84" s="64" t="s">
        <v>1</v>
      </c>
      <c r="D84" s="16">
        <v>3</v>
      </c>
      <c r="E84" s="31">
        <f>E81*D84</f>
        <v>19.200000000000003</v>
      </c>
      <c r="F84" s="31"/>
      <c r="G84" s="9">
        <f t="shared" si="4"/>
        <v>0</v>
      </c>
      <c r="H84" s="31"/>
      <c r="I84" s="9">
        <f t="shared" si="5"/>
        <v>0</v>
      </c>
      <c r="J84" s="31"/>
      <c r="K84" s="9">
        <f t="shared" si="6"/>
        <v>0</v>
      </c>
      <c r="L84" s="9">
        <f t="shared" si="7"/>
        <v>0</v>
      </c>
    </row>
    <row r="85" spans="1:12" x14ac:dyDescent="0.3">
      <c r="A85" s="12"/>
      <c r="B85" s="86" t="s">
        <v>88</v>
      </c>
      <c r="C85" s="64" t="s">
        <v>1</v>
      </c>
      <c r="D85" s="16">
        <v>2</v>
      </c>
      <c r="E85" s="31">
        <f>E82*D85</f>
        <v>20</v>
      </c>
      <c r="F85" s="31"/>
      <c r="G85" s="9">
        <f t="shared" si="4"/>
        <v>0</v>
      </c>
      <c r="H85" s="31"/>
      <c r="I85" s="9">
        <f t="shared" si="5"/>
        <v>0</v>
      </c>
      <c r="J85" s="31"/>
      <c r="K85" s="9">
        <f t="shared" si="6"/>
        <v>0</v>
      </c>
      <c r="L85" s="9">
        <f t="shared" si="7"/>
        <v>0</v>
      </c>
    </row>
    <row r="86" spans="1:12" x14ac:dyDescent="0.3">
      <c r="A86" s="12"/>
      <c r="B86" s="32" t="s">
        <v>89</v>
      </c>
      <c r="C86" s="64" t="s">
        <v>1</v>
      </c>
      <c r="D86" s="16">
        <v>0.63</v>
      </c>
      <c r="E86" s="31">
        <f>E82*D86</f>
        <v>6.3</v>
      </c>
      <c r="F86" s="31"/>
      <c r="G86" s="9">
        <f t="shared" si="4"/>
        <v>0</v>
      </c>
      <c r="H86" s="31"/>
      <c r="I86" s="9">
        <f t="shared" si="5"/>
        <v>0</v>
      </c>
      <c r="J86" s="31"/>
      <c r="K86" s="9">
        <f t="shared" si="6"/>
        <v>0</v>
      </c>
      <c r="L86" s="9">
        <f t="shared" si="7"/>
        <v>0</v>
      </c>
    </row>
    <row r="87" spans="1:12" x14ac:dyDescent="0.3">
      <c r="A87" s="12"/>
      <c r="B87" s="32" t="s">
        <v>90</v>
      </c>
      <c r="C87" s="64" t="s">
        <v>1</v>
      </c>
      <c r="D87" s="16">
        <v>0.12</v>
      </c>
      <c r="E87" s="31">
        <f>E82*D87</f>
        <v>1.2</v>
      </c>
      <c r="F87" s="31"/>
      <c r="G87" s="9">
        <f t="shared" si="4"/>
        <v>0</v>
      </c>
      <c r="H87" s="31"/>
      <c r="I87" s="9">
        <f t="shared" si="5"/>
        <v>0</v>
      </c>
      <c r="J87" s="31"/>
      <c r="K87" s="9">
        <f t="shared" si="6"/>
        <v>0</v>
      </c>
      <c r="L87" s="9">
        <f t="shared" si="7"/>
        <v>0</v>
      </c>
    </row>
    <row r="88" spans="1:12" x14ac:dyDescent="0.3">
      <c r="A88" s="12"/>
      <c r="B88" s="33" t="s">
        <v>14</v>
      </c>
      <c r="C88" s="76" t="s">
        <v>12</v>
      </c>
      <c r="D88" s="99"/>
      <c r="E88" s="26">
        <v>5</v>
      </c>
      <c r="F88" s="26"/>
      <c r="G88" s="9">
        <f t="shared" si="4"/>
        <v>0</v>
      </c>
      <c r="H88" s="34"/>
      <c r="I88" s="9">
        <f t="shared" si="5"/>
        <v>0</v>
      </c>
      <c r="J88" s="34"/>
      <c r="K88" s="9">
        <f t="shared" si="6"/>
        <v>0</v>
      </c>
      <c r="L88" s="9">
        <f t="shared" si="7"/>
        <v>0</v>
      </c>
    </row>
    <row r="89" spans="1:12" x14ac:dyDescent="0.3">
      <c r="A89" s="12"/>
      <c r="B89" s="87" t="s">
        <v>15</v>
      </c>
      <c r="C89" s="64" t="s">
        <v>13</v>
      </c>
      <c r="D89" s="16"/>
      <c r="E89" s="31">
        <v>3</v>
      </c>
      <c r="F89" s="31"/>
      <c r="G89" s="9">
        <f t="shared" si="4"/>
        <v>0</v>
      </c>
      <c r="H89" s="31"/>
      <c r="I89" s="9">
        <f t="shared" si="5"/>
        <v>0</v>
      </c>
      <c r="J89" s="31"/>
      <c r="K89" s="9">
        <f t="shared" si="6"/>
        <v>0</v>
      </c>
      <c r="L89" s="9">
        <f t="shared" si="7"/>
        <v>0</v>
      </c>
    </row>
    <row r="90" spans="1:12" x14ac:dyDescent="0.3">
      <c r="A90" s="12"/>
      <c r="B90" s="87" t="s">
        <v>16</v>
      </c>
      <c r="C90" s="64" t="s">
        <v>0</v>
      </c>
      <c r="D90" s="16">
        <v>0.5</v>
      </c>
      <c r="E90" s="31">
        <f>E82*D90</f>
        <v>5</v>
      </c>
      <c r="F90" s="31"/>
      <c r="G90" s="9">
        <f t="shared" si="4"/>
        <v>0</v>
      </c>
      <c r="H90" s="31"/>
      <c r="I90" s="9">
        <f t="shared" si="5"/>
        <v>0</v>
      </c>
      <c r="J90" s="31"/>
      <c r="K90" s="9">
        <f t="shared" si="6"/>
        <v>0</v>
      </c>
      <c r="L90" s="9">
        <f t="shared" si="7"/>
        <v>0</v>
      </c>
    </row>
    <row r="91" spans="1:12" ht="27.6" x14ac:dyDescent="0.3">
      <c r="A91" s="12">
        <v>16</v>
      </c>
      <c r="B91" s="6" t="s">
        <v>93</v>
      </c>
      <c r="C91" s="74" t="s">
        <v>11</v>
      </c>
      <c r="D91" s="7"/>
      <c r="E91" s="7">
        <v>22</v>
      </c>
      <c r="F91" s="8"/>
      <c r="G91" s="9">
        <f t="shared" si="4"/>
        <v>0</v>
      </c>
      <c r="H91" s="8"/>
      <c r="I91" s="9">
        <f t="shared" si="5"/>
        <v>0</v>
      </c>
      <c r="J91" s="8"/>
      <c r="K91" s="9">
        <f t="shared" si="6"/>
        <v>0</v>
      </c>
      <c r="L91" s="9">
        <f t="shared" si="7"/>
        <v>0</v>
      </c>
    </row>
    <row r="92" spans="1:12" x14ac:dyDescent="0.3">
      <c r="A92" s="12"/>
      <c r="B92" s="25" t="s">
        <v>10</v>
      </c>
      <c r="C92" s="64" t="s">
        <v>31</v>
      </c>
      <c r="D92" s="16">
        <v>1</v>
      </c>
      <c r="E92" s="16">
        <f>E91*D92</f>
        <v>22</v>
      </c>
      <c r="F92" s="26"/>
      <c r="G92" s="9">
        <f t="shared" si="4"/>
        <v>0</v>
      </c>
      <c r="H92" s="16"/>
      <c r="I92" s="9">
        <f t="shared" si="5"/>
        <v>0</v>
      </c>
      <c r="J92" s="16"/>
      <c r="K92" s="9">
        <f t="shared" si="6"/>
        <v>0</v>
      </c>
      <c r="L92" s="9">
        <f t="shared" si="7"/>
        <v>0</v>
      </c>
    </row>
    <row r="93" spans="1:12" x14ac:dyDescent="0.3">
      <c r="A93" s="12"/>
      <c r="B93" s="86" t="s">
        <v>102</v>
      </c>
      <c r="C93" s="64" t="s">
        <v>31</v>
      </c>
      <c r="D93" s="16">
        <v>1.1000000000000001</v>
      </c>
      <c r="E93" s="31">
        <f>E91*D93</f>
        <v>24.200000000000003</v>
      </c>
      <c r="F93" s="31"/>
      <c r="G93" s="9">
        <f t="shared" si="4"/>
        <v>0</v>
      </c>
      <c r="H93" s="31"/>
      <c r="I93" s="9">
        <f t="shared" si="5"/>
        <v>0</v>
      </c>
      <c r="J93" s="31"/>
      <c r="K93" s="9">
        <f t="shared" si="6"/>
        <v>0</v>
      </c>
      <c r="L93" s="9">
        <f t="shared" si="7"/>
        <v>0</v>
      </c>
    </row>
    <row r="94" spans="1:12" x14ac:dyDescent="0.3">
      <c r="A94" s="12"/>
      <c r="B94" s="32" t="s">
        <v>80</v>
      </c>
      <c r="C94" s="64" t="s">
        <v>17</v>
      </c>
      <c r="D94" s="16">
        <v>1</v>
      </c>
      <c r="E94" s="31">
        <f>E91*D94</f>
        <v>22</v>
      </c>
      <c r="F94" s="31"/>
      <c r="G94" s="9">
        <f t="shared" si="4"/>
        <v>0</v>
      </c>
      <c r="H94" s="31"/>
      <c r="I94" s="9">
        <f t="shared" si="5"/>
        <v>0</v>
      </c>
      <c r="J94" s="31"/>
      <c r="K94" s="9">
        <f t="shared" si="6"/>
        <v>0</v>
      </c>
      <c r="L94" s="9">
        <f t="shared" si="7"/>
        <v>0</v>
      </c>
    </row>
    <row r="95" spans="1:12" x14ac:dyDescent="0.3">
      <c r="A95" s="12"/>
      <c r="B95" s="32" t="s">
        <v>94</v>
      </c>
      <c r="C95" s="64" t="s">
        <v>1</v>
      </c>
      <c r="D95" s="16">
        <v>0.45</v>
      </c>
      <c r="E95" s="31">
        <f>E91*D95</f>
        <v>9.9</v>
      </c>
      <c r="F95" s="31"/>
      <c r="G95" s="9">
        <f t="shared" si="4"/>
        <v>0</v>
      </c>
      <c r="H95" s="31"/>
      <c r="I95" s="9">
        <f t="shared" si="5"/>
        <v>0</v>
      </c>
      <c r="J95" s="31"/>
      <c r="K95" s="9">
        <f t="shared" si="6"/>
        <v>0</v>
      </c>
      <c r="L95" s="9">
        <f t="shared" si="7"/>
        <v>0</v>
      </c>
    </row>
    <row r="96" spans="1:12" x14ac:dyDescent="0.3">
      <c r="A96" s="12"/>
      <c r="B96" s="87" t="s">
        <v>16</v>
      </c>
      <c r="C96" s="64" t="s">
        <v>0</v>
      </c>
      <c r="D96" s="16">
        <v>0.5</v>
      </c>
      <c r="E96" s="31">
        <f>E91*D96</f>
        <v>11</v>
      </c>
      <c r="F96" s="31"/>
      <c r="G96" s="9">
        <f t="shared" si="4"/>
        <v>0</v>
      </c>
      <c r="H96" s="31"/>
      <c r="I96" s="9">
        <f t="shared" si="5"/>
        <v>0</v>
      </c>
      <c r="J96" s="31"/>
      <c r="K96" s="9">
        <f t="shared" si="6"/>
        <v>0</v>
      </c>
      <c r="L96" s="9">
        <f t="shared" si="7"/>
        <v>0</v>
      </c>
    </row>
    <row r="97" spans="1:12" x14ac:dyDescent="0.3">
      <c r="A97" s="65" t="s">
        <v>98</v>
      </c>
      <c r="B97" s="67" t="s">
        <v>95</v>
      </c>
      <c r="C97" s="74" t="s">
        <v>30</v>
      </c>
      <c r="D97" s="98"/>
      <c r="E97" s="68">
        <v>11</v>
      </c>
      <c r="F97" s="69"/>
      <c r="G97" s="9">
        <f t="shared" si="4"/>
        <v>0</v>
      </c>
      <c r="H97" s="26"/>
      <c r="I97" s="9">
        <f t="shared" si="5"/>
        <v>0</v>
      </c>
      <c r="J97" s="26"/>
      <c r="K97" s="9">
        <f t="shared" si="6"/>
        <v>0</v>
      </c>
      <c r="L97" s="9">
        <f t="shared" si="7"/>
        <v>0</v>
      </c>
    </row>
    <row r="98" spans="1:12" x14ac:dyDescent="0.3">
      <c r="A98" s="65"/>
      <c r="B98" s="25" t="s">
        <v>10</v>
      </c>
      <c r="C98" s="64" t="s">
        <v>30</v>
      </c>
      <c r="D98" s="16">
        <v>1</v>
      </c>
      <c r="E98" s="16">
        <f>E97*D98</f>
        <v>11</v>
      </c>
      <c r="F98" s="26"/>
      <c r="G98" s="9">
        <f t="shared" si="4"/>
        <v>0</v>
      </c>
      <c r="H98" s="26"/>
      <c r="I98" s="9">
        <f t="shared" si="5"/>
        <v>0</v>
      </c>
      <c r="J98" s="26"/>
      <c r="K98" s="9">
        <f t="shared" si="6"/>
        <v>0</v>
      </c>
      <c r="L98" s="9">
        <f t="shared" si="7"/>
        <v>0</v>
      </c>
    </row>
    <row r="99" spans="1:12" x14ac:dyDescent="0.3">
      <c r="A99" s="65"/>
      <c r="B99" s="27" t="s">
        <v>104</v>
      </c>
      <c r="C99" s="64" t="s">
        <v>30</v>
      </c>
      <c r="D99" s="26">
        <v>1.1000000000000001</v>
      </c>
      <c r="E99" s="26">
        <f>D99*E97</f>
        <v>12.100000000000001</v>
      </c>
      <c r="F99" s="26"/>
      <c r="G99" s="9">
        <f t="shared" si="4"/>
        <v>0</v>
      </c>
      <c r="H99" s="26"/>
      <c r="I99" s="9">
        <f t="shared" si="5"/>
        <v>0</v>
      </c>
      <c r="J99" s="26"/>
      <c r="K99" s="9">
        <f t="shared" si="6"/>
        <v>0</v>
      </c>
      <c r="L99" s="9">
        <f t="shared" si="7"/>
        <v>0</v>
      </c>
    </row>
    <row r="100" spans="1:12" x14ac:dyDescent="0.3">
      <c r="A100" s="65"/>
      <c r="B100" s="27" t="s">
        <v>96</v>
      </c>
      <c r="C100" s="75" t="s">
        <v>12</v>
      </c>
      <c r="D100" s="26">
        <v>0.2</v>
      </c>
      <c r="E100" s="100">
        <f>E97*D100</f>
        <v>2.2000000000000002</v>
      </c>
      <c r="F100" s="26"/>
      <c r="G100" s="9">
        <f t="shared" si="4"/>
        <v>0</v>
      </c>
      <c r="H100" s="26"/>
      <c r="I100" s="9">
        <f t="shared" si="5"/>
        <v>0</v>
      </c>
      <c r="J100" s="26"/>
      <c r="K100" s="9">
        <f t="shared" si="6"/>
        <v>0</v>
      </c>
      <c r="L100" s="9">
        <f t="shared" si="7"/>
        <v>0</v>
      </c>
    </row>
    <row r="101" spans="1:12" x14ac:dyDescent="0.3">
      <c r="A101" s="65"/>
      <c r="B101" s="27" t="s">
        <v>80</v>
      </c>
      <c r="C101" s="75" t="s">
        <v>17</v>
      </c>
      <c r="D101" s="26">
        <v>5</v>
      </c>
      <c r="E101" s="26">
        <f>E98*D101</f>
        <v>55</v>
      </c>
      <c r="F101" s="26"/>
      <c r="G101" s="9">
        <f t="shared" si="4"/>
        <v>0</v>
      </c>
      <c r="H101" s="26"/>
      <c r="I101" s="9">
        <f t="shared" si="5"/>
        <v>0</v>
      </c>
      <c r="J101" s="26"/>
      <c r="K101" s="9">
        <f t="shared" si="6"/>
        <v>0</v>
      </c>
      <c r="L101" s="9">
        <f t="shared" si="7"/>
        <v>0</v>
      </c>
    </row>
    <row r="102" spans="1:12" x14ac:dyDescent="0.3">
      <c r="A102" s="65"/>
      <c r="B102" s="27" t="s">
        <v>9</v>
      </c>
      <c r="C102" s="75" t="s">
        <v>0</v>
      </c>
      <c r="D102" s="26">
        <v>0.53</v>
      </c>
      <c r="E102" s="26">
        <f>E97*D102</f>
        <v>5.83</v>
      </c>
      <c r="F102" s="26"/>
      <c r="G102" s="9">
        <f t="shared" si="4"/>
        <v>0</v>
      </c>
      <c r="H102" s="26"/>
      <c r="I102" s="9">
        <f t="shared" si="5"/>
        <v>0</v>
      </c>
      <c r="J102" s="26"/>
      <c r="K102" s="9">
        <f t="shared" si="6"/>
        <v>0</v>
      </c>
      <c r="L102" s="9">
        <f t="shared" si="7"/>
        <v>0</v>
      </c>
    </row>
    <row r="103" spans="1:12" ht="27.6" x14ac:dyDescent="0.3">
      <c r="A103" s="12">
        <v>18</v>
      </c>
      <c r="B103" s="67" t="s">
        <v>97</v>
      </c>
      <c r="C103" s="74" t="s">
        <v>11</v>
      </c>
      <c r="D103" s="98"/>
      <c r="E103" s="68">
        <v>1.1000000000000001</v>
      </c>
      <c r="F103" s="69"/>
      <c r="G103" s="9">
        <f t="shared" si="4"/>
        <v>0</v>
      </c>
      <c r="H103" s="26"/>
      <c r="I103" s="9">
        <f t="shared" si="5"/>
        <v>0</v>
      </c>
      <c r="J103" s="26"/>
      <c r="K103" s="9">
        <f t="shared" si="6"/>
        <v>0</v>
      </c>
      <c r="L103" s="9">
        <f t="shared" si="7"/>
        <v>0</v>
      </c>
    </row>
    <row r="104" spans="1:12" x14ac:dyDescent="0.3">
      <c r="A104" s="12"/>
      <c r="B104" s="25" t="s">
        <v>10</v>
      </c>
      <c r="C104" s="64" t="s">
        <v>31</v>
      </c>
      <c r="D104" s="16">
        <v>1</v>
      </c>
      <c r="E104" s="16">
        <f>E103*D104</f>
        <v>1.1000000000000001</v>
      </c>
      <c r="F104" s="26"/>
      <c r="G104" s="9">
        <f t="shared" si="4"/>
        <v>0</v>
      </c>
      <c r="H104" s="26"/>
      <c r="I104" s="9">
        <f t="shared" si="5"/>
        <v>0</v>
      </c>
      <c r="J104" s="26"/>
      <c r="K104" s="9">
        <f t="shared" si="6"/>
        <v>0</v>
      </c>
      <c r="L104" s="9">
        <f t="shared" si="7"/>
        <v>0</v>
      </c>
    </row>
    <row r="105" spans="1:12" x14ac:dyDescent="0.3">
      <c r="A105" s="12"/>
      <c r="B105" s="27" t="s">
        <v>103</v>
      </c>
      <c r="C105" s="64" t="s">
        <v>31</v>
      </c>
      <c r="D105" s="26">
        <v>1.2</v>
      </c>
      <c r="E105" s="26">
        <f>D105*E103</f>
        <v>1.32</v>
      </c>
      <c r="F105" s="26"/>
      <c r="G105" s="9">
        <f t="shared" si="4"/>
        <v>0</v>
      </c>
      <c r="H105" s="26"/>
      <c r="I105" s="9">
        <f t="shared" si="5"/>
        <v>0</v>
      </c>
      <c r="J105" s="26"/>
      <c r="K105" s="9">
        <f t="shared" si="6"/>
        <v>0</v>
      </c>
      <c r="L105" s="9">
        <f t="shared" si="7"/>
        <v>0</v>
      </c>
    </row>
    <row r="106" spans="1:12" x14ac:dyDescent="0.3">
      <c r="A106" s="12"/>
      <c r="B106" s="27" t="s">
        <v>80</v>
      </c>
      <c r="C106" s="75" t="s">
        <v>17</v>
      </c>
      <c r="D106" s="26"/>
      <c r="E106" s="26">
        <v>8</v>
      </c>
      <c r="F106" s="26"/>
      <c r="G106" s="9">
        <f t="shared" si="4"/>
        <v>0</v>
      </c>
      <c r="H106" s="26"/>
      <c r="I106" s="9">
        <f t="shared" si="5"/>
        <v>0</v>
      </c>
      <c r="J106" s="26"/>
      <c r="K106" s="9">
        <f t="shared" si="6"/>
        <v>0</v>
      </c>
      <c r="L106" s="9">
        <f t="shared" si="7"/>
        <v>0</v>
      </c>
    </row>
    <row r="107" spans="1:12" x14ac:dyDescent="0.3">
      <c r="A107" s="12"/>
      <c r="B107" s="27" t="s">
        <v>9</v>
      </c>
      <c r="C107" s="75" t="s">
        <v>0</v>
      </c>
      <c r="D107" s="26">
        <v>0.53</v>
      </c>
      <c r="E107" s="26">
        <f>E103*D107</f>
        <v>0.58300000000000007</v>
      </c>
      <c r="F107" s="26"/>
      <c r="G107" s="9">
        <f t="shared" si="4"/>
        <v>0</v>
      </c>
      <c r="H107" s="26"/>
      <c r="I107" s="9">
        <f t="shared" si="5"/>
        <v>0</v>
      </c>
      <c r="J107" s="26"/>
      <c r="K107" s="9">
        <f t="shared" si="6"/>
        <v>0</v>
      </c>
      <c r="L107" s="9">
        <f t="shared" si="7"/>
        <v>0</v>
      </c>
    </row>
    <row r="108" spans="1:12" ht="27.6" x14ac:dyDescent="0.3">
      <c r="A108" s="65" t="s">
        <v>99</v>
      </c>
      <c r="B108" s="67" t="s">
        <v>100</v>
      </c>
      <c r="C108" s="74" t="s">
        <v>30</v>
      </c>
      <c r="D108" s="98"/>
      <c r="E108" s="68">
        <v>12</v>
      </c>
      <c r="F108" s="69"/>
      <c r="G108" s="9">
        <f t="shared" si="4"/>
        <v>0</v>
      </c>
      <c r="H108" s="26"/>
      <c r="I108" s="9">
        <f t="shared" si="5"/>
        <v>0</v>
      </c>
      <c r="J108" s="26"/>
      <c r="K108" s="9">
        <f t="shared" si="6"/>
        <v>0</v>
      </c>
      <c r="L108" s="9">
        <f t="shared" si="7"/>
        <v>0</v>
      </c>
    </row>
    <row r="109" spans="1:12" x14ac:dyDescent="0.3">
      <c r="A109" s="65"/>
      <c r="B109" s="25" t="s">
        <v>10</v>
      </c>
      <c r="C109" s="64" t="s">
        <v>30</v>
      </c>
      <c r="D109" s="16">
        <v>1</v>
      </c>
      <c r="E109" s="16">
        <f>E108*D109</f>
        <v>12</v>
      </c>
      <c r="F109" s="26"/>
      <c r="G109" s="9">
        <f t="shared" si="4"/>
        <v>0</v>
      </c>
      <c r="H109" s="26"/>
      <c r="I109" s="9">
        <f t="shared" si="5"/>
        <v>0</v>
      </c>
      <c r="J109" s="26"/>
      <c r="K109" s="9">
        <f t="shared" si="6"/>
        <v>0</v>
      </c>
      <c r="L109" s="9">
        <f t="shared" si="7"/>
        <v>0</v>
      </c>
    </row>
    <row r="110" spans="1:12" x14ac:dyDescent="0.3">
      <c r="A110" s="65"/>
      <c r="B110" s="27" t="s">
        <v>101</v>
      </c>
      <c r="C110" s="64" t="s">
        <v>30</v>
      </c>
      <c r="D110" s="26">
        <v>1.1000000000000001</v>
      </c>
      <c r="E110" s="26">
        <f>D110*E108</f>
        <v>13.200000000000001</v>
      </c>
      <c r="F110" s="26"/>
      <c r="G110" s="9">
        <f t="shared" si="4"/>
        <v>0</v>
      </c>
      <c r="H110" s="26"/>
      <c r="I110" s="9">
        <f t="shared" si="5"/>
        <v>0</v>
      </c>
      <c r="J110" s="26"/>
      <c r="K110" s="9">
        <f t="shared" si="6"/>
        <v>0</v>
      </c>
      <c r="L110" s="9">
        <f t="shared" si="7"/>
        <v>0</v>
      </c>
    </row>
    <row r="111" spans="1:12" x14ac:dyDescent="0.3">
      <c r="A111" s="65"/>
      <c r="B111" s="27" t="s">
        <v>96</v>
      </c>
      <c r="C111" s="75" t="s">
        <v>12</v>
      </c>
      <c r="D111" s="26">
        <v>0.2</v>
      </c>
      <c r="E111" s="100">
        <v>3</v>
      </c>
      <c r="F111" s="26"/>
      <c r="G111" s="9">
        <f t="shared" si="4"/>
        <v>0</v>
      </c>
      <c r="H111" s="26"/>
      <c r="I111" s="9">
        <f t="shared" si="5"/>
        <v>0</v>
      </c>
      <c r="J111" s="26"/>
      <c r="K111" s="9">
        <f t="shared" si="6"/>
        <v>0</v>
      </c>
      <c r="L111" s="9">
        <f t="shared" si="7"/>
        <v>0</v>
      </c>
    </row>
    <row r="112" spans="1:12" x14ac:dyDescent="0.3">
      <c r="A112" s="65"/>
      <c r="B112" s="27" t="s">
        <v>80</v>
      </c>
      <c r="C112" s="75" t="s">
        <v>17</v>
      </c>
      <c r="D112" s="26">
        <v>2</v>
      </c>
      <c r="E112" s="26">
        <f>E109*D112</f>
        <v>24</v>
      </c>
      <c r="F112" s="26"/>
      <c r="G112" s="9">
        <f t="shared" si="4"/>
        <v>0</v>
      </c>
      <c r="H112" s="26"/>
      <c r="I112" s="9">
        <f t="shared" si="5"/>
        <v>0</v>
      </c>
      <c r="J112" s="26"/>
      <c r="K112" s="9">
        <f t="shared" si="6"/>
        <v>0</v>
      </c>
      <c r="L112" s="9">
        <f t="shared" si="7"/>
        <v>0</v>
      </c>
    </row>
    <row r="113" spans="1:12" x14ac:dyDescent="0.3">
      <c r="A113" s="65"/>
      <c r="B113" s="27" t="s">
        <v>9</v>
      </c>
      <c r="C113" s="75" t="s">
        <v>0</v>
      </c>
      <c r="D113" s="26">
        <v>0.7</v>
      </c>
      <c r="E113" s="26">
        <f>E108*D113</f>
        <v>8.3999999999999986</v>
      </c>
      <c r="F113" s="26"/>
      <c r="G113" s="9">
        <f t="shared" si="4"/>
        <v>0</v>
      </c>
      <c r="H113" s="26"/>
      <c r="I113" s="9">
        <f t="shared" si="5"/>
        <v>0</v>
      </c>
      <c r="J113" s="26"/>
      <c r="K113" s="9">
        <f t="shared" si="6"/>
        <v>0</v>
      </c>
      <c r="L113" s="9">
        <f t="shared" si="7"/>
        <v>0</v>
      </c>
    </row>
    <row r="114" spans="1:12" x14ac:dyDescent="0.3">
      <c r="A114" s="65" t="s">
        <v>105</v>
      </c>
      <c r="B114" s="67" t="s">
        <v>135</v>
      </c>
      <c r="C114" s="74" t="s">
        <v>30</v>
      </c>
      <c r="D114" s="98"/>
      <c r="E114" s="68">
        <v>45</v>
      </c>
      <c r="F114" s="69"/>
      <c r="G114" s="9">
        <f t="shared" si="4"/>
        <v>0</v>
      </c>
      <c r="H114" s="26"/>
      <c r="I114" s="9">
        <f t="shared" si="5"/>
        <v>0</v>
      </c>
      <c r="J114" s="26"/>
      <c r="K114" s="9">
        <f t="shared" si="6"/>
        <v>0</v>
      </c>
      <c r="L114" s="9">
        <f t="shared" si="7"/>
        <v>0</v>
      </c>
    </row>
    <row r="115" spans="1:12" x14ac:dyDescent="0.3">
      <c r="A115" s="65"/>
      <c r="B115" s="25" t="s">
        <v>10</v>
      </c>
      <c r="C115" s="64" t="s">
        <v>30</v>
      </c>
      <c r="D115" s="16">
        <v>1</v>
      </c>
      <c r="E115" s="16">
        <f>E114*D115</f>
        <v>45</v>
      </c>
      <c r="F115" s="26"/>
      <c r="G115" s="9">
        <f t="shared" si="4"/>
        <v>0</v>
      </c>
      <c r="H115" s="26"/>
      <c r="I115" s="9">
        <f t="shared" si="5"/>
        <v>0</v>
      </c>
      <c r="J115" s="26"/>
      <c r="K115" s="9">
        <f t="shared" si="6"/>
        <v>0</v>
      </c>
      <c r="L115" s="9">
        <f t="shared" si="7"/>
        <v>0</v>
      </c>
    </row>
    <row r="116" spans="1:12" x14ac:dyDescent="0.3">
      <c r="A116" s="65"/>
      <c r="B116" s="27" t="s">
        <v>106</v>
      </c>
      <c r="C116" s="64" t="s">
        <v>30</v>
      </c>
      <c r="D116" s="26">
        <v>1.1000000000000001</v>
      </c>
      <c r="E116" s="26">
        <f>D116*E114</f>
        <v>49.500000000000007</v>
      </c>
      <c r="F116" s="26"/>
      <c r="G116" s="9">
        <f t="shared" si="4"/>
        <v>0</v>
      </c>
      <c r="H116" s="26"/>
      <c r="I116" s="9">
        <f t="shared" si="5"/>
        <v>0</v>
      </c>
      <c r="J116" s="26"/>
      <c r="K116" s="9">
        <f t="shared" si="6"/>
        <v>0</v>
      </c>
      <c r="L116" s="9">
        <f t="shared" si="7"/>
        <v>0</v>
      </c>
    </row>
    <row r="117" spans="1:12" x14ac:dyDescent="0.3">
      <c r="A117" s="65"/>
      <c r="B117" s="27" t="s">
        <v>108</v>
      </c>
      <c r="C117" s="75" t="s">
        <v>12</v>
      </c>
      <c r="D117" s="26"/>
      <c r="E117" s="100">
        <v>4</v>
      </c>
      <c r="F117" s="26"/>
      <c r="G117" s="9">
        <f t="shared" si="4"/>
        <v>0</v>
      </c>
      <c r="H117" s="26"/>
      <c r="I117" s="9">
        <f t="shared" si="5"/>
        <v>0</v>
      </c>
      <c r="J117" s="26"/>
      <c r="K117" s="9">
        <f t="shared" si="6"/>
        <v>0</v>
      </c>
      <c r="L117" s="9">
        <f t="shared" si="7"/>
        <v>0</v>
      </c>
    </row>
    <row r="118" spans="1:12" x14ac:dyDescent="0.3">
      <c r="A118" s="65"/>
      <c r="B118" s="27" t="s">
        <v>107</v>
      </c>
      <c r="C118" s="75" t="s">
        <v>12</v>
      </c>
      <c r="D118" s="26">
        <v>2</v>
      </c>
      <c r="E118" s="100">
        <f>E114*D118</f>
        <v>90</v>
      </c>
      <c r="F118" s="26"/>
      <c r="G118" s="9">
        <f t="shared" si="4"/>
        <v>0</v>
      </c>
      <c r="H118" s="26"/>
      <c r="I118" s="9">
        <f t="shared" si="5"/>
        <v>0</v>
      </c>
      <c r="J118" s="26"/>
      <c r="K118" s="9">
        <f t="shared" si="6"/>
        <v>0</v>
      </c>
      <c r="L118" s="9">
        <f t="shared" si="7"/>
        <v>0</v>
      </c>
    </row>
    <row r="119" spans="1:12" x14ac:dyDescent="0.3">
      <c r="A119" s="65"/>
      <c r="B119" s="27" t="s">
        <v>96</v>
      </c>
      <c r="C119" s="75" t="s">
        <v>12</v>
      </c>
      <c r="D119" s="26">
        <v>0.2</v>
      </c>
      <c r="E119" s="100">
        <v>4</v>
      </c>
      <c r="F119" s="26"/>
      <c r="G119" s="9">
        <f t="shared" si="4"/>
        <v>0</v>
      </c>
      <c r="H119" s="26"/>
      <c r="I119" s="9">
        <f t="shared" si="5"/>
        <v>0</v>
      </c>
      <c r="J119" s="26"/>
      <c r="K119" s="9">
        <f t="shared" si="6"/>
        <v>0</v>
      </c>
      <c r="L119" s="9">
        <f t="shared" si="7"/>
        <v>0</v>
      </c>
    </row>
    <row r="120" spans="1:12" x14ac:dyDescent="0.3">
      <c r="A120" s="65"/>
      <c r="B120" s="27" t="s">
        <v>80</v>
      </c>
      <c r="C120" s="75" t="s">
        <v>17</v>
      </c>
      <c r="D120" s="26">
        <v>0.8</v>
      </c>
      <c r="E120" s="26">
        <f>E115*D120</f>
        <v>36</v>
      </c>
      <c r="F120" s="26"/>
      <c r="G120" s="9">
        <f t="shared" si="4"/>
        <v>0</v>
      </c>
      <c r="H120" s="26"/>
      <c r="I120" s="9">
        <f t="shared" si="5"/>
        <v>0</v>
      </c>
      <c r="J120" s="26"/>
      <c r="K120" s="9">
        <f t="shared" si="6"/>
        <v>0</v>
      </c>
      <c r="L120" s="9">
        <f t="shared" si="7"/>
        <v>0</v>
      </c>
    </row>
    <row r="121" spans="1:12" x14ac:dyDescent="0.3">
      <c r="A121" s="65"/>
      <c r="B121" s="27" t="s">
        <v>9</v>
      </c>
      <c r="C121" s="75" t="s">
        <v>0</v>
      </c>
      <c r="D121" s="26">
        <v>0.53</v>
      </c>
      <c r="E121" s="26">
        <f>E114*D121</f>
        <v>23.85</v>
      </c>
      <c r="F121" s="26"/>
      <c r="G121" s="9">
        <f t="shared" si="4"/>
        <v>0</v>
      </c>
      <c r="H121" s="26"/>
      <c r="I121" s="9">
        <f t="shared" si="5"/>
        <v>0</v>
      </c>
      <c r="J121" s="26"/>
      <c r="K121" s="9">
        <f t="shared" si="6"/>
        <v>0</v>
      </c>
      <c r="L121" s="9">
        <f t="shared" si="7"/>
        <v>0</v>
      </c>
    </row>
    <row r="122" spans="1:12" x14ac:dyDescent="0.3">
      <c r="A122" s="65" t="s">
        <v>111</v>
      </c>
      <c r="B122" s="67" t="s">
        <v>109</v>
      </c>
      <c r="C122" s="74" t="s">
        <v>30</v>
      </c>
      <c r="D122" s="98"/>
      <c r="E122" s="68">
        <v>8</v>
      </c>
      <c r="F122" s="69"/>
      <c r="G122" s="9">
        <f t="shared" si="4"/>
        <v>0</v>
      </c>
      <c r="H122" s="26"/>
      <c r="I122" s="9">
        <f t="shared" si="5"/>
        <v>0</v>
      </c>
      <c r="J122" s="26"/>
      <c r="K122" s="9">
        <f t="shared" si="6"/>
        <v>0</v>
      </c>
      <c r="L122" s="9">
        <f t="shared" si="7"/>
        <v>0</v>
      </c>
    </row>
    <row r="123" spans="1:12" x14ac:dyDescent="0.3">
      <c r="A123" s="65"/>
      <c r="B123" s="25" t="s">
        <v>10</v>
      </c>
      <c r="C123" s="64" t="s">
        <v>30</v>
      </c>
      <c r="D123" s="16">
        <v>1</v>
      </c>
      <c r="E123" s="16">
        <f>E122*D123</f>
        <v>8</v>
      </c>
      <c r="F123" s="26"/>
      <c r="G123" s="9">
        <f t="shared" si="4"/>
        <v>0</v>
      </c>
      <c r="H123" s="26"/>
      <c r="I123" s="9">
        <f t="shared" si="5"/>
        <v>0</v>
      </c>
      <c r="J123" s="26"/>
      <c r="K123" s="9">
        <f t="shared" si="6"/>
        <v>0</v>
      </c>
      <c r="L123" s="9">
        <f t="shared" si="7"/>
        <v>0</v>
      </c>
    </row>
    <row r="124" spans="1:12" x14ac:dyDescent="0.3">
      <c r="A124" s="65"/>
      <c r="B124" s="27" t="s">
        <v>110</v>
      </c>
      <c r="C124" s="64" t="s">
        <v>30</v>
      </c>
      <c r="D124" s="26">
        <v>1.1000000000000001</v>
      </c>
      <c r="E124" s="26">
        <f>D124*E122</f>
        <v>8.8000000000000007</v>
      </c>
      <c r="F124" s="26"/>
      <c r="G124" s="9">
        <f t="shared" si="4"/>
        <v>0</v>
      </c>
      <c r="H124" s="26"/>
      <c r="I124" s="9">
        <f t="shared" si="5"/>
        <v>0</v>
      </c>
      <c r="J124" s="26"/>
      <c r="K124" s="9">
        <f t="shared" si="6"/>
        <v>0</v>
      </c>
      <c r="L124" s="9">
        <f t="shared" si="7"/>
        <v>0</v>
      </c>
    </row>
    <row r="125" spans="1:12" x14ac:dyDescent="0.3">
      <c r="A125" s="65"/>
      <c r="B125" s="27" t="s">
        <v>107</v>
      </c>
      <c r="C125" s="75" t="s">
        <v>12</v>
      </c>
      <c r="D125" s="26">
        <v>2</v>
      </c>
      <c r="E125" s="100">
        <f>E122*D125</f>
        <v>16</v>
      </c>
      <c r="F125" s="26"/>
      <c r="G125" s="9">
        <f t="shared" si="4"/>
        <v>0</v>
      </c>
      <c r="H125" s="26"/>
      <c r="I125" s="9">
        <f t="shared" si="5"/>
        <v>0</v>
      </c>
      <c r="J125" s="26"/>
      <c r="K125" s="9">
        <f t="shared" si="6"/>
        <v>0</v>
      </c>
      <c r="L125" s="9">
        <f t="shared" si="7"/>
        <v>0</v>
      </c>
    </row>
    <row r="126" spans="1:12" x14ac:dyDescent="0.3">
      <c r="A126" s="65"/>
      <c r="B126" s="27" t="s">
        <v>96</v>
      </c>
      <c r="C126" s="75" t="s">
        <v>12</v>
      </c>
      <c r="D126" s="26">
        <v>0.2</v>
      </c>
      <c r="E126" s="100">
        <v>1</v>
      </c>
      <c r="F126" s="26"/>
      <c r="G126" s="9">
        <f t="shared" si="4"/>
        <v>0</v>
      </c>
      <c r="H126" s="26"/>
      <c r="I126" s="9">
        <f t="shared" si="5"/>
        <v>0</v>
      </c>
      <c r="J126" s="26"/>
      <c r="K126" s="9">
        <f t="shared" si="6"/>
        <v>0</v>
      </c>
      <c r="L126" s="9">
        <f t="shared" si="7"/>
        <v>0</v>
      </c>
    </row>
    <row r="127" spans="1:12" x14ac:dyDescent="0.3">
      <c r="A127" s="65"/>
      <c r="B127" s="27" t="s">
        <v>80</v>
      </c>
      <c r="C127" s="75" t="s">
        <v>17</v>
      </c>
      <c r="D127" s="26">
        <v>0.5</v>
      </c>
      <c r="E127" s="26">
        <f>E123*D127</f>
        <v>4</v>
      </c>
      <c r="F127" s="26"/>
      <c r="G127" s="9">
        <f t="shared" si="4"/>
        <v>0</v>
      </c>
      <c r="H127" s="26"/>
      <c r="I127" s="9">
        <f t="shared" si="5"/>
        <v>0</v>
      </c>
      <c r="J127" s="26"/>
      <c r="K127" s="9">
        <f t="shared" si="6"/>
        <v>0</v>
      </c>
      <c r="L127" s="9">
        <f t="shared" si="7"/>
        <v>0</v>
      </c>
    </row>
    <row r="128" spans="1:12" x14ac:dyDescent="0.3">
      <c r="A128" s="65"/>
      <c r="B128" s="27" t="s">
        <v>9</v>
      </c>
      <c r="C128" s="75" t="s">
        <v>0</v>
      </c>
      <c r="D128" s="26">
        <v>0.53</v>
      </c>
      <c r="E128" s="26">
        <f>E122*D128</f>
        <v>4.24</v>
      </c>
      <c r="F128" s="26"/>
      <c r="G128" s="9">
        <f t="shared" si="4"/>
        <v>0</v>
      </c>
      <c r="H128" s="26"/>
      <c r="I128" s="9">
        <f t="shared" si="5"/>
        <v>0</v>
      </c>
      <c r="J128" s="26"/>
      <c r="K128" s="9">
        <f t="shared" si="6"/>
        <v>0</v>
      </c>
      <c r="L128" s="9">
        <f t="shared" si="7"/>
        <v>0</v>
      </c>
    </row>
    <row r="129" spans="1:12" x14ac:dyDescent="0.3">
      <c r="A129" s="65" t="s">
        <v>112</v>
      </c>
      <c r="B129" s="67" t="s">
        <v>113</v>
      </c>
      <c r="C129" s="74" t="s">
        <v>30</v>
      </c>
      <c r="D129" s="98"/>
      <c r="E129" s="68">
        <v>28</v>
      </c>
      <c r="F129" s="69"/>
      <c r="G129" s="9">
        <f t="shared" si="4"/>
        <v>0</v>
      </c>
      <c r="H129" s="26"/>
      <c r="I129" s="9">
        <f t="shared" si="5"/>
        <v>0</v>
      </c>
      <c r="J129" s="26"/>
      <c r="K129" s="9">
        <f t="shared" si="6"/>
        <v>0</v>
      </c>
      <c r="L129" s="9">
        <f t="shared" si="7"/>
        <v>0</v>
      </c>
    </row>
    <row r="130" spans="1:12" x14ac:dyDescent="0.3">
      <c r="A130" s="65"/>
      <c r="B130" s="25" t="s">
        <v>10</v>
      </c>
      <c r="C130" s="64" t="s">
        <v>30</v>
      </c>
      <c r="D130" s="16">
        <v>1</v>
      </c>
      <c r="E130" s="16">
        <f>E129*D130</f>
        <v>28</v>
      </c>
      <c r="F130" s="26"/>
      <c r="G130" s="9">
        <f t="shared" si="4"/>
        <v>0</v>
      </c>
      <c r="H130" s="26"/>
      <c r="I130" s="9">
        <f t="shared" si="5"/>
        <v>0</v>
      </c>
      <c r="J130" s="26"/>
      <c r="K130" s="9">
        <f t="shared" si="6"/>
        <v>0</v>
      </c>
      <c r="L130" s="9">
        <f t="shared" si="7"/>
        <v>0</v>
      </c>
    </row>
    <row r="131" spans="1:12" x14ac:dyDescent="0.3">
      <c r="A131" s="65"/>
      <c r="B131" s="27" t="s">
        <v>117</v>
      </c>
      <c r="C131" s="64" t="s">
        <v>30</v>
      </c>
      <c r="D131" s="26">
        <v>1.1000000000000001</v>
      </c>
      <c r="E131" s="26">
        <f>D131*E129</f>
        <v>30.800000000000004</v>
      </c>
      <c r="F131" s="26"/>
      <c r="G131" s="9">
        <f t="shared" si="4"/>
        <v>0</v>
      </c>
      <c r="H131" s="26"/>
      <c r="I131" s="9">
        <f t="shared" si="5"/>
        <v>0</v>
      </c>
      <c r="J131" s="26"/>
      <c r="K131" s="9">
        <f t="shared" si="6"/>
        <v>0</v>
      </c>
      <c r="L131" s="9">
        <f t="shared" si="7"/>
        <v>0</v>
      </c>
    </row>
    <row r="132" spans="1:12" x14ac:dyDescent="0.3">
      <c r="A132" s="65"/>
      <c r="B132" s="27" t="s">
        <v>107</v>
      </c>
      <c r="C132" s="75" t="s">
        <v>12</v>
      </c>
      <c r="D132" s="26">
        <v>2</v>
      </c>
      <c r="E132" s="100">
        <f>E129*D132</f>
        <v>56</v>
      </c>
      <c r="F132" s="26"/>
      <c r="G132" s="9">
        <f t="shared" si="4"/>
        <v>0</v>
      </c>
      <c r="H132" s="26"/>
      <c r="I132" s="9">
        <f t="shared" si="5"/>
        <v>0</v>
      </c>
      <c r="J132" s="26"/>
      <c r="K132" s="9">
        <f t="shared" si="6"/>
        <v>0</v>
      </c>
      <c r="L132" s="9">
        <f t="shared" si="7"/>
        <v>0</v>
      </c>
    </row>
    <row r="133" spans="1:12" x14ac:dyDescent="0.3">
      <c r="A133" s="65"/>
      <c r="B133" s="27" t="s">
        <v>80</v>
      </c>
      <c r="C133" s="75" t="s">
        <v>17</v>
      </c>
      <c r="D133" s="26">
        <v>1</v>
      </c>
      <c r="E133" s="26">
        <f>E130*D133</f>
        <v>28</v>
      </c>
      <c r="F133" s="26"/>
      <c r="G133" s="9">
        <f t="shared" si="4"/>
        <v>0</v>
      </c>
      <c r="H133" s="26"/>
      <c r="I133" s="9">
        <f t="shared" si="5"/>
        <v>0</v>
      </c>
      <c r="J133" s="26"/>
      <c r="K133" s="9">
        <f t="shared" si="6"/>
        <v>0</v>
      </c>
      <c r="L133" s="9">
        <f t="shared" si="7"/>
        <v>0</v>
      </c>
    </row>
    <row r="134" spans="1:12" x14ac:dyDescent="0.3">
      <c r="A134" s="65"/>
      <c r="B134" s="27" t="s">
        <v>9</v>
      </c>
      <c r="C134" s="75" t="s">
        <v>0</v>
      </c>
      <c r="D134" s="26">
        <v>0.8</v>
      </c>
      <c r="E134" s="26">
        <f>E129*D134</f>
        <v>22.400000000000002</v>
      </c>
      <c r="F134" s="26"/>
      <c r="G134" s="9">
        <f t="shared" si="4"/>
        <v>0</v>
      </c>
      <c r="H134" s="26"/>
      <c r="I134" s="9">
        <f t="shared" si="5"/>
        <v>0</v>
      </c>
      <c r="J134" s="26"/>
      <c r="K134" s="9">
        <f t="shared" si="6"/>
        <v>0</v>
      </c>
      <c r="L134" s="9">
        <f t="shared" si="7"/>
        <v>0</v>
      </c>
    </row>
    <row r="135" spans="1:12" ht="27.6" x14ac:dyDescent="0.3">
      <c r="A135" s="65" t="s">
        <v>114</v>
      </c>
      <c r="B135" s="67" t="s">
        <v>115</v>
      </c>
      <c r="C135" s="74" t="s">
        <v>12</v>
      </c>
      <c r="D135" s="98"/>
      <c r="E135" s="68">
        <v>1</v>
      </c>
      <c r="F135" s="69"/>
      <c r="G135" s="9">
        <f t="shared" si="4"/>
        <v>0</v>
      </c>
      <c r="H135" s="26"/>
      <c r="I135" s="9">
        <f t="shared" si="5"/>
        <v>0</v>
      </c>
      <c r="J135" s="26"/>
      <c r="K135" s="9">
        <f t="shared" si="6"/>
        <v>0</v>
      </c>
      <c r="L135" s="9">
        <f t="shared" si="7"/>
        <v>0</v>
      </c>
    </row>
    <row r="136" spans="1:12" x14ac:dyDescent="0.3">
      <c r="A136" s="65"/>
      <c r="B136" s="25" t="s">
        <v>10</v>
      </c>
      <c r="C136" s="64" t="s">
        <v>30</v>
      </c>
      <c r="D136" s="16">
        <v>1</v>
      </c>
      <c r="E136" s="16">
        <f>E135*D136</f>
        <v>1</v>
      </c>
      <c r="F136" s="26"/>
      <c r="G136" s="9">
        <f t="shared" ref="G136:G154" si="8">F136*E136</f>
        <v>0</v>
      </c>
      <c r="H136" s="26"/>
      <c r="I136" s="9">
        <f t="shared" ref="I136:I154" si="9">H136*E136</f>
        <v>0</v>
      </c>
      <c r="J136" s="26"/>
      <c r="K136" s="9">
        <f t="shared" ref="K136:K154" si="10">J136*E136</f>
        <v>0</v>
      </c>
      <c r="L136" s="9">
        <f t="shared" ref="L136:L154" si="11">G136+I136+K136</f>
        <v>0</v>
      </c>
    </row>
    <row r="137" spans="1:12" x14ac:dyDescent="0.3">
      <c r="A137" s="65"/>
      <c r="B137" s="27" t="s">
        <v>116</v>
      </c>
      <c r="C137" s="64" t="s">
        <v>31</v>
      </c>
      <c r="D137" s="26">
        <v>3.5</v>
      </c>
      <c r="E137" s="26">
        <f>D137*E135</f>
        <v>3.5</v>
      </c>
      <c r="F137" s="26"/>
      <c r="G137" s="9">
        <f t="shared" si="8"/>
        <v>0</v>
      </c>
      <c r="H137" s="26"/>
      <c r="I137" s="9">
        <f t="shared" si="9"/>
        <v>0</v>
      </c>
      <c r="J137" s="26"/>
      <c r="K137" s="9">
        <f t="shared" si="10"/>
        <v>0</v>
      </c>
      <c r="L137" s="9">
        <f t="shared" si="11"/>
        <v>0</v>
      </c>
    </row>
    <row r="138" spans="1:12" x14ac:dyDescent="0.3">
      <c r="A138" s="65"/>
      <c r="B138" s="27" t="s">
        <v>118</v>
      </c>
      <c r="C138" s="75" t="s">
        <v>30</v>
      </c>
      <c r="D138" s="26"/>
      <c r="E138" s="100">
        <v>8</v>
      </c>
      <c r="F138" s="26"/>
      <c r="G138" s="9">
        <f t="shared" si="8"/>
        <v>0</v>
      </c>
      <c r="H138" s="26"/>
      <c r="I138" s="9">
        <f t="shared" si="9"/>
        <v>0</v>
      </c>
      <c r="J138" s="26"/>
      <c r="K138" s="9">
        <f t="shared" si="10"/>
        <v>0</v>
      </c>
      <c r="L138" s="9">
        <f t="shared" si="11"/>
        <v>0</v>
      </c>
    </row>
    <row r="139" spans="1:12" x14ac:dyDescent="0.3">
      <c r="A139" s="65"/>
      <c r="B139" s="27" t="s">
        <v>119</v>
      </c>
      <c r="C139" s="75" t="s">
        <v>17</v>
      </c>
      <c r="D139" s="26">
        <v>4</v>
      </c>
      <c r="E139" s="26">
        <f>E136*D139</f>
        <v>4</v>
      </c>
      <c r="F139" s="26"/>
      <c r="G139" s="9">
        <f t="shared" si="8"/>
        <v>0</v>
      </c>
      <c r="H139" s="26"/>
      <c r="I139" s="9">
        <f t="shared" si="9"/>
        <v>0</v>
      </c>
      <c r="J139" s="26"/>
      <c r="K139" s="9">
        <f t="shared" si="10"/>
        <v>0</v>
      </c>
      <c r="L139" s="9">
        <f t="shared" si="11"/>
        <v>0</v>
      </c>
    </row>
    <row r="140" spans="1:12" x14ac:dyDescent="0.3">
      <c r="A140" s="65"/>
      <c r="B140" s="27" t="s">
        <v>9</v>
      </c>
      <c r="C140" s="75" t="s">
        <v>0</v>
      </c>
      <c r="D140" s="26">
        <v>5</v>
      </c>
      <c r="E140" s="26">
        <f>E135*D140</f>
        <v>5</v>
      </c>
      <c r="F140" s="26"/>
      <c r="G140" s="9">
        <f t="shared" si="8"/>
        <v>0</v>
      </c>
      <c r="H140" s="26"/>
      <c r="I140" s="9">
        <f t="shared" si="9"/>
        <v>0</v>
      </c>
      <c r="J140" s="26"/>
      <c r="K140" s="9">
        <f t="shared" si="10"/>
        <v>0</v>
      </c>
      <c r="L140" s="9">
        <f t="shared" si="11"/>
        <v>0</v>
      </c>
    </row>
    <row r="141" spans="1:12" ht="27.6" x14ac:dyDescent="0.3">
      <c r="A141" s="65" t="s">
        <v>120</v>
      </c>
      <c r="B141" s="67" t="s">
        <v>121</v>
      </c>
      <c r="C141" s="74" t="s">
        <v>11</v>
      </c>
      <c r="D141" s="98"/>
      <c r="E141" s="68">
        <f>E143+E144+E145+E146+E147</f>
        <v>15.547499999999999</v>
      </c>
      <c r="F141" s="69"/>
      <c r="G141" s="9">
        <f t="shared" si="8"/>
        <v>0</v>
      </c>
      <c r="H141" s="26"/>
      <c r="I141" s="9">
        <f t="shared" si="9"/>
        <v>0</v>
      </c>
      <c r="J141" s="26"/>
      <c r="K141" s="9">
        <f t="shared" si="10"/>
        <v>0</v>
      </c>
      <c r="L141" s="9">
        <f t="shared" si="11"/>
        <v>0</v>
      </c>
    </row>
    <row r="142" spans="1:12" x14ac:dyDescent="0.3">
      <c r="A142" s="65"/>
      <c r="B142" s="25" t="s">
        <v>10</v>
      </c>
      <c r="C142" s="64" t="s">
        <v>31</v>
      </c>
      <c r="D142" s="16">
        <v>1</v>
      </c>
      <c r="E142" s="16">
        <f>E141*D142</f>
        <v>15.547499999999999</v>
      </c>
      <c r="F142" s="26"/>
      <c r="G142" s="9">
        <f t="shared" si="8"/>
        <v>0</v>
      </c>
      <c r="H142" s="26"/>
      <c r="I142" s="9">
        <f t="shared" si="9"/>
        <v>0</v>
      </c>
      <c r="J142" s="26"/>
      <c r="K142" s="9">
        <f t="shared" si="10"/>
        <v>0</v>
      </c>
      <c r="L142" s="9">
        <f t="shared" si="11"/>
        <v>0</v>
      </c>
    </row>
    <row r="143" spans="1:12" ht="27.6" x14ac:dyDescent="0.3">
      <c r="A143" s="65"/>
      <c r="B143" s="27" t="s">
        <v>122</v>
      </c>
      <c r="C143" s="64" t="s">
        <v>31</v>
      </c>
      <c r="D143" s="26"/>
      <c r="E143" s="26">
        <f>0.85*2.85</f>
        <v>2.4224999999999999</v>
      </c>
      <c r="F143" s="26"/>
      <c r="G143" s="9">
        <f t="shared" si="8"/>
        <v>0</v>
      </c>
      <c r="H143" s="26"/>
      <c r="I143" s="9">
        <f t="shared" si="9"/>
        <v>0</v>
      </c>
      <c r="J143" s="26"/>
      <c r="K143" s="9">
        <f t="shared" si="10"/>
        <v>0</v>
      </c>
      <c r="L143" s="9">
        <f t="shared" si="11"/>
        <v>0</v>
      </c>
    </row>
    <row r="144" spans="1:12" ht="27.6" x14ac:dyDescent="0.3">
      <c r="A144" s="65"/>
      <c r="B144" s="27" t="s">
        <v>126</v>
      </c>
      <c r="C144" s="64" t="s">
        <v>31</v>
      </c>
      <c r="D144" s="26"/>
      <c r="E144" s="26">
        <f>1.2*1.2</f>
        <v>1.44</v>
      </c>
      <c r="F144" s="26"/>
      <c r="G144" s="9">
        <f t="shared" si="8"/>
        <v>0</v>
      </c>
      <c r="H144" s="26"/>
      <c r="I144" s="9">
        <f t="shared" si="9"/>
        <v>0</v>
      </c>
      <c r="J144" s="26"/>
      <c r="K144" s="9">
        <f t="shared" si="10"/>
        <v>0</v>
      </c>
      <c r="L144" s="9">
        <f t="shared" si="11"/>
        <v>0</v>
      </c>
    </row>
    <row r="145" spans="1:12" ht="27.6" x14ac:dyDescent="0.3">
      <c r="A145" s="65"/>
      <c r="B145" s="27" t="s">
        <v>123</v>
      </c>
      <c r="C145" s="64" t="s">
        <v>31</v>
      </c>
      <c r="D145" s="26"/>
      <c r="E145" s="100">
        <f>2.7*2.45</f>
        <v>6.6150000000000011</v>
      </c>
      <c r="F145" s="26"/>
      <c r="G145" s="9">
        <f t="shared" si="8"/>
        <v>0</v>
      </c>
      <c r="H145" s="26"/>
      <c r="I145" s="9">
        <f t="shared" si="9"/>
        <v>0</v>
      </c>
      <c r="J145" s="26"/>
      <c r="K145" s="9">
        <f t="shared" si="10"/>
        <v>0</v>
      </c>
      <c r="L145" s="9">
        <f t="shared" si="11"/>
        <v>0</v>
      </c>
    </row>
    <row r="146" spans="1:12" ht="27.6" x14ac:dyDescent="0.3">
      <c r="A146" s="65"/>
      <c r="B146" s="27" t="s">
        <v>124</v>
      </c>
      <c r="C146" s="64" t="s">
        <v>31</v>
      </c>
      <c r="D146" s="26"/>
      <c r="E146" s="100">
        <f>2*2.4</f>
        <v>4.8</v>
      </c>
      <c r="F146" s="26"/>
      <c r="G146" s="9">
        <f t="shared" si="8"/>
        <v>0</v>
      </c>
      <c r="H146" s="26"/>
      <c r="I146" s="9">
        <f t="shared" si="9"/>
        <v>0</v>
      </c>
      <c r="J146" s="26"/>
      <c r="K146" s="9">
        <f t="shared" si="10"/>
        <v>0</v>
      </c>
      <c r="L146" s="9">
        <f t="shared" si="11"/>
        <v>0</v>
      </c>
    </row>
    <row r="147" spans="1:12" ht="27.6" x14ac:dyDescent="0.3">
      <c r="A147" s="65"/>
      <c r="B147" s="27" t="s">
        <v>125</v>
      </c>
      <c r="C147" s="64" t="s">
        <v>31</v>
      </c>
      <c r="D147" s="26"/>
      <c r="E147" s="26">
        <f>0.9*0.3</f>
        <v>0.27</v>
      </c>
      <c r="F147" s="26"/>
      <c r="G147" s="9">
        <f t="shared" si="8"/>
        <v>0</v>
      </c>
      <c r="H147" s="26"/>
      <c r="I147" s="9">
        <f t="shared" si="9"/>
        <v>0</v>
      </c>
      <c r="J147" s="26"/>
      <c r="K147" s="9">
        <f t="shared" si="10"/>
        <v>0</v>
      </c>
      <c r="L147" s="9">
        <f t="shared" si="11"/>
        <v>0</v>
      </c>
    </row>
    <row r="148" spans="1:12" x14ac:dyDescent="0.3">
      <c r="A148" s="65"/>
      <c r="B148" s="27" t="s">
        <v>119</v>
      </c>
      <c r="C148" s="75" t="s">
        <v>17</v>
      </c>
      <c r="D148" s="26">
        <v>3</v>
      </c>
      <c r="E148" s="26">
        <f>E142*D148</f>
        <v>46.642499999999998</v>
      </c>
      <c r="F148" s="26"/>
      <c r="G148" s="9">
        <f t="shared" si="8"/>
        <v>0</v>
      </c>
      <c r="H148" s="26"/>
      <c r="I148" s="9">
        <f t="shared" si="9"/>
        <v>0</v>
      </c>
      <c r="J148" s="26"/>
      <c r="K148" s="9">
        <f t="shared" si="10"/>
        <v>0</v>
      </c>
      <c r="L148" s="9">
        <f t="shared" si="11"/>
        <v>0</v>
      </c>
    </row>
    <row r="149" spans="1:12" x14ac:dyDescent="0.3">
      <c r="A149" s="65"/>
      <c r="B149" s="27" t="s">
        <v>9</v>
      </c>
      <c r="C149" s="75" t="s">
        <v>0</v>
      </c>
      <c r="D149" s="26">
        <v>0.7</v>
      </c>
      <c r="E149" s="26">
        <f>E141*D149</f>
        <v>10.883249999999999</v>
      </c>
      <c r="F149" s="26"/>
      <c r="G149" s="9">
        <f t="shared" si="8"/>
        <v>0</v>
      </c>
      <c r="H149" s="26"/>
      <c r="I149" s="9">
        <f t="shared" si="9"/>
        <v>0</v>
      </c>
      <c r="J149" s="26"/>
      <c r="K149" s="9">
        <f t="shared" si="10"/>
        <v>0</v>
      </c>
      <c r="L149" s="9">
        <f t="shared" si="11"/>
        <v>0</v>
      </c>
    </row>
    <row r="150" spans="1:12" x14ac:dyDescent="0.3">
      <c r="A150" s="65" t="s">
        <v>137</v>
      </c>
      <c r="B150" s="67" t="s">
        <v>145</v>
      </c>
      <c r="C150" s="74" t="s">
        <v>11</v>
      </c>
      <c r="D150" s="98"/>
      <c r="E150" s="68">
        <f>0.2*0.8</f>
        <v>0.16000000000000003</v>
      </c>
      <c r="F150" s="69"/>
      <c r="G150" s="9">
        <f t="shared" si="8"/>
        <v>0</v>
      </c>
      <c r="H150" s="26"/>
      <c r="I150" s="9">
        <f t="shared" si="9"/>
        <v>0</v>
      </c>
      <c r="J150" s="26"/>
      <c r="K150" s="9">
        <f t="shared" si="10"/>
        <v>0</v>
      </c>
      <c r="L150" s="9">
        <f t="shared" si="11"/>
        <v>0</v>
      </c>
    </row>
    <row r="151" spans="1:12" x14ac:dyDescent="0.3">
      <c r="A151" s="65" t="s">
        <v>138</v>
      </c>
      <c r="B151" s="15" t="s">
        <v>136</v>
      </c>
      <c r="C151" s="78" t="s">
        <v>17</v>
      </c>
      <c r="D151" s="7"/>
      <c r="E151" s="7">
        <v>8</v>
      </c>
      <c r="F151" s="8"/>
      <c r="G151" s="9">
        <f t="shared" si="8"/>
        <v>0</v>
      </c>
      <c r="H151" s="8"/>
      <c r="I151" s="9">
        <f t="shared" si="9"/>
        <v>0</v>
      </c>
      <c r="J151" s="11"/>
      <c r="K151" s="9">
        <f t="shared" si="10"/>
        <v>0</v>
      </c>
      <c r="L151" s="9">
        <f t="shared" si="11"/>
        <v>0</v>
      </c>
    </row>
    <row r="152" spans="1:12" x14ac:dyDescent="0.3">
      <c r="A152" s="65" t="s">
        <v>139</v>
      </c>
      <c r="B152" s="15" t="s">
        <v>127</v>
      </c>
      <c r="C152" s="78" t="s">
        <v>30</v>
      </c>
      <c r="D152" s="7"/>
      <c r="E152" s="7">
        <v>15</v>
      </c>
      <c r="F152" s="8"/>
      <c r="G152" s="9">
        <f t="shared" si="8"/>
        <v>0</v>
      </c>
      <c r="H152" s="8"/>
      <c r="I152" s="9">
        <f t="shared" si="9"/>
        <v>0</v>
      </c>
      <c r="J152" s="11"/>
      <c r="K152" s="9">
        <f t="shared" si="10"/>
        <v>0</v>
      </c>
      <c r="L152" s="9">
        <f t="shared" si="11"/>
        <v>0</v>
      </c>
    </row>
    <row r="153" spans="1:12" ht="27.6" x14ac:dyDescent="0.3">
      <c r="A153" s="65" t="s">
        <v>140</v>
      </c>
      <c r="B153" s="24" t="s">
        <v>40</v>
      </c>
      <c r="C153" s="64" t="s">
        <v>11</v>
      </c>
      <c r="D153" s="8"/>
      <c r="E153" s="8">
        <v>25</v>
      </c>
      <c r="F153" s="8"/>
      <c r="G153" s="9">
        <f t="shared" si="8"/>
        <v>0</v>
      </c>
      <c r="H153" s="8"/>
      <c r="I153" s="9">
        <f t="shared" si="9"/>
        <v>0</v>
      </c>
      <c r="J153" s="8"/>
      <c r="K153" s="9">
        <f t="shared" si="10"/>
        <v>0</v>
      </c>
      <c r="L153" s="9">
        <f t="shared" si="11"/>
        <v>0</v>
      </c>
    </row>
    <row r="154" spans="1:12" x14ac:dyDescent="0.3">
      <c r="A154" s="65" t="s">
        <v>212</v>
      </c>
      <c r="B154" s="116" t="s">
        <v>214</v>
      </c>
      <c r="C154" s="64" t="s">
        <v>213</v>
      </c>
      <c r="D154" s="8"/>
      <c r="E154" s="8">
        <v>28</v>
      </c>
      <c r="F154" s="8"/>
      <c r="G154" s="9">
        <f t="shared" si="8"/>
        <v>0</v>
      </c>
      <c r="H154" s="8"/>
      <c r="I154" s="9">
        <f t="shared" si="9"/>
        <v>0</v>
      </c>
      <c r="J154" s="8"/>
      <c r="K154" s="9">
        <f t="shared" si="10"/>
        <v>0</v>
      </c>
      <c r="L154" s="9">
        <f t="shared" si="11"/>
        <v>0</v>
      </c>
    </row>
    <row r="155" spans="1:12" x14ac:dyDescent="0.3">
      <c r="A155" s="12"/>
      <c r="B155" s="39" t="s">
        <v>4</v>
      </c>
      <c r="C155" s="93"/>
      <c r="D155" s="11"/>
      <c r="E155" s="8"/>
      <c r="F155" s="16"/>
      <c r="G155" s="17">
        <f>SUM(G9:G154)</f>
        <v>0</v>
      </c>
      <c r="H155" s="13"/>
      <c r="I155" s="17">
        <f>SUM(I9:I154)</f>
        <v>0</v>
      </c>
      <c r="J155" s="13"/>
      <c r="K155" s="17">
        <f>SUM(K9:K154)</f>
        <v>0</v>
      </c>
      <c r="L155" s="17">
        <f>SUM(L9:L154)</f>
        <v>0</v>
      </c>
    </row>
    <row r="156" spans="1:12" x14ac:dyDescent="0.3">
      <c r="A156" s="12"/>
      <c r="B156" s="36" t="s">
        <v>3</v>
      </c>
      <c r="C156" s="94">
        <v>0.03</v>
      </c>
      <c r="D156" s="11"/>
      <c r="E156" s="8"/>
      <c r="F156" s="16"/>
      <c r="G156" s="8"/>
      <c r="H156" s="8"/>
      <c r="I156" s="8"/>
      <c r="J156" s="8"/>
      <c r="K156" s="9"/>
      <c r="L156" s="9">
        <f>G155*C156</f>
        <v>0</v>
      </c>
    </row>
    <row r="157" spans="1:12" x14ac:dyDescent="0.3">
      <c r="A157" s="38"/>
      <c r="B157" s="88" t="s">
        <v>4</v>
      </c>
      <c r="C157" s="93"/>
      <c r="D157" s="18"/>
      <c r="E157" s="19"/>
      <c r="F157" s="20"/>
      <c r="G157" s="19"/>
      <c r="H157" s="20"/>
      <c r="I157" s="20"/>
      <c r="J157" s="19"/>
      <c r="K157" s="21"/>
      <c r="L157" s="22">
        <f>L156+L155</f>
        <v>0</v>
      </c>
    </row>
    <row r="158" spans="1:12" x14ac:dyDescent="0.3">
      <c r="A158" s="38"/>
      <c r="B158" s="89" t="s">
        <v>5</v>
      </c>
      <c r="C158" s="95">
        <v>0.1</v>
      </c>
      <c r="D158" s="18"/>
      <c r="E158" s="19"/>
      <c r="F158" s="20"/>
      <c r="G158" s="19"/>
      <c r="H158" s="20"/>
      <c r="I158" s="20"/>
      <c r="J158" s="19"/>
      <c r="K158" s="21"/>
      <c r="L158" s="22">
        <f>L157*C158</f>
        <v>0</v>
      </c>
    </row>
    <row r="159" spans="1:12" x14ac:dyDescent="0.3">
      <c r="A159" s="38"/>
      <c r="B159" s="90" t="s">
        <v>4</v>
      </c>
      <c r="C159" s="96"/>
      <c r="D159" s="18"/>
      <c r="E159" s="19"/>
      <c r="F159" s="20"/>
      <c r="G159" s="19"/>
      <c r="H159" s="20"/>
      <c r="I159" s="20"/>
      <c r="J159" s="19"/>
      <c r="K159" s="21"/>
      <c r="L159" s="22">
        <f>L158+L157</f>
        <v>0</v>
      </c>
    </row>
    <row r="160" spans="1:12" x14ac:dyDescent="0.3">
      <c r="A160" s="12"/>
      <c r="B160" s="89" t="s">
        <v>34</v>
      </c>
      <c r="C160" s="95">
        <v>0.08</v>
      </c>
      <c r="D160" s="18"/>
      <c r="E160" s="8"/>
      <c r="F160" s="16"/>
      <c r="G160" s="8"/>
      <c r="H160" s="16"/>
      <c r="I160" s="16"/>
      <c r="J160" s="8"/>
      <c r="K160" s="9"/>
      <c r="L160" s="9">
        <f>L159*C160</f>
        <v>0</v>
      </c>
    </row>
    <row r="161" spans="1:12" x14ac:dyDescent="0.3">
      <c r="A161" s="12"/>
      <c r="B161" s="90" t="s">
        <v>4</v>
      </c>
      <c r="C161" s="96"/>
      <c r="D161" s="23"/>
      <c r="E161" s="8"/>
      <c r="F161" s="16"/>
      <c r="G161" s="8"/>
      <c r="H161" s="16"/>
      <c r="I161" s="16"/>
      <c r="J161" s="8"/>
      <c r="K161" s="9"/>
      <c r="L161" s="9">
        <f>L160+L159</f>
        <v>0</v>
      </c>
    </row>
    <row r="162" spans="1:12" x14ac:dyDescent="0.3">
      <c r="A162" s="12"/>
      <c r="B162" s="89" t="s">
        <v>6</v>
      </c>
      <c r="C162" s="94">
        <v>0.03</v>
      </c>
      <c r="D162" s="11"/>
      <c r="E162" s="8"/>
      <c r="F162" s="16"/>
      <c r="G162" s="8"/>
      <c r="H162" s="16"/>
      <c r="I162" s="16"/>
      <c r="J162" s="8"/>
      <c r="K162" s="9"/>
      <c r="L162" s="9">
        <f>L161*C162</f>
        <v>0</v>
      </c>
    </row>
    <row r="163" spans="1:12" x14ac:dyDescent="0.3">
      <c r="A163" s="12"/>
      <c r="B163" s="90" t="s">
        <v>32</v>
      </c>
      <c r="C163" s="93"/>
      <c r="D163" s="11"/>
      <c r="E163" s="8"/>
      <c r="F163" s="16"/>
      <c r="G163" s="8"/>
      <c r="H163" s="8"/>
      <c r="I163" s="8"/>
      <c r="J163" s="8"/>
      <c r="K163" s="9"/>
      <c r="L163" s="9">
        <f>L162+L161</f>
        <v>0</v>
      </c>
    </row>
    <row r="164" spans="1:12" x14ac:dyDescent="0.3">
      <c r="A164" s="12"/>
      <c r="B164" s="10" t="s">
        <v>33</v>
      </c>
      <c r="C164" s="94">
        <v>0.18</v>
      </c>
      <c r="D164" s="11"/>
      <c r="E164" s="11"/>
      <c r="F164" s="11"/>
      <c r="G164" s="11"/>
      <c r="H164" s="11"/>
      <c r="I164" s="11"/>
      <c r="J164" s="11"/>
      <c r="K164" s="11"/>
      <c r="L164" s="71">
        <f>L163*C164</f>
        <v>0</v>
      </c>
    </row>
    <row r="165" spans="1:12" x14ac:dyDescent="0.3">
      <c r="A165" s="12"/>
      <c r="B165" s="37" t="s">
        <v>7</v>
      </c>
      <c r="C165" s="5"/>
      <c r="D165" s="11"/>
      <c r="E165" s="11"/>
      <c r="F165" s="11"/>
      <c r="G165" s="11"/>
      <c r="H165" s="11"/>
      <c r="I165" s="11"/>
      <c r="J165" s="11"/>
      <c r="K165" s="11"/>
      <c r="L165" s="23">
        <f>SUM(L163:L164)</f>
        <v>0</v>
      </c>
    </row>
  </sheetData>
  <mergeCells count="12">
    <mergeCell ref="L4:L5"/>
    <mergeCell ref="A2:L2"/>
    <mergeCell ref="H3:J3"/>
    <mergeCell ref="A4:A5"/>
    <mergeCell ref="B4:B5"/>
    <mergeCell ref="C4:C5"/>
    <mergeCell ref="D4:D5"/>
    <mergeCell ref="E4:E5"/>
    <mergeCell ref="F4:G4"/>
    <mergeCell ref="H4:I4"/>
    <mergeCell ref="J4:K4"/>
    <mergeCell ref="K3:L3"/>
  </mergeCells>
  <conditionalFormatting sqref="C44">
    <cfRule type="cellIs" dxfId="22" priority="2" stopIfTrue="1" operator="equal">
      <formula>8223.307275</formula>
    </cfRule>
  </conditionalFormatting>
  <conditionalFormatting sqref="C56">
    <cfRule type="cellIs" dxfId="21" priority="1" stopIfTrue="1" operator="equal">
      <formula>8223.307275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7172D3-9881-489E-A7CB-CE72D21FC9C9}">
  <sheetPr>
    <tabColor theme="6" tint="-0.249977111117893"/>
  </sheetPr>
  <dimension ref="A1:L160"/>
  <sheetViews>
    <sheetView workbookViewId="0">
      <selection activeCell="I12" sqref="I12"/>
    </sheetView>
  </sheetViews>
  <sheetFormatPr defaultRowHeight="14.4" x14ac:dyDescent="0.3"/>
  <cols>
    <col min="1" max="1" width="4.44140625" customWidth="1"/>
    <col min="2" max="2" width="66.21875" customWidth="1"/>
    <col min="4" max="4" width="9.6640625" customWidth="1"/>
    <col min="5" max="5" width="9.33203125" customWidth="1"/>
    <col min="7" max="7" width="11.21875" customWidth="1"/>
    <col min="9" max="9" width="11.5546875" customWidth="1"/>
    <col min="11" max="11" width="10.77734375" customWidth="1"/>
    <col min="12" max="12" width="13.5546875" customWidth="1"/>
  </cols>
  <sheetData>
    <row r="1" spans="1:12" ht="16.8" customHeight="1" x14ac:dyDescent="0.3">
      <c r="A1" s="4"/>
      <c r="B1" s="91" t="s">
        <v>29</v>
      </c>
      <c r="C1" s="4"/>
      <c r="D1" s="4"/>
      <c r="E1" s="4"/>
      <c r="F1" s="1"/>
      <c r="G1" s="1"/>
      <c r="H1" s="2"/>
      <c r="I1" s="1"/>
      <c r="J1" s="1"/>
      <c r="K1" s="1"/>
      <c r="L1" s="1"/>
    </row>
    <row r="2" spans="1:12" ht="19.8" customHeight="1" x14ac:dyDescent="0.3">
      <c r="A2" s="122" t="s">
        <v>146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</row>
    <row r="3" spans="1:12" ht="14.4" customHeight="1" x14ac:dyDescent="0.3">
      <c r="A3" s="54"/>
      <c r="B3" s="54" t="s">
        <v>128</v>
      </c>
      <c r="C3" s="54"/>
      <c r="D3" s="54"/>
      <c r="E3" s="54"/>
      <c r="F3" s="54"/>
      <c r="G3" s="3"/>
      <c r="H3" s="123" t="s">
        <v>8</v>
      </c>
      <c r="I3" s="123"/>
      <c r="J3" s="123"/>
      <c r="K3" s="133">
        <f>L160</f>
        <v>0</v>
      </c>
      <c r="L3" s="133"/>
    </row>
    <row r="4" spans="1:12" ht="14.4" customHeight="1" x14ac:dyDescent="0.3">
      <c r="A4" s="124" t="s">
        <v>18</v>
      </c>
      <c r="B4" s="124" t="s">
        <v>19</v>
      </c>
      <c r="C4" s="124" t="s">
        <v>20</v>
      </c>
      <c r="D4" s="126" t="s">
        <v>21</v>
      </c>
      <c r="E4" s="126" t="s">
        <v>22</v>
      </c>
      <c r="F4" s="128" t="s">
        <v>23</v>
      </c>
      <c r="G4" s="129"/>
      <c r="H4" s="130" t="s">
        <v>24</v>
      </c>
      <c r="I4" s="129"/>
      <c r="J4" s="131" t="s">
        <v>25</v>
      </c>
      <c r="K4" s="132"/>
      <c r="L4" s="124" t="s">
        <v>4</v>
      </c>
    </row>
    <row r="5" spans="1:12" x14ac:dyDescent="0.3">
      <c r="A5" s="125"/>
      <c r="B5" s="125"/>
      <c r="C5" s="125"/>
      <c r="D5" s="127"/>
      <c r="E5" s="127"/>
      <c r="F5" s="55" t="s">
        <v>26</v>
      </c>
      <c r="G5" s="55" t="s">
        <v>4</v>
      </c>
      <c r="H5" s="55" t="s">
        <v>26</v>
      </c>
      <c r="I5" s="55" t="s">
        <v>4</v>
      </c>
      <c r="J5" s="55" t="s">
        <v>26</v>
      </c>
      <c r="K5" s="55" t="s">
        <v>4</v>
      </c>
      <c r="L5" s="125"/>
    </row>
    <row r="6" spans="1:12" x14ac:dyDescent="0.3">
      <c r="A6" s="56">
        <v>1</v>
      </c>
      <c r="B6" s="57">
        <v>2</v>
      </c>
      <c r="C6" s="57">
        <v>3</v>
      </c>
      <c r="D6" s="57">
        <v>4</v>
      </c>
      <c r="E6" s="57">
        <v>5</v>
      </c>
      <c r="F6" s="57">
        <v>6</v>
      </c>
      <c r="G6" s="57">
        <v>7</v>
      </c>
      <c r="H6" s="57">
        <v>8</v>
      </c>
      <c r="I6" s="57">
        <v>9</v>
      </c>
      <c r="J6" s="57">
        <v>10</v>
      </c>
      <c r="K6" s="57">
        <v>11</v>
      </c>
      <c r="L6" s="57">
        <v>12</v>
      </c>
    </row>
    <row r="7" spans="1:12" ht="20.399999999999999" customHeight="1" x14ac:dyDescent="0.3">
      <c r="A7" s="56"/>
      <c r="B7" s="70" t="s">
        <v>147</v>
      </c>
      <c r="C7" s="66"/>
      <c r="D7" s="57"/>
      <c r="E7" s="57"/>
      <c r="F7" s="57"/>
      <c r="G7" s="57"/>
      <c r="H7" s="57"/>
      <c r="I7" s="57"/>
      <c r="J7" s="57"/>
      <c r="K7" s="57"/>
      <c r="L7" s="57"/>
    </row>
    <row r="8" spans="1:12" ht="30.6" customHeight="1" x14ac:dyDescent="0.3">
      <c r="A8" s="12">
        <v>1</v>
      </c>
      <c r="B8" s="67" t="s">
        <v>134</v>
      </c>
      <c r="C8" s="74" t="s">
        <v>11</v>
      </c>
      <c r="D8" s="98"/>
      <c r="E8" s="68">
        <f>23*0.8+1.6</f>
        <v>20.000000000000004</v>
      </c>
      <c r="F8" s="69"/>
      <c r="G8" s="9">
        <f t="shared" ref="G8:G71" si="0">F8*E8</f>
        <v>0</v>
      </c>
      <c r="H8" s="26"/>
      <c r="I8" s="9">
        <f t="shared" ref="I8:I71" si="1">H8*E8</f>
        <v>0</v>
      </c>
      <c r="J8" s="26"/>
      <c r="K8" s="9">
        <f t="shared" ref="K8:K71" si="2">J8*E8</f>
        <v>0</v>
      </c>
      <c r="L8" s="9">
        <f t="shared" ref="L8:L71" si="3">G8+I8+K8</f>
        <v>0</v>
      </c>
    </row>
    <row r="9" spans="1:12" x14ac:dyDescent="0.3">
      <c r="A9" s="12"/>
      <c r="B9" s="25" t="s">
        <v>10</v>
      </c>
      <c r="C9" s="64" t="s">
        <v>31</v>
      </c>
      <c r="D9" s="16">
        <v>1</v>
      </c>
      <c r="E9" s="16">
        <f>E8*D9</f>
        <v>20.000000000000004</v>
      </c>
      <c r="F9" s="26"/>
      <c r="G9" s="9">
        <f t="shared" si="0"/>
        <v>0</v>
      </c>
      <c r="H9" s="26"/>
      <c r="I9" s="9">
        <f t="shared" si="1"/>
        <v>0</v>
      </c>
      <c r="J9" s="26"/>
      <c r="K9" s="9">
        <f t="shared" si="2"/>
        <v>0</v>
      </c>
      <c r="L9" s="9">
        <f t="shared" si="3"/>
        <v>0</v>
      </c>
    </row>
    <row r="10" spans="1:12" x14ac:dyDescent="0.3">
      <c r="A10" s="12"/>
      <c r="B10" s="27" t="s">
        <v>73</v>
      </c>
      <c r="C10" s="75" t="s">
        <v>54</v>
      </c>
      <c r="D10" s="26">
        <v>0.125</v>
      </c>
      <c r="E10" s="26">
        <f>D10*E8</f>
        <v>2.5000000000000004</v>
      </c>
      <c r="F10" s="26"/>
      <c r="G10" s="9">
        <f t="shared" si="0"/>
        <v>0</v>
      </c>
      <c r="H10" s="26"/>
      <c r="I10" s="9">
        <f t="shared" si="1"/>
        <v>0</v>
      </c>
      <c r="J10" s="26"/>
      <c r="K10" s="9">
        <f t="shared" si="2"/>
        <v>0</v>
      </c>
      <c r="L10" s="9">
        <f t="shared" si="3"/>
        <v>0</v>
      </c>
    </row>
    <row r="11" spans="1:12" x14ac:dyDescent="0.3">
      <c r="A11" s="12"/>
      <c r="B11" s="27" t="s">
        <v>71</v>
      </c>
      <c r="C11" s="64" t="s">
        <v>30</v>
      </c>
      <c r="D11" s="26">
        <v>1.05</v>
      </c>
      <c r="E11" s="26">
        <f>D11*E9</f>
        <v>21.000000000000004</v>
      </c>
      <c r="F11" s="26"/>
      <c r="G11" s="9">
        <f t="shared" si="0"/>
        <v>0</v>
      </c>
      <c r="H11" s="26"/>
      <c r="I11" s="9">
        <f t="shared" si="1"/>
        <v>0</v>
      </c>
      <c r="J11" s="26"/>
      <c r="K11" s="9">
        <f t="shared" si="2"/>
        <v>0</v>
      </c>
      <c r="L11" s="9">
        <f t="shared" si="3"/>
        <v>0</v>
      </c>
    </row>
    <row r="12" spans="1:12" ht="27.6" x14ac:dyDescent="0.3">
      <c r="A12" s="12"/>
      <c r="B12" s="27" t="s">
        <v>77</v>
      </c>
      <c r="C12" s="64" t="s">
        <v>31</v>
      </c>
      <c r="D12" s="26">
        <v>1</v>
      </c>
      <c r="E12" s="26">
        <f>E8*D12</f>
        <v>20.000000000000004</v>
      </c>
      <c r="F12" s="26"/>
      <c r="G12" s="9">
        <f t="shared" si="0"/>
        <v>0</v>
      </c>
      <c r="H12" s="26"/>
      <c r="I12" s="9">
        <f>H12*E12</f>
        <v>0</v>
      </c>
      <c r="J12" s="26"/>
      <c r="K12" s="9">
        <f t="shared" si="2"/>
        <v>0</v>
      </c>
      <c r="L12" s="9">
        <f t="shared" si="3"/>
        <v>0</v>
      </c>
    </row>
    <row r="13" spans="1:12" x14ac:dyDescent="0.3">
      <c r="A13" s="12"/>
      <c r="B13" s="27" t="s">
        <v>72</v>
      </c>
      <c r="C13" s="75" t="s">
        <v>54</v>
      </c>
      <c r="D13" s="26">
        <v>0.15</v>
      </c>
      <c r="E13" s="26">
        <f>D13*E11</f>
        <v>3.1500000000000004</v>
      </c>
      <c r="F13" s="26"/>
      <c r="G13" s="9">
        <f t="shared" si="0"/>
        <v>0</v>
      </c>
      <c r="H13" s="26"/>
      <c r="I13" s="9">
        <f t="shared" si="1"/>
        <v>0</v>
      </c>
      <c r="J13" s="26"/>
      <c r="K13" s="9">
        <f t="shared" si="2"/>
        <v>0</v>
      </c>
      <c r="L13" s="9">
        <f t="shared" si="3"/>
        <v>0</v>
      </c>
    </row>
    <row r="14" spans="1:12" x14ac:dyDescent="0.3">
      <c r="A14" s="12"/>
      <c r="B14" s="27" t="s">
        <v>74</v>
      </c>
      <c r="C14" s="64" t="s">
        <v>31</v>
      </c>
      <c r="D14" s="26">
        <v>1.05</v>
      </c>
      <c r="E14" s="26">
        <f>E8*D14</f>
        <v>21.000000000000004</v>
      </c>
      <c r="F14" s="26"/>
      <c r="G14" s="9">
        <f t="shared" si="0"/>
        <v>0</v>
      </c>
      <c r="H14" s="26"/>
      <c r="I14" s="9">
        <f t="shared" si="1"/>
        <v>0</v>
      </c>
      <c r="J14" s="26"/>
      <c r="K14" s="9">
        <f t="shared" si="2"/>
        <v>0</v>
      </c>
      <c r="L14" s="9">
        <f t="shared" si="3"/>
        <v>0</v>
      </c>
    </row>
    <row r="15" spans="1:12" x14ac:dyDescent="0.3">
      <c r="A15" s="12"/>
      <c r="B15" s="27" t="s">
        <v>9</v>
      </c>
      <c r="C15" s="75" t="s">
        <v>0</v>
      </c>
      <c r="D15" s="26">
        <v>1</v>
      </c>
      <c r="E15" s="26">
        <f>E8*D15</f>
        <v>20.000000000000004</v>
      </c>
      <c r="F15" s="26"/>
      <c r="G15" s="9">
        <f t="shared" si="0"/>
        <v>0</v>
      </c>
      <c r="H15" s="26"/>
      <c r="I15" s="9">
        <f t="shared" si="1"/>
        <v>0</v>
      </c>
      <c r="J15" s="26"/>
      <c r="K15" s="9">
        <f t="shared" si="2"/>
        <v>0</v>
      </c>
      <c r="L15" s="9">
        <f t="shared" si="3"/>
        <v>0</v>
      </c>
    </row>
    <row r="16" spans="1:12" ht="19.8" customHeight="1" x14ac:dyDescent="0.3">
      <c r="A16" s="59">
        <v>2</v>
      </c>
      <c r="B16" s="60" t="s">
        <v>48</v>
      </c>
      <c r="C16" s="74" t="s">
        <v>11</v>
      </c>
      <c r="D16" s="61"/>
      <c r="E16" s="62">
        <v>5</v>
      </c>
      <c r="F16" s="63"/>
      <c r="G16" s="9">
        <f t="shared" si="0"/>
        <v>0</v>
      </c>
      <c r="H16" s="30"/>
      <c r="I16" s="9">
        <f t="shared" si="1"/>
        <v>0</v>
      </c>
      <c r="J16" s="30"/>
      <c r="K16" s="9">
        <f t="shared" si="2"/>
        <v>0</v>
      </c>
      <c r="L16" s="9">
        <f t="shared" si="3"/>
        <v>0</v>
      </c>
    </row>
    <row r="17" spans="1:12" x14ac:dyDescent="0.3">
      <c r="A17" s="59"/>
      <c r="B17" s="25" t="s">
        <v>10</v>
      </c>
      <c r="C17" s="64" t="s">
        <v>31</v>
      </c>
      <c r="D17" s="16">
        <v>1</v>
      </c>
      <c r="E17" s="16">
        <f>D17*E16</f>
        <v>5</v>
      </c>
      <c r="F17" s="26"/>
      <c r="G17" s="9">
        <f t="shared" si="0"/>
        <v>0</v>
      </c>
      <c r="H17" s="26"/>
      <c r="I17" s="9">
        <f t="shared" si="1"/>
        <v>0</v>
      </c>
      <c r="J17" s="31"/>
      <c r="K17" s="9">
        <f t="shared" si="2"/>
        <v>0</v>
      </c>
      <c r="L17" s="9">
        <f t="shared" si="3"/>
        <v>0</v>
      </c>
    </row>
    <row r="18" spans="1:12" x14ac:dyDescent="0.3">
      <c r="A18" s="65"/>
      <c r="B18" s="27" t="s">
        <v>49</v>
      </c>
      <c r="C18" s="75" t="s">
        <v>30</v>
      </c>
      <c r="D18" s="26">
        <v>0.05</v>
      </c>
      <c r="E18" s="26">
        <f>E16*D18:D1092</f>
        <v>0.25</v>
      </c>
      <c r="F18" s="26"/>
      <c r="G18" s="9">
        <f t="shared" si="0"/>
        <v>0</v>
      </c>
      <c r="H18" s="26"/>
      <c r="I18" s="9">
        <f t="shared" si="1"/>
        <v>0</v>
      </c>
      <c r="J18" s="26"/>
      <c r="K18" s="9">
        <f t="shared" si="2"/>
        <v>0</v>
      </c>
      <c r="L18" s="9">
        <f t="shared" si="3"/>
        <v>0</v>
      </c>
    </row>
    <row r="19" spans="1:12" ht="20.399999999999999" customHeight="1" x14ac:dyDescent="0.3">
      <c r="A19" s="65"/>
      <c r="B19" s="27" t="s">
        <v>51</v>
      </c>
      <c r="C19" s="75" t="s">
        <v>1</v>
      </c>
      <c r="D19" s="26">
        <v>3.5</v>
      </c>
      <c r="E19" s="26">
        <f>E16*D19</f>
        <v>17.5</v>
      </c>
      <c r="F19" s="26"/>
      <c r="G19" s="9">
        <f t="shared" si="0"/>
        <v>0</v>
      </c>
      <c r="H19" s="26"/>
      <c r="I19" s="9">
        <f t="shared" si="1"/>
        <v>0</v>
      </c>
      <c r="J19" s="26"/>
      <c r="K19" s="9">
        <f t="shared" si="2"/>
        <v>0</v>
      </c>
      <c r="L19" s="9">
        <f t="shared" si="3"/>
        <v>0</v>
      </c>
    </row>
    <row r="20" spans="1:12" x14ac:dyDescent="0.3">
      <c r="A20" s="65"/>
      <c r="B20" s="27" t="s">
        <v>52</v>
      </c>
      <c r="C20" s="75" t="s">
        <v>1</v>
      </c>
      <c r="D20" s="26">
        <v>0.63</v>
      </c>
      <c r="E20" s="26">
        <f>E17*D20</f>
        <v>3.15</v>
      </c>
      <c r="F20" s="26"/>
      <c r="G20" s="9">
        <f t="shared" si="0"/>
        <v>0</v>
      </c>
      <c r="H20" s="26"/>
      <c r="I20" s="9">
        <f t="shared" si="1"/>
        <v>0</v>
      </c>
      <c r="J20" s="26"/>
      <c r="K20" s="9">
        <f t="shared" si="2"/>
        <v>0</v>
      </c>
      <c r="L20" s="9">
        <f t="shared" si="3"/>
        <v>0</v>
      </c>
    </row>
    <row r="21" spans="1:12" x14ac:dyDescent="0.3">
      <c r="A21" s="65"/>
      <c r="B21" s="84" t="s">
        <v>9</v>
      </c>
      <c r="C21" s="64" t="s">
        <v>0</v>
      </c>
      <c r="D21" s="16">
        <v>0.5</v>
      </c>
      <c r="E21" s="16">
        <f>D21*E16</f>
        <v>2.5</v>
      </c>
      <c r="F21" s="16"/>
      <c r="G21" s="9">
        <f t="shared" si="0"/>
        <v>0</v>
      </c>
      <c r="H21" s="16"/>
      <c r="I21" s="9">
        <f t="shared" si="1"/>
        <v>0</v>
      </c>
      <c r="J21" s="16"/>
      <c r="K21" s="9">
        <f t="shared" si="2"/>
        <v>0</v>
      </c>
      <c r="L21" s="9">
        <f t="shared" si="3"/>
        <v>0</v>
      </c>
    </row>
    <row r="22" spans="1:12" ht="27.6" x14ac:dyDescent="0.3">
      <c r="A22" s="12">
        <v>3</v>
      </c>
      <c r="B22" s="67" t="s">
        <v>66</v>
      </c>
      <c r="C22" s="97" t="s">
        <v>54</v>
      </c>
      <c r="D22" s="98"/>
      <c r="E22" s="68">
        <v>0.35</v>
      </c>
      <c r="F22" s="69"/>
      <c r="G22" s="9">
        <f t="shared" si="0"/>
        <v>0</v>
      </c>
      <c r="H22" s="26"/>
      <c r="I22" s="9">
        <f t="shared" si="1"/>
        <v>0</v>
      </c>
      <c r="J22" s="26"/>
      <c r="K22" s="9">
        <f t="shared" si="2"/>
        <v>0</v>
      </c>
      <c r="L22" s="9">
        <f t="shared" si="3"/>
        <v>0</v>
      </c>
    </row>
    <row r="23" spans="1:12" x14ac:dyDescent="0.3">
      <c r="A23" s="12"/>
      <c r="B23" s="25" t="s">
        <v>10</v>
      </c>
      <c r="C23" s="64" t="s">
        <v>31</v>
      </c>
      <c r="D23" s="16">
        <v>1</v>
      </c>
      <c r="E23" s="16">
        <f>E22*D23</f>
        <v>0.35</v>
      </c>
      <c r="F23" s="26"/>
      <c r="G23" s="9">
        <f t="shared" si="0"/>
        <v>0</v>
      </c>
      <c r="H23" s="26"/>
      <c r="I23" s="9">
        <f t="shared" si="1"/>
        <v>0</v>
      </c>
      <c r="J23" s="26"/>
      <c r="K23" s="9">
        <f t="shared" si="2"/>
        <v>0</v>
      </c>
      <c r="L23" s="9">
        <f t="shared" si="3"/>
        <v>0</v>
      </c>
    </row>
    <row r="24" spans="1:12" x14ac:dyDescent="0.3">
      <c r="A24" s="12"/>
      <c r="B24" s="27" t="s">
        <v>53</v>
      </c>
      <c r="C24" s="75" t="s">
        <v>54</v>
      </c>
      <c r="D24" s="26">
        <v>1.2</v>
      </c>
      <c r="E24" s="26">
        <f>D24*E22</f>
        <v>0.42</v>
      </c>
      <c r="F24" s="26"/>
      <c r="G24" s="9">
        <f t="shared" si="0"/>
        <v>0</v>
      </c>
      <c r="H24" s="26"/>
      <c r="I24" s="9">
        <f t="shared" si="1"/>
        <v>0</v>
      </c>
      <c r="J24" s="26"/>
      <c r="K24" s="9">
        <f t="shared" si="2"/>
        <v>0</v>
      </c>
      <c r="L24" s="9">
        <f t="shared" si="3"/>
        <v>0</v>
      </c>
    </row>
    <row r="25" spans="1:12" x14ac:dyDescent="0.3">
      <c r="A25" s="12"/>
      <c r="B25" s="27" t="s">
        <v>56</v>
      </c>
      <c r="C25" s="64" t="s">
        <v>31</v>
      </c>
      <c r="D25" s="26">
        <v>0.5</v>
      </c>
      <c r="E25" s="26">
        <f>D25*E23</f>
        <v>0.17499999999999999</v>
      </c>
      <c r="F25" s="26"/>
      <c r="G25" s="9">
        <f t="shared" si="0"/>
        <v>0</v>
      </c>
      <c r="H25" s="26"/>
      <c r="I25" s="9">
        <f t="shared" si="1"/>
        <v>0</v>
      </c>
      <c r="J25" s="26"/>
      <c r="K25" s="9">
        <f t="shared" si="2"/>
        <v>0</v>
      </c>
      <c r="L25" s="9">
        <f t="shared" si="3"/>
        <v>0</v>
      </c>
    </row>
    <row r="26" spans="1:12" x14ac:dyDescent="0.3">
      <c r="A26" s="12"/>
      <c r="B26" s="27" t="s">
        <v>55</v>
      </c>
      <c r="C26" s="75" t="s">
        <v>30</v>
      </c>
      <c r="D26" s="26"/>
      <c r="E26" s="26">
        <v>8</v>
      </c>
      <c r="F26" s="26"/>
      <c r="G26" s="9">
        <f t="shared" si="0"/>
        <v>0</v>
      </c>
      <c r="H26" s="26"/>
      <c r="I26" s="9">
        <f t="shared" si="1"/>
        <v>0</v>
      </c>
      <c r="J26" s="26"/>
      <c r="K26" s="9">
        <f t="shared" si="2"/>
        <v>0</v>
      </c>
      <c r="L26" s="9">
        <f t="shared" si="3"/>
        <v>0</v>
      </c>
    </row>
    <row r="27" spans="1:12" x14ac:dyDescent="0.3">
      <c r="A27" s="12"/>
      <c r="B27" s="27" t="s">
        <v>9</v>
      </c>
      <c r="C27" s="75" t="s">
        <v>0</v>
      </c>
      <c r="D27" s="26">
        <v>4</v>
      </c>
      <c r="E27" s="26">
        <f>E22*D27</f>
        <v>1.4</v>
      </c>
      <c r="F27" s="26"/>
      <c r="G27" s="9">
        <f t="shared" si="0"/>
        <v>0</v>
      </c>
      <c r="H27" s="26"/>
      <c r="I27" s="9">
        <f t="shared" si="1"/>
        <v>0</v>
      </c>
      <c r="J27" s="26"/>
      <c r="K27" s="9">
        <f t="shared" si="2"/>
        <v>0</v>
      </c>
      <c r="L27" s="9">
        <f t="shared" si="3"/>
        <v>0</v>
      </c>
    </row>
    <row r="28" spans="1:12" ht="27.6" x14ac:dyDescent="0.3">
      <c r="A28" s="59">
        <v>4</v>
      </c>
      <c r="B28" s="60" t="s">
        <v>62</v>
      </c>
      <c r="C28" s="74" t="s">
        <v>37</v>
      </c>
      <c r="D28" s="62"/>
      <c r="E28" s="62">
        <f>1.3*4+1.15*4+1.35*3.85+1.8*1.2</f>
        <v>17.157500000000002</v>
      </c>
      <c r="F28" s="63"/>
      <c r="G28" s="9">
        <f t="shared" si="0"/>
        <v>0</v>
      </c>
      <c r="H28" s="30"/>
      <c r="I28" s="9">
        <f t="shared" si="1"/>
        <v>0</v>
      </c>
      <c r="J28" s="30"/>
      <c r="K28" s="9">
        <f t="shared" si="2"/>
        <v>0</v>
      </c>
      <c r="L28" s="9">
        <f t="shared" si="3"/>
        <v>0</v>
      </c>
    </row>
    <row r="29" spans="1:12" x14ac:dyDescent="0.3">
      <c r="A29" s="59"/>
      <c r="B29" s="25" t="s">
        <v>10</v>
      </c>
      <c r="C29" s="64" t="s">
        <v>31</v>
      </c>
      <c r="D29" s="16">
        <v>1</v>
      </c>
      <c r="E29" s="16">
        <f>D29*E28</f>
        <v>17.157500000000002</v>
      </c>
      <c r="F29" s="26"/>
      <c r="G29" s="9">
        <f t="shared" si="0"/>
        <v>0</v>
      </c>
      <c r="H29" s="26"/>
      <c r="I29" s="9">
        <f t="shared" si="1"/>
        <v>0</v>
      </c>
      <c r="J29" s="31"/>
      <c r="K29" s="9">
        <f t="shared" si="2"/>
        <v>0</v>
      </c>
      <c r="L29" s="9">
        <f t="shared" si="3"/>
        <v>0</v>
      </c>
    </row>
    <row r="30" spans="1:12" x14ac:dyDescent="0.3">
      <c r="A30" s="65"/>
      <c r="B30" s="27" t="s">
        <v>63</v>
      </c>
      <c r="C30" s="75" t="s">
        <v>54</v>
      </c>
      <c r="D30" s="26">
        <v>7.4999999999999997E-2</v>
      </c>
      <c r="E30" s="26">
        <f>E28*D30:D1104</f>
        <v>1.2868125000000001</v>
      </c>
      <c r="F30" s="26"/>
      <c r="G30" s="9">
        <f t="shared" si="0"/>
        <v>0</v>
      </c>
      <c r="H30" s="26"/>
      <c r="I30" s="9">
        <f t="shared" si="1"/>
        <v>0</v>
      </c>
      <c r="J30" s="26"/>
      <c r="K30" s="9">
        <f t="shared" si="2"/>
        <v>0</v>
      </c>
      <c r="L30" s="9">
        <f t="shared" si="3"/>
        <v>0</v>
      </c>
    </row>
    <row r="31" spans="1:12" x14ac:dyDescent="0.3">
      <c r="A31" s="65"/>
      <c r="B31" s="84" t="s">
        <v>9</v>
      </c>
      <c r="C31" s="64" t="s">
        <v>0</v>
      </c>
      <c r="D31" s="16">
        <v>0.5</v>
      </c>
      <c r="E31" s="16">
        <f>D31*E28</f>
        <v>8.5787500000000012</v>
      </c>
      <c r="F31" s="16"/>
      <c r="G31" s="9">
        <f t="shared" si="0"/>
        <v>0</v>
      </c>
      <c r="H31" s="16"/>
      <c r="I31" s="9">
        <f t="shared" si="1"/>
        <v>0</v>
      </c>
      <c r="J31" s="16"/>
      <c r="K31" s="9">
        <f t="shared" si="2"/>
        <v>0</v>
      </c>
      <c r="L31" s="9">
        <f t="shared" si="3"/>
        <v>0</v>
      </c>
    </row>
    <row r="32" spans="1:12" x14ac:dyDescent="0.3">
      <c r="A32" s="59">
        <v>5</v>
      </c>
      <c r="B32" s="60" t="s">
        <v>64</v>
      </c>
      <c r="C32" s="74" t="s">
        <v>37</v>
      </c>
      <c r="D32" s="62"/>
      <c r="E32" s="62">
        <f>1.3*4+1.15*4+1.35*3.85+1.8*1.2</f>
        <v>17.157500000000002</v>
      </c>
      <c r="F32" s="63"/>
      <c r="G32" s="9">
        <f t="shared" si="0"/>
        <v>0</v>
      </c>
      <c r="H32" s="30"/>
      <c r="I32" s="9">
        <f t="shared" si="1"/>
        <v>0</v>
      </c>
      <c r="J32" s="30"/>
      <c r="K32" s="9">
        <f t="shared" si="2"/>
        <v>0</v>
      </c>
      <c r="L32" s="9">
        <f t="shared" si="3"/>
        <v>0</v>
      </c>
    </row>
    <row r="33" spans="1:12" x14ac:dyDescent="0.3">
      <c r="A33" s="59"/>
      <c r="B33" s="25" t="s">
        <v>10</v>
      </c>
      <c r="C33" s="64" t="s">
        <v>31</v>
      </c>
      <c r="D33" s="16">
        <v>1</v>
      </c>
      <c r="E33" s="16">
        <f>D33*E32</f>
        <v>17.157500000000002</v>
      </c>
      <c r="F33" s="26"/>
      <c r="G33" s="9">
        <f t="shared" si="0"/>
        <v>0</v>
      </c>
      <c r="H33" s="26"/>
      <c r="I33" s="9">
        <f t="shared" si="1"/>
        <v>0</v>
      </c>
      <c r="J33" s="31"/>
      <c r="K33" s="9">
        <f t="shared" si="2"/>
        <v>0</v>
      </c>
      <c r="L33" s="9">
        <f t="shared" si="3"/>
        <v>0</v>
      </c>
    </row>
    <row r="34" spans="1:12" ht="27.6" x14ac:dyDescent="0.3">
      <c r="A34" s="65"/>
      <c r="B34" s="27" t="s">
        <v>65</v>
      </c>
      <c r="C34" s="75" t="s">
        <v>1</v>
      </c>
      <c r="D34" s="26">
        <v>0.8</v>
      </c>
      <c r="E34" s="26">
        <f>E32*D34:D1108</f>
        <v>13.726000000000003</v>
      </c>
      <c r="F34" s="26"/>
      <c r="G34" s="9">
        <f t="shared" si="0"/>
        <v>0</v>
      </c>
      <c r="H34" s="26"/>
      <c r="I34" s="9">
        <f t="shared" si="1"/>
        <v>0</v>
      </c>
      <c r="J34" s="26"/>
      <c r="K34" s="9">
        <f t="shared" si="2"/>
        <v>0</v>
      </c>
      <c r="L34" s="9">
        <f t="shared" si="3"/>
        <v>0</v>
      </c>
    </row>
    <row r="35" spans="1:12" x14ac:dyDescent="0.3">
      <c r="A35" s="65"/>
      <c r="B35" s="84" t="s">
        <v>9</v>
      </c>
      <c r="C35" s="64" t="s">
        <v>0</v>
      </c>
      <c r="D35" s="16">
        <v>0.5</v>
      </c>
      <c r="E35" s="16">
        <f>D35*E32</f>
        <v>8.5787500000000012</v>
      </c>
      <c r="F35" s="16"/>
      <c r="G35" s="9">
        <f t="shared" si="0"/>
        <v>0</v>
      </c>
      <c r="H35" s="16"/>
      <c r="I35" s="9">
        <f t="shared" si="1"/>
        <v>0</v>
      </c>
      <c r="J35" s="16"/>
      <c r="K35" s="9">
        <f t="shared" si="2"/>
        <v>0</v>
      </c>
      <c r="L35" s="9">
        <f t="shared" si="3"/>
        <v>0</v>
      </c>
    </row>
    <row r="36" spans="1:12" x14ac:dyDescent="0.3">
      <c r="A36" s="12">
        <v>6</v>
      </c>
      <c r="B36" s="67" t="s">
        <v>57</v>
      </c>
      <c r="C36" s="74" t="s">
        <v>37</v>
      </c>
      <c r="D36" s="98"/>
      <c r="E36" s="68">
        <v>3.5</v>
      </c>
      <c r="F36" s="69"/>
      <c r="G36" s="9">
        <f t="shared" si="0"/>
        <v>0</v>
      </c>
      <c r="H36" s="26"/>
      <c r="I36" s="9">
        <f t="shared" si="1"/>
        <v>0</v>
      </c>
      <c r="J36" s="26"/>
      <c r="K36" s="9">
        <f t="shared" si="2"/>
        <v>0</v>
      </c>
      <c r="L36" s="9">
        <f t="shared" si="3"/>
        <v>0</v>
      </c>
    </row>
    <row r="37" spans="1:12" x14ac:dyDescent="0.3">
      <c r="A37" s="12"/>
      <c r="B37" s="25" t="s">
        <v>10</v>
      </c>
      <c r="C37" s="64" t="s">
        <v>31</v>
      </c>
      <c r="D37" s="16">
        <v>1</v>
      </c>
      <c r="E37" s="16">
        <f>E36*D37</f>
        <v>3.5</v>
      </c>
      <c r="F37" s="26"/>
      <c r="G37" s="9">
        <f t="shared" si="0"/>
        <v>0</v>
      </c>
      <c r="H37" s="26"/>
      <c r="I37" s="9">
        <f t="shared" si="1"/>
        <v>0</v>
      </c>
      <c r="J37" s="26"/>
      <c r="K37" s="9">
        <f t="shared" si="2"/>
        <v>0</v>
      </c>
      <c r="L37" s="9">
        <f t="shared" si="3"/>
        <v>0</v>
      </c>
    </row>
    <row r="38" spans="1:12" x14ac:dyDescent="0.3">
      <c r="A38" s="12"/>
      <c r="B38" s="27" t="s">
        <v>75</v>
      </c>
      <c r="C38" s="64" t="s">
        <v>31</v>
      </c>
      <c r="D38" s="26">
        <v>1.1000000000000001</v>
      </c>
      <c r="E38" s="26">
        <f>D38*E36</f>
        <v>3.8500000000000005</v>
      </c>
      <c r="F38" s="26"/>
      <c r="G38" s="9">
        <f t="shared" si="0"/>
        <v>0</v>
      </c>
      <c r="H38" s="26"/>
      <c r="I38" s="9">
        <f t="shared" si="1"/>
        <v>0</v>
      </c>
      <c r="J38" s="26"/>
      <c r="K38" s="9">
        <f t="shared" si="2"/>
        <v>0</v>
      </c>
      <c r="L38" s="9">
        <f t="shared" si="3"/>
        <v>0</v>
      </c>
    </row>
    <row r="39" spans="1:12" x14ac:dyDescent="0.3">
      <c r="A39" s="12"/>
      <c r="B39" s="27" t="s">
        <v>58</v>
      </c>
      <c r="C39" s="75" t="s">
        <v>1</v>
      </c>
      <c r="D39" s="26">
        <v>7</v>
      </c>
      <c r="E39" s="26">
        <f>E36*D39</f>
        <v>24.5</v>
      </c>
      <c r="F39" s="26"/>
      <c r="G39" s="9">
        <f t="shared" si="0"/>
        <v>0</v>
      </c>
      <c r="H39" s="26"/>
      <c r="I39" s="9">
        <f t="shared" si="1"/>
        <v>0</v>
      </c>
      <c r="J39" s="26"/>
      <c r="K39" s="9">
        <f t="shared" si="2"/>
        <v>0</v>
      </c>
      <c r="L39" s="9">
        <f t="shared" si="3"/>
        <v>0</v>
      </c>
    </row>
    <row r="40" spans="1:12" x14ac:dyDescent="0.3">
      <c r="A40" s="12"/>
      <c r="B40" s="27" t="s">
        <v>59</v>
      </c>
      <c r="C40" s="75" t="s">
        <v>1</v>
      </c>
      <c r="D40" s="26">
        <v>0.3</v>
      </c>
      <c r="E40" s="26">
        <f>E37*D40</f>
        <v>1.05</v>
      </c>
      <c r="F40" s="26"/>
      <c r="G40" s="9">
        <f t="shared" si="0"/>
        <v>0</v>
      </c>
      <c r="H40" s="26"/>
      <c r="I40" s="9">
        <f t="shared" si="1"/>
        <v>0</v>
      </c>
      <c r="J40" s="26"/>
      <c r="K40" s="9">
        <f t="shared" si="2"/>
        <v>0</v>
      </c>
      <c r="L40" s="9">
        <f t="shared" si="3"/>
        <v>0</v>
      </c>
    </row>
    <row r="41" spans="1:12" x14ac:dyDescent="0.3">
      <c r="A41" s="12"/>
      <c r="B41" s="27" t="s">
        <v>9</v>
      </c>
      <c r="C41" s="75" t="s">
        <v>0</v>
      </c>
      <c r="D41" s="26">
        <v>0.2</v>
      </c>
      <c r="E41" s="26">
        <f>E36*D41</f>
        <v>0.70000000000000007</v>
      </c>
      <c r="F41" s="26"/>
      <c r="G41" s="9">
        <f t="shared" si="0"/>
        <v>0</v>
      </c>
      <c r="H41" s="26"/>
      <c r="I41" s="9">
        <f t="shared" si="1"/>
        <v>0</v>
      </c>
      <c r="J41" s="26"/>
      <c r="K41" s="9">
        <f t="shared" si="2"/>
        <v>0</v>
      </c>
      <c r="L41" s="9">
        <f t="shared" si="3"/>
        <v>0</v>
      </c>
    </row>
    <row r="42" spans="1:12" x14ac:dyDescent="0.3">
      <c r="A42" s="59">
        <v>7</v>
      </c>
      <c r="B42" s="60" t="s">
        <v>60</v>
      </c>
      <c r="C42" s="74" t="s">
        <v>30</v>
      </c>
      <c r="D42" s="61"/>
      <c r="E42" s="62">
        <f>1.2+1.2+0.9</f>
        <v>3.3</v>
      </c>
      <c r="F42" s="63"/>
      <c r="G42" s="9">
        <f t="shared" si="0"/>
        <v>0</v>
      </c>
      <c r="H42" s="30"/>
      <c r="I42" s="9">
        <f t="shared" si="1"/>
        <v>0</v>
      </c>
      <c r="J42" s="30"/>
      <c r="K42" s="9">
        <f t="shared" si="2"/>
        <v>0</v>
      </c>
      <c r="L42" s="9">
        <f t="shared" si="3"/>
        <v>0</v>
      </c>
    </row>
    <row r="43" spans="1:12" x14ac:dyDescent="0.3">
      <c r="A43" s="59"/>
      <c r="B43" s="25" t="s">
        <v>10</v>
      </c>
      <c r="C43" s="64" t="s">
        <v>30</v>
      </c>
      <c r="D43" s="16">
        <v>1</v>
      </c>
      <c r="E43" s="16">
        <f>D43*E42</f>
        <v>3.3</v>
      </c>
      <c r="F43" s="26"/>
      <c r="G43" s="9">
        <f t="shared" si="0"/>
        <v>0</v>
      </c>
      <c r="H43" s="26"/>
      <c r="I43" s="9">
        <f t="shared" si="1"/>
        <v>0</v>
      </c>
      <c r="J43" s="31"/>
      <c r="K43" s="9">
        <f t="shared" si="2"/>
        <v>0</v>
      </c>
      <c r="L43" s="9">
        <f t="shared" si="3"/>
        <v>0</v>
      </c>
    </row>
    <row r="44" spans="1:12" x14ac:dyDescent="0.3">
      <c r="A44" s="65"/>
      <c r="B44" s="27" t="s">
        <v>61</v>
      </c>
      <c r="C44" s="75" t="s">
        <v>30</v>
      </c>
      <c r="D44" s="28">
        <v>1.08</v>
      </c>
      <c r="E44" s="26">
        <f>E42*D44</f>
        <v>3.5640000000000001</v>
      </c>
      <c r="F44" s="26"/>
      <c r="G44" s="9">
        <f t="shared" si="0"/>
        <v>0</v>
      </c>
      <c r="H44" s="26"/>
      <c r="I44" s="9">
        <f t="shared" si="1"/>
        <v>0</v>
      </c>
      <c r="J44" s="26"/>
      <c r="K44" s="9">
        <f t="shared" si="2"/>
        <v>0</v>
      </c>
      <c r="L44" s="9">
        <f t="shared" si="3"/>
        <v>0</v>
      </c>
    </row>
    <row r="45" spans="1:12" x14ac:dyDescent="0.3">
      <c r="A45" s="12"/>
      <c r="B45" s="27" t="s">
        <v>58</v>
      </c>
      <c r="C45" s="75" t="s">
        <v>1</v>
      </c>
      <c r="D45" s="26">
        <v>2</v>
      </c>
      <c r="E45" s="26">
        <f>E42*D45</f>
        <v>6.6</v>
      </c>
      <c r="F45" s="26"/>
      <c r="G45" s="9">
        <f t="shared" si="0"/>
        <v>0</v>
      </c>
      <c r="H45" s="26"/>
      <c r="I45" s="9">
        <f t="shared" si="1"/>
        <v>0</v>
      </c>
      <c r="J45" s="26"/>
      <c r="K45" s="9">
        <f t="shared" si="2"/>
        <v>0</v>
      </c>
      <c r="L45" s="9">
        <f t="shared" si="3"/>
        <v>0</v>
      </c>
    </row>
    <row r="46" spans="1:12" x14ac:dyDescent="0.3">
      <c r="A46" s="12"/>
      <c r="B46" s="27" t="s">
        <v>59</v>
      </c>
      <c r="C46" s="75" t="s">
        <v>1</v>
      </c>
      <c r="D46" s="26">
        <v>0.1</v>
      </c>
      <c r="E46" s="26">
        <f>E43*D46</f>
        <v>0.33</v>
      </c>
      <c r="F46" s="26"/>
      <c r="G46" s="9">
        <f t="shared" si="0"/>
        <v>0</v>
      </c>
      <c r="H46" s="26"/>
      <c r="I46" s="9">
        <f t="shared" si="1"/>
        <v>0</v>
      </c>
      <c r="J46" s="26"/>
      <c r="K46" s="9">
        <f t="shared" si="2"/>
        <v>0</v>
      </c>
      <c r="L46" s="9">
        <f t="shared" si="3"/>
        <v>0</v>
      </c>
    </row>
    <row r="47" spans="1:12" x14ac:dyDescent="0.3">
      <c r="A47" s="65"/>
      <c r="B47" s="84" t="s">
        <v>9</v>
      </c>
      <c r="C47" s="64" t="s">
        <v>0</v>
      </c>
      <c r="D47" s="35">
        <v>0.5</v>
      </c>
      <c r="E47" s="16">
        <f>D47*E42</f>
        <v>1.65</v>
      </c>
      <c r="F47" s="16"/>
      <c r="G47" s="9">
        <f t="shared" si="0"/>
        <v>0</v>
      </c>
      <c r="H47" s="16"/>
      <c r="I47" s="9">
        <f t="shared" si="1"/>
        <v>0</v>
      </c>
      <c r="J47" s="16"/>
      <c r="K47" s="9">
        <f t="shared" si="2"/>
        <v>0</v>
      </c>
      <c r="L47" s="9">
        <f t="shared" si="3"/>
        <v>0</v>
      </c>
    </row>
    <row r="48" spans="1:12" x14ac:dyDescent="0.3">
      <c r="A48" s="12">
        <v>8</v>
      </c>
      <c r="B48" s="67" t="s">
        <v>68</v>
      </c>
      <c r="C48" s="74" t="s">
        <v>37</v>
      </c>
      <c r="D48" s="98"/>
      <c r="E48" s="68">
        <f>E28-1.8*1.2</f>
        <v>14.997500000000002</v>
      </c>
      <c r="F48" s="69"/>
      <c r="G48" s="9">
        <f t="shared" si="0"/>
        <v>0</v>
      </c>
      <c r="H48" s="26"/>
      <c r="I48" s="9">
        <f t="shared" si="1"/>
        <v>0</v>
      </c>
      <c r="J48" s="26"/>
      <c r="K48" s="9">
        <f t="shared" si="2"/>
        <v>0</v>
      </c>
      <c r="L48" s="9">
        <f t="shared" si="3"/>
        <v>0</v>
      </c>
    </row>
    <row r="49" spans="1:12" x14ac:dyDescent="0.3">
      <c r="A49" s="12"/>
      <c r="B49" s="25" t="s">
        <v>10</v>
      </c>
      <c r="C49" s="64" t="s">
        <v>31</v>
      </c>
      <c r="D49" s="16">
        <v>1</v>
      </c>
      <c r="E49" s="16">
        <f>E48*D49</f>
        <v>14.997500000000002</v>
      </c>
      <c r="F49" s="26"/>
      <c r="G49" s="9">
        <f t="shared" si="0"/>
        <v>0</v>
      </c>
      <c r="H49" s="26"/>
      <c r="I49" s="9">
        <f t="shared" si="1"/>
        <v>0</v>
      </c>
      <c r="J49" s="26"/>
      <c r="K49" s="9">
        <f t="shared" si="2"/>
        <v>0</v>
      </c>
      <c r="L49" s="9">
        <f t="shared" si="3"/>
        <v>0</v>
      </c>
    </row>
    <row r="50" spans="1:12" x14ac:dyDescent="0.3">
      <c r="A50" s="12"/>
      <c r="B50" s="27" t="s">
        <v>67</v>
      </c>
      <c r="C50" s="64" t="s">
        <v>31</v>
      </c>
      <c r="D50" s="26">
        <v>1.05</v>
      </c>
      <c r="E50" s="26">
        <f>D50*E48</f>
        <v>15.747375000000003</v>
      </c>
      <c r="F50" s="26"/>
      <c r="G50" s="9">
        <f t="shared" si="0"/>
        <v>0</v>
      </c>
      <c r="H50" s="26"/>
      <c r="I50" s="9">
        <f t="shared" si="1"/>
        <v>0</v>
      </c>
      <c r="J50" s="26"/>
      <c r="K50" s="9">
        <f t="shared" si="2"/>
        <v>0</v>
      </c>
      <c r="L50" s="9">
        <f t="shared" si="3"/>
        <v>0</v>
      </c>
    </row>
    <row r="51" spans="1:12" x14ac:dyDescent="0.3">
      <c r="A51" s="12"/>
      <c r="B51" s="27" t="s">
        <v>58</v>
      </c>
      <c r="C51" s="75" t="s">
        <v>1</v>
      </c>
      <c r="D51" s="26">
        <v>7</v>
      </c>
      <c r="E51" s="26">
        <f>E48*D51</f>
        <v>104.98250000000002</v>
      </c>
      <c r="F51" s="26"/>
      <c r="G51" s="9">
        <f t="shared" si="0"/>
        <v>0</v>
      </c>
      <c r="H51" s="26"/>
      <c r="I51" s="9">
        <f t="shared" si="1"/>
        <v>0</v>
      </c>
      <c r="J51" s="26"/>
      <c r="K51" s="9">
        <f t="shared" si="2"/>
        <v>0</v>
      </c>
      <c r="L51" s="9">
        <f t="shared" si="3"/>
        <v>0</v>
      </c>
    </row>
    <row r="52" spans="1:12" x14ac:dyDescent="0.3">
      <c r="A52" s="12"/>
      <c r="B52" s="27" t="s">
        <v>59</v>
      </c>
      <c r="C52" s="75" t="s">
        <v>1</v>
      </c>
      <c r="D52" s="26">
        <v>0.3</v>
      </c>
      <c r="E52" s="26">
        <f>E49*D52</f>
        <v>4.4992500000000009</v>
      </c>
      <c r="F52" s="26"/>
      <c r="G52" s="9">
        <f t="shared" si="0"/>
        <v>0</v>
      </c>
      <c r="H52" s="26"/>
      <c r="I52" s="9">
        <f t="shared" si="1"/>
        <v>0</v>
      </c>
      <c r="J52" s="26"/>
      <c r="K52" s="9">
        <f t="shared" si="2"/>
        <v>0</v>
      </c>
      <c r="L52" s="9">
        <f t="shared" si="3"/>
        <v>0</v>
      </c>
    </row>
    <row r="53" spans="1:12" x14ac:dyDescent="0.3">
      <c r="A53" s="12"/>
      <c r="B53" s="27" t="s">
        <v>9</v>
      </c>
      <c r="C53" s="75" t="s">
        <v>0</v>
      </c>
      <c r="D53" s="26">
        <v>0.2</v>
      </c>
      <c r="E53" s="26">
        <f>E48*D53</f>
        <v>2.9995000000000007</v>
      </c>
      <c r="F53" s="26"/>
      <c r="G53" s="9">
        <f t="shared" si="0"/>
        <v>0</v>
      </c>
      <c r="H53" s="26"/>
      <c r="I53" s="9">
        <f t="shared" si="1"/>
        <v>0</v>
      </c>
      <c r="J53" s="26"/>
      <c r="K53" s="9">
        <f t="shared" si="2"/>
        <v>0</v>
      </c>
      <c r="L53" s="9">
        <f t="shared" si="3"/>
        <v>0</v>
      </c>
    </row>
    <row r="54" spans="1:12" x14ac:dyDescent="0.3">
      <c r="A54" s="59">
        <v>9</v>
      </c>
      <c r="B54" s="60" t="s">
        <v>69</v>
      </c>
      <c r="C54" s="74" t="s">
        <v>30</v>
      </c>
      <c r="D54" s="61"/>
      <c r="E54" s="62">
        <v>12</v>
      </c>
      <c r="F54" s="63"/>
      <c r="G54" s="9">
        <f t="shared" si="0"/>
        <v>0</v>
      </c>
      <c r="H54" s="30"/>
      <c r="I54" s="9">
        <f t="shared" si="1"/>
        <v>0</v>
      </c>
      <c r="J54" s="30"/>
      <c r="K54" s="9">
        <f t="shared" si="2"/>
        <v>0</v>
      </c>
      <c r="L54" s="9">
        <f t="shared" si="3"/>
        <v>0</v>
      </c>
    </row>
    <row r="55" spans="1:12" x14ac:dyDescent="0.3">
      <c r="A55" s="59"/>
      <c r="B55" s="25" t="s">
        <v>10</v>
      </c>
      <c r="C55" s="64" t="s">
        <v>30</v>
      </c>
      <c r="D55" s="16">
        <v>1</v>
      </c>
      <c r="E55" s="16">
        <f>D55*E54</f>
        <v>12</v>
      </c>
      <c r="F55" s="26"/>
      <c r="G55" s="9">
        <f t="shared" si="0"/>
        <v>0</v>
      </c>
      <c r="H55" s="26"/>
      <c r="I55" s="9">
        <f t="shared" si="1"/>
        <v>0</v>
      </c>
      <c r="J55" s="31"/>
      <c r="K55" s="9">
        <f t="shared" si="2"/>
        <v>0</v>
      </c>
      <c r="L55" s="9">
        <f t="shared" si="3"/>
        <v>0</v>
      </c>
    </row>
    <row r="56" spans="1:12" x14ac:dyDescent="0.3">
      <c r="A56" s="65"/>
      <c r="B56" s="27" t="s">
        <v>70</v>
      </c>
      <c r="C56" s="75" t="s">
        <v>30</v>
      </c>
      <c r="D56" s="28">
        <v>0.12</v>
      </c>
      <c r="E56" s="26">
        <f>E54*D56</f>
        <v>1.44</v>
      </c>
      <c r="F56" s="26"/>
      <c r="G56" s="9">
        <f t="shared" si="0"/>
        <v>0</v>
      </c>
      <c r="H56" s="26"/>
      <c r="I56" s="9">
        <f t="shared" si="1"/>
        <v>0</v>
      </c>
      <c r="J56" s="26"/>
      <c r="K56" s="9">
        <f t="shared" si="2"/>
        <v>0</v>
      </c>
      <c r="L56" s="9">
        <f t="shared" si="3"/>
        <v>0</v>
      </c>
    </row>
    <row r="57" spans="1:12" x14ac:dyDescent="0.3">
      <c r="A57" s="12"/>
      <c r="B57" s="27" t="s">
        <v>58</v>
      </c>
      <c r="C57" s="75" t="s">
        <v>1</v>
      </c>
      <c r="D57" s="26">
        <v>1.5</v>
      </c>
      <c r="E57" s="26">
        <f>E54*D57</f>
        <v>18</v>
      </c>
      <c r="F57" s="26"/>
      <c r="G57" s="9">
        <f t="shared" si="0"/>
        <v>0</v>
      </c>
      <c r="H57" s="26"/>
      <c r="I57" s="9">
        <f t="shared" si="1"/>
        <v>0</v>
      </c>
      <c r="J57" s="26"/>
      <c r="K57" s="9">
        <f t="shared" si="2"/>
        <v>0</v>
      </c>
      <c r="L57" s="9">
        <f t="shared" si="3"/>
        <v>0</v>
      </c>
    </row>
    <row r="58" spans="1:12" x14ac:dyDescent="0.3">
      <c r="A58" s="12"/>
      <c r="B58" s="27" t="s">
        <v>59</v>
      </c>
      <c r="C58" s="75" t="s">
        <v>1</v>
      </c>
      <c r="D58" s="26">
        <v>0.1</v>
      </c>
      <c r="E58" s="26">
        <f>E55*D58</f>
        <v>1.2000000000000002</v>
      </c>
      <c r="F58" s="26"/>
      <c r="G58" s="9">
        <f t="shared" si="0"/>
        <v>0</v>
      </c>
      <c r="H58" s="26"/>
      <c r="I58" s="9">
        <f t="shared" si="1"/>
        <v>0</v>
      </c>
      <c r="J58" s="26"/>
      <c r="K58" s="9">
        <f t="shared" si="2"/>
        <v>0</v>
      </c>
      <c r="L58" s="9">
        <f t="shared" si="3"/>
        <v>0</v>
      </c>
    </row>
    <row r="59" spans="1:12" x14ac:dyDescent="0.3">
      <c r="A59" s="65"/>
      <c r="B59" s="84" t="s">
        <v>9</v>
      </c>
      <c r="C59" s="64" t="s">
        <v>0</v>
      </c>
      <c r="D59" s="35">
        <v>0.3</v>
      </c>
      <c r="E59" s="16">
        <f>D59*E54</f>
        <v>3.5999999999999996</v>
      </c>
      <c r="F59" s="16"/>
      <c r="G59" s="9">
        <f t="shared" si="0"/>
        <v>0</v>
      </c>
      <c r="H59" s="16"/>
      <c r="I59" s="9">
        <f t="shared" si="1"/>
        <v>0</v>
      </c>
      <c r="J59" s="16"/>
      <c r="K59" s="9">
        <f t="shared" si="2"/>
        <v>0</v>
      </c>
      <c r="L59" s="9">
        <f t="shared" si="3"/>
        <v>0</v>
      </c>
    </row>
    <row r="60" spans="1:12" x14ac:dyDescent="0.3">
      <c r="A60" s="65" t="s">
        <v>76</v>
      </c>
      <c r="B60" s="67" t="s">
        <v>78</v>
      </c>
      <c r="C60" s="74" t="s">
        <v>37</v>
      </c>
      <c r="D60" s="98"/>
      <c r="E60" s="68">
        <v>6</v>
      </c>
      <c r="F60" s="69"/>
      <c r="G60" s="9">
        <f t="shared" si="0"/>
        <v>0</v>
      </c>
      <c r="H60" s="26"/>
      <c r="I60" s="9">
        <f t="shared" si="1"/>
        <v>0</v>
      </c>
      <c r="J60" s="26"/>
      <c r="K60" s="9">
        <f t="shared" si="2"/>
        <v>0</v>
      </c>
      <c r="L60" s="9">
        <f t="shared" si="3"/>
        <v>0</v>
      </c>
    </row>
    <row r="61" spans="1:12" x14ac:dyDescent="0.3">
      <c r="A61" s="65"/>
      <c r="B61" s="25" t="s">
        <v>10</v>
      </c>
      <c r="C61" s="64" t="s">
        <v>31</v>
      </c>
      <c r="D61" s="16">
        <v>1</v>
      </c>
      <c r="E61" s="16">
        <f>E60*D61</f>
        <v>6</v>
      </c>
      <c r="F61" s="26"/>
      <c r="G61" s="9">
        <f t="shared" si="0"/>
        <v>0</v>
      </c>
      <c r="H61" s="26"/>
      <c r="I61" s="9">
        <f t="shared" si="1"/>
        <v>0</v>
      </c>
      <c r="J61" s="26"/>
      <c r="K61" s="9">
        <f t="shared" si="2"/>
        <v>0</v>
      </c>
      <c r="L61" s="9">
        <f t="shared" si="3"/>
        <v>0</v>
      </c>
    </row>
    <row r="62" spans="1:12" ht="27.6" x14ac:dyDescent="0.3">
      <c r="A62" s="65"/>
      <c r="B62" s="27" t="s">
        <v>79</v>
      </c>
      <c r="C62" s="64" t="s">
        <v>31</v>
      </c>
      <c r="D62" s="26">
        <v>1.1000000000000001</v>
      </c>
      <c r="E62" s="26">
        <f>D62*E60</f>
        <v>6.6000000000000005</v>
      </c>
      <c r="F62" s="26"/>
      <c r="G62" s="9">
        <f t="shared" si="0"/>
        <v>0</v>
      </c>
      <c r="H62" s="26"/>
      <c r="I62" s="9">
        <f t="shared" si="1"/>
        <v>0</v>
      </c>
      <c r="J62" s="26"/>
      <c r="K62" s="9">
        <f t="shared" si="2"/>
        <v>0</v>
      </c>
      <c r="L62" s="9">
        <f t="shared" si="3"/>
        <v>0</v>
      </c>
    </row>
    <row r="63" spans="1:12" x14ac:dyDescent="0.3">
      <c r="A63" s="65"/>
      <c r="B63" s="27" t="s">
        <v>58</v>
      </c>
      <c r="C63" s="75" t="s">
        <v>1</v>
      </c>
      <c r="D63" s="26">
        <v>4</v>
      </c>
      <c r="E63" s="26">
        <f>E60*D63</f>
        <v>24</v>
      </c>
      <c r="F63" s="26"/>
      <c r="G63" s="9">
        <f t="shared" si="0"/>
        <v>0</v>
      </c>
      <c r="H63" s="26"/>
      <c r="I63" s="9">
        <f t="shared" si="1"/>
        <v>0</v>
      </c>
      <c r="J63" s="26"/>
      <c r="K63" s="9">
        <f t="shared" si="2"/>
        <v>0</v>
      </c>
      <c r="L63" s="9">
        <f t="shared" si="3"/>
        <v>0</v>
      </c>
    </row>
    <row r="64" spans="1:12" x14ac:dyDescent="0.3">
      <c r="A64" s="65"/>
      <c r="B64" s="27" t="s">
        <v>80</v>
      </c>
      <c r="C64" s="75" t="s">
        <v>17</v>
      </c>
      <c r="D64" s="26">
        <v>5</v>
      </c>
      <c r="E64" s="26">
        <f>E61*D64</f>
        <v>30</v>
      </c>
      <c r="F64" s="26"/>
      <c r="G64" s="9">
        <f t="shared" si="0"/>
        <v>0</v>
      </c>
      <c r="H64" s="26"/>
      <c r="I64" s="9">
        <f t="shared" si="1"/>
        <v>0</v>
      </c>
      <c r="J64" s="26"/>
      <c r="K64" s="9">
        <f t="shared" si="2"/>
        <v>0</v>
      </c>
      <c r="L64" s="9">
        <f t="shared" si="3"/>
        <v>0</v>
      </c>
    </row>
    <row r="65" spans="1:12" ht="19.8" customHeight="1" x14ac:dyDescent="0.3">
      <c r="A65" s="65"/>
      <c r="B65" s="27" t="s">
        <v>9</v>
      </c>
      <c r="C65" s="75" t="s">
        <v>0</v>
      </c>
      <c r="D65" s="26">
        <v>0.53</v>
      </c>
      <c r="E65" s="26">
        <f>E60*D65</f>
        <v>3.18</v>
      </c>
      <c r="F65" s="26"/>
      <c r="G65" s="9">
        <f t="shared" si="0"/>
        <v>0</v>
      </c>
      <c r="H65" s="26"/>
      <c r="I65" s="9">
        <f t="shared" si="1"/>
        <v>0</v>
      </c>
      <c r="J65" s="26"/>
      <c r="K65" s="9">
        <f t="shared" si="2"/>
        <v>0</v>
      </c>
      <c r="L65" s="9">
        <f t="shared" si="3"/>
        <v>0</v>
      </c>
    </row>
    <row r="66" spans="1:12" ht="27.6" x14ac:dyDescent="0.3">
      <c r="A66" s="65" t="s">
        <v>81</v>
      </c>
      <c r="B66" s="67" t="s">
        <v>82</v>
      </c>
      <c r="C66" s="74" t="s">
        <v>37</v>
      </c>
      <c r="D66" s="98"/>
      <c r="E66" s="68">
        <v>5</v>
      </c>
      <c r="F66" s="69"/>
      <c r="G66" s="9">
        <f t="shared" si="0"/>
        <v>0</v>
      </c>
      <c r="H66" s="26"/>
      <c r="I66" s="9">
        <f t="shared" si="1"/>
        <v>0</v>
      </c>
      <c r="J66" s="26"/>
      <c r="K66" s="9">
        <f t="shared" si="2"/>
        <v>0</v>
      </c>
      <c r="L66" s="9">
        <f t="shared" si="3"/>
        <v>0</v>
      </c>
    </row>
    <row r="67" spans="1:12" x14ac:dyDescent="0.3">
      <c r="A67" s="65"/>
      <c r="B67" s="25" t="s">
        <v>10</v>
      </c>
      <c r="C67" s="64" t="s">
        <v>31</v>
      </c>
      <c r="D67" s="16">
        <v>1</v>
      </c>
      <c r="E67" s="16">
        <f>E66*D67</f>
        <v>5</v>
      </c>
      <c r="F67" s="26"/>
      <c r="G67" s="9">
        <f t="shared" si="0"/>
        <v>0</v>
      </c>
      <c r="H67" s="26"/>
      <c r="I67" s="9">
        <f t="shared" si="1"/>
        <v>0</v>
      </c>
      <c r="J67" s="26"/>
      <c r="K67" s="9">
        <f t="shared" si="2"/>
        <v>0</v>
      </c>
      <c r="L67" s="9">
        <f t="shared" si="3"/>
        <v>0</v>
      </c>
    </row>
    <row r="68" spans="1:12" ht="27.6" x14ac:dyDescent="0.3">
      <c r="A68" s="65"/>
      <c r="B68" s="27" t="s">
        <v>85</v>
      </c>
      <c r="C68" s="64" t="s">
        <v>31</v>
      </c>
      <c r="D68" s="26">
        <v>1.1000000000000001</v>
      </c>
      <c r="E68" s="26">
        <f>D68*E66</f>
        <v>5.5</v>
      </c>
      <c r="F68" s="26"/>
      <c r="G68" s="9">
        <f t="shared" si="0"/>
        <v>0</v>
      </c>
      <c r="H68" s="26"/>
      <c r="I68" s="9">
        <f t="shared" si="1"/>
        <v>0</v>
      </c>
      <c r="J68" s="26"/>
      <c r="K68" s="9">
        <f t="shared" si="2"/>
        <v>0</v>
      </c>
      <c r="L68" s="9">
        <f t="shared" si="3"/>
        <v>0</v>
      </c>
    </row>
    <row r="69" spans="1:12" x14ac:dyDescent="0.3">
      <c r="A69" s="65"/>
      <c r="B69" s="27" t="s">
        <v>83</v>
      </c>
      <c r="C69" s="75" t="s">
        <v>1</v>
      </c>
      <c r="D69" s="26">
        <v>1.2</v>
      </c>
      <c r="E69" s="26">
        <f>E66*D69</f>
        <v>6</v>
      </c>
      <c r="F69" s="26"/>
      <c r="G69" s="9">
        <f t="shared" si="0"/>
        <v>0</v>
      </c>
      <c r="H69" s="26"/>
      <c r="I69" s="9">
        <f t="shared" si="1"/>
        <v>0</v>
      </c>
      <c r="J69" s="26"/>
      <c r="K69" s="9">
        <f t="shared" si="2"/>
        <v>0</v>
      </c>
      <c r="L69" s="9">
        <f t="shared" si="3"/>
        <v>0</v>
      </c>
    </row>
    <row r="70" spans="1:12" x14ac:dyDescent="0.3">
      <c r="A70" s="65"/>
      <c r="B70" s="27" t="s">
        <v>80</v>
      </c>
      <c r="C70" s="75" t="s">
        <v>17</v>
      </c>
      <c r="D70" s="26">
        <v>5</v>
      </c>
      <c r="E70" s="26">
        <f>E67*D70</f>
        <v>25</v>
      </c>
      <c r="F70" s="26"/>
      <c r="G70" s="9">
        <f t="shared" si="0"/>
        <v>0</v>
      </c>
      <c r="H70" s="26"/>
      <c r="I70" s="9">
        <f t="shared" si="1"/>
        <v>0</v>
      </c>
      <c r="J70" s="26"/>
      <c r="K70" s="9">
        <f t="shared" si="2"/>
        <v>0</v>
      </c>
      <c r="L70" s="9">
        <f t="shared" si="3"/>
        <v>0</v>
      </c>
    </row>
    <row r="71" spans="1:12" x14ac:dyDescent="0.3">
      <c r="A71" s="65"/>
      <c r="B71" s="27" t="s">
        <v>9</v>
      </c>
      <c r="C71" s="75" t="s">
        <v>0</v>
      </c>
      <c r="D71" s="26">
        <v>0.53</v>
      </c>
      <c r="E71" s="26">
        <f>E66*D71</f>
        <v>2.6500000000000004</v>
      </c>
      <c r="F71" s="26"/>
      <c r="G71" s="9">
        <f t="shared" si="0"/>
        <v>0</v>
      </c>
      <c r="H71" s="26"/>
      <c r="I71" s="9">
        <f t="shared" si="1"/>
        <v>0</v>
      </c>
      <c r="J71" s="26"/>
      <c r="K71" s="9">
        <f t="shared" si="2"/>
        <v>0</v>
      </c>
      <c r="L71" s="9">
        <f t="shared" si="3"/>
        <v>0</v>
      </c>
    </row>
    <row r="72" spans="1:12" x14ac:dyDescent="0.3">
      <c r="A72" s="12">
        <v>12</v>
      </c>
      <c r="B72" s="6" t="s">
        <v>84</v>
      </c>
      <c r="C72" s="74" t="s">
        <v>11</v>
      </c>
      <c r="D72" s="7"/>
      <c r="E72" s="7">
        <v>3</v>
      </c>
      <c r="F72" s="8"/>
      <c r="G72" s="9">
        <f t="shared" ref="G72:G135" si="4">F72*E72</f>
        <v>0</v>
      </c>
      <c r="H72" s="8"/>
      <c r="I72" s="9">
        <f t="shared" ref="I72:I135" si="5">H72*E72</f>
        <v>0</v>
      </c>
      <c r="J72" s="8"/>
      <c r="K72" s="9">
        <f t="shared" ref="K72:K135" si="6">J72*E72</f>
        <v>0</v>
      </c>
      <c r="L72" s="9">
        <f t="shared" ref="L72:L135" si="7">G72+I72+K72</f>
        <v>0</v>
      </c>
    </row>
    <row r="73" spans="1:12" x14ac:dyDescent="0.3">
      <c r="A73" s="12">
        <v>13</v>
      </c>
      <c r="B73" s="6" t="s">
        <v>210</v>
      </c>
      <c r="C73" s="74" t="s">
        <v>11</v>
      </c>
      <c r="D73" s="7"/>
      <c r="E73" s="7">
        <v>145</v>
      </c>
      <c r="F73" s="8"/>
      <c r="G73" s="9">
        <f t="shared" si="4"/>
        <v>0</v>
      </c>
      <c r="H73" s="8"/>
      <c r="I73" s="9">
        <f t="shared" si="5"/>
        <v>0</v>
      </c>
      <c r="J73" s="8"/>
      <c r="K73" s="9">
        <f t="shared" si="6"/>
        <v>0</v>
      </c>
      <c r="L73" s="9">
        <f t="shared" si="7"/>
        <v>0</v>
      </c>
    </row>
    <row r="74" spans="1:12" x14ac:dyDescent="0.3">
      <c r="A74" s="12"/>
      <c r="B74" s="25" t="s">
        <v>10</v>
      </c>
      <c r="C74" s="64" t="s">
        <v>31</v>
      </c>
      <c r="D74" s="16">
        <v>1</v>
      </c>
      <c r="E74" s="16">
        <f>E73*D74</f>
        <v>145</v>
      </c>
      <c r="F74" s="26"/>
      <c r="G74" s="9">
        <f t="shared" si="4"/>
        <v>0</v>
      </c>
      <c r="H74" s="31"/>
      <c r="I74" s="9">
        <f t="shared" si="5"/>
        <v>0</v>
      </c>
      <c r="J74" s="31"/>
      <c r="K74" s="9">
        <f t="shared" si="6"/>
        <v>0</v>
      </c>
      <c r="L74" s="9">
        <f t="shared" si="7"/>
        <v>0</v>
      </c>
    </row>
    <row r="75" spans="1:12" x14ac:dyDescent="0.3">
      <c r="A75" s="12"/>
      <c r="B75" s="85" t="s">
        <v>86</v>
      </c>
      <c r="C75" s="76" t="s">
        <v>11</v>
      </c>
      <c r="D75" s="34">
        <v>0.63</v>
      </c>
      <c r="E75" s="31">
        <f>E73*D75</f>
        <v>91.35</v>
      </c>
      <c r="F75" s="31"/>
      <c r="G75" s="9">
        <f t="shared" si="4"/>
        <v>0</v>
      </c>
      <c r="H75" s="31"/>
      <c r="I75" s="9">
        <f t="shared" si="5"/>
        <v>0</v>
      </c>
      <c r="J75" s="31"/>
      <c r="K75" s="9">
        <f t="shared" si="6"/>
        <v>0</v>
      </c>
      <c r="L75" s="9">
        <f t="shared" si="7"/>
        <v>0</v>
      </c>
    </row>
    <row r="76" spans="1:12" x14ac:dyDescent="0.3">
      <c r="A76" s="12"/>
      <c r="B76" s="58" t="s">
        <v>9</v>
      </c>
      <c r="C76" s="64" t="s">
        <v>0</v>
      </c>
      <c r="D76" s="16">
        <v>1</v>
      </c>
      <c r="E76" s="31">
        <f>E73*D76</f>
        <v>145</v>
      </c>
      <c r="F76" s="31"/>
      <c r="G76" s="9">
        <f t="shared" si="4"/>
        <v>0</v>
      </c>
      <c r="H76" s="31"/>
      <c r="I76" s="9">
        <f t="shared" si="5"/>
        <v>0</v>
      </c>
      <c r="J76" s="31"/>
      <c r="K76" s="9">
        <f t="shared" si="6"/>
        <v>0</v>
      </c>
      <c r="L76" s="9">
        <f t="shared" si="7"/>
        <v>0</v>
      </c>
    </row>
    <row r="77" spans="1:12" ht="27.6" x14ac:dyDescent="0.3">
      <c r="A77" s="12">
        <v>14</v>
      </c>
      <c r="B77" s="6" t="s">
        <v>87</v>
      </c>
      <c r="C77" s="74" t="s">
        <v>30</v>
      </c>
      <c r="D77" s="14"/>
      <c r="E77" s="101">
        <f>6.8+7.7+6.7+5+6.5</f>
        <v>32.700000000000003</v>
      </c>
      <c r="F77" s="8"/>
      <c r="G77" s="9">
        <f t="shared" si="4"/>
        <v>0</v>
      </c>
      <c r="H77" s="8"/>
      <c r="I77" s="9">
        <f t="shared" si="5"/>
        <v>0</v>
      </c>
      <c r="J77" s="8"/>
      <c r="K77" s="9">
        <f t="shared" si="6"/>
        <v>0</v>
      </c>
      <c r="L77" s="9">
        <f t="shared" si="7"/>
        <v>0</v>
      </c>
    </row>
    <row r="78" spans="1:12" x14ac:dyDescent="0.3">
      <c r="A78" s="12"/>
      <c r="B78" s="25" t="s">
        <v>10</v>
      </c>
      <c r="C78" s="64" t="s">
        <v>31</v>
      </c>
      <c r="D78" s="16">
        <v>1</v>
      </c>
      <c r="E78" s="16">
        <f>E77*D78</f>
        <v>32.700000000000003</v>
      </c>
      <c r="F78" s="26"/>
      <c r="G78" s="9">
        <f t="shared" si="4"/>
        <v>0</v>
      </c>
      <c r="H78" s="31"/>
      <c r="I78" s="9">
        <f t="shared" si="5"/>
        <v>0</v>
      </c>
      <c r="J78" s="26"/>
      <c r="K78" s="9">
        <f t="shared" si="6"/>
        <v>0</v>
      </c>
      <c r="L78" s="9">
        <f t="shared" si="7"/>
        <v>0</v>
      </c>
    </row>
    <row r="79" spans="1:12" x14ac:dyDescent="0.3">
      <c r="A79" s="12"/>
      <c r="B79" s="27" t="s">
        <v>63</v>
      </c>
      <c r="C79" s="75" t="s">
        <v>54</v>
      </c>
      <c r="D79" s="26">
        <v>0.01</v>
      </c>
      <c r="E79" s="26">
        <f>E77*D79:D1153</f>
        <v>0.32700000000000001</v>
      </c>
      <c r="F79" s="26"/>
      <c r="G79" s="9">
        <f t="shared" si="4"/>
        <v>0</v>
      </c>
      <c r="H79" s="26"/>
      <c r="I79" s="9">
        <f t="shared" si="5"/>
        <v>0</v>
      </c>
      <c r="J79" s="26"/>
      <c r="K79" s="9">
        <f t="shared" si="6"/>
        <v>0</v>
      </c>
      <c r="L79" s="9">
        <f t="shared" si="7"/>
        <v>0</v>
      </c>
    </row>
    <row r="80" spans="1:12" x14ac:dyDescent="0.3">
      <c r="A80" s="12"/>
      <c r="B80" s="85" t="s">
        <v>86</v>
      </c>
      <c r="C80" s="76" t="s">
        <v>11</v>
      </c>
      <c r="D80" s="34">
        <v>0.02</v>
      </c>
      <c r="E80" s="31">
        <f>E78*D80</f>
        <v>0.65400000000000003</v>
      </c>
      <c r="F80" s="31"/>
      <c r="G80" s="9">
        <f t="shared" si="4"/>
        <v>0</v>
      </c>
      <c r="H80" s="31"/>
      <c r="I80" s="9">
        <f t="shared" si="5"/>
        <v>0</v>
      </c>
      <c r="J80" s="31"/>
      <c r="K80" s="9">
        <f t="shared" si="6"/>
        <v>0</v>
      </c>
      <c r="L80" s="9">
        <f t="shared" si="7"/>
        <v>0</v>
      </c>
    </row>
    <row r="81" spans="1:12" x14ac:dyDescent="0.3">
      <c r="A81" s="12"/>
      <c r="B81" s="36" t="s">
        <v>2</v>
      </c>
      <c r="C81" s="93" t="s">
        <v>0</v>
      </c>
      <c r="D81" s="11">
        <v>0.2</v>
      </c>
      <c r="E81" s="8">
        <f>E77*D81</f>
        <v>6.5400000000000009</v>
      </c>
      <c r="F81" s="8"/>
      <c r="G81" s="9">
        <f t="shared" si="4"/>
        <v>0</v>
      </c>
      <c r="H81" s="8"/>
      <c r="I81" s="9">
        <f t="shared" si="5"/>
        <v>0</v>
      </c>
      <c r="J81" s="8"/>
      <c r="K81" s="9">
        <f t="shared" si="6"/>
        <v>0</v>
      </c>
      <c r="L81" s="9">
        <f t="shared" si="7"/>
        <v>0</v>
      </c>
    </row>
    <row r="82" spans="1:12" ht="27.6" x14ac:dyDescent="0.3">
      <c r="A82" s="12">
        <v>15</v>
      </c>
      <c r="B82" s="6" t="s">
        <v>92</v>
      </c>
      <c r="C82" s="74" t="s">
        <v>11</v>
      </c>
      <c r="D82" s="7"/>
      <c r="E82" s="7">
        <f>1.25*3.85+1.35*1.1*4</f>
        <v>10.752500000000001</v>
      </c>
      <c r="F82" s="8"/>
      <c r="G82" s="9">
        <f t="shared" si="4"/>
        <v>0</v>
      </c>
      <c r="H82" s="8"/>
      <c r="I82" s="9">
        <f t="shared" si="5"/>
        <v>0</v>
      </c>
      <c r="J82" s="8"/>
      <c r="K82" s="9">
        <f t="shared" si="6"/>
        <v>0</v>
      </c>
      <c r="L82" s="9">
        <f t="shared" si="7"/>
        <v>0</v>
      </c>
    </row>
    <row r="83" spans="1:12" x14ac:dyDescent="0.3">
      <c r="A83" s="12"/>
      <c r="B83" s="25" t="s">
        <v>10</v>
      </c>
      <c r="C83" s="64" t="s">
        <v>31</v>
      </c>
      <c r="D83" s="16">
        <v>1</v>
      </c>
      <c r="E83" s="16">
        <f>E82*D83</f>
        <v>10.752500000000001</v>
      </c>
      <c r="F83" s="26"/>
      <c r="G83" s="9">
        <f t="shared" si="4"/>
        <v>0</v>
      </c>
      <c r="H83" s="16"/>
      <c r="I83" s="9">
        <f t="shared" si="5"/>
        <v>0</v>
      </c>
      <c r="J83" s="16"/>
      <c r="K83" s="9">
        <f t="shared" si="6"/>
        <v>0</v>
      </c>
      <c r="L83" s="9">
        <f t="shared" si="7"/>
        <v>0</v>
      </c>
    </row>
    <row r="84" spans="1:12" x14ac:dyDescent="0.3">
      <c r="A84" s="12"/>
      <c r="B84" s="25" t="s">
        <v>91</v>
      </c>
      <c r="C84" s="64" t="s">
        <v>1</v>
      </c>
      <c r="D84" s="16">
        <v>3</v>
      </c>
      <c r="E84" s="31">
        <f>E81*D84</f>
        <v>19.620000000000005</v>
      </c>
      <c r="F84" s="31"/>
      <c r="G84" s="9">
        <f t="shared" si="4"/>
        <v>0</v>
      </c>
      <c r="H84" s="31"/>
      <c r="I84" s="9">
        <f t="shared" si="5"/>
        <v>0</v>
      </c>
      <c r="J84" s="31"/>
      <c r="K84" s="9">
        <f t="shared" si="6"/>
        <v>0</v>
      </c>
      <c r="L84" s="9">
        <f t="shared" si="7"/>
        <v>0</v>
      </c>
    </row>
    <row r="85" spans="1:12" x14ac:dyDescent="0.3">
      <c r="A85" s="12"/>
      <c r="B85" s="86" t="s">
        <v>88</v>
      </c>
      <c r="C85" s="64" t="s">
        <v>1</v>
      </c>
      <c r="D85" s="16">
        <v>2</v>
      </c>
      <c r="E85" s="31">
        <f>E82*D85</f>
        <v>21.505000000000003</v>
      </c>
      <c r="F85" s="31"/>
      <c r="G85" s="9">
        <f t="shared" si="4"/>
        <v>0</v>
      </c>
      <c r="H85" s="31"/>
      <c r="I85" s="9">
        <f t="shared" si="5"/>
        <v>0</v>
      </c>
      <c r="J85" s="31"/>
      <c r="K85" s="9">
        <f t="shared" si="6"/>
        <v>0</v>
      </c>
      <c r="L85" s="9">
        <f t="shared" si="7"/>
        <v>0</v>
      </c>
    </row>
    <row r="86" spans="1:12" x14ac:dyDescent="0.3">
      <c r="A86" s="12"/>
      <c r="B86" s="32" t="s">
        <v>89</v>
      </c>
      <c r="C86" s="64" t="s">
        <v>1</v>
      </c>
      <c r="D86" s="16">
        <v>0.63</v>
      </c>
      <c r="E86" s="31">
        <f>E82*D86</f>
        <v>6.7740750000000007</v>
      </c>
      <c r="F86" s="31"/>
      <c r="G86" s="9">
        <f t="shared" si="4"/>
        <v>0</v>
      </c>
      <c r="H86" s="31"/>
      <c r="I86" s="9">
        <f t="shared" si="5"/>
        <v>0</v>
      </c>
      <c r="J86" s="31"/>
      <c r="K86" s="9">
        <f t="shared" si="6"/>
        <v>0</v>
      </c>
      <c r="L86" s="9">
        <f t="shared" si="7"/>
        <v>0</v>
      </c>
    </row>
    <row r="87" spans="1:12" x14ac:dyDescent="0.3">
      <c r="A87" s="12"/>
      <c r="B87" s="32" t="s">
        <v>90</v>
      </c>
      <c r="C87" s="64" t="s">
        <v>1</v>
      </c>
      <c r="D87" s="16">
        <v>0.12</v>
      </c>
      <c r="E87" s="31">
        <f>E82*D87</f>
        <v>1.2903</v>
      </c>
      <c r="F87" s="31"/>
      <c r="G87" s="9">
        <f t="shared" si="4"/>
        <v>0</v>
      </c>
      <c r="H87" s="31"/>
      <c r="I87" s="9">
        <f t="shared" si="5"/>
        <v>0</v>
      </c>
      <c r="J87" s="31"/>
      <c r="K87" s="9">
        <f t="shared" si="6"/>
        <v>0</v>
      </c>
      <c r="L87" s="9">
        <f t="shared" si="7"/>
        <v>0</v>
      </c>
    </row>
    <row r="88" spans="1:12" x14ac:dyDescent="0.3">
      <c r="A88" s="12"/>
      <c r="B88" s="33" t="s">
        <v>14</v>
      </c>
      <c r="C88" s="76" t="s">
        <v>12</v>
      </c>
      <c r="D88" s="99"/>
      <c r="E88" s="26">
        <v>5</v>
      </c>
      <c r="F88" s="26"/>
      <c r="G88" s="9">
        <f t="shared" si="4"/>
        <v>0</v>
      </c>
      <c r="H88" s="34"/>
      <c r="I88" s="9">
        <f t="shared" si="5"/>
        <v>0</v>
      </c>
      <c r="J88" s="34"/>
      <c r="K88" s="9">
        <f t="shared" si="6"/>
        <v>0</v>
      </c>
      <c r="L88" s="9">
        <f t="shared" si="7"/>
        <v>0</v>
      </c>
    </row>
    <row r="89" spans="1:12" x14ac:dyDescent="0.3">
      <c r="A89" s="12"/>
      <c r="B89" s="87" t="s">
        <v>15</v>
      </c>
      <c r="C89" s="64" t="s">
        <v>13</v>
      </c>
      <c r="D89" s="16"/>
      <c r="E89" s="31">
        <v>3</v>
      </c>
      <c r="F89" s="31"/>
      <c r="G89" s="9">
        <f t="shared" si="4"/>
        <v>0</v>
      </c>
      <c r="H89" s="31"/>
      <c r="I89" s="9">
        <f t="shared" si="5"/>
        <v>0</v>
      </c>
      <c r="J89" s="31"/>
      <c r="K89" s="9">
        <f t="shared" si="6"/>
        <v>0</v>
      </c>
      <c r="L89" s="9">
        <f t="shared" si="7"/>
        <v>0</v>
      </c>
    </row>
    <row r="90" spans="1:12" x14ac:dyDescent="0.3">
      <c r="A90" s="12"/>
      <c r="B90" s="87" t="s">
        <v>16</v>
      </c>
      <c r="C90" s="64" t="s">
        <v>0</v>
      </c>
      <c r="D90" s="16">
        <v>0.5</v>
      </c>
      <c r="E90" s="31">
        <f>E82*D90</f>
        <v>5.3762500000000006</v>
      </c>
      <c r="F90" s="31"/>
      <c r="G90" s="9">
        <f t="shared" si="4"/>
        <v>0</v>
      </c>
      <c r="H90" s="31"/>
      <c r="I90" s="9">
        <f t="shared" si="5"/>
        <v>0</v>
      </c>
      <c r="J90" s="31"/>
      <c r="K90" s="9">
        <f t="shared" si="6"/>
        <v>0</v>
      </c>
      <c r="L90" s="9">
        <f t="shared" si="7"/>
        <v>0</v>
      </c>
    </row>
    <row r="91" spans="1:12" ht="27.6" x14ac:dyDescent="0.3">
      <c r="A91" s="12">
        <v>16</v>
      </c>
      <c r="B91" s="6" t="s">
        <v>93</v>
      </c>
      <c r="C91" s="74" t="s">
        <v>11</v>
      </c>
      <c r="D91" s="7"/>
      <c r="E91" s="7">
        <v>22</v>
      </c>
      <c r="F91" s="8"/>
      <c r="G91" s="9">
        <f t="shared" si="4"/>
        <v>0</v>
      </c>
      <c r="H91" s="8"/>
      <c r="I91" s="9">
        <f t="shared" si="5"/>
        <v>0</v>
      </c>
      <c r="J91" s="8"/>
      <c r="K91" s="9">
        <f t="shared" si="6"/>
        <v>0</v>
      </c>
      <c r="L91" s="9">
        <f t="shared" si="7"/>
        <v>0</v>
      </c>
    </row>
    <row r="92" spans="1:12" x14ac:dyDescent="0.3">
      <c r="A92" s="12"/>
      <c r="B92" s="25" t="s">
        <v>10</v>
      </c>
      <c r="C92" s="64" t="s">
        <v>31</v>
      </c>
      <c r="D92" s="16">
        <v>1</v>
      </c>
      <c r="E92" s="16">
        <f>E91*D92</f>
        <v>22</v>
      </c>
      <c r="F92" s="26"/>
      <c r="G92" s="9">
        <f t="shared" si="4"/>
        <v>0</v>
      </c>
      <c r="H92" s="16"/>
      <c r="I92" s="9">
        <f t="shared" si="5"/>
        <v>0</v>
      </c>
      <c r="J92" s="16"/>
      <c r="K92" s="9">
        <f t="shared" si="6"/>
        <v>0</v>
      </c>
      <c r="L92" s="9">
        <f t="shared" si="7"/>
        <v>0</v>
      </c>
    </row>
    <row r="93" spans="1:12" x14ac:dyDescent="0.3">
      <c r="A93" s="12"/>
      <c r="B93" s="86" t="s">
        <v>102</v>
      </c>
      <c r="C93" s="64" t="s">
        <v>31</v>
      </c>
      <c r="D93" s="16">
        <v>1.1000000000000001</v>
      </c>
      <c r="E93" s="31">
        <f>E91*D93</f>
        <v>24.200000000000003</v>
      </c>
      <c r="F93" s="31"/>
      <c r="G93" s="9">
        <f t="shared" si="4"/>
        <v>0</v>
      </c>
      <c r="H93" s="31"/>
      <c r="I93" s="9">
        <f t="shared" si="5"/>
        <v>0</v>
      </c>
      <c r="J93" s="31"/>
      <c r="K93" s="9">
        <f t="shared" si="6"/>
        <v>0</v>
      </c>
      <c r="L93" s="9">
        <f t="shared" si="7"/>
        <v>0</v>
      </c>
    </row>
    <row r="94" spans="1:12" x14ac:dyDescent="0.3">
      <c r="A94" s="12"/>
      <c r="B94" s="32" t="s">
        <v>80</v>
      </c>
      <c r="C94" s="64" t="s">
        <v>17</v>
      </c>
      <c r="D94" s="16">
        <v>1</v>
      </c>
      <c r="E94" s="31">
        <f>E91*D94</f>
        <v>22</v>
      </c>
      <c r="F94" s="31"/>
      <c r="G94" s="9">
        <f t="shared" si="4"/>
        <v>0</v>
      </c>
      <c r="H94" s="31"/>
      <c r="I94" s="9">
        <f t="shared" si="5"/>
        <v>0</v>
      </c>
      <c r="J94" s="31"/>
      <c r="K94" s="9">
        <f t="shared" si="6"/>
        <v>0</v>
      </c>
      <c r="L94" s="9">
        <f t="shared" si="7"/>
        <v>0</v>
      </c>
    </row>
    <row r="95" spans="1:12" x14ac:dyDescent="0.3">
      <c r="A95" s="12"/>
      <c r="B95" s="32" t="s">
        <v>94</v>
      </c>
      <c r="C95" s="64" t="s">
        <v>1</v>
      </c>
      <c r="D95" s="16">
        <v>0.45</v>
      </c>
      <c r="E95" s="31">
        <f>E91*D95</f>
        <v>9.9</v>
      </c>
      <c r="F95" s="31"/>
      <c r="G95" s="9">
        <f t="shared" si="4"/>
        <v>0</v>
      </c>
      <c r="H95" s="31"/>
      <c r="I95" s="9">
        <f t="shared" si="5"/>
        <v>0</v>
      </c>
      <c r="J95" s="31"/>
      <c r="K95" s="9">
        <f t="shared" si="6"/>
        <v>0</v>
      </c>
      <c r="L95" s="9">
        <f t="shared" si="7"/>
        <v>0</v>
      </c>
    </row>
    <row r="96" spans="1:12" x14ac:dyDescent="0.3">
      <c r="A96" s="12"/>
      <c r="B96" s="87" t="s">
        <v>16</v>
      </c>
      <c r="C96" s="64" t="s">
        <v>0</v>
      </c>
      <c r="D96" s="16">
        <v>0.5</v>
      </c>
      <c r="E96" s="31">
        <f>E91*D96</f>
        <v>11</v>
      </c>
      <c r="F96" s="31"/>
      <c r="G96" s="9">
        <f t="shared" si="4"/>
        <v>0</v>
      </c>
      <c r="H96" s="31"/>
      <c r="I96" s="9">
        <f t="shared" si="5"/>
        <v>0</v>
      </c>
      <c r="J96" s="31"/>
      <c r="K96" s="9">
        <f t="shared" si="6"/>
        <v>0</v>
      </c>
      <c r="L96" s="9">
        <f t="shared" si="7"/>
        <v>0</v>
      </c>
    </row>
    <row r="97" spans="1:12" x14ac:dyDescent="0.3">
      <c r="A97" s="65" t="s">
        <v>98</v>
      </c>
      <c r="B97" s="67" t="s">
        <v>95</v>
      </c>
      <c r="C97" s="74" t="s">
        <v>30</v>
      </c>
      <c r="D97" s="98"/>
      <c r="E97" s="68">
        <v>11</v>
      </c>
      <c r="F97" s="69"/>
      <c r="G97" s="9">
        <f t="shared" si="4"/>
        <v>0</v>
      </c>
      <c r="H97" s="26"/>
      <c r="I97" s="9">
        <f t="shared" si="5"/>
        <v>0</v>
      </c>
      <c r="J97" s="26"/>
      <c r="K97" s="9">
        <f t="shared" si="6"/>
        <v>0</v>
      </c>
      <c r="L97" s="9">
        <f t="shared" si="7"/>
        <v>0</v>
      </c>
    </row>
    <row r="98" spans="1:12" x14ac:dyDescent="0.3">
      <c r="A98" s="65"/>
      <c r="B98" s="25" t="s">
        <v>10</v>
      </c>
      <c r="C98" s="64" t="s">
        <v>30</v>
      </c>
      <c r="D98" s="16">
        <v>1</v>
      </c>
      <c r="E98" s="16">
        <f>E97*D98</f>
        <v>11</v>
      </c>
      <c r="F98" s="26"/>
      <c r="G98" s="9">
        <f t="shared" si="4"/>
        <v>0</v>
      </c>
      <c r="H98" s="26"/>
      <c r="I98" s="9">
        <f t="shared" si="5"/>
        <v>0</v>
      </c>
      <c r="J98" s="26"/>
      <c r="K98" s="9">
        <f t="shared" si="6"/>
        <v>0</v>
      </c>
      <c r="L98" s="9">
        <f t="shared" si="7"/>
        <v>0</v>
      </c>
    </row>
    <row r="99" spans="1:12" x14ac:dyDescent="0.3">
      <c r="A99" s="65"/>
      <c r="B99" s="27" t="s">
        <v>104</v>
      </c>
      <c r="C99" s="64" t="s">
        <v>30</v>
      </c>
      <c r="D99" s="26">
        <v>1.1000000000000001</v>
      </c>
      <c r="E99" s="26">
        <f>D99*E97</f>
        <v>12.100000000000001</v>
      </c>
      <c r="F99" s="26"/>
      <c r="G99" s="9">
        <f t="shared" si="4"/>
        <v>0</v>
      </c>
      <c r="H99" s="26"/>
      <c r="I99" s="9">
        <f t="shared" si="5"/>
        <v>0</v>
      </c>
      <c r="J99" s="26"/>
      <c r="K99" s="9">
        <f t="shared" si="6"/>
        <v>0</v>
      </c>
      <c r="L99" s="9">
        <f t="shared" si="7"/>
        <v>0</v>
      </c>
    </row>
    <row r="100" spans="1:12" x14ac:dyDescent="0.3">
      <c r="A100" s="65"/>
      <c r="B100" s="27" t="s">
        <v>96</v>
      </c>
      <c r="C100" s="75" t="s">
        <v>12</v>
      </c>
      <c r="D100" s="26">
        <v>0.2</v>
      </c>
      <c r="E100" s="100">
        <f>E97*D100</f>
        <v>2.2000000000000002</v>
      </c>
      <c r="F100" s="26"/>
      <c r="G100" s="9">
        <f t="shared" si="4"/>
        <v>0</v>
      </c>
      <c r="H100" s="26"/>
      <c r="I100" s="9">
        <f t="shared" si="5"/>
        <v>0</v>
      </c>
      <c r="J100" s="26"/>
      <c r="K100" s="9">
        <f t="shared" si="6"/>
        <v>0</v>
      </c>
      <c r="L100" s="9">
        <f t="shared" si="7"/>
        <v>0</v>
      </c>
    </row>
    <row r="101" spans="1:12" x14ac:dyDescent="0.3">
      <c r="A101" s="65"/>
      <c r="B101" s="27" t="s">
        <v>80</v>
      </c>
      <c r="C101" s="75" t="s">
        <v>17</v>
      </c>
      <c r="D101" s="26">
        <v>5</v>
      </c>
      <c r="E101" s="26">
        <f>E98*D101</f>
        <v>55</v>
      </c>
      <c r="F101" s="26"/>
      <c r="G101" s="9">
        <f t="shared" si="4"/>
        <v>0</v>
      </c>
      <c r="H101" s="26"/>
      <c r="I101" s="9">
        <f t="shared" si="5"/>
        <v>0</v>
      </c>
      <c r="J101" s="26"/>
      <c r="K101" s="9">
        <f t="shared" si="6"/>
        <v>0</v>
      </c>
      <c r="L101" s="9">
        <f t="shared" si="7"/>
        <v>0</v>
      </c>
    </row>
    <row r="102" spans="1:12" ht="16.2" customHeight="1" x14ac:dyDescent="0.3">
      <c r="A102" s="65"/>
      <c r="B102" s="27" t="s">
        <v>9</v>
      </c>
      <c r="C102" s="75" t="s">
        <v>0</v>
      </c>
      <c r="D102" s="26">
        <v>0.53</v>
      </c>
      <c r="E102" s="26">
        <f>E97*D102</f>
        <v>5.83</v>
      </c>
      <c r="F102" s="26"/>
      <c r="G102" s="9">
        <f t="shared" si="4"/>
        <v>0</v>
      </c>
      <c r="H102" s="26"/>
      <c r="I102" s="9">
        <f t="shared" si="5"/>
        <v>0</v>
      </c>
      <c r="J102" s="26"/>
      <c r="K102" s="9">
        <f t="shared" si="6"/>
        <v>0</v>
      </c>
      <c r="L102" s="9">
        <f t="shared" si="7"/>
        <v>0</v>
      </c>
    </row>
    <row r="103" spans="1:12" ht="27.6" x14ac:dyDescent="0.3">
      <c r="A103" s="65" t="s">
        <v>133</v>
      </c>
      <c r="B103" s="67" t="s">
        <v>100</v>
      </c>
      <c r="C103" s="74" t="s">
        <v>30</v>
      </c>
      <c r="D103" s="98"/>
      <c r="E103" s="68">
        <v>12</v>
      </c>
      <c r="F103" s="69"/>
      <c r="G103" s="9">
        <f t="shared" si="4"/>
        <v>0</v>
      </c>
      <c r="H103" s="26"/>
      <c r="I103" s="9">
        <f t="shared" si="5"/>
        <v>0</v>
      </c>
      <c r="J103" s="26"/>
      <c r="K103" s="9">
        <f t="shared" si="6"/>
        <v>0</v>
      </c>
      <c r="L103" s="9">
        <f t="shared" si="7"/>
        <v>0</v>
      </c>
    </row>
    <row r="104" spans="1:12" x14ac:dyDescent="0.3">
      <c r="A104" s="65"/>
      <c r="B104" s="25" t="s">
        <v>10</v>
      </c>
      <c r="C104" s="64" t="s">
        <v>30</v>
      </c>
      <c r="D104" s="16">
        <v>1</v>
      </c>
      <c r="E104" s="16">
        <f>E103*D104</f>
        <v>12</v>
      </c>
      <c r="F104" s="26"/>
      <c r="G104" s="9">
        <f t="shared" si="4"/>
        <v>0</v>
      </c>
      <c r="H104" s="26"/>
      <c r="I104" s="9">
        <f t="shared" si="5"/>
        <v>0</v>
      </c>
      <c r="J104" s="26"/>
      <c r="K104" s="9">
        <f t="shared" si="6"/>
        <v>0</v>
      </c>
      <c r="L104" s="9">
        <f t="shared" si="7"/>
        <v>0</v>
      </c>
    </row>
    <row r="105" spans="1:12" x14ac:dyDescent="0.3">
      <c r="A105" s="65"/>
      <c r="B105" s="27" t="s">
        <v>101</v>
      </c>
      <c r="C105" s="64" t="s">
        <v>30</v>
      </c>
      <c r="D105" s="26">
        <v>1.1000000000000001</v>
      </c>
      <c r="E105" s="26">
        <f>D105*E103</f>
        <v>13.200000000000001</v>
      </c>
      <c r="F105" s="26"/>
      <c r="G105" s="9">
        <f t="shared" si="4"/>
        <v>0</v>
      </c>
      <c r="H105" s="26"/>
      <c r="I105" s="9">
        <f t="shared" si="5"/>
        <v>0</v>
      </c>
      <c r="J105" s="26"/>
      <c r="K105" s="9">
        <f t="shared" si="6"/>
        <v>0</v>
      </c>
      <c r="L105" s="9">
        <f t="shared" si="7"/>
        <v>0</v>
      </c>
    </row>
    <row r="106" spans="1:12" x14ac:dyDescent="0.3">
      <c r="A106" s="65"/>
      <c r="B106" s="27" t="s">
        <v>96</v>
      </c>
      <c r="C106" s="75" t="s">
        <v>12</v>
      </c>
      <c r="D106" s="26">
        <v>0.2</v>
      </c>
      <c r="E106" s="100">
        <v>3</v>
      </c>
      <c r="F106" s="26"/>
      <c r="G106" s="9">
        <f t="shared" si="4"/>
        <v>0</v>
      </c>
      <c r="H106" s="26"/>
      <c r="I106" s="9">
        <f t="shared" si="5"/>
        <v>0</v>
      </c>
      <c r="J106" s="26"/>
      <c r="K106" s="9">
        <f t="shared" si="6"/>
        <v>0</v>
      </c>
      <c r="L106" s="9">
        <f t="shared" si="7"/>
        <v>0</v>
      </c>
    </row>
    <row r="107" spans="1:12" x14ac:dyDescent="0.3">
      <c r="A107" s="65"/>
      <c r="B107" s="27" t="s">
        <v>80</v>
      </c>
      <c r="C107" s="75" t="s">
        <v>17</v>
      </c>
      <c r="D107" s="26">
        <v>2</v>
      </c>
      <c r="E107" s="26">
        <f>E104*D107</f>
        <v>24</v>
      </c>
      <c r="F107" s="26"/>
      <c r="G107" s="9">
        <f t="shared" si="4"/>
        <v>0</v>
      </c>
      <c r="H107" s="26"/>
      <c r="I107" s="9">
        <f t="shared" si="5"/>
        <v>0</v>
      </c>
      <c r="J107" s="26"/>
      <c r="K107" s="9">
        <f t="shared" si="6"/>
        <v>0</v>
      </c>
      <c r="L107" s="9">
        <f t="shared" si="7"/>
        <v>0</v>
      </c>
    </row>
    <row r="108" spans="1:12" x14ac:dyDescent="0.3">
      <c r="A108" s="65"/>
      <c r="B108" s="27" t="s">
        <v>9</v>
      </c>
      <c r="C108" s="75" t="s">
        <v>0</v>
      </c>
      <c r="D108" s="26">
        <v>0.7</v>
      </c>
      <c r="E108" s="26">
        <f>E103*D108</f>
        <v>8.3999999999999986</v>
      </c>
      <c r="F108" s="26"/>
      <c r="G108" s="9">
        <f t="shared" si="4"/>
        <v>0</v>
      </c>
      <c r="H108" s="26"/>
      <c r="I108" s="9">
        <f t="shared" si="5"/>
        <v>0</v>
      </c>
      <c r="J108" s="26"/>
      <c r="K108" s="9">
        <f t="shared" si="6"/>
        <v>0</v>
      </c>
      <c r="L108" s="9">
        <f t="shared" si="7"/>
        <v>0</v>
      </c>
    </row>
    <row r="109" spans="1:12" x14ac:dyDescent="0.3">
      <c r="A109" s="65" t="s">
        <v>99</v>
      </c>
      <c r="B109" s="67" t="s">
        <v>135</v>
      </c>
      <c r="C109" s="74" t="s">
        <v>30</v>
      </c>
      <c r="D109" s="98"/>
      <c r="E109" s="68">
        <v>45</v>
      </c>
      <c r="F109" s="69"/>
      <c r="G109" s="9">
        <f t="shared" si="4"/>
        <v>0</v>
      </c>
      <c r="H109" s="26"/>
      <c r="I109" s="9">
        <f t="shared" si="5"/>
        <v>0</v>
      </c>
      <c r="J109" s="26"/>
      <c r="K109" s="9">
        <f t="shared" si="6"/>
        <v>0</v>
      </c>
      <c r="L109" s="9">
        <f t="shared" si="7"/>
        <v>0</v>
      </c>
    </row>
    <row r="110" spans="1:12" x14ac:dyDescent="0.3">
      <c r="A110" s="65"/>
      <c r="B110" s="25" t="s">
        <v>10</v>
      </c>
      <c r="C110" s="64" t="s">
        <v>30</v>
      </c>
      <c r="D110" s="16">
        <v>1</v>
      </c>
      <c r="E110" s="16">
        <f>E109*D110</f>
        <v>45</v>
      </c>
      <c r="F110" s="26"/>
      <c r="G110" s="9">
        <f t="shared" si="4"/>
        <v>0</v>
      </c>
      <c r="H110" s="26"/>
      <c r="I110" s="9">
        <f t="shared" si="5"/>
        <v>0</v>
      </c>
      <c r="J110" s="26"/>
      <c r="K110" s="9">
        <f t="shared" si="6"/>
        <v>0</v>
      </c>
      <c r="L110" s="9">
        <f t="shared" si="7"/>
        <v>0</v>
      </c>
    </row>
    <row r="111" spans="1:12" x14ac:dyDescent="0.3">
      <c r="A111" s="65"/>
      <c r="B111" s="27" t="s">
        <v>106</v>
      </c>
      <c r="C111" s="64" t="s">
        <v>30</v>
      </c>
      <c r="D111" s="26">
        <v>1.1000000000000001</v>
      </c>
      <c r="E111" s="26">
        <f>D111*E109</f>
        <v>49.500000000000007</v>
      </c>
      <c r="F111" s="26"/>
      <c r="G111" s="9">
        <f t="shared" si="4"/>
        <v>0</v>
      </c>
      <c r="H111" s="26"/>
      <c r="I111" s="9">
        <f t="shared" si="5"/>
        <v>0</v>
      </c>
      <c r="J111" s="26"/>
      <c r="K111" s="9">
        <f t="shared" si="6"/>
        <v>0</v>
      </c>
      <c r="L111" s="9">
        <f t="shared" si="7"/>
        <v>0</v>
      </c>
    </row>
    <row r="112" spans="1:12" x14ac:dyDescent="0.3">
      <c r="A112" s="65"/>
      <c r="B112" s="27" t="s">
        <v>108</v>
      </c>
      <c r="C112" s="75" t="s">
        <v>12</v>
      </c>
      <c r="D112" s="26"/>
      <c r="E112" s="100">
        <v>4</v>
      </c>
      <c r="F112" s="26"/>
      <c r="G112" s="9">
        <f t="shared" si="4"/>
        <v>0</v>
      </c>
      <c r="H112" s="26"/>
      <c r="I112" s="9">
        <f t="shared" si="5"/>
        <v>0</v>
      </c>
      <c r="J112" s="26"/>
      <c r="K112" s="9">
        <f t="shared" si="6"/>
        <v>0</v>
      </c>
      <c r="L112" s="9">
        <f t="shared" si="7"/>
        <v>0</v>
      </c>
    </row>
    <row r="113" spans="1:12" x14ac:dyDescent="0.3">
      <c r="A113" s="65"/>
      <c r="B113" s="27" t="s">
        <v>107</v>
      </c>
      <c r="C113" s="75" t="s">
        <v>12</v>
      </c>
      <c r="D113" s="26">
        <v>2</v>
      </c>
      <c r="E113" s="100">
        <f>E109*D113</f>
        <v>90</v>
      </c>
      <c r="F113" s="26"/>
      <c r="G113" s="9">
        <f t="shared" si="4"/>
        <v>0</v>
      </c>
      <c r="H113" s="26"/>
      <c r="I113" s="9">
        <f t="shared" si="5"/>
        <v>0</v>
      </c>
      <c r="J113" s="26"/>
      <c r="K113" s="9">
        <f t="shared" si="6"/>
        <v>0</v>
      </c>
      <c r="L113" s="9">
        <f t="shared" si="7"/>
        <v>0</v>
      </c>
    </row>
    <row r="114" spans="1:12" x14ac:dyDescent="0.3">
      <c r="A114" s="65"/>
      <c r="B114" s="27" t="s">
        <v>96</v>
      </c>
      <c r="C114" s="75" t="s">
        <v>12</v>
      </c>
      <c r="D114" s="26">
        <v>0.2</v>
      </c>
      <c r="E114" s="100">
        <v>4</v>
      </c>
      <c r="F114" s="26"/>
      <c r="G114" s="9">
        <f t="shared" si="4"/>
        <v>0</v>
      </c>
      <c r="H114" s="26"/>
      <c r="I114" s="9">
        <f t="shared" si="5"/>
        <v>0</v>
      </c>
      <c r="J114" s="26"/>
      <c r="K114" s="9">
        <f t="shared" si="6"/>
        <v>0</v>
      </c>
      <c r="L114" s="9">
        <f t="shared" si="7"/>
        <v>0</v>
      </c>
    </row>
    <row r="115" spans="1:12" x14ac:dyDescent="0.3">
      <c r="A115" s="65"/>
      <c r="B115" s="27" t="s">
        <v>80</v>
      </c>
      <c r="C115" s="75" t="s">
        <v>17</v>
      </c>
      <c r="D115" s="26">
        <v>0.8</v>
      </c>
      <c r="E115" s="26">
        <f>E110*D115</f>
        <v>36</v>
      </c>
      <c r="F115" s="26"/>
      <c r="G115" s="9">
        <f t="shared" si="4"/>
        <v>0</v>
      </c>
      <c r="H115" s="26"/>
      <c r="I115" s="9">
        <f t="shared" si="5"/>
        <v>0</v>
      </c>
      <c r="J115" s="26"/>
      <c r="K115" s="9">
        <f t="shared" si="6"/>
        <v>0</v>
      </c>
      <c r="L115" s="9">
        <f t="shared" si="7"/>
        <v>0</v>
      </c>
    </row>
    <row r="116" spans="1:12" x14ac:dyDescent="0.3">
      <c r="A116" s="65"/>
      <c r="B116" s="27" t="s">
        <v>9</v>
      </c>
      <c r="C116" s="75" t="s">
        <v>0</v>
      </c>
      <c r="D116" s="26">
        <v>0.53</v>
      </c>
      <c r="E116" s="26">
        <f>E109*D116</f>
        <v>23.85</v>
      </c>
      <c r="F116" s="26"/>
      <c r="G116" s="9">
        <f t="shared" si="4"/>
        <v>0</v>
      </c>
      <c r="H116" s="26"/>
      <c r="I116" s="9">
        <f t="shared" si="5"/>
        <v>0</v>
      </c>
      <c r="J116" s="26"/>
      <c r="K116" s="9">
        <f t="shared" si="6"/>
        <v>0</v>
      </c>
      <c r="L116" s="9">
        <f t="shared" si="7"/>
        <v>0</v>
      </c>
    </row>
    <row r="117" spans="1:12" x14ac:dyDescent="0.3">
      <c r="A117" s="65" t="s">
        <v>105</v>
      </c>
      <c r="B117" s="67" t="s">
        <v>109</v>
      </c>
      <c r="C117" s="74" t="s">
        <v>30</v>
      </c>
      <c r="D117" s="98"/>
      <c r="E117" s="68">
        <v>8</v>
      </c>
      <c r="F117" s="69"/>
      <c r="G117" s="9">
        <f t="shared" si="4"/>
        <v>0</v>
      </c>
      <c r="H117" s="26"/>
      <c r="I117" s="9">
        <f t="shared" si="5"/>
        <v>0</v>
      </c>
      <c r="J117" s="26"/>
      <c r="K117" s="9">
        <f t="shared" si="6"/>
        <v>0</v>
      </c>
      <c r="L117" s="9">
        <f t="shared" si="7"/>
        <v>0</v>
      </c>
    </row>
    <row r="118" spans="1:12" x14ac:dyDescent="0.3">
      <c r="A118" s="65"/>
      <c r="B118" s="25" t="s">
        <v>10</v>
      </c>
      <c r="C118" s="64" t="s">
        <v>30</v>
      </c>
      <c r="D118" s="16">
        <v>1</v>
      </c>
      <c r="E118" s="16">
        <f>E117*D118</f>
        <v>8</v>
      </c>
      <c r="F118" s="26"/>
      <c r="G118" s="9">
        <f t="shared" si="4"/>
        <v>0</v>
      </c>
      <c r="H118" s="26"/>
      <c r="I118" s="9">
        <f t="shared" si="5"/>
        <v>0</v>
      </c>
      <c r="J118" s="26"/>
      <c r="K118" s="9">
        <f t="shared" si="6"/>
        <v>0</v>
      </c>
      <c r="L118" s="9">
        <f t="shared" si="7"/>
        <v>0</v>
      </c>
    </row>
    <row r="119" spans="1:12" x14ac:dyDescent="0.3">
      <c r="A119" s="65"/>
      <c r="B119" s="27" t="s">
        <v>110</v>
      </c>
      <c r="C119" s="64" t="s">
        <v>30</v>
      </c>
      <c r="D119" s="26">
        <v>1.1000000000000001</v>
      </c>
      <c r="E119" s="26">
        <f>D119*E117</f>
        <v>8.8000000000000007</v>
      </c>
      <c r="F119" s="26"/>
      <c r="G119" s="9">
        <f t="shared" si="4"/>
        <v>0</v>
      </c>
      <c r="H119" s="26"/>
      <c r="I119" s="9">
        <f t="shared" si="5"/>
        <v>0</v>
      </c>
      <c r="J119" s="26"/>
      <c r="K119" s="9">
        <f t="shared" si="6"/>
        <v>0</v>
      </c>
      <c r="L119" s="9">
        <f t="shared" si="7"/>
        <v>0</v>
      </c>
    </row>
    <row r="120" spans="1:12" x14ac:dyDescent="0.3">
      <c r="A120" s="65"/>
      <c r="B120" s="27" t="s">
        <v>107</v>
      </c>
      <c r="C120" s="75" t="s">
        <v>12</v>
      </c>
      <c r="D120" s="26">
        <v>2</v>
      </c>
      <c r="E120" s="100">
        <f>E117*D120</f>
        <v>16</v>
      </c>
      <c r="F120" s="26"/>
      <c r="G120" s="9">
        <f t="shared" si="4"/>
        <v>0</v>
      </c>
      <c r="H120" s="26"/>
      <c r="I120" s="9">
        <f t="shared" si="5"/>
        <v>0</v>
      </c>
      <c r="J120" s="26"/>
      <c r="K120" s="9">
        <f t="shared" si="6"/>
        <v>0</v>
      </c>
      <c r="L120" s="9">
        <f t="shared" si="7"/>
        <v>0</v>
      </c>
    </row>
    <row r="121" spans="1:12" x14ac:dyDescent="0.3">
      <c r="A121" s="65"/>
      <c r="B121" s="27" t="s">
        <v>96</v>
      </c>
      <c r="C121" s="75" t="s">
        <v>12</v>
      </c>
      <c r="D121" s="26">
        <v>0.2</v>
      </c>
      <c r="E121" s="100">
        <v>1</v>
      </c>
      <c r="F121" s="26"/>
      <c r="G121" s="9">
        <f t="shared" si="4"/>
        <v>0</v>
      </c>
      <c r="H121" s="26"/>
      <c r="I121" s="9">
        <f t="shared" si="5"/>
        <v>0</v>
      </c>
      <c r="J121" s="26"/>
      <c r="K121" s="9">
        <f t="shared" si="6"/>
        <v>0</v>
      </c>
      <c r="L121" s="9">
        <f t="shared" si="7"/>
        <v>0</v>
      </c>
    </row>
    <row r="122" spans="1:12" x14ac:dyDescent="0.3">
      <c r="A122" s="65"/>
      <c r="B122" s="27" t="s">
        <v>80</v>
      </c>
      <c r="C122" s="75" t="s">
        <v>17</v>
      </c>
      <c r="D122" s="26">
        <v>0.5</v>
      </c>
      <c r="E122" s="26">
        <f>E118*D122</f>
        <v>4</v>
      </c>
      <c r="F122" s="26"/>
      <c r="G122" s="9">
        <f t="shared" si="4"/>
        <v>0</v>
      </c>
      <c r="H122" s="26"/>
      <c r="I122" s="9">
        <f t="shared" si="5"/>
        <v>0</v>
      </c>
      <c r="J122" s="26"/>
      <c r="K122" s="9">
        <f t="shared" si="6"/>
        <v>0</v>
      </c>
      <c r="L122" s="9">
        <f t="shared" si="7"/>
        <v>0</v>
      </c>
    </row>
    <row r="123" spans="1:12" x14ac:dyDescent="0.3">
      <c r="A123" s="65"/>
      <c r="B123" s="27" t="s">
        <v>9</v>
      </c>
      <c r="C123" s="75" t="s">
        <v>0</v>
      </c>
      <c r="D123" s="26">
        <v>0.53</v>
      </c>
      <c r="E123" s="26">
        <f>E117*D123</f>
        <v>4.24</v>
      </c>
      <c r="F123" s="26"/>
      <c r="G123" s="9">
        <f t="shared" si="4"/>
        <v>0</v>
      </c>
      <c r="H123" s="26"/>
      <c r="I123" s="9">
        <f t="shared" si="5"/>
        <v>0</v>
      </c>
      <c r="J123" s="26"/>
      <c r="K123" s="9">
        <f t="shared" si="6"/>
        <v>0</v>
      </c>
      <c r="L123" s="9">
        <f t="shared" si="7"/>
        <v>0</v>
      </c>
    </row>
    <row r="124" spans="1:12" x14ac:dyDescent="0.3">
      <c r="A124" s="65" t="s">
        <v>111</v>
      </c>
      <c r="B124" s="67" t="s">
        <v>113</v>
      </c>
      <c r="C124" s="74" t="s">
        <v>30</v>
      </c>
      <c r="D124" s="98"/>
      <c r="E124" s="68">
        <v>28</v>
      </c>
      <c r="F124" s="69"/>
      <c r="G124" s="9">
        <f t="shared" si="4"/>
        <v>0</v>
      </c>
      <c r="H124" s="26"/>
      <c r="I124" s="9">
        <f t="shared" si="5"/>
        <v>0</v>
      </c>
      <c r="J124" s="26"/>
      <c r="K124" s="9">
        <f t="shared" si="6"/>
        <v>0</v>
      </c>
      <c r="L124" s="9">
        <f t="shared" si="7"/>
        <v>0</v>
      </c>
    </row>
    <row r="125" spans="1:12" x14ac:dyDescent="0.3">
      <c r="A125" s="65"/>
      <c r="B125" s="25" t="s">
        <v>10</v>
      </c>
      <c r="C125" s="64" t="s">
        <v>30</v>
      </c>
      <c r="D125" s="16">
        <v>1</v>
      </c>
      <c r="E125" s="16">
        <f>E124*D125</f>
        <v>28</v>
      </c>
      <c r="F125" s="26"/>
      <c r="G125" s="9">
        <f t="shared" si="4"/>
        <v>0</v>
      </c>
      <c r="H125" s="26"/>
      <c r="I125" s="9">
        <f t="shared" si="5"/>
        <v>0</v>
      </c>
      <c r="J125" s="26"/>
      <c r="K125" s="9">
        <f t="shared" si="6"/>
        <v>0</v>
      </c>
      <c r="L125" s="9">
        <f t="shared" si="7"/>
        <v>0</v>
      </c>
    </row>
    <row r="126" spans="1:12" x14ac:dyDescent="0.3">
      <c r="A126" s="65"/>
      <c r="B126" s="27" t="s">
        <v>117</v>
      </c>
      <c r="C126" s="64" t="s">
        <v>30</v>
      </c>
      <c r="D126" s="26">
        <v>1.1000000000000001</v>
      </c>
      <c r="E126" s="26">
        <f>D126*E124</f>
        <v>30.800000000000004</v>
      </c>
      <c r="F126" s="26"/>
      <c r="G126" s="9">
        <f t="shared" si="4"/>
        <v>0</v>
      </c>
      <c r="H126" s="26"/>
      <c r="I126" s="9">
        <f t="shared" si="5"/>
        <v>0</v>
      </c>
      <c r="J126" s="26"/>
      <c r="K126" s="9">
        <f t="shared" si="6"/>
        <v>0</v>
      </c>
      <c r="L126" s="9">
        <f t="shared" si="7"/>
        <v>0</v>
      </c>
    </row>
    <row r="127" spans="1:12" x14ac:dyDescent="0.3">
      <c r="A127" s="65"/>
      <c r="B127" s="27" t="s">
        <v>107</v>
      </c>
      <c r="C127" s="75" t="s">
        <v>12</v>
      </c>
      <c r="D127" s="26">
        <v>2</v>
      </c>
      <c r="E127" s="100">
        <f>E124*D127</f>
        <v>56</v>
      </c>
      <c r="F127" s="26"/>
      <c r="G127" s="9">
        <f t="shared" si="4"/>
        <v>0</v>
      </c>
      <c r="H127" s="26"/>
      <c r="I127" s="9">
        <f t="shared" si="5"/>
        <v>0</v>
      </c>
      <c r="J127" s="26"/>
      <c r="K127" s="9">
        <f t="shared" si="6"/>
        <v>0</v>
      </c>
      <c r="L127" s="9">
        <f t="shared" si="7"/>
        <v>0</v>
      </c>
    </row>
    <row r="128" spans="1:12" x14ac:dyDescent="0.3">
      <c r="A128" s="65"/>
      <c r="B128" s="27" t="s">
        <v>80</v>
      </c>
      <c r="C128" s="75" t="s">
        <v>17</v>
      </c>
      <c r="D128" s="26">
        <v>1</v>
      </c>
      <c r="E128" s="26">
        <f>E125*D128</f>
        <v>28</v>
      </c>
      <c r="F128" s="26"/>
      <c r="G128" s="9">
        <f t="shared" si="4"/>
        <v>0</v>
      </c>
      <c r="H128" s="26"/>
      <c r="I128" s="9">
        <f t="shared" si="5"/>
        <v>0</v>
      </c>
      <c r="J128" s="26"/>
      <c r="K128" s="9">
        <f t="shared" si="6"/>
        <v>0</v>
      </c>
      <c r="L128" s="9">
        <f t="shared" si="7"/>
        <v>0</v>
      </c>
    </row>
    <row r="129" spans="1:12" x14ac:dyDescent="0.3">
      <c r="A129" s="65"/>
      <c r="B129" s="27" t="s">
        <v>9</v>
      </c>
      <c r="C129" s="75" t="s">
        <v>0</v>
      </c>
      <c r="D129" s="26">
        <v>0.8</v>
      </c>
      <c r="E129" s="26">
        <f>E124*D129</f>
        <v>22.400000000000002</v>
      </c>
      <c r="F129" s="26"/>
      <c r="G129" s="9">
        <f t="shared" si="4"/>
        <v>0</v>
      </c>
      <c r="H129" s="26"/>
      <c r="I129" s="9">
        <f t="shared" si="5"/>
        <v>0</v>
      </c>
      <c r="J129" s="26"/>
      <c r="K129" s="9">
        <f t="shared" si="6"/>
        <v>0</v>
      </c>
      <c r="L129" s="9">
        <f t="shared" si="7"/>
        <v>0</v>
      </c>
    </row>
    <row r="130" spans="1:12" ht="27.6" x14ac:dyDescent="0.3">
      <c r="A130" s="65" t="s">
        <v>112</v>
      </c>
      <c r="B130" s="67" t="s">
        <v>115</v>
      </c>
      <c r="C130" s="74" t="s">
        <v>12</v>
      </c>
      <c r="D130" s="98"/>
      <c r="E130" s="68">
        <v>1</v>
      </c>
      <c r="F130" s="69"/>
      <c r="G130" s="9">
        <f t="shared" si="4"/>
        <v>0</v>
      </c>
      <c r="H130" s="26"/>
      <c r="I130" s="9">
        <f t="shared" si="5"/>
        <v>0</v>
      </c>
      <c r="J130" s="26"/>
      <c r="K130" s="9">
        <f t="shared" si="6"/>
        <v>0</v>
      </c>
      <c r="L130" s="9">
        <f t="shared" si="7"/>
        <v>0</v>
      </c>
    </row>
    <row r="131" spans="1:12" x14ac:dyDescent="0.3">
      <c r="A131" s="65"/>
      <c r="B131" s="25" t="s">
        <v>10</v>
      </c>
      <c r="C131" s="64" t="s">
        <v>30</v>
      </c>
      <c r="D131" s="16">
        <v>1</v>
      </c>
      <c r="E131" s="16">
        <f>E130*D131</f>
        <v>1</v>
      </c>
      <c r="F131" s="26"/>
      <c r="G131" s="9">
        <f t="shared" si="4"/>
        <v>0</v>
      </c>
      <c r="H131" s="26"/>
      <c r="I131" s="9">
        <f t="shared" si="5"/>
        <v>0</v>
      </c>
      <c r="J131" s="26"/>
      <c r="K131" s="9">
        <f t="shared" si="6"/>
        <v>0</v>
      </c>
      <c r="L131" s="9">
        <f t="shared" si="7"/>
        <v>0</v>
      </c>
    </row>
    <row r="132" spans="1:12" x14ac:dyDescent="0.3">
      <c r="A132" s="65"/>
      <c r="B132" s="27" t="s">
        <v>116</v>
      </c>
      <c r="C132" s="64" t="s">
        <v>31</v>
      </c>
      <c r="D132" s="26">
        <v>3.5</v>
      </c>
      <c r="E132" s="26">
        <f>D132*E130</f>
        <v>3.5</v>
      </c>
      <c r="F132" s="26"/>
      <c r="G132" s="9">
        <f t="shared" si="4"/>
        <v>0</v>
      </c>
      <c r="H132" s="26"/>
      <c r="I132" s="9">
        <f t="shared" si="5"/>
        <v>0</v>
      </c>
      <c r="J132" s="26"/>
      <c r="K132" s="9">
        <f t="shared" si="6"/>
        <v>0</v>
      </c>
      <c r="L132" s="9">
        <f t="shared" si="7"/>
        <v>0</v>
      </c>
    </row>
    <row r="133" spans="1:12" x14ac:dyDescent="0.3">
      <c r="A133" s="65"/>
      <c r="B133" s="27" t="s">
        <v>118</v>
      </c>
      <c r="C133" s="75" t="s">
        <v>30</v>
      </c>
      <c r="D133" s="26"/>
      <c r="E133" s="100">
        <v>8</v>
      </c>
      <c r="F133" s="26"/>
      <c r="G133" s="9">
        <f t="shared" si="4"/>
        <v>0</v>
      </c>
      <c r="H133" s="26"/>
      <c r="I133" s="9">
        <f t="shared" si="5"/>
        <v>0</v>
      </c>
      <c r="J133" s="26"/>
      <c r="K133" s="9">
        <f t="shared" si="6"/>
        <v>0</v>
      </c>
      <c r="L133" s="9">
        <f t="shared" si="7"/>
        <v>0</v>
      </c>
    </row>
    <row r="134" spans="1:12" x14ac:dyDescent="0.3">
      <c r="A134" s="65"/>
      <c r="B134" s="27" t="s">
        <v>119</v>
      </c>
      <c r="C134" s="75" t="s">
        <v>17</v>
      </c>
      <c r="D134" s="26">
        <v>4</v>
      </c>
      <c r="E134" s="26">
        <f>E131*D134</f>
        <v>4</v>
      </c>
      <c r="F134" s="26"/>
      <c r="G134" s="9">
        <f t="shared" si="4"/>
        <v>0</v>
      </c>
      <c r="H134" s="26"/>
      <c r="I134" s="9">
        <f t="shared" si="5"/>
        <v>0</v>
      </c>
      <c r="J134" s="26"/>
      <c r="K134" s="9">
        <f t="shared" si="6"/>
        <v>0</v>
      </c>
      <c r="L134" s="9">
        <f t="shared" si="7"/>
        <v>0</v>
      </c>
    </row>
    <row r="135" spans="1:12" x14ac:dyDescent="0.3">
      <c r="A135" s="65"/>
      <c r="B135" s="27" t="s">
        <v>9</v>
      </c>
      <c r="C135" s="75" t="s">
        <v>0</v>
      </c>
      <c r="D135" s="26">
        <v>5</v>
      </c>
      <c r="E135" s="26">
        <f>E130*D135</f>
        <v>5</v>
      </c>
      <c r="F135" s="26"/>
      <c r="G135" s="9">
        <f t="shared" si="4"/>
        <v>0</v>
      </c>
      <c r="H135" s="26"/>
      <c r="I135" s="9">
        <f t="shared" si="5"/>
        <v>0</v>
      </c>
      <c r="J135" s="26"/>
      <c r="K135" s="9">
        <f t="shared" si="6"/>
        <v>0</v>
      </c>
      <c r="L135" s="9">
        <f t="shared" si="7"/>
        <v>0</v>
      </c>
    </row>
    <row r="136" spans="1:12" ht="27.6" x14ac:dyDescent="0.3">
      <c r="A136" s="65" t="s">
        <v>114</v>
      </c>
      <c r="B136" s="67" t="s">
        <v>121</v>
      </c>
      <c r="C136" s="74" t="s">
        <v>11</v>
      </c>
      <c r="D136" s="98"/>
      <c r="E136" s="68">
        <f>E138+E139+E140+E141+E142</f>
        <v>15.547499999999999</v>
      </c>
      <c r="F136" s="69"/>
      <c r="G136" s="9">
        <f t="shared" ref="G136:G149" si="8">F136*E136</f>
        <v>0</v>
      </c>
      <c r="H136" s="26"/>
      <c r="I136" s="9">
        <f t="shared" ref="I136:I149" si="9">H136*E136</f>
        <v>0</v>
      </c>
      <c r="J136" s="26"/>
      <c r="K136" s="9">
        <f t="shared" ref="K136:K149" si="10">J136*E136</f>
        <v>0</v>
      </c>
      <c r="L136" s="9">
        <f t="shared" ref="L136:L149" si="11">G136+I136+K136</f>
        <v>0</v>
      </c>
    </row>
    <row r="137" spans="1:12" x14ac:dyDescent="0.3">
      <c r="A137" s="65"/>
      <c r="B137" s="25" t="s">
        <v>10</v>
      </c>
      <c r="C137" s="64" t="s">
        <v>31</v>
      </c>
      <c r="D137" s="16">
        <v>1</v>
      </c>
      <c r="E137" s="16">
        <f>E136*D137</f>
        <v>15.547499999999999</v>
      </c>
      <c r="F137" s="26"/>
      <c r="G137" s="9">
        <f t="shared" si="8"/>
        <v>0</v>
      </c>
      <c r="H137" s="26"/>
      <c r="I137" s="9">
        <f t="shared" si="9"/>
        <v>0</v>
      </c>
      <c r="J137" s="26"/>
      <c r="K137" s="9">
        <f t="shared" si="10"/>
        <v>0</v>
      </c>
      <c r="L137" s="9">
        <f t="shared" si="11"/>
        <v>0</v>
      </c>
    </row>
    <row r="138" spans="1:12" ht="27.6" x14ac:dyDescent="0.3">
      <c r="A138" s="65"/>
      <c r="B138" s="27" t="s">
        <v>122</v>
      </c>
      <c r="C138" s="64" t="s">
        <v>31</v>
      </c>
      <c r="D138" s="26"/>
      <c r="E138" s="26">
        <f>0.85*2.85</f>
        <v>2.4224999999999999</v>
      </c>
      <c r="F138" s="26"/>
      <c r="G138" s="9">
        <f t="shared" si="8"/>
        <v>0</v>
      </c>
      <c r="H138" s="26"/>
      <c r="I138" s="9">
        <f t="shared" si="9"/>
        <v>0</v>
      </c>
      <c r="J138" s="26"/>
      <c r="K138" s="9">
        <f t="shared" si="10"/>
        <v>0</v>
      </c>
      <c r="L138" s="9">
        <f t="shared" si="11"/>
        <v>0</v>
      </c>
    </row>
    <row r="139" spans="1:12" ht="27.6" x14ac:dyDescent="0.3">
      <c r="A139" s="65"/>
      <c r="B139" s="27" t="s">
        <v>126</v>
      </c>
      <c r="C139" s="64" t="s">
        <v>31</v>
      </c>
      <c r="D139" s="26"/>
      <c r="E139" s="26">
        <f>1.2*1.2</f>
        <v>1.44</v>
      </c>
      <c r="F139" s="26"/>
      <c r="G139" s="9">
        <f t="shared" si="8"/>
        <v>0</v>
      </c>
      <c r="H139" s="26"/>
      <c r="I139" s="9">
        <f t="shared" si="9"/>
        <v>0</v>
      </c>
      <c r="J139" s="26"/>
      <c r="K139" s="9">
        <f t="shared" si="10"/>
        <v>0</v>
      </c>
      <c r="L139" s="9">
        <f t="shared" si="11"/>
        <v>0</v>
      </c>
    </row>
    <row r="140" spans="1:12" ht="27.6" x14ac:dyDescent="0.3">
      <c r="A140" s="65"/>
      <c r="B140" s="27" t="s">
        <v>123</v>
      </c>
      <c r="C140" s="64" t="s">
        <v>31</v>
      </c>
      <c r="D140" s="26"/>
      <c r="E140" s="100">
        <f>2.7*2.45</f>
        <v>6.6150000000000011</v>
      </c>
      <c r="F140" s="26"/>
      <c r="G140" s="9">
        <f t="shared" si="8"/>
        <v>0</v>
      </c>
      <c r="H140" s="26"/>
      <c r="I140" s="9">
        <f t="shared" si="9"/>
        <v>0</v>
      </c>
      <c r="J140" s="26"/>
      <c r="K140" s="9">
        <f t="shared" si="10"/>
        <v>0</v>
      </c>
      <c r="L140" s="9">
        <f t="shared" si="11"/>
        <v>0</v>
      </c>
    </row>
    <row r="141" spans="1:12" ht="27.6" x14ac:dyDescent="0.3">
      <c r="A141" s="65"/>
      <c r="B141" s="27" t="s">
        <v>124</v>
      </c>
      <c r="C141" s="64" t="s">
        <v>31</v>
      </c>
      <c r="D141" s="26"/>
      <c r="E141" s="100">
        <f>2*2.4</f>
        <v>4.8</v>
      </c>
      <c r="F141" s="26"/>
      <c r="G141" s="9">
        <f t="shared" si="8"/>
        <v>0</v>
      </c>
      <c r="H141" s="26"/>
      <c r="I141" s="9">
        <f t="shared" si="9"/>
        <v>0</v>
      </c>
      <c r="J141" s="26"/>
      <c r="K141" s="9">
        <f t="shared" si="10"/>
        <v>0</v>
      </c>
      <c r="L141" s="9">
        <f t="shared" si="11"/>
        <v>0</v>
      </c>
    </row>
    <row r="142" spans="1:12" ht="27.6" x14ac:dyDescent="0.3">
      <c r="A142" s="65"/>
      <c r="B142" s="27" t="s">
        <v>125</v>
      </c>
      <c r="C142" s="64" t="s">
        <v>31</v>
      </c>
      <c r="D142" s="26"/>
      <c r="E142" s="26">
        <f>0.9*0.3</f>
        <v>0.27</v>
      </c>
      <c r="F142" s="26"/>
      <c r="G142" s="9">
        <f t="shared" si="8"/>
        <v>0</v>
      </c>
      <c r="H142" s="26"/>
      <c r="I142" s="9">
        <f t="shared" si="9"/>
        <v>0</v>
      </c>
      <c r="J142" s="26"/>
      <c r="K142" s="9">
        <f t="shared" si="10"/>
        <v>0</v>
      </c>
      <c r="L142" s="9">
        <f t="shared" si="11"/>
        <v>0</v>
      </c>
    </row>
    <row r="143" spans="1:12" x14ac:dyDescent="0.3">
      <c r="A143" s="65"/>
      <c r="B143" s="27" t="s">
        <v>119</v>
      </c>
      <c r="C143" s="75" t="s">
        <v>17</v>
      </c>
      <c r="D143" s="26">
        <v>3</v>
      </c>
      <c r="E143" s="26">
        <f>E137*D143</f>
        <v>46.642499999999998</v>
      </c>
      <c r="F143" s="26"/>
      <c r="G143" s="9">
        <f t="shared" si="8"/>
        <v>0</v>
      </c>
      <c r="H143" s="26"/>
      <c r="I143" s="9">
        <f t="shared" si="9"/>
        <v>0</v>
      </c>
      <c r="J143" s="26"/>
      <c r="K143" s="9">
        <f t="shared" si="10"/>
        <v>0</v>
      </c>
      <c r="L143" s="9">
        <f t="shared" si="11"/>
        <v>0</v>
      </c>
    </row>
    <row r="144" spans="1:12" x14ac:dyDescent="0.3">
      <c r="A144" s="65"/>
      <c r="B144" s="27" t="s">
        <v>9</v>
      </c>
      <c r="C144" s="75" t="s">
        <v>0</v>
      </c>
      <c r="D144" s="26">
        <v>0.7</v>
      </c>
      <c r="E144" s="26">
        <f>E136*D144</f>
        <v>10.883249999999999</v>
      </c>
      <c r="F144" s="26"/>
      <c r="G144" s="9">
        <f t="shared" si="8"/>
        <v>0</v>
      </c>
      <c r="H144" s="26"/>
      <c r="I144" s="9">
        <f t="shared" si="9"/>
        <v>0</v>
      </c>
      <c r="J144" s="26"/>
      <c r="K144" s="9">
        <f t="shared" si="10"/>
        <v>0</v>
      </c>
      <c r="L144" s="9">
        <f t="shared" si="11"/>
        <v>0</v>
      </c>
    </row>
    <row r="145" spans="1:12" x14ac:dyDescent="0.3">
      <c r="A145" s="59">
        <v>24</v>
      </c>
      <c r="B145" s="67" t="s">
        <v>145</v>
      </c>
      <c r="C145" s="74" t="s">
        <v>11</v>
      </c>
      <c r="D145" s="98"/>
      <c r="E145" s="68">
        <f>0.2*0.8</f>
        <v>0.16000000000000003</v>
      </c>
      <c r="F145" s="69"/>
      <c r="G145" s="9">
        <f t="shared" si="8"/>
        <v>0</v>
      </c>
      <c r="H145" s="26"/>
      <c r="I145" s="9">
        <f t="shared" si="9"/>
        <v>0</v>
      </c>
      <c r="J145" s="26"/>
      <c r="K145" s="9">
        <f t="shared" si="10"/>
        <v>0</v>
      </c>
      <c r="L145" s="9">
        <f t="shared" si="11"/>
        <v>0</v>
      </c>
    </row>
    <row r="146" spans="1:12" x14ac:dyDescent="0.3">
      <c r="A146" s="59">
        <v>25</v>
      </c>
      <c r="B146" s="15" t="s">
        <v>136</v>
      </c>
      <c r="C146" s="78" t="s">
        <v>17</v>
      </c>
      <c r="D146" s="7"/>
      <c r="E146" s="7">
        <v>8</v>
      </c>
      <c r="F146" s="8"/>
      <c r="G146" s="9">
        <f t="shared" si="8"/>
        <v>0</v>
      </c>
      <c r="H146" s="8"/>
      <c r="I146" s="9">
        <f t="shared" si="9"/>
        <v>0</v>
      </c>
      <c r="J146" s="11"/>
      <c r="K146" s="9">
        <f t="shared" si="10"/>
        <v>0</v>
      </c>
      <c r="L146" s="9">
        <f t="shared" si="11"/>
        <v>0</v>
      </c>
    </row>
    <row r="147" spans="1:12" x14ac:dyDescent="0.3">
      <c r="A147" s="59">
        <v>26</v>
      </c>
      <c r="B147" s="15" t="s">
        <v>127</v>
      </c>
      <c r="C147" s="78" t="s">
        <v>30</v>
      </c>
      <c r="D147" s="7"/>
      <c r="E147" s="7">
        <v>15</v>
      </c>
      <c r="F147" s="8"/>
      <c r="G147" s="9">
        <f t="shared" si="8"/>
        <v>0</v>
      </c>
      <c r="H147" s="8"/>
      <c r="I147" s="9">
        <f t="shared" si="9"/>
        <v>0</v>
      </c>
      <c r="J147" s="11"/>
      <c r="K147" s="9">
        <f t="shared" si="10"/>
        <v>0</v>
      </c>
      <c r="L147" s="9">
        <f t="shared" si="11"/>
        <v>0</v>
      </c>
    </row>
    <row r="148" spans="1:12" ht="27.6" x14ac:dyDescent="0.3">
      <c r="A148" s="59">
        <v>27</v>
      </c>
      <c r="B148" s="24" t="s">
        <v>40</v>
      </c>
      <c r="C148" s="64" t="s">
        <v>11</v>
      </c>
      <c r="D148" s="8"/>
      <c r="E148" s="8">
        <v>25</v>
      </c>
      <c r="F148" s="8"/>
      <c r="G148" s="9">
        <f t="shared" si="8"/>
        <v>0</v>
      </c>
      <c r="H148" s="8"/>
      <c r="I148" s="9">
        <f t="shared" si="9"/>
        <v>0</v>
      </c>
      <c r="J148" s="8"/>
      <c r="K148" s="9">
        <f t="shared" si="10"/>
        <v>0</v>
      </c>
      <c r="L148" s="9">
        <f t="shared" si="11"/>
        <v>0</v>
      </c>
    </row>
    <row r="149" spans="1:12" x14ac:dyDescent="0.3">
      <c r="A149" s="65" t="s">
        <v>140</v>
      </c>
      <c r="B149" s="116" t="s">
        <v>214</v>
      </c>
      <c r="C149" s="64" t="s">
        <v>213</v>
      </c>
      <c r="D149" s="8"/>
      <c r="E149" s="8">
        <v>28</v>
      </c>
      <c r="F149" s="8"/>
      <c r="G149" s="9">
        <f t="shared" si="8"/>
        <v>0</v>
      </c>
      <c r="H149" s="8"/>
      <c r="I149" s="9">
        <f t="shared" si="9"/>
        <v>0</v>
      </c>
      <c r="J149" s="8"/>
      <c r="K149" s="9">
        <f t="shared" si="10"/>
        <v>0</v>
      </c>
      <c r="L149" s="9">
        <f t="shared" si="11"/>
        <v>0</v>
      </c>
    </row>
    <row r="150" spans="1:12" x14ac:dyDescent="0.3">
      <c r="A150" s="12"/>
      <c r="B150" s="39" t="s">
        <v>4</v>
      </c>
      <c r="C150" s="93"/>
      <c r="D150" s="11"/>
      <c r="E150" s="8"/>
      <c r="F150" s="16"/>
      <c r="G150" s="17">
        <f>SUM(G9:G149)</f>
        <v>0</v>
      </c>
      <c r="H150" s="13"/>
      <c r="I150" s="17">
        <f>SUM(I9:I149)</f>
        <v>0</v>
      </c>
      <c r="J150" s="13"/>
      <c r="K150" s="17">
        <f>SUM(K9:K149)</f>
        <v>0</v>
      </c>
      <c r="L150" s="17">
        <f>SUM(L9:L149)</f>
        <v>0</v>
      </c>
    </row>
    <row r="151" spans="1:12" x14ac:dyDescent="0.3">
      <c r="A151" s="12"/>
      <c r="B151" s="36" t="s">
        <v>3</v>
      </c>
      <c r="C151" s="94">
        <v>0.03</v>
      </c>
      <c r="D151" s="11"/>
      <c r="E151" s="8"/>
      <c r="F151" s="16"/>
      <c r="G151" s="8"/>
      <c r="H151" s="8"/>
      <c r="I151" s="8"/>
      <c r="J151" s="8"/>
      <c r="K151" s="9"/>
      <c r="L151" s="9">
        <f>G150*C151</f>
        <v>0</v>
      </c>
    </row>
    <row r="152" spans="1:12" x14ac:dyDescent="0.3">
      <c r="A152" s="38"/>
      <c r="B152" s="88" t="s">
        <v>4</v>
      </c>
      <c r="C152" s="93"/>
      <c r="D152" s="18"/>
      <c r="E152" s="19"/>
      <c r="F152" s="20"/>
      <c r="G152" s="19"/>
      <c r="H152" s="20"/>
      <c r="I152" s="20"/>
      <c r="J152" s="19"/>
      <c r="K152" s="21"/>
      <c r="L152" s="22">
        <f>L151+L150</f>
        <v>0</v>
      </c>
    </row>
    <row r="153" spans="1:12" x14ac:dyDescent="0.3">
      <c r="A153" s="38"/>
      <c r="B153" s="89" t="s">
        <v>5</v>
      </c>
      <c r="C153" s="95">
        <v>0.1</v>
      </c>
      <c r="D153" s="18"/>
      <c r="E153" s="19"/>
      <c r="F153" s="20"/>
      <c r="G153" s="19"/>
      <c r="H153" s="20"/>
      <c r="I153" s="20"/>
      <c r="J153" s="19"/>
      <c r="K153" s="21"/>
      <c r="L153" s="22">
        <f>L152*C153</f>
        <v>0</v>
      </c>
    </row>
    <row r="154" spans="1:12" x14ac:dyDescent="0.3">
      <c r="A154" s="38"/>
      <c r="B154" s="90" t="s">
        <v>4</v>
      </c>
      <c r="C154" s="96"/>
      <c r="D154" s="18"/>
      <c r="E154" s="19"/>
      <c r="F154" s="20"/>
      <c r="G154" s="19"/>
      <c r="H154" s="20"/>
      <c r="I154" s="20"/>
      <c r="J154" s="19"/>
      <c r="K154" s="21"/>
      <c r="L154" s="22">
        <f>L153+L152</f>
        <v>0</v>
      </c>
    </row>
    <row r="155" spans="1:12" x14ac:dyDescent="0.3">
      <c r="A155" s="12"/>
      <c r="B155" s="89" t="s">
        <v>34</v>
      </c>
      <c r="C155" s="95">
        <v>0.08</v>
      </c>
      <c r="D155" s="18"/>
      <c r="E155" s="8"/>
      <c r="F155" s="16"/>
      <c r="G155" s="8"/>
      <c r="H155" s="16"/>
      <c r="I155" s="16"/>
      <c r="J155" s="8"/>
      <c r="K155" s="9"/>
      <c r="L155" s="9">
        <f>L154*C155</f>
        <v>0</v>
      </c>
    </row>
    <row r="156" spans="1:12" x14ac:dyDescent="0.3">
      <c r="A156" s="12"/>
      <c r="B156" s="90" t="s">
        <v>4</v>
      </c>
      <c r="C156" s="96"/>
      <c r="D156" s="23"/>
      <c r="E156" s="8"/>
      <c r="F156" s="16"/>
      <c r="G156" s="8"/>
      <c r="H156" s="16"/>
      <c r="I156" s="16"/>
      <c r="J156" s="8"/>
      <c r="K156" s="9"/>
      <c r="L156" s="9">
        <f>L155+L154</f>
        <v>0</v>
      </c>
    </row>
    <row r="157" spans="1:12" x14ac:dyDescent="0.3">
      <c r="A157" s="12"/>
      <c r="B157" s="89" t="s">
        <v>6</v>
      </c>
      <c r="C157" s="94">
        <v>0.03</v>
      </c>
      <c r="D157" s="11"/>
      <c r="E157" s="8"/>
      <c r="F157" s="16"/>
      <c r="G157" s="8"/>
      <c r="H157" s="16"/>
      <c r="I157" s="16"/>
      <c r="J157" s="8"/>
      <c r="K157" s="9"/>
      <c r="L157" s="9">
        <f>L156*C157</f>
        <v>0</v>
      </c>
    </row>
    <row r="158" spans="1:12" x14ac:dyDescent="0.3">
      <c r="A158" s="12"/>
      <c r="B158" s="90" t="s">
        <v>32</v>
      </c>
      <c r="C158" s="93"/>
      <c r="D158" s="11"/>
      <c r="E158" s="8"/>
      <c r="F158" s="16"/>
      <c r="G158" s="8"/>
      <c r="H158" s="8"/>
      <c r="I158" s="8"/>
      <c r="J158" s="8"/>
      <c r="K158" s="9"/>
      <c r="L158" s="9">
        <f>L157+L156</f>
        <v>0</v>
      </c>
    </row>
    <row r="159" spans="1:12" x14ac:dyDescent="0.3">
      <c r="A159" s="12"/>
      <c r="B159" s="10" t="s">
        <v>33</v>
      </c>
      <c r="C159" s="94">
        <v>0.18</v>
      </c>
      <c r="D159" s="11"/>
      <c r="E159" s="11"/>
      <c r="F159" s="11"/>
      <c r="G159" s="11"/>
      <c r="H159" s="11"/>
      <c r="I159" s="11"/>
      <c r="J159" s="11"/>
      <c r="K159" s="11"/>
      <c r="L159" s="71">
        <f>L158*C159</f>
        <v>0</v>
      </c>
    </row>
    <row r="160" spans="1:12" x14ac:dyDescent="0.3">
      <c r="A160" s="12"/>
      <c r="B160" s="37" t="s">
        <v>7</v>
      </c>
      <c r="C160" s="5"/>
      <c r="D160" s="11"/>
      <c r="E160" s="11"/>
      <c r="F160" s="11"/>
      <c r="G160" s="11"/>
      <c r="H160" s="11"/>
      <c r="I160" s="11"/>
      <c r="J160" s="11"/>
      <c r="K160" s="11"/>
      <c r="L160" s="23">
        <f>SUM(L158:L159)</f>
        <v>0</v>
      </c>
    </row>
  </sheetData>
  <mergeCells count="12">
    <mergeCell ref="A2:L2"/>
    <mergeCell ref="H3:J3"/>
    <mergeCell ref="K3:L3"/>
    <mergeCell ref="A4:A5"/>
    <mergeCell ref="B4:B5"/>
    <mergeCell ref="C4:C5"/>
    <mergeCell ref="D4:D5"/>
    <mergeCell ref="E4:E5"/>
    <mergeCell ref="F4:G4"/>
    <mergeCell ref="H4:I4"/>
    <mergeCell ref="J4:K4"/>
    <mergeCell ref="L4:L5"/>
  </mergeCells>
  <conditionalFormatting sqref="C44">
    <cfRule type="cellIs" dxfId="20" priority="2" stopIfTrue="1" operator="equal">
      <formula>8223.307275</formula>
    </cfRule>
  </conditionalFormatting>
  <conditionalFormatting sqref="C56">
    <cfRule type="cellIs" dxfId="19" priority="1" stopIfTrue="1" operator="equal">
      <formula>8223.307275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2B6FD1-A39D-402D-8231-061B73142FCB}">
  <sheetPr>
    <tabColor theme="6" tint="-0.249977111117893"/>
  </sheetPr>
  <dimension ref="A1:L164"/>
  <sheetViews>
    <sheetView workbookViewId="0">
      <selection activeCell="J10" sqref="J10:J153"/>
    </sheetView>
  </sheetViews>
  <sheetFormatPr defaultRowHeight="14.4" x14ac:dyDescent="0.3"/>
  <cols>
    <col min="1" max="1" width="4" customWidth="1"/>
    <col min="2" max="2" width="70.6640625" customWidth="1"/>
    <col min="7" max="7" width="11.5546875" customWidth="1"/>
    <col min="9" max="9" width="12.21875" customWidth="1"/>
    <col min="11" max="11" width="12.33203125" customWidth="1"/>
    <col min="12" max="12" width="14" customWidth="1"/>
  </cols>
  <sheetData>
    <row r="1" spans="1:12" s="77" customFormat="1" x14ac:dyDescent="0.3">
      <c r="A1" s="4"/>
      <c r="B1" s="91" t="s">
        <v>29</v>
      </c>
      <c r="C1" s="4"/>
      <c r="D1" s="4"/>
      <c r="E1" s="4"/>
      <c r="F1" s="1"/>
      <c r="G1" s="1"/>
      <c r="H1" s="2"/>
      <c r="I1" s="1"/>
      <c r="J1" s="1"/>
      <c r="K1" s="1"/>
      <c r="L1" s="1"/>
    </row>
    <row r="2" spans="1:12" s="77" customFormat="1" ht="21" customHeight="1" x14ac:dyDescent="0.3">
      <c r="A2" s="122" t="s">
        <v>148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</row>
    <row r="3" spans="1:12" s="77" customFormat="1" ht="14.4" customHeight="1" x14ac:dyDescent="0.3">
      <c r="A3" s="54"/>
      <c r="B3" s="54" t="s">
        <v>128</v>
      </c>
      <c r="C3" s="54"/>
      <c r="D3" s="54"/>
      <c r="E3" s="54"/>
      <c r="F3" s="54"/>
      <c r="G3" s="3"/>
      <c r="H3" s="123" t="s">
        <v>8</v>
      </c>
      <c r="I3" s="123"/>
      <c r="J3" s="123"/>
      <c r="K3" s="133">
        <f>L164</f>
        <v>0</v>
      </c>
      <c r="L3" s="133"/>
    </row>
    <row r="4" spans="1:12" s="77" customFormat="1" ht="14.4" customHeight="1" x14ac:dyDescent="0.3">
      <c r="A4" s="124" t="s">
        <v>18</v>
      </c>
      <c r="B4" s="124" t="s">
        <v>19</v>
      </c>
      <c r="C4" s="124" t="s">
        <v>20</v>
      </c>
      <c r="D4" s="126" t="s">
        <v>21</v>
      </c>
      <c r="E4" s="126" t="s">
        <v>22</v>
      </c>
      <c r="F4" s="128" t="s">
        <v>23</v>
      </c>
      <c r="G4" s="129"/>
      <c r="H4" s="130" t="s">
        <v>24</v>
      </c>
      <c r="I4" s="129"/>
      <c r="J4" s="131" t="s">
        <v>25</v>
      </c>
      <c r="K4" s="132"/>
      <c r="L4" s="124" t="s">
        <v>4</v>
      </c>
    </row>
    <row r="5" spans="1:12" s="77" customFormat="1" ht="18.600000000000001" customHeight="1" x14ac:dyDescent="0.3">
      <c r="A5" s="125"/>
      <c r="B5" s="125"/>
      <c r="C5" s="125"/>
      <c r="D5" s="127"/>
      <c r="E5" s="127"/>
      <c r="F5" s="55" t="s">
        <v>26</v>
      </c>
      <c r="G5" s="55" t="s">
        <v>4</v>
      </c>
      <c r="H5" s="55" t="s">
        <v>26</v>
      </c>
      <c r="I5" s="55" t="s">
        <v>4</v>
      </c>
      <c r="J5" s="55" t="s">
        <v>26</v>
      </c>
      <c r="K5" s="55" t="s">
        <v>4</v>
      </c>
      <c r="L5" s="125"/>
    </row>
    <row r="6" spans="1:12" s="77" customFormat="1" x14ac:dyDescent="0.3">
      <c r="A6" s="56">
        <v>1</v>
      </c>
      <c r="B6" s="57">
        <v>2</v>
      </c>
      <c r="C6" s="57">
        <v>3</v>
      </c>
      <c r="D6" s="57">
        <v>4</v>
      </c>
      <c r="E6" s="57">
        <v>5</v>
      </c>
      <c r="F6" s="57">
        <v>6</v>
      </c>
      <c r="G6" s="57">
        <v>7</v>
      </c>
      <c r="H6" s="57">
        <v>8</v>
      </c>
      <c r="I6" s="57">
        <v>9</v>
      </c>
      <c r="J6" s="57">
        <v>10</v>
      </c>
      <c r="K6" s="57">
        <v>11</v>
      </c>
      <c r="L6" s="57">
        <v>12</v>
      </c>
    </row>
    <row r="7" spans="1:12" ht="17.399999999999999" customHeight="1" x14ac:dyDescent="0.3">
      <c r="A7" s="56"/>
      <c r="B7" s="70" t="s">
        <v>149</v>
      </c>
      <c r="C7" s="66"/>
      <c r="D7" s="57"/>
      <c r="E7" s="57"/>
      <c r="F7" s="57"/>
      <c r="G7" s="57"/>
      <c r="H7" s="57"/>
      <c r="I7" s="57"/>
      <c r="J7" s="57"/>
      <c r="K7" s="57"/>
      <c r="L7" s="57"/>
    </row>
    <row r="8" spans="1:12" ht="34.200000000000003" customHeight="1" x14ac:dyDescent="0.3">
      <c r="A8" s="12">
        <v>1</v>
      </c>
      <c r="B8" s="67" t="s">
        <v>134</v>
      </c>
      <c r="C8" s="74" t="s">
        <v>11</v>
      </c>
      <c r="D8" s="98"/>
      <c r="E8" s="68">
        <f>23*0.8+1.6</f>
        <v>20.000000000000004</v>
      </c>
      <c r="F8" s="69"/>
      <c r="G8" s="9">
        <f t="shared" ref="G8:G71" si="0">F8*E8</f>
        <v>0</v>
      </c>
      <c r="H8" s="26"/>
      <c r="I8" s="9">
        <f t="shared" ref="I8:I71" si="1">H8*E8</f>
        <v>0</v>
      </c>
      <c r="J8" s="26"/>
      <c r="K8" s="9">
        <f t="shared" ref="K8:K71" si="2">J8*E8</f>
        <v>0</v>
      </c>
      <c r="L8" s="9">
        <f t="shared" ref="L8:L71" si="3">G8+I8+K8</f>
        <v>0</v>
      </c>
    </row>
    <row r="9" spans="1:12" x14ac:dyDescent="0.3">
      <c r="A9" s="12"/>
      <c r="B9" s="25" t="s">
        <v>10</v>
      </c>
      <c r="C9" s="64" t="s">
        <v>31</v>
      </c>
      <c r="D9" s="16">
        <v>1</v>
      </c>
      <c r="E9" s="16">
        <f>E8*D9</f>
        <v>20.000000000000004</v>
      </c>
      <c r="F9" s="26"/>
      <c r="G9" s="9">
        <f t="shared" si="0"/>
        <v>0</v>
      </c>
      <c r="H9" s="26"/>
      <c r="I9" s="9">
        <f t="shared" si="1"/>
        <v>0</v>
      </c>
      <c r="J9" s="26"/>
      <c r="K9" s="9">
        <f t="shared" si="2"/>
        <v>0</v>
      </c>
      <c r="L9" s="9">
        <f t="shared" si="3"/>
        <v>0</v>
      </c>
    </row>
    <row r="10" spans="1:12" x14ac:dyDescent="0.3">
      <c r="A10" s="12"/>
      <c r="B10" s="27" t="s">
        <v>73</v>
      </c>
      <c r="C10" s="75" t="s">
        <v>54</v>
      </c>
      <c r="D10" s="26">
        <v>0.125</v>
      </c>
      <c r="E10" s="26">
        <f>D10*E8</f>
        <v>2.5000000000000004</v>
      </c>
      <c r="F10" s="26"/>
      <c r="G10" s="9">
        <f t="shared" si="0"/>
        <v>0</v>
      </c>
      <c r="H10" s="26"/>
      <c r="I10" s="9">
        <f t="shared" si="1"/>
        <v>0</v>
      </c>
      <c r="J10" s="26"/>
      <c r="K10" s="9">
        <f t="shared" si="2"/>
        <v>0</v>
      </c>
      <c r="L10" s="9">
        <f t="shared" si="3"/>
        <v>0</v>
      </c>
    </row>
    <row r="11" spans="1:12" x14ac:dyDescent="0.3">
      <c r="A11" s="12"/>
      <c r="B11" s="27" t="s">
        <v>71</v>
      </c>
      <c r="C11" s="64" t="s">
        <v>30</v>
      </c>
      <c r="D11" s="26">
        <v>1.05</v>
      </c>
      <c r="E11" s="26">
        <f>D11*E9</f>
        <v>21.000000000000004</v>
      </c>
      <c r="F11" s="26"/>
      <c r="G11" s="9">
        <f t="shared" si="0"/>
        <v>0</v>
      </c>
      <c r="H11" s="26"/>
      <c r="I11" s="9">
        <f t="shared" si="1"/>
        <v>0</v>
      </c>
      <c r="J11" s="26"/>
      <c r="K11" s="9">
        <f t="shared" si="2"/>
        <v>0</v>
      </c>
      <c r="L11" s="9">
        <f t="shared" si="3"/>
        <v>0</v>
      </c>
    </row>
    <row r="12" spans="1:12" ht="27.6" x14ac:dyDescent="0.3">
      <c r="A12" s="12"/>
      <c r="B12" s="27" t="s">
        <v>77</v>
      </c>
      <c r="C12" s="64" t="s">
        <v>31</v>
      </c>
      <c r="D12" s="26">
        <v>1</v>
      </c>
      <c r="E12" s="26">
        <f>E8*D12</f>
        <v>20.000000000000004</v>
      </c>
      <c r="F12" s="26"/>
      <c r="G12" s="9">
        <f t="shared" si="0"/>
        <v>0</v>
      </c>
      <c r="H12" s="26"/>
      <c r="I12" s="9">
        <f t="shared" si="1"/>
        <v>0</v>
      </c>
      <c r="J12" s="26"/>
      <c r="K12" s="9">
        <f t="shared" si="2"/>
        <v>0</v>
      </c>
      <c r="L12" s="9">
        <f t="shared" si="3"/>
        <v>0</v>
      </c>
    </row>
    <row r="13" spans="1:12" ht="30.6" customHeight="1" x14ac:dyDescent="0.3">
      <c r="A13" s="12"/>
      <c r="B13" s="27" t="s">
        <v>72</v>
      </c>
      <c r="C13" s="75" t="s">
        <v>54</v>
      </c>
      <c r="D13" s="26">
        <v>0.15</v>
      </c>
      <c r="E13" s="26">
        <f>D13*E11</f>
        <v>3.1500000000000004</v>
      </c>
      <c r="F13" s="26"/>
      <c r="G13" s="9">
        <f t="shared" si="0"/>
        <v>0</v>
      </c>
      <c r="H13" s="26"/>
      <c r="I13" s="9">
        <f t="shared" si="1"/>
        <v>0</v>
      </c>
      <c r="J13" s="26"/>
      <c r="K13" s="9">
        <f t="shared" si="2"/>
        <v>0</v>
      </c>
      <c r="L13" s="9">
        <f t="shared" si="3"/>
        <v>0</v>
      </c>
    </row>
    <row r="14" spans="1:12" x14ac:dyDescent="0.3">
      <c r="A14" s="12"/>
      <c r="B14" s="27" t="s">
        <v>74</v>
      </c>
      <c r="C14" s="64" t="s">
        <v>31</v>
      </c>
      <c r="D14" s="26">
        <v>1.05</v>
      </c>
      <c r="E14" s="26">
        <f>E8*D14</f>
        <v>21.000000000000004</v>
      </c>
      <c r="F14" s="26"/>
      <c r="G14" s="9">
        <f t="shared" si="0"/>
        <v>0</v>
      </c>
      <c r="H14" s="26"/>
      <c r="I14" s="9">
        <f t="shared" si="1"/>
        <v>0</v>
      </c>
      <c r="J14" s="26"/>
      <c r="K14" s="9">
        <f t="shared" si="2"/>
        <v>0</v>
      </c>
      <c r="L14" s="9">
        <f t="shared" si="3"/>
        <v>0</v>
      </c>
    </row>
    <row r="15" spans="1:12" x14ac:dyDescent="0.3">
      <c r="A15" s="12"/>
      <c r="B15" s="27" t="s">
        <v>9</v>
      </c>
      <c r="C15" s="75" t="s">
        <v>0</v>
      </c>
      <c r="D15" s="26">
        <v>1</v>
      </c>
      <c r="E15" s="26">
        <f>E8*D15</f>
        <v>20.000000000000004</v>
      </c>
      <c r="F15" s="26"/>
      <c r="G15" s="9">
        <f t="shared" si="0"/>
        <v>0</v>
      </c>
      <c r="H15" s="26"/>
      <c r="I15" s="9">
        <f t="shared" si="1"/>
        <v>0</v>
      </c>
      <c r="J15" s="26"/>
      <c r="K15" s="9">
        <f t="shared" si="2"/>
        <v>0</v>
      </c>
      <c r="L15" s="9">
        <f t="shared" si="3"/>
        <v>0</v>
      </c>
    </row>
    <row r="16" spans="1:12" x14ac:dyDescent="0.3">
      <c r="A16" s="59">
        <v>2</v>
      </c>
      <c r="B16" s="60" t="s">
        <v>48</v>
      </c>
      <c r="C16" s="74" t="s">
        <v>11</v>
      </c>
      <c r="D16" s="61"/>
      <c r="E16" s="62">
        <v>5</v>
      </c>
      <c r="F16" s="63"/>
      <c r="G16" s="9">
        <f t="shared" si="0"/>
        <v>0</v>
      </c>
      <c r="H16" s="30"/>
      <c r="I16" s="9">
        <f t="shared" si="1"/>
        <v>0</v>
      </c>
      <c r="J16" s="30"/>
      <c r="K16" s="9">
        <f t="shared" si="2"/>
        <v>0</v>
      </c>
      <c r="L16" s="9">
        <f t="shared" si="3"/>
        <v>0</v>
      </c>
    </row>
    <row r="17" spans="1:12" x14ac:dyDescent="0.3">
      <c r="A17" s="59"/>
      <c r="B17" s="25" t="s">
        <v>10</v>
      </c>
      <c r="C17" s="64" t="s">
        <v>31</v>
      </c>
      <c r="D17" s="16">
        <v>1</v>
      </c>
      <c r="E17" s="16">
        <f>D17*E16</f>
        <v>5</v>
      </c>
      <c r="F17" s="26"/>
      <c r="G17" s="9">
        <f t="shared" si="0"/>
        <v>0</v>
      </c>
      <c r="H17" s="26"/>
      <c r="I17" s="9">
        <f t="shared" si="1"/>
        <v>0</v>
      </c>
      <c r="J17" s="31"/>
      <c r="K17" s="9">
        <f t="shared" si="2"/>
        <v>0</v>
      </c>
      <c r="L17" s="9">
        <f t="shared" si="3"/>
        <v>0</v>
      </c>
    </row>
    <row r="18" spans="1:12" x14ac:dyDescent="0.3">
      <c r="A18" s="65"/>
      <c r="B18" s="27" t="s">
        <v>49</v>
      </c>
      <c r="C18" s="75" t="s">
        <v>30</v>
      </c>
      <c r="D18" s="26">
        <v>0.05</v>
      </c>
      <c r="E18" s="26">
        <f>E16*D18:D1096</f>
        <v>0.25</v>
      </c>
      <c r="F18" s="26"/>
      <c r="G18" s="9">
        <f t="shared" si="0"/>
        <v>0</v>
      </c>
      <c r="H18" s="26"/>
      <c r="I18" s="9">
        <f t="shared" si="1"/>
        <v>0</v>
      </c>
      <c r="J18" s="26"/>
      <c r="K18" s="9">
        <f t="shared" si="2"/>
        <v>0</v>
      </c>
      <c r="L18" s="9">
        <f t="shared" si="3"/>
        <v>0</v>
      </c>
    </row>
    <row r="19" spans="1:12" x14ac:dyDescent="0.3">
      <c r="A19" s="65"/>
      <c r="B19" s="27" t="s">
        <v>51</v>
      </c>
      <c r="C19" s="75" t="s">
        <v>1</v>
      </c>
      <c r="D19" s="26">
        <v>3.5</v>
      </c>
      <c r="E19" s="26">
        <f>E16*D19</f>
        <v>17.5</v>
      </c>
      <c r="F19" s="26"/>
      <c r="G19" s="9">
        <f t="shared" si="0"/>
        <v>0</v>
      </c>
      <c r="H19" s="26"/>
      <c r="I19" s="9">
        <f t="shared" si="1"/>
        <v>0</v>
      </c>
      <c r="J19" s="26"/>
      <c r="K19" s="9">
        <f t="shared" si="2"/>
        <v>0</v>
      </c>
      <c r="L19" s="9">
        <f t="shared" si="3"/>
        <v>0</v>
      </c>
    </row>
    <row r="20" spans="1:12" x14ac:dyDescent="0.3">
      <c r="A20" s="65"/>
      <c r="B20" s="27" t="s">
        <v>52</v>
      </c>
      <c r="C20" s="75" t="s">
        <v>1</v>
      </c>
      <c r="D20" s="26">
        <v>0.63</v>
      </c>
      <c r="E20" s="26">
        <f>E17*D20</f>
        <v>3.15</v>
      </c>
      <c r="F20" s="26"/>
      <c r="G20" s="9">
        <f t="shared" si="0"/>
        <v>0</v>
      </c>
      <c r="H20" s="26"/>
      <c r="I20" s="9">
        <f t="shared" si="1"/>
        <v>0</v>
      </c>
      <c r="J20" s="26"/>
      <c r="K20" s="9">
        <f t="shared" si="2"/>
        <v>0</v>
      </c>
      <c r="L20" s="9">
        <f t="shared" si="3"/>
        <v>0</v>
      </c>
    </row>
    <row r="21" spans="1:12" x14ac:dyDescent="0.3">
      <c r="A21" s="65"/>
      <c r="B21" s="84" t="s">
        <v>9</v>
      </c>
      <c r="C21" s="64" t="s">
        <v>0</v>
      </c>
      <c r="D21" s="16">
        <v>0.5</v>
      </c>
      <c r="E21" s="16">
        <f>D21*E16</f>
        <v>2.5</v>
      </c>
      <c r="F21" s="16"/>
      <c r="G21" s="9">
        <f t="shared" si="0"/>
        <v>0</v>
      </c>
      <c r="H21" s="16"/>
      <c r="I21" s="9">
        <f t="shared" si="1"/>
        <v>0</v>
      </c>
      <c r="J21" s="16"/>
      <c r="K21" s="9">
        <f t="shared" si="2"/>
        <v>0</v>
      </c>
      <c r="L21" s="9">
        <f t="shared" si="3"/>
        <v>0</v>
      </c>
    </row>
    <row r="22" spans="1:12" ht="27.6" x14ac:dyDescent="0.3">
      <c r="A22" s="12">
        <v>3</v>
      </c>
      <c r="B22" s="67" t="s">
        <v>66</v>
      </c>
      <c r="C22" s="97" t="s">
        <v>54</v>
      </c>
      <c r="D22" s="98"/>
      <c r="E22" s="68">
        <v>0.35</v>
      </c>
      <c r="F22" s="69"/>
      <c r="G22" s="9">
        <f t="shared" si="0"/>
        <v>0</v>
      </c>
      <c r="H22" s="26"/>
      <c r="I22" s="9">
        <f t="shared" si="1"/>
        <v>0</v>
      </c>
      <c r="J22" s="26"/>
      <c r="K22" s="9">
        <f t="shared" si="2"/>
        <v>0</v>
      </c>
      <c r="L22" s="9">
        <f t="shared" si="3"/>
        <v>0</v>
      </c>
    </row>
    <row r="23" spans="1:12" x14ac:dyDescent="0.3">
      <c r="A23" s="12"/>
      <c r="B23" s="25" t="s">
        <v>10</v>
      </c>
      <c r="C23" s="64" t="s">
        <v>31</v>
      </c>
      <c r="D23" s="16">
        <v>1</v>
      </c>
      <c r="E23" s="16">
        <f>E22*D23</f>
        <v>0.35</v>
      </c>
      <c r="F23" s="26"/>
      <c r="G23" s="9">
        <f t="shared" si="0"/>
        <v>0</v>
      </c>
      <c r="H23" s="26"/>
      <c r="I23" s="9">
        <f t="shared" si="1"/>
        <v>0</v>
      </c>
      <c r="J23" s="26"/>
      <c r="K23" s="9">
        <f t="shared" si="2"/>
        <v>0</v>
      </c>
      <c r="L23" s="9">
        <f t="shared" si="3"/>
        <v>0</v>
      </c>
    </row>
    <row r="24" spans="1:12" x14ac:dyDescent="0.3">
      <c r="A24" s="12"/>
      <c r="B24" s="27" t="s">
        <v>53</v>
      </c>
      <c r="C24" s="75" t="s">
        <v>54</v>
      </c>
      <c r="D24" s="26">
        <v>1.2</v>
      </c>
      <c r="E24" s="26">
        <f>D24*E22</f>
        <v>0.42</v>
      </c>
      <c r="F24" s="26"/>
      <c r="G24" s="9">
        <f t="shared" si="0"/>
        <v>0</v>
      </c>
      <c r="H24" s="26"/>
      <c r="I24" s="9">
        <f t="shared" si="1"/>
        <v>0</v>
      </c>
      <c r="J24" s="26"/>
      <c r="K24" s="9">
        <f t="shared" si="2"/>
        <v>0</v>
      </c>
      <c r="L24" s="9">
        <f t="shared" si="3"/>
        <v>0</v>
      </c>
    </row>
    <row r="25" spans="1:12" x14ac:dyDescent="0.3">
      <c r="A25" s="12"/>
      <c r="B25" s="27" t="s">
        <v>56</v>
      </c>
      <c r="C25" s="64" t="s">
        <v>31</v>
      </c>
      <c r="D25" s="26">
        <v>0.5</v>
      </c>
      <c r="E25" s="26">
        <f>D25*E23</f>
        <v>0.17499999999999999</v>
      </c>
      <c r="F25" s="26"/>
      <c r="G25" s="9">
        <f t="shared" si="0"/>
        <v>0</v>
      </c>
      <c r="H25" s="26"/>
      <c r="I25" s="9">
        <f t="shared" si="1"/>
        <v>0</v>
      </c>
      <c r="J25" s="26"/>
      <c r="K25" s="9">
        <f t="shared" si="2"/>
        <v>0</v>
      </c>
      <c r="L25" s="9">
        <f t="shared" si="3"/>
        <v>0</v>
      </c>
    </row>
    <row r="26" spans="1:12" x14ac:dyDescent="0.3">
      <c r="A26" s="12"/>
      <c r="B26" s="27" t="s">
        <v>55</v>
      </c>
      <c r="C26" s="75" t="s">
        <v>30</v>
      </c>
      <c r="D26" s="26"/>
      <c r="E26" s="26">
        <v>8</v>
      </c>
      <c r="F26" s="26"/>
      <c r="G26" s="9">
        <f t="shared" si="0"/>
        <v>0</v>
      </c>
      <c r="H26" s="26"/>
      <c r="I26" s="9">
        <f t="shared" si="1"/>
        <v>0</v>
      </c>
      <c r="J26" s="26"/>
      <c r="K26" s="9">
        <f t="shared" si="2"/>
        <v>0</v>
      </c>
      <c r="L26" s="9">
        <f t="shared" si="3"/>
        <v>0</v>
      </c>
    </row>
    <row r="27" spans="1:12" x14ac:dyDescent="0.3">
      <c r="A27" s="12"/>
      <c r="B27" s="27" t="s">
        <v>9</v>
      </c>
      <c r="C27" s="75" t="s">
        <v>0</v>
      </c>
      <c r="D27" s="26">
        <v>4</v>
      </c>
      <c r="E27" s="26">
        <f>E22*D27</f>
        <v>1.4</v>
      </c>
      <c r="F27" s="26"/>
      <c r="G27" s="9">
        <f t="shared" si="0"/>
        <v>0</v>
      </c>
      <c r="H27" s="26"/>
      <c r="I27" s="9">
        <f t="shared" si="1"/>
        <v>0</v>
      </c>
      <c r="J27" s="26"/>
      <c r="K27" s="9">
        <f t="shared" si="2"/>
        <v>0</v>
      </c>
      <c r="L27" s="9">
        <f t="shared" si="3"/>
        <v>0</v>
      </c>
    </row>
    <row r="28" spans="1:12" ht="27.6" x14ac:dyDescent="0.3">
      <c r="A28" s="59">
        <v>4</v>
      </c>
      <c r="B28" s="60" t="s">
        <v>62</v>
      </c>
      <c r="C28" s="74" t="s">
        <v>37</v>
      </c>
      <c r="D28" s="62"/>
      <c r="E28" s="62">
        <v>17</v>
      </c>
      <c r="F28" s="63"/>
      <c r="G28" s="9">
        <f t="shared" si="0"/>
        <v>0</v>
      </c>
      <c r="H28" s="30"/>
      <c r="I28" s="9">
        <f t="shared" si="1"/>
        <v>0</v>
      </c>
      <c r="J28" s="30"/>
      <c r="K28" s="9">
        <f t="shared" si="2"/>
        <v>0</v>
      </c>
      <c r="L28" s="9">
        <f t="shared" si="3"/>
        <v>0</v>
      </c>
    </row>
    <row r="29" spans="1:12" x14ac:dyDescent="0.3">
      <c r="A29" s="59"/>
      <c r="B29" s="25" t="s">
        <v>10</v>
      </c>
      <c r="C29" s="64" t="s">
        <v>31</v>
      </c>
      <c r="D29" s="16">
        <v>1</v>
      </c>
      <c r="E29" s="16">
        <f>D29*E28</f>
        <v>17</v>
      </c>
      <c r="F29" s="26"/>
      <c r="G29" s="9">
        <f t="shared" si="0"/>
        <v>0</v>
      </c>
      <c r="H29" s="26"/>
      <c r="I29" s="9">
        <f t="shared" si="1"/>
        <v>0</v>
      </c>
      <c r="J29" s="31"/>
      <c r="K29" s="9">
        <f t="shared" si="2"/>
        <v>0</v>
      </c>
      <c r="L29" s="9">
        <f t="shared" si="3"/>
        <v>0</v>
      </c>
    </row>
    <row r="30" spans="1:12" x14ac:dyDescent="0.3">
      <c r="A30" s="65"/>
      <c r="B30" s="27" t="s">
        <v>63</v>
      </c>
      <c r="C30" s="75" t="s">
        <v>54</v>
      </c>
      <c r="D30" s="26">
        <v>7.4999999999999997E-2</v>
      </c>
      <c r="E30" s="26">
        <f>E28*D30:D1108</f>
        <v>1.2749999999999999</v>
      </c>
      <c r="F30" s="26"/>
      <c r="G30" s="9">
        <f t="shared" si="0"/>
        <v>0</v>
      </c>
      <c r="H30" s="26"/>
      <c r="I30" s="9">
        <f t="shared" si="1"/>
        <v>0</v>
      </c>
      <c r="J30" s="26"/>
      <c r="K30" s="9">
        <f t="shared" si="2"/>
        <v>0</v>
      </c>
      <c r="L30" s="9">
        <f t="shared" si="3"/>
        <v>0</v>
      </c>
    </row>
    <row r="31" spans="1:12" x14ac:dyDescent="0.3">
      <c r="A31" s="65"/>
      <c r="B31" s="84" t="s">
        <v>9</v>
      </c>
      <c r="C31" s="64" t="s">
        <v>0</v>
      </c>
      <c r="D31" s="16">
        <v>0.5</v>
      </c>
      <c r="E31" s="16">
        <f>D31*E28</f>
        <v>8.5</v>
      </c>
      <c r="F31" s="16"/>
      <c r="G31" s="9">
        <f t="shared" si="0"/>
        <v>0</v>
      </c>
      <c r="H31" s="16"/>
      <c r="I31" s="9">
        <f t="shared" si="1"/>
        <v>0</v>
      </c>
      <c r="J31" s="16"/>
      <c r="K31" s="9">
        <f t="shared" si="2"/>
        <v>0</v>
      </c>
      <c r="L31" s="9">
        <f t="shared" si="3"/>
        <v>0</v>
      </c>
    </row>
    <row r="32" spans="1:12" x14ac:dyDescent="0.3">
      <c r="A32" s="59">
        <v>5</v>
      </c>
      <c r="B32" s="60" t="s">
        <v>64</v>
      </c>
      <c r="C32" s="74" t="s">
        <v>37</v>
      </c>
      <c r="D32" s="62"/>
      <c r="E32" s="62">
        <v>17</v>
      </c>
      <c r="F32" s="63"/>
      <c r="G32" s="9">
        <f t="shared" si="0"/>
        <v>0</v>
      </c>
      <c r="H32" s="30"/>
      <c r="I32" s="9">
        <f t="shared" si="1"/>
        <v>0</v>
      </c>
      <c r="J32" s="30"/>
      <c r="K32" s="9">
        <f t="shared" si="2"/>
        <v>0</v>
      </c>
      <c r="L32" s="9">
        <f t="shared" si="3"/>
        <v>0</v>
      </c>
    </row>
    <row r="33" spans="1:12" x14ac:dyDescent="0.3">
      <c r="A33" s="59"/>
      <c r="B33" s="25" t="s">
        <v>10</v>
      </c>
      <c r="C33" s="64" t="s">
        <v>31</v>
      </c>
      <c r="D33" s="16">
        <v>1</v>
      </c>
      <c r="E33" s="16">
        <f>D33*E32</f>
        <v>17</v>
      </c>
      <c r="F33" s="26"/>
      <c r="G33" s="9">
        <f t="shared" si="0"/>
        <v>0</v>
      </c>
      <c r="H33" s="26"/>
      <c r="I33" s="9">
        <f t="shared" si="1"/>
        <v>0</v>
      </c>
      <c r="J33" s="31"/>
      <c r="K33" s="9">
        <f t="shared" si="2"/>
        <v>0</v>
      </c>
      <c r="L33" s="9">
        <f t="shared" si="3"/>
        <v>0</v>
      </c>
    </row>
    <row r="34" spans="1:12" ht="27.6" x14ac:dyDescent="0.3">
      <c r="A34" s="65"/>
      <c r="B34" s="27" t="s">
        <v>65</v>
      </c>
      <c r="C34" s="75" t="s">
        <v>1</v>
      </c>
      <c r="D34" s="26">
        <v>0.8</v>
      </c>
      <c r="E34" s="26">
        <f>E32*D34:D1112</f>
        <v>13.600000000000001</v>
      </c>
      <c r="F34" s="26"/>
      <c r="G34" s="9">
        <f t="shared" si="0"/>
        <v>0</v>
      </c>
      <c r="H34" s="26"/>
      <c r="I34" s="9">
        <f t="shared" si="1"/>
        <v>0</v>
      </c>
      <c r="J34" s="26"/>
      <c r="K34" s="9">
        <f t="shared" si="2"/>
        <v>0</v>
      </c>
      <c r="L34" s="9">
        <f t="shared" si="3"/>
        <v>0</v>
      </c>
    </row>
    <row r="35" spans="1:12" x14ac:dyDescent="0.3">
      <c r="A35" s="65"/>
      <c r="B35" s="84" t="s">
        <v>9</v>
      </c>
      <c r="C35" s="64" t="s">
        <v>0</v>
      </c>
      <c r="D35" s="16">
        <v>0.5</v>
      </c>
      <c r="E35" s="16">
        <f>D35*E32</f>
        <v>8.5</v>
      </c>
      <c r="F35" s="16"/>
      <c r="G35" s="9">
        <f t="shared" si="0"/>
        <v>0</v>
      </c>
      <c r="H35" s="16"/>
      <c r="I35" s="9">
        <f t="shared" si="1"/>
        <v>0</v>
      </c>
      <c r="J35" s="16"/>
      <c r="K35" s="9">
        <f t="shared" si="2"/>
        <v>0</v>
      </c>
      <c r="L35" s="9">
        <f t="shared" si="3"/>
        <v>0</v>
      </c>
    </row>
    <row r="36" spans="1:12" x14ac:dyDescent="0.3">
      <c r="A36" s="12">
        <v>6</v>
      </c>
      <c r="B36" s="67" t="s">
        <v>57</v>
      </c>
      <c r="C36" s="74" t="s">
        <v>37</v>
      </c>
      <c r="D36" s="98"/>
      <c r="E36" s="68">
        <v>3.5</v>
      </c>
      <c r="F36" s="69"/>
      <c r="G36" s="9">
        <f t="shared" si="0"/>
        <v>0</v>
      </c>
      <c r="H36" s="26"/>
      <c r="I36" s="9">
        <f t="shared" si="1"/>
        <v>0</v>
      </c>
      <c r="J36" s="26"/>
      <c r="K36" s="9">
        <f t="shared" si="2"/>
        <v>0</v>
      </c>
      <c r="L36" s="9">
        <f t="shared" si="3"/>
        <v>0</v>
      </c>
    </row>
    <row r="37" spans="1:12" x14ac:dyDescent="0.3">
      <c r="A37" s="12"/>
      <c r="B37" s="25" t="s">
        <v>10</v>
      </c>
      <c r="C37" s="64" t="s">
        <v>31</v>
      </c>
      <c r="D37" s="16">
        <v>1</v>
      </c>
      <c r="E37" s="16">
        <f>E36*D37</f>
        <v>3.5</v>
      </c>
      <c r="F37" s="26"/>
      <c r="G37" s="9">
        <f t="shared" si="0"/>
        <v>0</v>
      </c>
      <c r="H37" s="26"/>
      <c r="I37" s="9">
        <f t="shared" si="1"/>
        <v>0</v>
      </c>
      <c r="J37" s="26"/>
      <c r="K37" s="9">
        <f t="shared" si="2"/>
        <v>0</v>
      </c>
      <c r="L37" s="9">
        <f t="shared" si="3"/>
        <v>0</v>
      </c>
    </row>
    <row r="38" spans="1:12" x14ac:dyDescent="0.3">
      <c r="A38" s="12"/>
      <c r="B38" s="27" t="s">
        <v>75</v>
      </c>
      <c r="C38" s="64" t="s">
        <v>31</v>
      </c>
      <c r="D38" s="26">
        <v>1.1000000000000001</v>
      </c>
      <c r="E38" s="26">
        <f>D38*E36</f>
        <v>3.8500000000000005</v>
      </c>
      <c r="F38" s="26"/>
      <c r="G38" s="9">
        <f t="shared" si="0"/>
        <v>0</v>
      </c>
      <c r="H38" s="26"/>
      <c r="I38" s="9">
        <f t="shared" si="1"/>
        <v>0</v>
      </c>
      <c r="J38" s="26"/>
      <c r="K38" s="9">
        <f t="shared" si="2"/>
        <v>0</v>
      </c>
      <c r="L38" s="9">
        <f t="shared" si="3"/>
        <v>0</v>
      </c>
    </row>
    <row r="39" spans="1:12" x14ac:dyDescent="0.3">
      <c r="A39" s="12"/>
      <c r="B39" s="27" t="s">
        <v>58</v>
      </c>
      <c r="C39" s="75" t="s">
        <v>1</v>
      </c>
      <c r="D39" s="26">
        <v>7</v>
      </c>
      <c r="E39" s="26">
        <f>E36*D39</f>
        <v>24.5</v>
      </c>
      <c r="F39" s="26"/>
      <c r="G39" s="9">
        <f t="shared" si="0"/>
        <v>0</v>
      </c>
      <c r="H39" s="26"/>
      <c r="I39" s="9">
        <f t="shared" si="1"/>
        <v>0</v>
      </c>
      <c r="J39" s="26"/>
      <c r="K39" s="9">
        <f t="shared" si="2"/>
        <v>0</v>
      </c>
      <c r="L39" s="9">
        <f t="shared" si="3"/>
        <v>0</v>
      </c>
    </row>
    <row r="40" spans="1:12" x14ac:dyDescent="0.3">
      <c r="A40" s="12"/>
      <c r="B40" s="27" t="s">
        <v>59</v>
      </c>
      <c r="C40" s="75" t="s">
        <v>1</v>
      </c>
      <c r="D40" s="26">
        <v>0.3</v>
      </c>
      <c r="E40" s="26">
        <f>E37*D40</f>
        <v>1.05</v>
      </c>
      <c r="F40" s="26"/>
      <c r="G40" s="9">
        <f t="shared" si="0"/>
        <v>0</v>
      </c>
      <c r="H40" s="26"/>
      <c r="I40" s="9">
        <f t="shared" si="1"/>
        <v>0</v>
      </c>
      <c r="J40" s="26"/>
      <c r="K40" s="9">
        <f t="shared" si="2"/>
        <v>0</v>
      </c>
      <c r="L40" s="9">
        <f t="shared" si="3"/>
        <v>0</v>
      </c>
    </row>
    <row r="41" spans="1:12" x14ac:dyDescent="0.3">
      <c r="A41" s="12"/>
      <c r="B41" s="27" t="s">
        <v>9</v>
      </c>
      <c r="C41" s="75" t="s">
        <v>0</v>
      </c>
      <c r="D41" s="26">
        <v>0.2</v>
      </c>
      <c r="E41" s="26">
        <f>E36*D41</f>
        <v>0.70000000000000007</v>
      </c>
      <c r="F41" s="26"/>
      <c r="G41" s="9">
        <f t="shared" si="0"/>
        <v>0</v>
      </c>
      <c r="H41" s="26"/>
      <c r="I41" s="9">
        <f t="shared" si="1"/>
        <v>0</v>
      </c>
      <c r="J41" s="26"/>
      <c r="K41" s="9">
        <f t="shared" si="2"/>
        <v>0</v>
      </c>
      <c r="L41" s="9">
        <f t="shared" si="3"/>
        <v>0</v>
      </c>
    </row>
    <row r="42" spans="1:12" x14ac:dyDescent="0.3">
      <c r="A42" s="59">
        <v>7</v>
      </c>
      <c r="B42" s="60" t="s">
        <v>60</v>
      </c>
      <c r="C42" s="74" t="s">
        <v>30</v>
      </c>
      <c r="D42" s="61"/>
      <c r="E42" s="62">
        <f>1.2+1.2+0.9</f>
        <v>3.3</v>
      </c>
      <c r="F42" s="63"/>
      <c r="G42" s="9">
        <f t="shared" si="0"/>
        <v>0</v>
      </c>
      <c r="H42" s="30"/>
      <c r="I42" s="9">
        <f t="shared" si="1"/>
        <v>0</v>
      </c>
      <c r="J42" s="30"/>
      <c r="K42" s="9">
        <f t="shared" si="2"/>
        <v>0</v>
      </c>
      <c r="L42" s="9">
        <f t="shared" si="3"/>
        <v>0</v>
      </c>
    </row>
    <row r="43" spans="1:12" x14ac:dyDescent="0.3">
      <c r="A43" s="59"/>
      <c r="B43" s="25" t="s">
        <v>10</v>
      </c>
      <c r="C43" s="64" t="s">
        <v>30</v>
      </c>
      <c r="D43" s="16">
        <v>1</v>
      </c>
      <c r="E43" s="16">
        <f>D43*E42</f>
        <v>3.3</v>
      </c>
      <c r="F43" s="26"/>
      <c r="G43" s="9">
        <f t="shared" si="0"/>
        <v>0</v>
      </c>
      <c r="H43" s="26"/>
      <c r="I43" s="9">
        <f t="shared" si="1"/>
        <v>0</v>
      </c>
      <c r="J43" s="31"/>
      <c r="K43" s="9">
        <f t="shared" si="2"/>
        <v>0</v>
      </c>
      <c r="L43" s="9">
        <f t="shared" si="3"/>
        <v>0</v>
      </c>
    </row>
    <row r="44" spans="1:12" x14ac:dyDescent="0.3">
      <c r="A44" s="65"/>
      <c r="B44" s="27" t="s">
        <v>61</v>
      </c>
      <c r="C44" s="75" t="s">
        <v>30</v>
      </c>
      <c r="D44" s="28">
        <v>1.08</v>
      </c>
      <c r="E44" s="26">
        <f>E42*D44</f>
        <v>3.5640000000000001</v>
      </c>
      <c r="F44" s="26"/>
      <c r="G44" s="9">
        <f t="shared" si="0"/>
        <v>0</v>
      </c>
      <c r="H44" s="26"/>
      <c r="I44" s="9">
        <f t="shared" si="1"/>
        <v>0</v>
      </c>
      <c r="J44" s="26"/>
      <c r="K44" s="9">
        <f t="shared" si="2"/>
        <v>0</v>
      </c>
      <c r="L44" s="9">
        <f t="shared" si="3"/>
        <v>0</v>
      </c>
    </row>
    <row r="45" spans="1:12" x14ac:dyDescent="0.3">
      <c r="A45" s="12"/>
      <c r="B45" s="27" t="s">
        <v>58</v>
      </c>
      <c r="C45" s="75" t="s">
        <v>1</v>
      </c>
      <c r="D45" s="26">
        <v>2</v>
      </c>
      <c r="E45" s="26">
        <f>E42*D45</f>
        <v>6.6</v>
      </c>
      <c r="F45" s="26"/>
      <c r="G45" s="9">
        <f t="shared" si="0"/>
        <v>0</v>
      </c>
      <c r="H45" s="26"/>
      <c r="I45" s="9">
        <f t="shared" si="1"/>
        <v>0</v>
      </c>
      <c r="J45" s="26"/>
      <c r="K45" s="9">
        <f t="shared" si="2"/>
        <v>0</v>
      </c>
      <c r="L45" s="9">
        <f t="shared" si="3"/>
        <v>0</v>
      </c>
    </row>
    <row r="46" spans="1:12" x14ac:dyDescent="0.3">
      <c r="A46" s="12"/>
      <c r="B46" s="27" t="s">
        <v>59</v>
      </c>
      <c r="C46" s="75" t="s">
        <v>1</v>
      </c>
      <c r="D46" s="26">
        <v>0.1</v>
      </c>
      <c r="E46" s="26">
        <f>E43*D46</f>
        <v>0.33</v>
      </c>
      <c r="F46" s="26"/>
      <c r="G46" s="9">
        <f t="shared" si="0"/>
        <v>0</v>
      </c>
      <c r="H46" s="26"/>
      <c r="I46" s="9">
        <f t="shared" si="1"/>
        <v>0</v>
      </c>
      <c r="J46" s="26"/>
      <c r="K46" s="9">
        <f t="shared" si="2"/>
        <v>0</v>
      </c>
      <c r="L46" s="9">
        <f t="shared" si="3"/>
        <v>0</v>
      </c>
    </row>
    <row r="47" spans="1:12" x14ac:dyDescent="0.3">
      <c r="A47" s="65"/>
      <c r="B47" s="84" t="s">
        <v>9</v>
      </c>
      <c r="C47" s="64" t="s">
        <v>0</v>
      </c>
      <c r="D47" s="35">
        <v>0.5</v>
      </c>
      <c r="E47" s="16">
        <f>D47*E42</f>
        <v>1.65</v>
      </c>
      <c r="F47" s="16"/>
      <c r="G47" s="9">
        <f t="shared" si="0"/>
        <v>0</v>
      </c>
      <c r="H47" s="16"/>
      <c r="I47" s="9">
        <f t="shared" si="1"/>
        <v>0</v>
      </c>
      <c r="J47" s="16"/>
      <c r="K47" s="9">
        <f t="shared" si="2"/>
        <v>0</v>
      </c>
      <c r="L47" s="9">
        <f t="shared" si="3"/>
        <v>0</v>
      </c>
    </row>
    <row r="48" spans="1:12" x14ac:dyDescent="0.3">
      <c r="A48" s="12">
        <v>8</v>
      </c>
      <c r="B48" s="67" t="s">
        <v>68</v>
      </c>
      <c r="C48" s="74" t="s">
        <v>37</v>
      </c>
      <c r="D48" s="98"/>
      <c r="E48" s="68">
        <f>E28-1.8*1.2</f>
        <v>14.84</v>
      </c>
      <c r="F48" s="69"/>
      <c r="G48" s="9">
        <f t="shared" si="0"/>
        <v>0</v>
      </c>
      <c r="H48" s="26"/>
      <c r="I48" s="9">
        <f t="shared" si="1"/>
        <v>0</v>
      </c>
      <c r="J48" s="26"/>
      <c r="K48" s="9">
        <f t="shared" si="2"/>
        <v>0</v>
      </c>
      <c r="L48" s="9">
        <f t="shared" si="3"/>
        <v>0</v>
      </c>
    </row>
    <row r="49" spans="1:12" x14ac:dyDescent="0.3">
      <c r="A49" s="12"/>
      <c r="B49" s="25" t="s">
        <v>10</v>
      </c>
      <c r="C49" s="64" t="s">
        <v>31</v>
      </c>
      <c r="D49" s="16">
        <v>1</v>
      </c>
      <c r="E49" s="16">
        <f>E48*D49</f>
        <v>14.84</v>
      </c>
      <c r="F49" s="26"/>
      <c r="G49" s="9">
        <f t="shared" si="0"/>
        <v>0</v>
      </c>
      <c r="H49" s="26"/>
      <c r="I49" s="9">
        <f t="shared" si="1"/>
        <v>0</v>
      </c>
      <c r="J49" s="26"/>
      <c r="K49" s="9">
        <f t="shared" si="2"/>
        <v>0</v>
      </c>
      <c r="L49" s="9">
        <f t="shared" si="3"/>
        <v>0</v>
      </c>
    </row>
    <row r="50" spans="1:12" x14ac:dyDescent="0.3">
      <c r="A50" s="12"/>
      <c r="B50" s="27" t="s">
        <v>67</v>
      </c>
      <c r="C50" s="64" t="s">
        <v>31</v>
      </c>
      <c r="D50" s="26">
        <v>1.05</v>
      </c>
      <c r="E50" s="26">
        <f>D50*E48</f>
        <v>15.582000000000001</v>
      </c>
      <c r="F50" s="26"/>
      <c r="G50" s="9">
        <f t="shared" si="0"/>
        <v>0</v>
      </c>
      <c r="H50" s="26"/>
      <c r="I50" s="9">
        <f t="shared" si="1"/>
        <v>0</v>
      </c>
      <c r="J50" s="26"/>
      <c r="K50" s="9">
        <f t="shared" si="2"/>
        <v>0</v>
      </c>
      <c r="L50" s="9">
        <f t="shared" si="3"/>
        <v>0</v>
      </c>
    </row>
    <row r="51" spans="1:12" x14ac:dyDescent="0.3">
      <c r="A51" s="12"/>
      <c r="B51" s="27" t="s">
        <v>58</v>
      </c>
      <c r="C51" s="75" t="s">
        <v>1</v>
      </c>
      <c r="D51" s="26">
        <v>7</v>
      </c>
      <c r="E51" s="26">
        <f>E48*D51</f>
        <v>103.88</v>
      </c>
      <c r="F51" s="26"/>
      <c r="G51" s="9">
        <f t="shared" si="0"/>
        <v>0</v>
      </c>
      <c r="H51" s="26"/>
      <c r="I51" s="9">
        <f t="shared" si="1"/>
        <v>0</v>
      </c>
      <c r="J51" s="26"/>
      <c r="K51" s="9">
        <f t="shared" si="2"/>
        <v>0</v>
      </c>
      <c r="L51" s="9">
        <f t="shared" si="3"/>
        <v>0</v>
      </c>
    </row>
    <row r="52" spans="1:12" x14ac:dyDescent="0.3">
      <c r="A52" s="12"/>
      <c r="B52" s="27" t="s">
        <v>59</v>
      </c>
      <c r="C52" s="75" t="s">
        <v>1</v>
      </c>
      <c r="D52" s="26">
        <v>0.3</v>
      </c>
      <c r="E52" s="26">
        <f>E49*D52</f>
        <v>4.452</v>
      </c>
      <c r="F52" s="26"/>
      <c r="G52" s="9">
        <f t="shared" si="0"/>
        <v>0</v>
      </c>
      <c r="H52" s="26"/>
      <c r="I52" s="9">
        <f t="shared" si="1"/>
        <v>0</v>
      </c>
      <c r="J52" s="26"/>
      <c r="K52" s="9">
        <f t="shared" si="2"/>
        <v>0</v>
      </c>
      <c r="L52" s="9">
        <f t="shared" si="3"/>
        <v>0</v>
      </c>
    </row>
    <row r="53" spans="1:12" x14ac:dyDescent="0.3">
      <c r="A53" s="12"/>
      <c r="B53" s="27" t="s">
        <v>9</v>
      </c>
      <c r="C53" s="75" t="s">
        <v>0</v>
      </c>
      <c r="D53" s="26">
        <v>0.2</v>
      </c>
      <c r="E53" s="26">
        <f>E48*D53</f>
        <v>2.968</v>
      </c>
      <c r="F53" s="26"/>
      <c r="G53" s="9">
        <f t="shared" si="0"/>
        <v>0</v>
      </c>
      <c r="H53" s="26"/>
      <c r="I53" s="9">
        <f t="shared" si="1"/>
        <v>0</v>
      </c>
      <c r="J53" s="26"/>
      <c r="K53" s="9">
        <f t="shared" si="2"/>
        <v>0</v>
      </c>
      <c r="L53" s="9">
        <f t="shared" si="3"/>
        <v>0</v>
      </c>
    </row>
    <row r="54" spans="1:12" x14ac:dyDescent="0.3">
      <c r="A54" s="59">
        <v>9</v>
      </c>
      <c r="B54" s="60" t="s">
        <v>69</v>
      </c>
      <c r="C54" s="74" t="s">
        <v>30</v>
      </c>
      <c r="D54" s="61"/>
      <c r="E54" s="62">
        <v>12</v>
      </c>
      <c r="F54" s="63"/>
      <c r="G54" s="9">
        <f t="shared" si="0"/>
        <v>0</v>
      </c>
      <c r="H54" s="30"/>
      <c r="I54" s="9">
        <f t="shared" si="1"/>
        <v>0</v>
      </c>
      <c r="J54" s="30"/>
      <c r="K54" s="9">
        <f t="shared" si="2"/>
        <v>0</v>
      </c>
      <c r="L54" s="9">
        <f t="shared" si="3"/>
        <v>0</v>
      </c>
    </row>
    <row r="55" spans="1:12" x14ac:dyDescent="0.3">
      <c r="A55" s="59"/>
      <c r="B55" s="25" t="s">
        <v>10</v>
      </c>
      <c r="C55" s="64" t="s">
        <v>30</v>
      </c>
      <c r="D55" s="16">
        <v>1</v>
      </c>
      <c r="E55" s="16">
        <f>D55*E54</f>
        <v>12</v>
      </c>
      <c r="F55" s="26"/>
      <c r="G55" s="9">
        <f t="shared" si="0"/>
        <v>0</v>
      </c>
      <c r="H55" s="26"/>
      <c r="I55" s="9">
        <f t="shared" si="1"/>
        <v>0</v>
      </c>
      <c r="J55" s="31"/>
      <c r="K55" s="9">
        <f t="shared" si="2"/>
        <v>0</v>
      </c>
      <c r="L55" s="9">
        <f t="shared" si="3"/>
        <v>0</v>
      </c>
    </row>
    <row r="56" spans="1:12" x14ac:dyDescent="0.3">
      <c r="A56" s="65"/>
      <c r="B56" s="27" t="s">
        <v>70</v>
      </c>
      <c r="C56" s="75" t="s">
        <v>30</v>
      </c>
      <c r="D56" s="28">
        <v>0.12</v>
      </c>
      <c r="E56" s="26">
        <f>E54*D56</f>
        <v>1.44</v>
      </c>
      <c r="F56" s="26"/>
      <c r="G56" s="9">
        <f t="shared" si="0"/>
        <v>0</v>
      </c>
      <c r="H56" s="26"/>
      <c r="I56" s="9">
        <f t="shared" si="1"/>
        <v>0</v>
      </c>
      <c r="J56" s="26"/>
      <c r="K56" s="9">
        <f t="shared" si="2"/>
        <v>0</v>
      </c>
      <c r="L56" s="9">
        <f t="shared" si="3"/>
        <v>0</v>
      </c>
    </row>
    <row r="57" spans="1:12" x14ac:dyDescent="0.3">
      <c r="A57" s="12"/>
      <c r="B57" s="27" t="s">
        <v>58</v>
      </c>
      <c r="C57" s="75" t="s">
        <v>1</v>
      </c>
      <c r="D57" s="26">
        <v>1.5</v>
      </c>
      <c r="E57" s="26">
        <f>E54*D57</f>
        <v>18</v>
      </c>
      <c r="F57" s="26"/>
      <c r="G57" s="9">
        <f t="shared" si="0"/>
        <v>0</v>
      </c>
      <c r="H57" s="26"/>
      <c r="I57" s="9">
        <f t="shared" si="1"/>
        <v>0</v>
      </c>
      <c r="J57" s="26"/>
      <c r="K57" s="9">
        <f t="shared" si="2"/>
        <v>0</v>
      </c>
      <c r="L57" s="9">
        <f t="shared" si="3"/>
        <v>0</v>
      </c>
    </row>
    <row r="58" spans="1:12" x14ac:dyDescent="0.3">
      <c r="A58" s="12"/>
      <c r="B58" s="27" t="s">
        <v>59</v>
      </c>
      <c r="C58" s="75" t="s">
        <v>1</v>
      </c>
      <c r="D58" s="26">
        <v>0.1</v>
      </c>
      <c r="E58" s="26">
        <f>E55*D58</f>
        <v>1.2000000000000002</v>
      </c>
      <c r="F58" s="26"/>
      <c r="G58" s="9">
        <f t="shared" si="0"/>
        <v>0</v>
      </c>
      <c r="H58" s="26"/>
      <c r="I58" s="9">
        <f t="shared" si="1"/>
        <v>0</v>
      </c>
      <c r="J58" s="26"/>
      <c r="K58" s="9">
        <f t="shared" si="2"/>
        <v>0</v>
      </c>
      <c r="L58" s="9">
        <f t="shared" si="3"/>
        <v>0</v>
      </c>
    </row>
    <row r="59" spans="1:12" x14ac:dyDescent="0.3">
      <c r="A59" s="65"/>
      <c r="B59" s="84" t="s">
        <v>9</v>
      </c>
      <c r="C59" s="64" t="s">
        <v>0</v>
      </c>
      <c r="D59" s="35">
        <v>0.3</v>
      </c>
      <c r="E59" s="16">
        <f>D59*E54</f>
        <v>3.5999999999999996</v>
      </c>
      <c r="F59" s="16"/>
      <c r="G59" s="9">
        <f t="shared" si="0"/>
        <v>0</v>
      </c>
      <c r="H59" s="16"/>
      <c r="I59" s="9">
        <f t="shared" si="1"/>
        <v>0</v>
      </c>
      <c r="J59" s="16"/>
      <c r="K59" s="9">
        <f t="shared" si="2"/>
        <v>0</v>
      </c>
      <c r="L59" s="9">
        <f t="shared" si="3"/>
        <v>0</v>
      </c>
    </row>
    <row r="60" spans="1:12" x14ac:dyDescent="0.3">
      <c r="A60" s="65" t="s">
        <v>76</v>
      </c>
      <c r="B60" s="67" t="s">
        <v>78</v>
      </c>
      <c r="C60" s="74" t="s">
        <v>37</v>
      </c>
      <c r="D60" s="98"/>
      <c r="E60" s="68">
        <v>6</v>
      </c>
      <c r="F60" s="69"/>
      <c r="G60" s="9">
        <f t="shared" si="0"/>
        <v>0</v>
      </c>
      <c r="H60" s="26"/>
      <c r="I60" s="9">
        <f t="shared" si="1"/>
        <v>0</v>
      </c>
      <c r="J60" s="26"/>
      <c r="K60" s="9">
        <f t="shared" si="2"/>
        <v>0</v>
      </c>
      <c r="L60" s="9">
        <f t="shared" si="3"/>
        <v>0</v>
      </c>
    </row>
    <row r="61" spans="1:12" x14ac:dyDescent="0.3">
      <c r="A61" s="65"/>
      <c r="B61" s="25" t="s">
        <v>10</v>
      </c>
      <c r="C61" s="64" t="s">
        <v>31</v>
      </c>
      <c r="D61" s="16">
        <v>1</v>
      </c>
      <c r="E61" s="16">
        <f>E60*D61</f>
        <v>6</v>
      </c>
      <c r="F61" s="26"/>
      <c r="G61" s="9">
        <f t="shared" si="0"/>
        <v>0</v>
      </c>
      <c r="H61" s="26"/>
      <c r="I61" s="9">
        <f t="shared" si="1"/>
        <v>0</v>
      </c>
      <c r="J61" s="26"/>
      <c r="K61" s="9">
        <f t="shared" si="2"/>
        <v>0</v>
      </c>
      <c r="L61" s="9">
        <f t="shared" si="3"/>
        <v>0</v>
      </c>
    </row>
    <row r="62" spans="1:12" ht="27.6" x14ac:dyDescent="0.3">
      <c r="A62" s="65"/>
      <c r="B62" s="27" t="s">
        <v>79</v>
      </c>
      <c r="C62" s="64" t="s">
        <v>31</v>
      </c>
      <c r="D62" s="26">
        <v>1.1000000000000001</v>
      </c>
      <c r="E62" s="26">
        <f>D62*E60</f>
        <v>6.6000000000000005</v>
      </c>
      <c r="F62" s="26"/>
      <c r="G62" s="9">
        <f t="shared" si="0"/>
        <v>0</v>
      </c>
      <c r="H62" s="26"/>
      <c r="I62" s="9">
        <f t="shared" si="1"/>
        <v>0</v>
      </c>
      <c r="J62" s="26"/>
      <c r="K62" s="9">
        <f t="shared" si="2"/>
        <v>0</v>
      </c>
      <c r="L62" s="9">
        <f t="shared" si="3"/>
        <v>0</v>
      </c>
    </row>
    <row r="63" spans="1:12" x14ac:dyDescent="0.3">
      <c r="A63" s="65"/>
      <c r="B63" s="27" t="s">
        <v>58</v>
      </c>
      <c r="C63" s="75" t="s">
        <v>1</v>
      </c>
      <c r="D63" s="26">
        <v>4</v>
      </c>
      <c r="E63" s="26">
        <f>E60*D63</f>
        <v>24</v>
      </c>
      <c r="F63" s="26"/>
      <c r="G63" s="9">
        <f t="shared" si="0"/>
        <v>0</v>
      </c>
      <c r="H63" s="26"/>
      <c r="I63" s="9">
        <f t="shared" si="1"/>
        <v>0</v>
      </c>
      <c r="J63" s="26"/>
      <c r="K63" s="9">
        <f t="shared" si="2"/>
        <v>0</v>
      </c>
      <c r="L63" s="9">
        <f t="shared" si="3"/>
        <v>0</v>
      </c>
    </row>
    <row r="64" spans="1:12" x14ac:dyDescent="0.3">
      <c r="A64" s="65"/>
      <c r="B64" s="27" t="s">
        <v>80</v>
      </c>
      <c r="C64" s="75" t="s">
        <v>17</v>
      </c>
      <c r="D64" s="26">
        <v>5</v>
      </c>
      <c r="E64" s="26">
        <f>E61*D64</f>
        <v>30</v>
      </c>
      <c r="F64" s="26"/>
      <c r="G64" s="9">
        <f t="shared" si="0"/>
        <v>0</v>
      </c>
      <c r="H64" s="26"/>
      <c r="I64" s="9">
        <f t="shared" si="1"/>
        <v>0</v>
      </c>
      <c r="J64" s="26"/>
      <c r="K64" s="9">
        <f t="shared" si="2"/>
        <v>0</v>
      </c>
      <c r="L64" s="9">
        <f t="shared" si="3"/>
        <v>0</v>
      </c>
    </row>
    <row r="65" spans="1:12" x14ac:dyDescent="0.3">
      <c r="A65" s="65"/>
      <c r="B65" s="27" t="s">
        <v>9</v>
      </c>
      <c r="C65" s="75" t="s">
        <v>0</v>
      </c>
      <c r="D65" s="26">
        <v>0.53</v>
      </c>
      <c r="E65" s="26">
        <f>E60*D65</f>
        <v>3.18</v>
      </c>
      <c r="F65" s="26"/>
      <c r="G65" s="9">
        <f t="shared" si="0"/>
        <v>0</v>
      </c>
      <c r="H65" s="26"/>
      <c r="I65" s="9">
        <f t="shared" si="1"/>
        <v>0</v>
      </c>
      <c r="J65" s="26"/>
      <c r="K65" s="9">
        <f t="shared" si="2"/>
        <v>0</v>
      </c>
      <c r="L65" s="9">
        <f t="shared" si="3"/>
        <v>0</v>
      </c>
    </row>
    <row r="66" spans="1:12" ht="27.6" x14ac:dyDescent="0.3">
      <c r="A66" s="65" t="s">
        <v>81</v>
      </c>
      <c r="B66" s="67" t="s">
        <v>82</v>
      </c>
      <c r="C66" s="74" t="s">
        <v>37</v>
      </c>
      <c r="D66" s="98"/>
      <c r="E66" s="68">
        <v>2</v>
      </c>
      <c r="F66" s="69"/>
      <c r="G66" s="9">
        <f t="shared" si="0"/>
        <v>0</v>
      </c>
      <c r="H66" s="26"/>
      <c r="I66" s="9">
        <f t="shared" si="1"/>
        <v>0</v>
      </c>
      <c r="J66" s="26"/>
      <c r="K66" s="9">
        <f t="shared" si="2"/>
        <v>0</v>
      </c>
      <c r="L66" s="9">
        <f t="shared" si="3"/>
        <v>0</v>
      </c>
    </row>
    <row r="67" spans="1:12" x14ac:dyDescent="0.3">
      <c r="A67" s="65"/>
      <c r="B67" s="25" t="s">
        <v>10</v>
      </c>
      <c r="C67" s="64" t="s">
        <v>31</v>
      </c>
      <c r="D67" s="16">
        <v>1</v>
      </c>
      <c r="E67" s="16">
        <f>E66*D67</f>
        <v>2</v>
      </c>
      <c r="F67" s="26"/>
      <c r="G67" s="9">
        <f t="shared" si="0"/>
        <v>0</v>
      </c>
      <c r="H67" s="26"/>
      <c r="I67" s="9">
        <f t="shared" si="1"/>
        <v>0</v>
      </c>
      <c r="J67" s="26"/>
      <c r="K67" s="9">
        <f t="shared" si="2"/>
        <v>0</v>
      </c>
      <c r="L67" s="9">
        <f t="shared" si="3"/>
        <v>0</v>
      </c>
    </row>
    <row r="68" spans="1:12" ht="27.6" x14ac:dyDescent="0.3">
      <c r="A68" s="65"/>
      <c r="B68" s="27" t="s">
        <v>85</v>
      </c>
      <c r="C68" s="64" t="s">
        <v>31</v>
      </c>
      <c r="D68" s="26">
        <v>1.1000000000000001</v>
      </c>
      <c r="E68" s="26">
        <f>D68*E66</f>
        <v>2.2000000000000002</v>
      </c>
      <c r="F68" s="26"/>
      <c r="G68" s="9">
        <f t="shared" si="0"/>
        <v>0</v>
      </c>
      <c r="H68" s="26"/>
      <c r="I68" s="9">
        <f t="shared" si="1"/>
        <v>0</v>
      </c>
      <c r="J68" s="26"/>
      <c r="K68" s="9">
        <f t="shared" si="2"/>
        <v>0</v>
      </c>
      <c r="L68" s="9">
        <f t="shared" si="3"/>
        <v>0</v>
      </c>
    </row>
    <row r="69" spans="1:12" x14ac:dyDescent="0.3">
      <c r="A69" s="65"/>
      <c r="B69" s="27" t="s">
        <v>83</v>
      </c>
      <c r="C69" s="75" t="s">
        <v>1</v>
      </c>
      <c r="D69" s="26">
        <v>1.2</v>
      </c>
      <c r="E69" s="26">
        <f>E66*D69</f>
        <v>2.4</v>
      </c>
      <c r="F69" s="26"/>
      <c r="G69" s="9">
        <f t="shared" si="0"/>
        <v>0</v>
      </c>
      <c r="H69" s="26"/>
      <c r="I69" s="9">
        <f t="shared" si="1"/>
        <v>0</v>
      </c>
      <c r="J69" s="26"/>
      <c r="K69" s="9">
        <f t="shared" si="2"/>
        <v>0</v>
      </c>
      <c r="L69" s="9">
        <f t="shared" si="3"/>
        <v>0</v>
      </c>
    </row>
    <row r="70" spans="1:12" x14ac:dyDescent="0.3">
      <c r="A70" s="65"/>
      <c r="B70" s="27" t="s">
        <v>80</v>
      </c>
      <c r="C70" s="75" t="s">
        <v>17</v>
      </c>
      <c r="D70" s="26">
        <v>5</v>
      </c>
      <c r="E70" s="26">
        <f>E67*D70</f>
        <v>10</v>
      </c>
      <c r="F70" s="26"/>
      <c r="G70" s="9">
        <f t="shared" si="0"/>
        <v>0</v>
      </c>
      <c r="H70" s="26"/>
      <c r="I70" s="9">
        <f t="shared" si="1"/>
        <v>0</v>
      </c>
      <c r="J70" s="26"/>
      <c r="K70" s="9">
        <f t="shared" si="2"/>
        <v>0</v>
      </c>
      <c r="L70" s="9">
        <f t="shared" si="3"/>
        <v>0</v>
      </c>
    </row>
    <row r="71" spans="1:12" x14ac:dyDescent="0.3">
      <c r="A71" s="65"/>
      <c r="B71" s="27" t="s">
        <v>9</v>
      </c>
      <c r="C71" s="75" t="s">
        <v>0</v>
      </c>
      <c r="D71" s="26">
        <v>0.53</v>
      </c>
      <c r="E71" s="26">
        <f>E66*D71</f>
        <v>1.06</v>
      </c>
      <c r="F71" s="26"/>
      <c r="G71" s="9">
        <f t="shared" si="0"/>
        <v>0</v>
      </c>
      <c r="H71" s="26"/>
      <c r="I71" s="9">
        <f t="shared" si="1"/>
        <v>0</v>
      </c>
      <c r="J71" s="26"/>
      <c r="K71" s="9">
        <f t="shared" si="2"/>
        <v>0</v>
      </c>
      <c r="L71" s="9">
        <f t="shared" si="3"/>
        <v>0</v>
      </c>
    </row>
    <row r="72" spans="1:12" x14ac:dyDescent="0.3">
      <c r="A72" s="12">
        <v>12</v>
      </c>
      <c r="B72" s="6" t="s">
        <v>84</v>
      </c>
      <c r="C72" s="74" t="s">
        <v>11</v>
      </c>
      <c r="D72" s="7"/>
      <c r="E72" s="7">
        <v>3</v>
      </c>
      <c r="F72" s="8"/>
      <c r="G72" s="9">
        <f t="shared" ref="G72:G135" si="4">F72*E72</f>
        <v>0</v>
      </c>
      <c r="H72" s="8"/>
      <c r="I72" s="9">
        <f t="shared" ref="I72:I135" si="5">H72*E72</f>
        <v>0</v>
      </c>
      <c r="J72" s="8"/>
      <c r="K72" s="9">
        <f t="shared" ref="K72:K135" si="6">J72*E72</f>
        <v>0</v>
      </c>
      <c r="L72" s="9">
        <f t="shared" ref="L72:L135" si="7">G72+I72+K72</f>
        <v>0</v>
      </c>
    </row>
    <row r="73" spans="1:12" x14ac:dyDescent="0.3">
      <c r="A73" s="12">
        <v>13</v>
      </c>
      <c r="B73" s="6" t="s">
        <v>210</v>
      </c>
      <c r="C73" s="74" t="s">
        <v>11</v>
      </c>
      <c r="D73" s="7"/>
      <c r="E73" s="7">
        <v>145</v>
      </c>
      <c r="F73" s="8"/>
      <c r="G73" s="9">
        <f t="shared" si="4"/>
        <v>0</v>
      </c>
      <c r="H73" s="8"/>
      <c r="I73" s="9">
        <f t="shared" si="5"/>
        <v>0</v>
      </c>
      <c r="J73" s="8"/>
      <c r="K73" s="9">
        <f t="shared" si="6"/>
        <v>0</v>
      </c>
      <c r="L73" s="9">
        <f t="shared" si="7"/>
        <v>0</v>
      </c>
    </row>
    <row r="74" spans="1:12" x14ac:dyDescent="0.3">
      <c r="A74" s="12"/>
      <c r="B74" s="25" t="s">
        <v>10</v>
      </c>
      <c r="C74" s="64" t="s">
        <v>31</v>
      </c>
      <c r="D74" s="16">
        <v>1</v>
      </c>
      <c r="E74" s="16">
        <f>E73*D74</f>
        <v>145</v>
      </c>
      <c r="F74" s="26"/>
      <c r="G74" s="9">
        <f t="shared" si="4"/>
        <v>0</v>
      </c>
      <c r="H74" s="31"/>
      <c r="I74" s="9">
        <f t="shared" si="5"/>
        <v>0</v>
      </c>
      <c r="J74" s="31"/>
      <c r="K74" s="9">
        <f t="shared" si="6"/>
        <v>0</v>
      </c>
      <c r="L74" s="9">
        <f t="shared" si="7"/>
        <v>0</v>
      </c>
    </row>
    <row r="75" spans="1:12" x14ac:dyDescent="0.3">
      <c r="A75" s="12"/>
      <c r="B75" s="85" t="s">
        <v>86</v>
      </c>
      <c r="C75" s="76" t="s">
        <v>11</v>
      </c>
      <c r="D75" s="34">
        <v>0.63</v>
      </c>
      <c r="E75" s="31">
        <f>E73*D75</f>
        <v>91.35</v>
      </c>
      <c r="F75" s="31"/>
      <c r="G75" s="9">
        <f t="shared" si="4"/>
        <v>0</v>
      </c>
      <c r="H75" s="31"/>
      <c r="I75" s="9">
        <f t="shared" si="5"/>
        <v>0</v>
      </c>
      <c r="J75" s="31"/>
      <c r="K75" s="9">
        <f t="shared" si="6"/>
        <v>0</v>
      </c>
      <c r="L75" s="9">
        <f t="shared" si="7"/>
        <v>0</v>
      </c>
    </row>
    <row r="76" spans="1:12" x14ac:dyDescent="0.3">
      <c r="A76" s="12"/>
      <c r="B76" s="58" t="s">
        <v>9</v>
      </c>
      <c r="C76" s="64" t="s">
        <v>0</v>
      </c>
      <c r="D76" s="16">
        <v>1</v>
      </c>
      <c r="E76" s="31">
        <f>E73*D76</f>
        <v>145</v>
      </c>
      <c r="F76" s="31"/>
      <c r="G76" s="9">
        <f t="shared" si="4"/>
        <v>0</v>
      </c>
      <c r="H76" s="31"/>
      <c r="I76" s="9">
        <f t="shared" si="5"/>
        <v>0</v>
      </c>
      <c r="J76" s="31"/>
      <c r="K76" s="9">
        <f t="shared" si="6"/>
        <v>0</v>
      </c>
      <c r="L76" s="9">
        <f t="shared" si="7"/>
        <v>0</v>
      </c>
    </row>
    <row r="77" spans="1:12" x14ac:dyDescent="0.3">
      <c r="A77" s="12">
        <v>14</v>
      </c>
      <c r="B77" s="6" t="s">
        <v>87</v>
      </c>
      <c r="C77" s="74" t="s">
        <v>30</v>
      </c>
      <c r="D77" s="14"/>
      <c r="E77" s="101">
        <v>32</v>
      </c>
      <c r="F77" s="8"/>
      <c r="G77" s="9">
        <f t="shared" si="4"/>
        <v>0</v>
      </c>
      <c r="H77" s="8"/>
      <c r="I77" s="9">
        <f t="shared" si="5"/>
        <v>0</v>
      </c>
      <c r="J77" s="8"/>
      <c r="K77" s="9">
        <f t="shared" si="6"/>
        <v>0</v>
      </c>
      <c r="L77" s="9">
        <f t="shared" si="7"/>
        <v>0</v>
      </c>
    </row>
    <row r="78" spans="1:12" x14ac:dyDescent="0.3">
      <c r="A78" s="12"/>
      <c r="B78" s="25" t="s">
        <v>10</v>
      </c>
      <c r="C78" s="64" t="s">
        <v>31</v>
      </c>
      <c r="D78" s="16">
        <v>1</v>
      </c>
      <c r="E78" s="16">
        <f>E77*D78</f>
        <v>32</v>
      </c>
      <c r="F78" s="26"/>
      <c r="G78" s="9">
        <f t="shared" si="4"/>
        <v>0</v>
      </c>
      <c r="H78" s="31"/>
      <c r="I78" s="9">
        <f t="shared" si="5"/>
        <v>0</v>
      </c>
      <c r="J78" s="26"/>
      <c r="K78" s="9">
        <f t="shared" si="6"/>
        <v>0</v>
      </c>
      <c r="L78" s="9">
        <f t="shared" si="7"/>
        <v>0</v>
      </c>
    </row>
    <row r="79" spans="1:12" x14ac:dyDescent="0.3">
      <c r="A79" s="12"/>
      <c r="B79" s="27" t="s">
        <v>63</v>
      </c>
      <c r="C79" s="75" t="s">
        <v>54</v>
      </c>
      <c r="D79" s="26">
        <v>0.01</v>
      </c>
      <c r="E79" s="26">
        <f>E77*D79:D1157</f>
        <v>0.32</v>
      </c>
      <c r="F79" s="26"/>
      <c r="G79" s="9">
        <f t="shared" si="4"/>
        <v>0</v>
      </c>
      <c r="H79" s="26"/>
      <c r="I79" s="9">
        <f t="shared" si="5"/>
        <v>0</v>
      </c>
      <c r="J79" s="26"/>
      <c r="K79" s="9">
        <f t="shared" si="6"/>
        <v>0</v>
      </c>
      <c r="L79" s="9">
        <f t="shared" si="7"/>
        <v>0</v>
      </c>
    </row>
    <row r="80" spans="1:12" x14ac:dyDescent="0.3">
      <c r="A80" s="12"/>
      <c r="B80" s="85" t="s">
        <v>86</v>
      </c>
      <c r="C80" s="76" t="s">
        <v>11</v>
      </c>
      <c r="D80" s="34">
        <v>0.02</v>
      </c>
      <c r="E80" s="31">
        <f>E78*D80</f>
        <v>0.64</v>
      </c>
      <c r="F80" s="31"/>
      <c r="G80" s="9">
        <f t="shared" si="4"/>
        <v>0</v>
      </c>
      <c r="H80" s="31"/>
      <c r="I80" s="9">
        <f t="shared" si="5"/>
        <v>0</v>
      </c>
      <c r="J80" s="31"/>
      <c r="K80" s="9">
        <f t="shared" si="6"/>
        <v>0</v>
      </c>
      <c r="L80" s="9">
        <f t="shared" si="7"/>
        <v>0</v>
      </c>
    </row>
    <row r="81" spans="1:12" x14ac:dyDescent="0.3">
      <c r="A81" s="12"/>
      <c r="B81" s="36" t="s">
        <v>2</v>
      </c>
      <c r="C81" s="93" t="s">
        <v>0</v>
      </c>
      <c r="D81" s="11">
        <v>0.2</v>
      </c>
      <c r="E81" s="8">
        <f>E77*D81</f>
        <v>6.4</v>
      </c>
      <c r="F81" s="8"/>
      <c r="G81" s="9">
        <f t="shared" si="4"/>
        <v>0</v>
      </c>
      <c r="H81" s="8"/>
      <c r="I81" s="9">
        <f t="shared" si="5"/>
        <v>0</v>
      </c>
      <c r="J81" s="8"/>
      <c r="K81" s="9">
        <f t="shared" si="6"/>
        <v>0</v>
      </c>
      <c r="L81" s="9">
        <f t="shared" si="7"/>
        <v>0</v>
      </c>
    </row>
    <row r="82" spans="1:12" ht="19.2" customHeight="1" x14ac:dyDescent="0.3">
      <c r="A82" s="12">
        <v>15</v>
      </c>
      <c r="B82" s="6" t="s">
        <v>92</v>
      </c>
      <c r="C82" s="74" t="s">
        <v>11</v>
      </c>
      <c r="D82" s="7"/>
      <c r="E82" s="7">
        <v>10</v>
      </c>
      <c r="F82" s="8"/>
      <c r="G82" s="9">
        <f t="shared" si="4"/>
        <v>0</v>
      </c>
      <c r="H82" s="8"/>
      <c r="I82" s="9">
        <f t="shared" si="5"/>
        <v>0</v>
      </c>
      <c r="J82" s="8"/>
      <c r="K82" s="9">
        <f t="shared" si="6"/>
        <v>0</v>
      </c>
      <c r="L82" s="9">
        <f t="shared" si="7"/>
        <v>0</v>
      </c>
    </row>
    <row r="83" spans="1:12" x14ac:dyDescent="0.3">
      <c r="A83" s="12"/>
      <c r="B83" s="25" t="s">
        <v>10</v>
      </c>
      <c r="C83" s="64" t="s">
        <v>31</v>
      </c>
      <c r="D83" s="16">
        <v>1</v>
      </c>
      <c r="E83" s="16">
        <f>E82*D83</f>
        <v>10</v>
      </c>
      <c r="F83" s="26"/>
      <c r="G83" s="9">
        <f t="shared" si="4"/>
        <v>0</v>
      </c>
      <c r="H83" s="16"/>
      <c r="I83" s="9">
        <f t="shared" si="5"/>
        <v>0</v>
      </c>
      <c r="J83" s="16"/>
      <c r="K83" s="9">
        <f t="shared" si="6"/>
        <v>0</v>
      </c>
      <c r="L83" s="9">
        <f t="shared" si="7"/>
        <v>0</v>
      </c>
    </row>
    <row r="84" spans="1:12" x14ac:dyDescent="0.3">
      <c r="A84" s="12"/>
      <c r="B84" s="25" t="s">
        <v>91</v>
      </c>
      <c r="C84" s="64" t="s">
        <v>1</v>
      </c>
      <c r="D84" s="16">
        <v>3</v>
      </c>
      <c r="E84" s="31">
        <f>E81*D84</f>
        <v>19.200000000000003</v>
      </c>
      <c r="F84" s="31"/>
      <c r="G84" s="9">
        <f t="shared" si="4"/>
        <v>0</v>
      </c>
      <c r="H84" s="31"/>
      <c r="I84" s="9">
        <f t="shared" si="5"/>
        <v>0</v>
      </c>
      <c r="J84" s="31"/>
      <c r="K84" s="9">
        <f t="shared" si="6"/>
        <v>0</v>
      </c>
      <c r="L84" s="9">
        <f t="shared" si="7"/>
        <v>0</v>
      </c>
    </row>
    <row r="85" spans="1:12" x14ac:dyDescent="0.3">
      <c r="A85" s="12"/>
      <c r="B85" s="86" t="s">
        <v>88</v>
      </c>
      <c r="C85" s="64" t="s">
        <v>1</v>
      </c>
      <c r="D85" s="16">
        <v>2</v>
      </c>
      <c r="E85" s="31">
        <f>E82*D85</f>
        <v>20</v>
      </c>
      <c r="F85" s="31"/>
      <c r="G85" s="9">
        <f t="shared" si="4"/>
        <v>0</v>
      </c>
      <c r="H85" s="31"/>
      <c r="I85" s="9">
        <f t="shared" si="5"/>
        <v>0</v>
      </c>
      <c r="J85" s="31"/>
      <c r="K85" s="9">
        <f t="shared" si="6"/>
        <v>0</v>
      </c>
      <c r="L85" s="9">
        <f t="shared" si="7"/>
        <v>0</v>
      </c>
    </row>
    <row r="86" spans="1:12" x14ac:dyDescent="0.3">
      <c r="A86" s="12"/>
      <c r="B86" s="32" t="s">
        <v>89</v>
      </c>
      <c r="C86" s="64" t="s">
        <v>1</v>
      </c>
      <c r="D86" s="16">
        <v>0.63</v>
      </c>
      <c r="E86" s="31">
        <f>E82*D86</f>
        <v>6.3</v>
      </c>
      <c r="F86" s="31"/>
      <c r="G86" s="9">
        <f t="shared" si="4"/>
        <v>0</v>
      </c>
      <c r="H86" s="31"/>
      <c r="I86" s="9">
        <f t="shared" si="5"/>
        <v>0</v>
      </c>
      <c r="J86" s="31"/>
      <c r="K86" s="9">
        <f t="shared" si="6"/>
        <v>0</v>
      </c>
      <c r="L86" s="9">
        <f t="shared" si="7"/>
        <v>0</v>
      </c>
    </row>
    <row r="87" spans="1:12" x14ac:dyDescent="0.3">
      <c r="A87" s="12"/>
      <c r="B87" s="32" t="s">
        <v>90</v>
      </c>
      <c r="C87" s="64" t="s">
        <v>1</v>
      </c>
      <c r="D87" s="16">
        <v>0.12</v>
      </c>
      <c r="E87" s="31">
        <f>E82*D87</f>
        <v>1.2</v>
      </c>
      <c r="F87" s="31"/>
      <c r="G87" s="9">
        <f t="shared" si="4"/>
        <v>0</v>
      </c>
      <c r="H87" s="31"/>
      <c r="I87" s="9">
        <f t="shared" si="5"/>
        <v>0</v>
      </c>
      <c r="J87" s="31"/>
      <c r="K87" s="9">
        <f t="shared" si="6"/>
        <v>0</v>
      </c>
      <c r="L87" s="9">
        <f t="shared" si="7"/>
        <v>0</v>
      </c>
    </row>
    <row r="88" spans="1:12" x14ac:dyDescent="0.3">
      <c r="A88" s="12"/>
      <c r="B88" s="33" t="s">
        <v>14</v>
      </c>
      <c r="C88" s="76" t="s">
        <v>12</v>
      </c>
      <c r="D88" s="99"/>
      <c r="E88" s="26">
        <v>5</v>
      </c>
      <c r="F88" s="26"/>
      <c r="G88" s="9">
        <f t="shared" si="4"/>
        <v>0</v>
      </c>
      <c r="H88" s="34"/>
      <c r="I88" s="9">
        <f t="shared" si="5"/>
        <v>0</v>
      </c>
      <c r="J88" s="34"/>
      <c r="K88" s="9">
        <f t="shared" si="6"/>
        <v>0</v>
      </c>
      <c r="L88" s="9">
        <f t="shared" si="7"/>
        <v>0</v>
      </c>
    </row>
    <row r="89" spans="1:12" x14ac:dyDescent="0.3">
      <c r="A89" s="12"/>
      <c r="B89" s="87" t="s">
        <v>15</v>
      </c>
      <c r="C89" s="64" t="s">
        <v>13</v>
      </c>
      <c r="D89" s="16"/>
      <c r="E89" s="31">
        <v>3</v>
      </c>
      <c r="F89" s="31"/>
      <c r="G89" s="9">
        <f t="shared" si="4"/>
        <v>0</v>
      </c>
      <c r="H89" s="31"/>
      <c r="I89" s="9">
        <f t="shared" si="5"/>
        <v>0</v>
      </c>
      <c r="J89" s="31"/>
      <c r="K89" s="9">
        <f t="shared" si="6"/>
        <v>0</v>
      </c>
      <c r="L89" s="9">
        <f t="shared" si="7"/>
        <v>0</v>
      </c>
    </row>
    <row r="90" spans="1:12" x14ac:dyDescent="0.3">
      <c r="A90" s="12"/>
      <c r="B90" s="87" t="s">
        <v>16</v>
      </c>
      <c r="C90" s="64" t="s">
        <v>0</v>
      </c>
      <c r="D90" s="16">
        <v>0.5</v>
      </c>
      <c r="E90" s="31">
        <f>E82*D90</f>
        <v>5</v>
      </c>
      <c r="F90" s="31"/>
      <c r="G90" s="9">
        <f t="shared" si="4"/>
        <v>0</v>
      </c>
      <c r="H90" s="31"/>
      <c r="I90" s="9">
        <f t="shared" si="5"/>
        <v>0</v>
      </c>
      <c r="J90" s="31"/>
      <c r="K90" s="9">
        <f t="shared" si="6"/>
        <v>0</v>
      </c>
      <c r="L90" s="9">
        <f t="shared" si="7"/>
        <v>0</v>
      </c>
    </row>
    <row r="91" spans="1:12" ht="27.6" x14ac:dyDescent="0.3">
      <c r="A91" s="12">
        <v>16</v>
      </c>
      <c r="B91" s="6" t="s">
        <v>93</v>
      </c>
      <c r="C91" s="74" t="s">
        <v>11</v>
      </c>
      <c r="D91" s="7"/>
      <c r="E91" s="7">
        <v>22</v>
      </c>
      <c r="F91" s="8"/>
      <c r="G91" s="9">
        <f t="shared" si="4"/>
        <v>0</v>
      </c>
      <c r="H91" s="8"/>
      <c r="I91" s="9">
        <f t="shared" si="5"/>
        <v>0</v>
      </c>
      <c r="J91" s="8"/>
      <c r="K91" s="9">
        <f t="shared" si="6"/>
        <v>0</v>
      </c>
      <c r="L91" s="9">
        <f t="shared" si="7"/>
        <v>0</v>
      </c>
    </row>
    <row r="92" spans="1:12" x14ac:dyDescent="0.3">
      <c r="A92" s="12"/>
      <c r="B92" s="25" t="s">
        <v>10</v>
      </c>
      <c r="C92" s="64" t="s">
        <v>31</v>
      </c>
      <c r="D92" s="16">
        <v>1</v>
      </c>
      <c r="E92" s="16">
        <f>E91*D92</f>
        <v>22</v>
      </c>
      <c r="F92" s="26"/>
      <c r="G92" s="9">
        <f t="shared" si="4"/>
        <v>0</v>
      </c>
      <c r="H92" s="16"/>
      <c r="I92" s="9">
        <f t="shared" si="5"/>
        <v>0</v>
      </c>
      <c r="J92" s="16"/>
      <c r="K92" s="9">
        <f t="shared" si="6"/>
        <v>0</v>
      </c>
      <c r="L92" s="9">
        <f t="shared" si="7"/>
        <v>0</v>
      </c>
    </row>
    <row r="93" spans="1:12" x14ac:dyDescent="0.3">
      <c r="A93" s="12"/>
      <c r="B93" s="86" t="s">
        <v>102</v>
      </c>
      <c r="C93" s="64" t="s">
        <v>31</v>
      </c>
      <c r="D93" s="16">
        <v>1.1000000000000001</v>
      </c>
      <c r="E93" s="31">
        <f>E91*D93</f>
        <v>24.200000000000003</v>
      </c>
      <c r="F93" s="31"/>
      <c r="G93" s="9">
        <f t="shared" si="4"/>
        <v>0</v>
      </c>
      <c r="H93" s="31"/>
      <c r="I93" s="9">
        <f t="shared" si="5"/>
        <v>0</v>
      </c>
      <c r="J93" s="31"/>
      <c r="K93" s="9">
        <f t="shared" si="6"/>
        <v>0</v>
      </c>
      <c r="L93" s="9">
        <f t="shared" si="7"/>
        <v>0</v>
      </c>
    </row>
    <row r="94" spans="1:12" x14ac:dyDescent="0.3">
      <c r="A94" s="12"/>
      <c r="B94" s="32" t="s">
        <v>80</v>
      </c>
      <c r="C94" s="64" t="s">
        <v>17</v>
      </c>
      <c r="D94" s="16">
        <v>1</v>
      </c>
      <c r="E94" s="31">
        <f>E91*D94</f>
        <v>22</v>
      </c>
      <c r="F94" s="31"/>
      <c r="G94" s="9">
        <f t="shared" si="4"/>
        <v>0</v>
      </c>
      <c r="H94" s="31"/>
      <c r="I94" s="9">
        <f t="shared" si="5"/>
        <v>0</v>
      </c>
      <c r="J94" s="31"/>
      <c r="K94" s="9">
        <f t="shared" si="6"/>
        <v>0</v>
      </c>
      <c r="L94" s="9">
        <f t="shared" si="7"/>
        <v>0</v>
      </c>
    </row>
    <row r="95" spans="1:12" x14ac:dyDescent="0.3">
      <c r="A95" s="12"/>
      <c r="B95" s="32" t="s">
        <v>94</v>
      </c>
      <c r="C95" s="64" t="s">
        <v>1</v>
      </c>
      <c r="D95" s="16">
        <v>0.45</v>
      </c>
      <c r="E95" s="31">
        <f>E91*D95</f>
        <v>9.9</v>
      </c>
      <c r="F95" s="31"/>
      <c r="G95" s="9">
        <f t="shared" si="4"/>
        <v>0</v>
      </c>
      <c r="H95" s="31"/>
      <c r="I95" s="9">
        <f t="shared" si="5"/>
        <v>0</v>
      </c>
      <c r="J95" s="31"/>
      <c r="K95" s="9">
        <f t="shared" si="6"/>
        <v>0</v>
      </c>
      <c r="L95" s="9">
        <f t="shared" si="7"/>
        <v>0</v>
      </c>
    </row>
    <row r="96" spans="1:12" x14ac:dyDescent="0.3">
      <c r="A96" s="12"/>
      <c r="B96" s="87" t="s">
        <v>16</v>
      </c>
      <c r="C96" s="64" t="s">
        <v>0</v>
      </c>
      <c r="D96" s="16">
        <v>0.5</v>
      </c>
      <c r="E96" s="31">
        <f>E91*D96</f>
        <v>11</v>
      </c>
      <c r="F96" s="31"/>
      <c r="G96" s="9">
        <f t="shared" si="4"/>
        <v>0</v>
      </c>
      <c r="H96" s="31"/>
      <c r="I96" s="9">
        <f t="shared" si="5"/>
        <v>0</v>
      </c>
      <c r="J96" s="31"/>
      <c r="K96" s="9">
        <f t="shared" si="6"/>
        <v>0</v>
      </c>
      <c r="L96" s="9">
        <f t="shared" si="7"/>
        <v>0</v>
      </c>
    </row>
    <row r="97" spans="1:12" x14ac:dyDescent="0.3">
      <c r="A97" s="65" t="s">
        <v>98</v>
      </c>
      <c r="B97" s="67" t="s">
        <v>95</v>
      </c>
      <c r="C97" s="74" t="s">
        <v>30</v>
      </c>
      <c r="D97" s="98"/>
      <c r="E97" s="68">
        <v>11</v>
      </c>
      <c r="F97" s="69"/>
      <c r="G97" s="9">
        <f t="shared" si="4"/>
        <v>0</v>
      </c>
      <c r="H97" s="26"/>
      <c r="I97" s="9">
        <f t="shared" si="5"/>
        <v>0</v>
      </c>
      <c r="J97" s="26"/>
      <c r="K97" s="9">
        <f t="shared" si="6"/>
        <v>0</v>
      </c>
      <c r="L97" s="9">
        <f t="shared" si="7"/>
        <v>0</v>
      </c>
    </row>
    <row r="98" spans="1:12" x14ac:dyDescent="0.3">
      <c r="A98" s="65"/>
      <c r="B98" s="25" t="s">
        <v>10</v>
      </c>
      <c r="C98" s="64" t="s">
        <v>30</v>
      </c>
      <c r="D98" s="16">
        <v>1</v>
      </c>
      <c r="E98" s="16">
        <f>E97*D98</f>
        <v>11</v>
      </c>
      <c r="F98" s="26"/>
      <c r="G98" s="9">
        <f t="shared" si="4"/>
        <v>0</v>
      </c>
      <c r="H98" s="26"/>
      <c r="I98" s="9">
        <f t="shared" si="5"/>
        <v>0</v>
      </c>
      <c r="J98" s="26"/>
      <c r="K98" s="9">
        <f t="shared" si="6"/>
        <v>0</v>
      </c>
      <c r="L98" s="9">
        <f t="shared" si="7"/>
        <v>0</v>
      </c>
    </row>
    <row r="99" spans="1:12" x14ac:dyDescent="0.3">
      <c r="A99" s="65"/>
      <c r="B99" s="27" t="s">
        <v>104</v>
      </c>
      <c r="C99" s="64" t="s">
        <v>30</v>
      </c>
      <c r="D99" s="26">
        <v>1.1000000000000001</v>
      </c>
      <c r="E99" s="26">
        <f>D99*E97</f>
        <v>12.100000000000001</v>
      </c>
      <c r="F99" s="26"/>
      <c r="G99" s="9">
        <f t="shared" si="4"/>
        <v>0</v>
      </c>
      <c r="H99" s="26"/>
      <c r="I99" s="9">
        <f t="shared" si="5"/>
        <v>0</v>
      </c>
      <c r="J99" s="26"/>
      <c r="K99" s="9">
        <f t="shared" si="6"/>
        <v>0</v>
      </c>
      <c r="L99" s="9">
        <f t="shared" si="7"/>
        <v>0</v>
      </c>
    </row>
    <row r="100" spans="1:12" x14ac:dyDescent="0.3">
      <c r="A100" s="65"/>
      <c r="B100" s="27" t="s">
        <v>96</v>
      </c>
      <c r="C100" s="75" t="s">
        <v>12</v>
      </c>
      <c r="D100" s="26">
        <v>0.2</v>
      </c>
      <c r="E100" s="100">
        <f>E97*D100</f>
        <v>2.2000000000000002</v>
      </c>
      <c r="F100" s="26"/>
      <c r="G100" s="9">
        <f t="shared" si="4"/>
        <v>0</v>
      </c>
      <c r="H100" s="26"/>
      <c r="I100" s="9">
        <f t="shared" si="5"/>
        <v>0</v>
      </c>
      <c r="J100" s="26"/>
      <c r="K100" s="9">
        <f t="shared" si="6"/>
        <v>0</v>
      </c>
      <c r="L100" s="9">
        <f t="shared" si="7"/>
        <v>0</v>
      </c>
    </row>
    <row r="101" spans="1:12" x14ac:dyDescent="0.3">
      <c r="A101" s="65"/>
      <c r="B101" s="27" t="s">
        <v>80</v>
      </c>
      <c r="C101" s="75" t="s">
        <v>17</v>
      </c>
      <c r="D101" s="26">
        <v>5</v>
      </c>
      <c r="E101" s="26">
        <f>E98*D101</f>
        <v>55</v>
      </c>
      <c r="F101" s="26"/>
      <c r="G101" s="9">
        <f t="shared" si="4"/>
        <v>0</v>
      </c>
      <c r="H101" s="26"/>
      <c r="I101" s="9">
        <f t="shared" si="5"/>
        <v>0</v>
      </c>
      <c r="J101" s="26"/>
      <c r="K101" s="9">
        <f t="shared" si="6"/>
        <v>0</v>
      </c>
      <c r="L101" s="9">
        <f t="shared" si="7"/>
        <v>0</v>
      </c>
    </row>
    <row r="102" spans="1:12" x14ac:dyDescent="0.3">
      <c r="A102" s="65"/>
      <c r="B102" s="27" t="s">
        <v>9</v>
      </c>
      <c r="C102" s="75" t="s">
        <v>0</v>
      </c>
      <c r="D102" s="26">
        <v>0.53</v>
      </c>
      <c r="E102" s="26">
        <f>E97*D102</f>
        <v>5.83</v>
      </c>
      <c r="F102" s="26"/>
      <c r="G102" s="9">
        <f t="shared" si="4"/>
        <v>0</v>
      </c>
      <c r="H102" s="26"/>
      <c r="I102" s="9">
        <f t="shared" si="5"/>
        <v>0</v>
      </c>
      <c r="J102" s="26"/>
      <c r="K102" s="9">
        <f t="shared" si="6"/>
        <v>0</v>
      </c>
      <c r="L102" s="9">
        <f t="shared" si="7"/>
        <v>0</v>
      </c>
    </row>
    <row r="103" spans="1:12" ht="27.6" x14ac:dyDescent="0.3">
      <c r="A103" s="12">
        <v>18</v>
      </c>
      <c r="B103" s="67" t="s">
        <v>97</v>
      </c>
      <c r="C103" s="74" t="s">
        <v>11</v>
      </c>
      <c r="D103" s="98"/>
      <c r="E103" s="68">
        <v>1</v>
      </c>
      <c r="F103" s="69"/>
      <c r="G103" s="9">
        <f t="shared" si="4"/>
        <v>0</v>
      </c>
      <c r="H103" s="26"/>
      <c r="I103" s="9">
        <f t="shared" si="5"/>
        <v>0</v>
      </c>
      <c r="J103" s="26"/>
      <c r="K103" s="9">
        <f t="shared" si="6"/>
        <v>0</v>
      </c>
      <c r="L103" s="9">
        <f t="shared" si="7"/>
        <v>0</v>
      </c>
    </row>
    <row r="104" spans="1:12" x14ac:dyDescent="0.3">
      <c r="A104" s="12"/>
      <c r="B104" s="25" t="s">
        <v>10</v>
      </c>
      <c r="C104" s="64" t="s">
        <v>31</v>
      </c>
      <c r="D104" s="16">
        <v>1</v>
      </c>
      <c r="E104" s="16">
        <f>E103*D104</f>
        <v>1</v>
      </c>
      <c r="F104" s="26"/>
      <c r="G104" s="9">
        <f t="shared" si="4"/>
        <v>0</v>
      </c>
      <c r="H104" s="26"/>
      <c r="I104" s="9">
        <f t="shared" si="5"/>
        <v>0</v>
      </c>
      <c r="J104" s="26"/>
      <c r="K104" s="9">
        <f t="shared" si="6"/>
        <v>0</v>
      </c>
      <c r="L104" s="9">
        <f t="shared" si="7"/>
        <v>0</v>
      </c>
    </row>
    <row r="105" spans="1:12" x14ac:dyDescent="0.3">
      <c r="A105" s="12"/>
      <c r="B105" s="27" t="s">
        <v>103</v>
      </c>
      <c r="C105" s="64" t="s">
        <v>31</v>
      </c>
      <c r="D105" s="26">
        <v>1.2</v>
      </c>
      <c r="E105" s="26">
        <f>D105*E103</f>
        <v>1.2</v>
      </c>
      <c r="F105" s="26"/>
      <c r="G105" s="9">
        <f t="shared" si="4"/>
        <v>0</v>
      </c>
      <c r="H105" s="26"/>
      <c r="I105" s="9">
        <f t="shared" si="5"/>
        <v>0</v>
      </c>
      <c r="J105" s="26"/>
      <c r="K105" s="9">
        <f t="shared" si="6"/>
        <v>0</v>
      </c>
      <c r="L105" s="9">
        <f t="shared" si="7"/>
        <v>0</v>
      </c>
    </row>
    <row r="106" spans="1:12" x14ac:dyDescent="0.3">
      <c r="A106" s="12"/>
      <c r="B106" s="27" t="s">
        <v>80</v>
      </c>
      <c r="C106" s="75" t="s">
        <v>17</v>
      </c>
      <c r="D106" s="26"/>
      <c r="E106" s="26">
        <v>8</v>
      </c>
      <c r="F106" s="26"/>
      <c r="G106" s="9">
        <f t="shared" si="4"/>
        <v>0</v>
      </c>
      <c r="H106" s="26"/>
      <c r="I106" s="9">
        <f t="shared" si="5"/>
        <v>0</v>
      </c>
      <c r="J106" s="26"/>
      <c r="K106" s="9">
        <f t="shared" si="6"/>
        <v>0</v>
      </c>
      <c r="L106" s="9">
        <f t="shared" si="7"/>
        <v>0</v>
      </c>
    </row>
    <row r="107" spans="1:12" x14ac:dyDescent="0.3">
      <c r="A107" s="12"/>
      <c r="B107" s="27" t="s">
        <v>9</v>
      </c>
      <c r="C107" s="75" t="s">
        <v>0</v>
      </c>
      <c r="D107" s="26">
        <v>0.53</v>
      </c>
      <c r="E107" s="26">
        <f>E103*D107</f>
        <v>0.53</v>
      </c>
      <c r="F107" s="26"/>
      <c r="G107" s="9">
        <f t="shared" si="4"/>
        <v>0</v>
      </c>
      <c r="H107" s="26"/>
      <c r="I107" s="9">
        <f t="shared" si="5"/>
        <v>0</v>
      </c>
      <c r="J107" s="26"/>
      <c r="K107" s="9">
        <f t="shared" si="6"/>
        <v>0</v>
      </c>
      <c r="L107" s="9">
        <f t="shared" si="7"/>
        <v>0</v>
      </c>
    </row>
    <row r="108" spans="1:12" ht="27.6" x14ac:dyDescent="0.3">
      <c r="A108" s="65" t="s">
        <v>99</v>
      </c>
      <c r="B108" s="67" t="s">
        <v>100</v>
      </c>
      <c r="C108" s="74" t="s">
        <v>30</v>
      </c>
      <c r="D108" s="98"/>
      <c r="E108" s="68">
        <v>12</v>
      </c>
      <c r="F108" s="69"/>
      <c r="G108" s="9">
        <f t="shared" si="4"/>
        <v>0</v>
      </c>
      <c r="H108" s="26"/>
      <c r="I108" s="9">
        <f t="shared" si="5"/>
        <v>0</v>
      </c>
      <c r="J108" s="26"/>
      <c r="K108" s="9">
        <f t="shared" si="6"/>
        <v>0</v>
      </c>
      <c r="L108" s="9">
        <f t="shared" si="7"/>
        <v>0</v>
      </c>
    </row>
    <row r="109" spans="1:12" x14ac:dyDescent="0.3">
      <c r="A109" s="65"/>
      <c r="B109" s="25" t="s">
        <v>10</v>
      </c>
      <c r="C109" s="64" t="s">
        <v>30</v>
      </c>
      <c r="D109" s="16">
        <v>1</v>
      </c>
      <c r="E109" s="16">
        <f>E108*D109</f>
        <v>12</v>
      </c>
      <c r="F109" s="26"/>
      <c r="G109" s="9">
        <f t="shared" si="4"/>
        <v>0</v>
      </c>
      <c r="H109" s="26"/>
      <c r="I109" s="9">
        <f t="shared" si="5"/>
        <v>0</v>
      </c>
      <c r="J109" s="26"/>
      <c r="K109" s="9">
        <f t="shared" si="6"/>
        <v>0</v>
      </c>
      <c r="L109" s="9">
        <f t="shared" si="7"/>
        <v>0</v>
      </c>
    </row>
    <row r="110" spans="1:12" x14ac:dyDescent="0.3">
      <c r="A110" s="65"/>
      <c r="B110" s="27" t="s">
        <v>101</v>
      </c>
      <c r="C110" s="64" t="s">
        <v>30</v>
      </c>
      <c r="D110" s="26">
        <v>1.1000000000000001</v>
      </c>
      <c r="E110" s="26">
        <f>D110*E108</f>
        <v>13.200000000000001</v>
      </c>
      <c r="F110" s="26"/>
      <c r="G110" s="9">
        <f t="shared" si="4"/>
        <v>0</v>
      </c>
      <c r="H110" s="26"/>
      <c r="I110" s="9">
        <f t="shared" si="5"/>
        <v>0</v>
      </c>
      <c r="J110" s="26"/>
      <c r="K110" s="9">
        <f t="shared" si="6"/>
        <v>0</v>
      </c>
      <c r="L110" s="9">
        <f t="shared" si="7"/>
        <v>0</v>
      </c>
    </row>
    <row r="111" spans="1:12" x14ac:dyDescent="0.3">
      <c r="A111" s="65"/>
      <c r="B111" s="27" t="s">
        <v>96</v>
      </c>
      <c r="C111" s="75" t="s">
        <v>12</v>
      </c>
      <c r="D111" s="26">
        <v>0.2</v>
      </c>
      <c r="E111" s="100">
        <v>3</v>
      </c>
      <c r="F111" s="26"/>
      <c r="G111" s="9">
        <f t="shared" si="4"/>
        <v>0</v>
      </c>
      <c r="H111" s="26"/>
      <c r="I111" s="9">
        <f t="shared" si="5"/>
        <v>0</v>
      </c>
      <c r="J111" s="26"/>
      <c r="K111" s="9">
        <f t="shared" si="6"/>
        <v>0</v>
      </c>
      <c r="L111" s="9">
        <f t="shared" si="7"/>
        <v>0</v>
      </c>
    </row>
    <row r="112" spans="1:12" x14ac:dyDescent="0.3">
      <c r="A112" s="65"/>
      <c r="B112" s="27" t="s">
        <v>80</v>
      </c>
      <c r="C112" s="75" t="s">
        <v>17</v>
      </c>
      <c r="D112" s="26">
        <v>2</v>
      </c>
      <c r="E112" s="26">
        <f>E109*D112</f>
        <v>24</v>
      </c>
      <c r="F112" s="26"/>
      <c r="G112" s="9">
        <f t="shared" si="4"/>
        <v>0</v>
      </c>
      <c r="H112" s="26"/>
      <c r="I112" s="9">
        <f t="shared" si="5"/>
        <v>0</v>
      </c>
      <c r="J112" s="26"/>
      <c r="K112" s="9">
        <f t="shared" si="6"/>
        <v>0</v>
      </c>
      <c r="L112" s="9">
        <f t="shared" si="7"/>
        <v>0</v>
      </c>
    </row>
    <row r="113" spans="1:12" x14ac:dyDescent="0.3">
      <c r="A113" s="65"/>
      <c r="B113" s="27" t="s">
        <v>9</v>
      </c>
      <c r="C113" s="75" t="s">
        <v>0</v>
      </c>
      <c r="D113" s="26">
        <v>0.7</v>
      </c>
      <c r="E113" s="26">
        <f>E108*D113</f>
        <v>8.3999999999999986</v>
      </c>
      <c r="F113" s="26"/>
      <c r="G113" s="9">
        <f t="shared" si="4"/>
        <v>0</v>
      </c>
      <c r="H113" s="26"/>
      <c r="I113" s="9">
        <f t="shared" si="5"/>
        <v>0</v>
      </c>
      <c r="J113" s="26"/>
      <c r="K113" s="9">
        <f t="shared" si="6"/>
        <v>0</v>
      </c>
      <c r="L113" s="9">
        <f t="shared" si="7"/>
        <v>0</v>
      </c>
    </row>
    <row r="114" spans="1:12" x14ac:dyDescent="0.3">
      <c r="A114" s="65" t="s">
        <v>105</v>
      </c>
      <c r="B114" s="67" t="s">
        <v>135</v>
      </c>
      <c r="C114" s="74" t="s">
        <v>30</v>
      </c>
      <c r="D114" s="98"/>
      <c r="E114" s="68">
        <v>45</v>
      </c>
      <c r="F114" s="69"/>
      <c r="G114" s="9">
        <f t="shared" si="4"/>
        <v>0</v>
      </c>
      <c r="H114" s="26"/>
      <c r="I114" s="9">
        <f t="shared" si="5"/>
        <v>0</v>
      </c>
      <c r="J114" s="26"/>
      <c r="K114" s="9">
        <f t="shared" si="6"/>
        <v>0</v>
      </c>
      <c r="L114" s="9">
        <f t="shared" si="7"/>
        <v>0</v>
      </c>
    </row>
    <row r="115" spans="1:12" x14ac:dyDescent="0.3">
      <c r="A115" s="65"/>
      <c r="B115" s="25" t="s">
        <v>10</v>
      </c>
      <c r="C115" s="64" t="s">
        <v>30</v>
      </c>
      <c r="D115" s="16">
        <v>1</v>
      </c>
      <c r="E115" s="16">
        <f>E114*D115</f>
        <v>45</v>
      </c>
      <c r="F115" s="26"/>
      <c r="G115" s="9">
        <f t="shared" si="4"/>
        <v>0</v>
      </c>
      <c r="H115" s="26"/>
      <c r="I115" s="9">
        <f t="shared" si="5"/>
        <v>0</v>
      </c>
      <c r="J115" s="26"/>
      <c r="K115" s="9">
        <f t="shared" si="6"/>
        <v>0</v>
      </c>
      <c r="L115" s="9">
        <f t="shared" si="7"/>
        <v>0</v>
      </c>
    </row>
    <row r="116" spans="1:12" x14ac:dyDescent="0.3">
      <c r="A116" s="65"/>
      <c r="B116" s="27" t="s">
        <v>106</v>
      </c>
      <c r="C116" s="64" t="s">
        <v>30</v>
      </c>
      <c r="D116" s="26">
        <v>1.1000000000000001</v>
      </c>
      <c r="E116" s="26">
        <f>D116*E114</f>
        <v>49.500000000000007</v>
      </c>
      <c r="F116" s="26"/>
      <c r="G116" s="9">
        <f t="shared" si="4"/>
        <v>0</v>
      </c>
      <c r="H116" s="26"/>
      <c r="I116" s="9">
        <f t="shared" si="5"/>
        <v>0</v>
      </c>
      <c r="J116" s="26"/>
      <c r="K116" s="9">
        <f t="shared" si="6"/>
        <v>0</v>
      </c>
      <c r="L116" s="9">
        <f t="shared" si="7"/>
        <v>0</v>
      </c>
    </row>
    <row r="117" spans="1:12" x14ac:dyDescent="0.3">
      <c r="A117" s="65"/>
      <c r="B117" s="27" t="s">
        <v>108</v>
      </c>
      <c r="C117" s="75" t="s">
        <v>12</v>
      </c>
      <c r="D117" s="26"/>
      <c r="E117" s="100">
        <v>4</v>
      </c>
      <c r="F117" s="26"/>
      <c r="G117" s="9">
        <f t="shared" si="4"/>
        <v>0</v>
      </c>
      <c r="H117" s="26"/>
      <c r="I117" s="9">
        <f t="shared" si="5"/>
        <v>0</v>
      </c>
      <c r="J117" s="26"/>
      <c r="K117" s="9">
        <f t="shared" si="6"/>
        <v>0</v>
      </c>
      <c r="L117" s="9">
        <f t="shared" si="7"/>
        <v>0</v>
      </c>
    </row>
    <row r="118" spans="1:12" x14ac:dyDescent="0.3">
      <c r="A118" s="65"/>
      <c r="B118" s="27" t="s">
        <v>107</v>
      </c>
      <c r="C118" s="75" t="s">
        <v>12</v>
      </c>
      <c r="D118" s="26">
        <v>2</v>
      </c>
      <c r="E118" s="100">
        <f>E114*D118</f>
        <v>90</v>
      </c>
      <c r="F118" s="26"/>
      <c r="G118" s="9">
        <f t="shared" si="4"/>
        <v>0</v>
      </c>
      <c r="H118" s="26"/>
      <c r="I118" s="9">
        <f t="shared" si="5"/>
        <v>0</v>
      </c>
      <c r="J118" s="26"/>
      <c r="K118" s="9">
        <f t="shared" si="6"/>
        <v>0</v>
      </c>
      <c r="L118" s="9">
        <f t="shared" si="7"/>
        <v>0</v>
      </c>
    </row>
    <row r="119" spans="1:12" x14ac:dyDescent="0.3">
      <c r="A119" s="65"/>
      <c r="B119" s="27" t="s">
        <v>96</v>
      </c>
      <c r="C119" s="75" t="s">
        <v>12</v>
      </c>
      <c r="D119" s="26">
        <v>0.2</v>
      </c>
      <c r="E119" s="100">
        <v>4</v>
      </c>
      <c r="F119" s="26"/>
      <c r="G119" s="9">
        <f t="shared" si="4"/>
        <v>0</v>
      </c>
      <c r="H119" s="26"/>
      <c r="I119" s="9">
        <f t="shared" si="5"/>
        <v>0</v>
      </c>
      <c r="J119" s="26"/>
      <c r="K119" s="9">
        <f t="shared" si="6"/>
        <v>0</v>
      </c>
      <c r="L119" s="9">
        <f t="shared" si="7"/>
        <v>0</v>
      </c>
    </row>
    <row r="120" spans="1:12" x14ac:dyDescent="0.3">
      <c r="A120" s="65"/>
      <c r="B120" s="27" t="s">
        <v>80</v>
      </c>
      <c r="C120" s="75" t="s">
        <v>17</v>
      </c>
      <c r="D120" s="26">
        <v>0.8</v>
      </c>
      <c r="E120" s="26">
        <f>E115*D120</f>
        <v>36</v>
      </c>
      <c r="F120" s="26"/>
      <c r="G120" s="9">
        <f t="shared" si="4"/>
        <v>0</v>
      </c>
      <c r="H120" s="26"/>
      <c r="I120" s="9">
        <f t="shared" si="5"/>
        <v>0</v>
      </c>
      <c r="J120" s="26"/>
      <c r="K120" s="9">
        <f t="shared" si="6"/>
        <v>0</v>
      </c>
      <c r="L120" s="9">
        <f t="shared" si="7"/>
        <v>0</v>
      </c>
    </row>
    <row r="121" spans="1:12" x14ac:dyDescent="0.3">
      <c r="A121" s="65"/>
      <c r="B121" s="27" t="s">
        <v>9</v>
      </c>
      <c r="C121" s="75" t="s">
        <v>0</v>
      </c>
      <c r="D121" s="26">
        <v>0.53</v>
      </c>
      <c r="E121" s="26">
        <f>E114*D121</f>
        <v>23.85</v>
      </c>
      <c r="F121" s="26"/>
      <c r="G121" s="9">
        <f t="shared" si="4"/>
        <v>0</v>
      </c>
      <c r="H121" s="26"/>
      <c r="I121" s="9">
        <f t="shared" si="5"/>
        <v>0</v>
      </c>
      <c r="J121" s="26"/>
      <c r="K121" s="9">
        <f t="shared" si="6"/>
        <v>0</v>
      </c>
      <c r="L121" s="9">
        <f t="shared" si="7"/>
        <v>0</v>
      </c>
    </row>
    <row r="122" spans="1:12" x14ac:dyDescent="0.3">
      <c r="A122" s="65" t="s">
        <v>111</v>
      </c>
      <c r="B122" s="67" t="s">
        <v>109</v>
      </c>
      <c r="C122" s="74" t="s">
        <v>30</v>
      </c>
      <c r="D122" s="98"/>
      <c r="E122" s="68">
        <v>8</v>
      </c>
      <c r="F122" s="69"/>
      <c r="G122" s="9">
        <f t="shared" si="4"/>
        <v>0</v>
      </c>
      <c r="H122" s="26"/>
      <c r="I122" s="9">
        <f t="shared" si="5"/>
        <v>0</v>
      </c>
      <c r="J122" s="26"/>
      <c r="K122" s="9">
        <f t="shared" si="6"/>
        <v>0</v>
      </c>
      <c r="L122" s="9">
        <f t="shared" si="7"/>
        <v>0</v>
      </c>
    </row>
    <row r="123" spans="1:12" x14ac:dyDescent="0.3">
      <c r="A123" s="65"/>
      <c r="B123" s="25" t="s">
        <v>10</v>
      </c>
      <c r="C123" s="64" t="s">
        <v>30</v>
      </c>
      <c r="D123" s="16">
        <v>1</v>
      </c>
      <c r="E123" s="16">
        <f>E122*D123</f>
        <v>8</v>
      </c>
      <c r="F123" s="26"/>
      <c r="G123" s="9">
        <f t="shared" si="4"/>
        <v>0</v>
      </c>
      <c r="H123" s="26"/>
      <c r="I123" s="9">
        <f t="shared" si="5"/>
        <v>0</v>
      </c>
      <c r="J123" s="26"/>
      <c r="K123" s="9">
        <f t="shared" si="6"/>
        <v>0</v>
      </c>
      <c r="L123" s="9">
        <f t="shared" si="7"/>
        <v>0</v>
      </c>
    </row>
    <row r="124" spans="1:12" x14ac:dyDescent="0.3">
      <c r="A124" s="65"/>
      <c r="B124" s="27" t="s">
        <v>110</v>
      </c>
      <c r="C124" s="64" t="s">
        <v>30</v>
      </c>
      <c r="D124" s="26">
        <v>1.1000000000000001</v>
      </c>
      <c r="E124" s="26">
        <f>D124*E122</f>
        <v>8.8000000000000007</v>
      </c>
      <c r="F124" s="26"/>
      <c r="G124" s="9">
        <f t="shared" si="4"/>
        <v>0</v>
      </c>
      <c r="H124" s="26"/>
      <c r="I124" s="9">
        <f t="shared" si="5"/>
        <v>0</v>
      </c>
      <c r="J124" s="26"/>
      <c r="K124" s="9">
        <f t="shared" si="6"/>
        <v>0</v>
      </c>
      <c r="L124" s="9">
        <f t="shared" si="7"/>
        <v>0</v>
      </c>
    </row>
    <row r="125" spans="1:12" x14ac:dyDescent="0.3">
      <c r="A125" s="65"/>
      <c r="B125" s="27" t="s">
        <v>107</v>
      </c>
      <c r="C125" s="75" t="s">
        <v>12</v>
      </c>
      <c r="D125" s="26">
        <v>2</v>
      </c>
      <c r="E125" s="100">
        <f>E122*D125</f>
        <v>16</v>
      </c>
      <c r="F125" s="26"/>
      <c r="G125" s="9">
        <f t="shared" si="4"/>
        <v>0</v>
      </c>
      <c r="H125" s="26"/>
      <c r="I125" s="9">
        <f t="shared" si="5"/>
        <v>0</v>
      </c>
      <c r="J125" s="26"/>
      <c r="K125" s="9">
        <f t="shared" si="6"/>
        <v>0</v>
      </c>
      <c r="L125" s="9">
        <f t="shared" si="7"/>
        <v>0</v>
      </c>
    </row>
    <row r="126" spans="1:12" x14ac:dyDescent="0.3">
      <c r="A126" s="65"/>
      <c r="B126" s="27" t="s">
        <v>96</v>
      </c>
      <c r="C126" s="75" t="s">
        <v>12</v>
      </c>
      <c r="D126" s="26">
        <v>0.2</v>
      </c>
      <c r="E126" s="100">
        <v>1</v>
      </c>
      <c r="F126" s="26"/>
      <c r="G126" s="9">
        <f t="shared" si="4"/>
        <v>0</v>
      </c>
      <c r="H126" s="26"/>
      <c r="I126" s="9">
        <f t="shared" si="5"/>
        <v>0</v>
      </c>
      <c r="J126" s="26"/>
      <c r="K126" s="9">
        <f t="shared" si="6"/>
        <v>0</v>
      </c>
      <c r="L126" s="9">
        <f t="shared" si="7"/>
        <v>0</v>
      </c>
    </row>
    <row r="127" spans="1:12" x14ac:dyDescent="0.3">
      <c r="A127" s="65"/>
      <c r="B127" s="27" t="s">
        <v>80</v>
      </c>
      <c r="C127" s="75" t="s">
        <v>17</v>
      </c>
      <c r="D127" s="26">
        <v>0.5</v>
      </c>
      <c r="E127" s="26">
        <f>E123*D127</f>
        <v>4</v>
      </c>
      <c r="F127" s="26"/>
      <c r="G127" s="9">
        <f t="shared" si="4"/>
        <v>0</v>
      </c>
      <c r="H127" s="26"/>
      <c r="I127" s="9">
        <f t="shared" si="5"/>
        <v>0</v>
      </c>
      <c r="J127" s="26"/>
      <c r="K127" s="9">
        <f t="shared" si="6"/>
        <v>0</v>
      </c>
      <c r="L127" s="9">
        <f t="shared" si="7"/>
        <v>0</v>
      </c>
    </row>
    <row r="128" spans="1:12" x14ac:dyDescent="0.3">
      <c r="A128" s="65"/>
      <c r="B128" s="27" t="s">
        <v>9</v>
      </c>
      <c r="C128" s="75" t="s">
        <v>0</v>
      </c>
      <c r="D128" s="26">
        <v>0.53</v>
      </c>
      <c r="E128" s="26">
        <f>E122*D128</f>
        <v>4.24</v>
      </c>
      <c r="F128" s="26"/>
      <c r="G128" s="9">
        <f t="shared" si="4"/>
        <v>0</v>
      </c>
      <c r="H128" s="26"/>
      <c r="I128" s="9">
        <f t="shared" si="5"/>
        <v>0</v>
      </c>
      <c r="J128" s="26"/>
      <c r="K128" s="9">
        <f t="shared" si="6"/>
        <v>0</v>
      </c>
      <c r="L128" s="9">
        <f t="shared" si="7"/>
        <v>0</v>
      </c>
    </row>
    <row r="129" spans="1:12" x14ac:dyDescent="0.3">
      <c r="A129" s="65" t="s">
        <v>112</v>
      </c>
      <c r="B129" s="67" t="s">
        <v>113</v>
      </c>
      <c r="C129" s="74" t="s">
        <v>30</v>
      </c>
      <c r="D129" s="98"/>
      <c r="E129" s="68">
        <v>28</v>
      </c>
      <c r="F129" s="69"/>
      <c r="G129" s="9">
        <f t="shared" si="4"/>
        <v>0</v>
      </c>
      <c r="H129" s="26"/>
      <c r="I129" s="9">
        <f t="shared" si="5"/>
        <v>0</v>
      </c>
      <c r="J129" s="26"/>
      <c r="K129" s="9">
        <f t="shared" si="6"/>
        <v>0</v>
      </c>
      <c r="L129" s="9">
        <f t="shared" si="7"/>
        <v>0</v>
      </c>
    </row>
    <row r="130" spans="1:12" x14ac:dyDescent="0.3">
      <c r="A130" s="65"/>
      <c r="B130" s="25" t="s">
        <v>10</v>
      </c>
      <c r="C130" s="64" t="s">
        <v>30</v>
      </c>
      <c r="D130" s="16">
        <v>1</v>
      </c>
      <c r="E130" s="16">
        <f>E129*D130</f>
        <v>28</v>
      </c>
      <c r="F130" s="26"/>
      <c r="G130" s="9">
        <f t="shared" si="4"/>
        <v>0</v>
      </c>
      <c r="H130" s="26"/>
      <c r="I130" s="9">
        <f t="shared" si="5"/>
        <v>0</v>
      </c>
      <c r="J130" s="26"/>
      <c r="K130" s="9">
        <f t="shared" si="6"/>
        <v>0</v>
      </c>
      <c r="L130" s="9">
        <f t="shared" si="7"/>
        <v>0</v>
      </c>
    </row>
    <row r="131" spans="1:12" x14ac:dyDescent="0.3">
      <c r="A131" s="65"/>
      <c r="B131" s="27" t="s">
        <v>117</v>
      </c>
      <c r="C131" s="64" t="s">
        <v>30</v>
      </c>
      <c r="D131" s="26">
        <v>1.1000000000000001</v>
      </c>
      <c r="E131" s="26">
        <f>D131*E129</f>
        <v>30.800000000000004</v>
      </c>
      <c r="F131" s="26"/>
      <c r="G131" s="9">
        <f t="shared" si="4"/>
        <v>0</v>
      </c>
      <c r="H131" s="26"/>
      <c r="I131" s="9">
        <f t="shared" si="5"/>
        <v>0</v>
      </c>
      <c r="J131" s="26"/>
      <c r="K131" s="9">
        <f t="shared" si="6"/>
        <v>0</v>
      </c>
      <c r="L131" s="9">
        <f t="shared" si="7"/>
        <v>0</v>
      </c>
    </row>
    <row r="132" spans="1:12" x14ac:dyDescent="0.3">
      <c r="A132" s="65"/>
      <c r="B132" s="27" t="s">
        <v>107</v>
      </c>
      <c r="C132" s="75" t="s">
        <v>12</v>
      </c>
      <c r="D132" s="26">
        <v>2</v>
      </c>
      <c r="E132" s="100">
        <f>E129*D132</f>
        <v>56</v>
      </c>
      <c r="F132" s="26"/>
      <c r="G132" s="9">
        <f t="shared" si="4"/>
        <v>0</v>
      </c>
      <c r="H132" s="26"/>
      <c r="I132" s="9">
        <f t="shared" si="5"/>
        <v>0</v>
      </c>
      <c r="J132" s="26"/>
      <c r="K132" s="9">
        <f t="shared" si="6"/>
        <v>0</v>
      </c>
      <c r="L132" s="9">
        <f t="shared" si="7"/>
        <v>0</v>
      </c>
    </row>
    <row r="133" spans="1:12" x14ac:dyDescent="0.3">
      <c r="A133" s="65"/>
      <c r="B133" s="27" t="s">
        <v>80</v>
      </c>
      <c r="C133" s="75" t="s">
        <v>17</v>
      </c>
      <c r="D133" s="26">
        <v>1</v>
      </c>
      <c r="E133" s="26">
        <f>E130*D133</f>
        <v>28</v>
      </c>
      <c r="F133" s="26"/>
      <c r="G133" s="9">
        <f t="shared" si="4"/>
        <v>0</v>
      </c>
      <c r="H133" s="26"/>
      <c r="I133" s="9">
        <f t="shared" si="5"/>
        <v>0</v>
      </c>
      <c r="J133" s="26"/>
      <c r="K133" s="9">
        <f t="shared" si="6"/>
        <v>0</v>
      </c>
      <c r="L133" s="9">
        <f t="shared" si="7"/>
        <v>0</v>
      </c>
    </row>
    <row r="134" spans="1:12" x14ac:dyDescent="0.3">
      <c r="A134" s="65"/>
      <c r="B134" s="27" t="s">
        <v>9</v>
      </c>
      <c r="C134" s="75" t="s">
        <v>0</v>
      </c>
      <c r="D134" s="26">
        <v>0.8</v>
      </c>
      <c r="E134" s="26">
        <f>E129*D134</f>
        <v>22.400000000000002</v>
      </c>
      <c r="F134" s="26"/>
      <c r="G134" s="9">
        <f t="shared" si="4"/>
        <v>0</v>
      </c>
      <c r="H134" s="26"/>
      <c r="I134" s="9">
        <f t="shared" si="5"/>
        <v>0</v>
      </c>
      <c r="J134" s="26"/>
      <c r="K134" s="9">
        <f t="shared" si="6"/>
        <v>0</v>
      </c>
      <c r="L134" s="9">
        <f t="shared" si="7"/>
        <v>0</v>
      </c>
    </row>
    <row r="135" spans="1:12" ht="27.6" x14ac:dyDescent="0.3">
      <c r="A135" s="65" t="s">
        <v>114</v>
      </c>
      <c r="B135" s="67" t="s">
        <v>115</v>
      </c>
      <c r="C135" s="74" t="s">
        <v>12</v>
      </c>
      <c r="D135" s="98"/>
      <c r="E135" s="68">
        <v>1</v>
      </c>
      <c r="F135" s="69"/>
      <c r="G135" s="9">
        <f t="shared" si="4"/>
        <v>0</v>
      </c>
      <c r="H135" s="26"/>
      <c r="I135" s="9">
        <f t="shared" si="5"/>
        <v>0</v>
      </c>
      <c r="J135" s="26"/>
      <c r="K135" s="9">
        <f t="shared" si="6"/>
        <v>0</v>
      </c>
      <c r="L135" s="9">
        <f t="shared" si="7"/>
        <v>0</v>
      </c>
    </row>
    <row r="136" spans="1:12" x14ac:dyDescent="0.3">
      <c r="A136" s="65"/>
      <c r="B136" s="25" t="s">
        <v>10</v>
      </c>
      <c r="C136" s="64" t="s">
        <v>30</v>
      </c>
      <c r="D136" s="16">
        <v>1</v>
      </c>
      <c r="E136" s="16">
        <f>E135*D136</f>
        <v>1</v>
      </c>
      <c r="F136" s="26"/>
      <c r="G136" s="9">
        <f t="shared" ref="G136:G153" si="8">F136*E136</f>
        <v>0</v>
      </c>
      <c r="H136" s="26"/>
      <c r="I136" s="9">
        <f t="shared" ref="I136:I153" si="9">H136*E136</f>
        <v>0</v>
      </c>
      <c r="J136" s="26"/>
      <c r="K136" s="9">
        <f t="shared" ref="K136:K153" si="10">J136*E136</f>
        <v>0</v>
      </c>
      <c r="L136" s="9">
        <f t="shared" ref="L136:L153" si="11">G136+I136+K136</f>
        <v>0</v>
      </c>
    </row>
    <row r="137" spans="1:12" x14ac:dyDescent="0.3">
      <c r="A137" s="65"/>
      <c r="B137" s="27" t="s">
        <v>116</v>
      </c>
      <c r="C137" s="64" t="s">
        <v>31</v>
      </c>
      <c r="D137" s="26">
        <v>3.5</v>
      </c>
      <c r="E137" s="26">
        <f>D137*E135</f>
        <v>3.5</v>
      </c>
      <c r="F137" s="26"/>
      <c r="G137" s="9">
        <f t="shared" si="8"/>
        <v>0</v>
      </c>
      <c r="H137" s="26"/>
      <c r="I137" s="9">
        <f t="shared" si="9"/>
        <v>0</v>
      </c>
      <c r="J137" s="26"/>
      <c r="K137" s="9">
        <f t="shared" si="10"/>
        <v>0</v>
      </c>
      <c r="L137" s="9">
        <f t="shared" si="11"/>
        <v>0</v>
      </c>
    </row>
    <row r="138" spans="1:12" x14ac:dyDescent="0.3">
      <c r="A138" s="65"/>
      <c r="B138" s="27" t="s">
        <v>118</v>
      </c>
      <c r="C138" s="75" t="s">
        <v>30</v>
      </c>
      <c r="D138" s="26"/>
      <c r="E138" s="100">
        <v>8</v>
      </c>
      <c r="F138" s="26"/>
      <c r="G138" s="9">
        <f t="shared" si="8"/>
        <v>0</v>
      </c>
      <c r="H138" s="26"/>
      <c r="I138" s="9">
        <f t="shared" si="9"/>
        <v>0</v>
      </c>
      <c r="J138" s="26"/>
      <c r="K138" s="9">
        <f t="shared" si="10"/>
        <v>0</v>
      </c>
      <c r="L138" s="9">
        <f t="shared" si="11"/>
        <v>0</v>
      </c>
    </row>
    <row r="139" spans="1:12" x14ac:dyDescent="0.3">
      <c r="A139" s="65"/>
      <c r="B139" s="27" t="s">
        <v>119</v>
      </c>
      <c r="C139" s="75" t="s">
        <v>17</v>
      </c>
      <c r="D139" s="26">
        <v>4</v>
      </c>
      <c r="E139" s="26">
        <f>E136*D139</f>
        <v>4</v>
      </c>
      <c r="F139" s="26"/>
      <c r="G139" s="9">
        <f t="shared" si="8"/>
        <v>0</v>
      </c>
      <c r="H139" s="26"/>
      <c r="I139" s="9">
        <f t="shared" si="9"/>
        <v>0</v>
      </c>
      <c r="J139" s="26"/>
      <c r="K139" s="9">
        <f t="shared" si="10"/>
        <v>0</v>
      </c>
      <c r="L139" s="9">
        <f t="shared" si="11"/>
        <v>0</v>
      </c>
    </row>
    <row r="140" spans="1:12" x14ac:dyDescent="0.3">
      <c r="A140" s="65"/>
      <c r="B140" s="27" t="s">
        <v>9</v>
      </c>
      <c r="C140" s="75" t="s">
        <v>0</v>
      </c>
      <c r="D140" s="26">
        <v>5</v>
      </c>
      <c r="E140" s="26">
        <f>E135*D140</f>
        <v>5</v>
      </c>
      <c r="F140" s="26"/>
      <c r="G140" s="9">
        <f t="shared" si="8"/>
        <v>0</v>
      </c>
      <c r="H140" s="26"/>
      <c r="I140" s="9">
        <f t="shared" si="9"/>
        <v>0</v>
      </c>
      <c r="J140" s="26"/>
      <c r="K140" s="9">
        <f t="shared" si="10"/>
        <v>0</v>
      </c>
      <c r="L140" s="9">
        <f t="shared" si="11"/>
        <v>0</v>
      </c>
    </row>
    <row r="141" spans="1:12" x14ac:dyDescent="0.3">
      <c r="A141" s="65" t="s">
        <v>120</v>
      </c>
      <c r="B141" s="67" t="s">
        <v>121</v>
      </c>
      <c r="C141" s="74" t="s">
        <v>11</v>
      </c>
      <c r="D141" s="98"/>
      <c r="E141" s="68">
        <f>E143+E144+E145+E146+E147</f>
        <v>15.547499999999999</v>
      </c>
      <c r="F141" s="69"/>
      <c r="G141" s="9">
        <f t="shared" si="8"/>
        <v>0</v>
      </c>
      <c r="H141" s="26"/>
      <c r="I141" s="9">
        <f t="shared" si="9"/>
        <v>0</v>
      </c>
      <c r="J141" s="26"/>
      <c r="K141" s="9">
        <f t="shared" si="10"/>
        <v>0</v>
      </c>
      <c r="L141" s="9">
        <f t="shared" si="11"/>
        <v>0</v>
      </c>
    </row>
    <row r="142" spans="1:12" x14ac:dyDescent="0.3">
      <c r="A142" s="65"/>
      <c r="B142" s="25" t="s">
        <v>10</v>
      </c>
      <c r="C142" s="64" t="s">
        <v>31</v>
      </c>
      <c r="D142" s="16">
        <v>1</v>
      </c>
      <c r="E142" s="16">
        <f>E141*D142</f>
        <v>15.547499999999999</v>
      </c>
      <c r="F142" s="26"/>
      <c r="G142" s="9">
        <f t="shared" si="8"/>
        <v>0</v>
      </c>
      <c r="H142" s="26"/>
      <c r="I142" s="9">
        <f t="shared" si="9"/>
        <v>0</v>
      </c>
      <c r="J142" s="26"/>
      <c r="K142" s="9">
        <f t="shared" si="10"/>
        <v>0</v>
      </c>
      <c r="L142" s="9">
        <f t="shared" si="11"/>
        <v>0</v>
      </c>
    </row>
    <row r="143" spans="1:12" ht="27.6" x14ac:dyDescent="0.3">
      <c r="A143" s="65"/>
      <c r="B143" s="27" t="s">
        <v>122</v>
      </c>
      <c r="C143" s="64" t="s">
        <v>31</v>
      </c>
      <c r="D143" s="26"/>
      <c r="E143" s="26">
        <f>0.85*2.85</f>
        <v>2.4224999999999999</v>
      </c>
      <c r="F143" s="26"/>
      <c r="G143" s="9">
        <f t="shared" si="8"/>
        <v>0</v>
      </c>
      <c r="H143" s="26"/>
      <c r="I143" s="9">
        <f t="shared" si="9"/>
        <v>0</v>
      </c>
      <c r="J143" s="26"/>
      <c r="K143" s="9">
        <f t="shared" si="10"/>
        <v>0</v>
      </c>
      <c r="L143" s="9">
        <f t="shared" si="11"/>
        <v>0</v>
      </c>
    </row>
    <row r="144" spans="1:12" ht="27.6" x14ac:dyDescent="0.3">
      <c r="A144" s="65"/>
      <c r="B144" s="27" t="s">
        <v>126</v>
      </c>
      <c r="C144" s="64" t="s">
        <v>31</v>
      </c>
      <c r="D144" s="26"/>
      <c r="E144" s="26">
        <f>1.2*1.2</f>
        <v>1.44</v>
      </c>
      <c r="F144" s="26"/>
      <c r="G144" s="9">
        <f t="shared" si="8"/>
        <v>0</v>
      </c>
      <c r="H144" s="26"/>
      <c r="I144" s="9">
        <f t="shared" si="9"/>
        <v>0</v>
      </c>
      <c r="J144" s="26"/>
      <c r="K144" s="9">
        <f t="shared" si="10"/>
        <v>0</v>
      </c>
      <c r="L144" s="9">
        <f t="shared" si="11"/>
        <v>0</v>
      </c>
    </row>
    <row r="145" spans="1:12" ht="27.6" x14ac:dyDescent="0.3">
      <c r="A145" s="65"/>
      <c r="B145" s="27" t="s">
        <v>123</v>
      </c>
      <c r="C145" s="64" t="s">
        <v>31</v>
      </c>
      <c r="D145" s="26"/>
      <c r="E145" s="100">
        <f>2.7*2.45</f>
        <v>6.6150000000000011</v>
      </c>
      <c r="F145" s="26"/>
      <c r="G145" s="9">
        <f t="shared" si="8"/>
        <v>0</v>
      </c>
      <c r="H145" s="26"/>
      <c r="I145" s="9">
        <f t="shared" si="9"/>
        <v>0</v>
      </c>
      <c r="J145" s="26"/>
      <c r="K145" s="9">
        <f t="shared" si="10"/>
        <v>0</v>
      </c>
      <c r="L145" s="9">
        <f t="shared" si="11"/>
        <v>0</v>
      </c>
    </row>
    <row r="146" spans="1:12" ht="27.6" x14ac:dyDescent="0.3">
      <c r="A146" s="65"/>
      <c r="B146" s="27" t="s">
        <v>124</v>
      </c>
      <c r="C146" s="64" t="s">
        <v>31</v>
      </c>
      <c r="D146" s="26"/>
      <c r="E146" s="100">
        <f>2*2.4</f>
        <v>4.8</v>
      </c>
      <c r="F146" s="26"/>
      <c r="G146" s="9">
        <f t="shared" si="8"/>
        <v>0</v>
      </c>
      <c r="H146" s="26"/>
      <c r="I146" s="9">
        <f t="shared" si="9"/>
        <v>0</v>
      </c>
      <c r="J146" s="26"/>
      <c r="K146" s="9">
        <f t="shared" si="10"/>
        <v>0</v>
      </c>
      <c r="L146" s="9">
        <f t="shared" si="11"/>
        <v>0</v>
      </c>
    </row>
    <row r="147" spans="1:12" ht="27.6" x14ac:dyDescent="0.3">
      <c r="A147" s="65"/>
      <c r="B147" s="27" t="s">
        <v>125</v>
      </c>
      <c r="C147" s="64" t="s">
        <v>31</v>
      </c>
      <c r="D147" s="26"/>
      <c r="E147" s="26">
        <f>0.9*0.3</f>
        <v>0.27</v>
      </c>
      <c r="F147" s="26"/>
      <c r="G147" s="9">
        <f t="shared" si="8"/>
        <v>0</v>
      </c>
      <c r="H147" s="26"/>
      <c r="I147" s="9">
        <f t="shared" si="9"/>
        <v>0</v>
      </c>
      <c r="J147" s="26"/>
      <c r="K147" s="9">
        <f t="shared" si="10"/>
        <v>0</v>
      </c>
      <c r="L147" s="9">
        <f t="shared" si="11"/>
        <v>0</v>
      </c>
    </row>
    <row r="148" spans="1:12" x14ac:dyDescent="0.3">
      <c r="A148" s="65"/>
      <c r="B148" s="27" t="s">
        <v>119</v>
      </c>
      <c r="C148" s="75" t="s">
        <v>17</v>
      </c>
      <c r="D148" s="26">
        <v>3</v>
      </c>
      <c r="E148" s="26">
        <f>E142*D148</f>
        <v>46.642499999999998</v>
      </c>
      <c r="F148" s="26"/>
      <c r="G148" s="9">
        <f t="shared" si="8"/>
        <v>0</v>
      </c>
      <c r="H148" s="26"/>
      <c r="I148" s="9">
        <f t="shared" si="9"/>
        <v>0</v>
      </c>
      <c r="J148" s="26"/>
      <c r="K148" s="9">
        <f t="shared" si="10"/>
        <v>0</v>
      </c>
      <c r="L148" s="9">
        <f t="shared" si="11"/>
        <v>0</v>
      </c>
    </row>
    <row r="149" spans="1:12" x14ac:dyDescent="0.3">
      <c r="A149" s="65"/>
      <c r="B149" s="27" t="s">
        <v>9</v>
      </c>
      <c r="C149" s="75" t="s">
        <v>0</v>
      </c>
      <c r="D149" s="26">
        <v>0.7</v>
      </c>
      <c r="E149" s="26">
        <f>E141*D149</f>
        <v>10.883249999999999</v>
      </c>
      <c r="F149" s="26"/>
      <c r="G149" s="9">
        <f t="shared" si="8"/>
        <v>0</v>
      </c>
      <c r="H149" s="26"/>
      <c r="I149" s="9">
        <f t="shared" si="9"/>
        <v>0</v>
      </c>
      <c r="J149" s="26"/>
      <c r="K149" s="9">
        <f t="shared" si="10"/>
        <v>0</v>
      </c>
      <c r="L149" s="9">
        <f t="shared" si="11"/>
        <v>0</v>
      </c>
    </row>
    <row r="150" spans="1:12" x14ac:dyDescent="0.3">
      <c r="A150" s="59">
        <v>25</v>
      </c>
      <c r="B150" s="15" t="s">
        <v>136</v>
      </c>
      <c r="C150" s="78" t="s">
        <v>17</v>
      </c>
      <c r="D150" s="7"/>
      <c r="E150" s="7">
        <v>8</v>
      </c>
      <c r="F150" s="8"/>
      <c r="G150" s="9">
        <f t="shared" si="8"/>
        <v>0</v>
      </c>
      <c r="H150" s="8"/>
      <c r="I150" s="9">
        <f t="shared" si="9"/>
        <v>0</v>
      </c>
      <c r="J150" s="11"/>
      <c r="K150" s="9">
        <f t="shared" si="10"/>
        <v>0</v>
      </c>
      <c r="L150" s="9">
        <f t="shared" si="11"/>
        <v>0</v>
      </c>
    </row>
    <row r="151" spans="1:12" x14ac:dyDescent="0.3">
      <c r="A151" s="59">
        <v>26</v>
      </c>
      <c r="B151" s="15" t="s">
        <v>127</v>
      </c>
      <c r="C151" s="78" t="s">
        <v>30</v>
      </c>
      <c r="D151" s="7"/>
      <c r="E151" s="7">
        <v>15</v>
      </c>
      <c r="F151" s="8"/>
      <c r="G151" s="9">
        <f t="shared" si="8"/>
        <v>0</v>
      </c>
      <c r="H151" s="8"/>
      <c r="I151" s="9">
        <f t="shared" si="9"/>
        <v>0</v>
      </c>
      <c r="J151" s="11"/>
      <c r="K151" s="9">
        <f t="shared" si="10"/>
        <v>0</v>
      </c>
      <c r="L151" s="9">
        <f t="shared" si="11"/>
        <v>0</v>
      </c>
    </row>
    <row r="152" spans="1:12" ht="27.6" x14ac:dyDescent="0.3">
      <c r="A152" s="59">
        <v>27</v>
      </c>
      <c r="B152" s="24" t="s">
        <v>40</v>
      </c>
      <c r="C152" s="64" t="s">
        <v>11</v>
      </c>
      <c r="D152" s="8"/>
      <c r="E152" s="8">
        <v>25</v>
      </c>
      <c r="F152" s="8"/>
      <c r="G152" s="9">
        <f t="shared" si="8"/>
        <v>0</v>
      </c>
      <c r="H152" s="8"/>
      <c r="I152" s="9">
        <f t="shared" si="9"/>
        <v>0</v>
      </c>
      <c r="J152" s="8"/>
      <c r="K152" s="9">
        <f t="shared" si="10"/>
        <v>0</v>
      </c>
      <c r="L152" s="9">
        <f t="shared" si="11"/>
        <v>0</v>
      </c>
    </row>
    <row r="153" spans="1:12" x14ac:dyDescent="0.3">
      <c r="A153" s="65" t="s">
        <v>140</v>
      </c>
      <c r="B153" s="116" t="s">
        <v>214</v>
      </c>
      <c r="C153" s="64" t="s">
        <v>213</v>
      </c>
      <c r="D153" s="8"/>
      <c r="E153" s="8">
        <v>28</v>
      </c>
      <c r="F153" s="8"/>
      <c r="G153" s="9">
        <f t="shared" si="8"/>
        <v>0</v>
      </c>
      <c r="H153" s="8"/>
      <c r="I153" s="9">
        <f t="shared" si="9"/>
        <v>0</v>
      </c>
      <c r="J153" s="8"/>
      <c r="K153" s="9">
        <f t="shared" si="10"/>
        <v>0</v>
      </c>
      <c r="L153" s="9">
        <f t="shared" si="11"/>
        <v>0</v>
      </c>
    </row>
    <row r="154" spans="1:12" x14ac:dyDescent="0.3">
      <c r="A154" s="12"/>
      <c r="B154" s="39" t="s">
        <v>4</v>
      </c>
      <c r="C154" s="93"/>
      <c r="D154" s="11"/>
      <c r="E154" s="8"/>
      <c r="F154" s="16"/>
      <c r="G154" s="17">
        <f>SUM(G9:G153)</f>
        <v>0</v>
      </c>
      <c r="H154" s="13"/>
      <c r="I154" s="17">
        <f>SUM(I9:I153)</f>
        <v>0</v>
      </c>
      <c r="J154" s="13"/>
      <c r="K154" s="17">
        <f>SUM(K9:K153)</f>
        <v>0</v>
      </c>
      <c r="L154" s="17">
        <f>SUM(L9:L153)</f>
        <v>0</v>
      </c>
    </row>
    <row r="155" spans="1:12" x14ac:dyDescent="0.3">
      <c r="A155" s="12"/>
      <c r="B155" s="36" t="s">
        <v>3</v>
      </c>
      <c r="C155" s="94">
        <v>0.03</v>
      </c>
      <c r="D155" s="11"/>
      <c r="E155" s="8"/>
      <c r="F155" s="16"/>
      <c r="G155" s="8"/>
      <c r="H155" s="8"/>
      <c r="I155" s="8"/>
      <c r="J155" s="8"/>
      <c r="K155" s="9"/>
      <c r="L155" s="9">
        <f>G154*C155</f>
        <v>0</v>
      </c>
    </row>
    <row r="156" spans="1:12" x14ac:dyDescent="0.3">
      <c r="A156" s="38"/>
      <c r="B156" s="88" t="s">
        <v>4</v>
      </c>
      <c r="C156" s="93"/>
      <c r="D156" s="18"/>
      <c r="E156" s="19"/>
      <c r="F156" s="20"/>
      <c r="G156" s="19"/>
      <c r="H156" s="20"/>
      <c r="I156" s="20"/>
      <c r="J156" s="19"/>
      <c r="K156" s="21"/>
      <c r="L156" s="22">
        <f>L155+L154</f>
        <v>0</v>
      </c>
    </row>
    <row r="157" spans="1:12" x14ac:dyDescent="0.3">
      <c r="A157" s="38"/>
      <c r="B157" s="89" t="s">
        <v>5</v>
      </c>
      <c r="C157" s="95">
        <v>0.1</v>
      </c>
      <c r="D157" s="18"/>
      <c r="E157" s="19"/>
      <c r="F157" s="20"/>
      <c r="G157" s="19"/>
      <c r="H157" s="20"/>
      <c r="I157" s="20"/>
      <c r="J157" s="19"/>
      <c r="K157" s="21"/>
      <c r="L157" s="22">
        <f>L156*C157</f>
        <v>0</v>
      </c>
    </row>
    <row r="158" spans="1:12" x14ac:dyDescent="0.3">
      <c r="A158" s="38"/>
      <c r="B158" s="90" t="s">
        <v>4</v>
      </c>
      <c r="C158" s="96"/>
      <c r="D158" s="18"/>
      <c r="E158" s="19"/>
      <c r="F158" s="20"/>
      <c r="G158" s="19"/>
      <c r="H158" s="20"/>
      <c r="I158" s="20"/>
      <c r="J158" s="19"/>
      <c r="K158" s="21"/>
      <c r="L158" s="22">
        <f>L157+L156</f>
        <v>0</v>
      </c>
    </row>
    <row r="159" spans="1:12" x14ac:dyDescent="0.3">
      <c r="A159" s="12"/>
      <c r="B159" s="89" t="s">
        <v>34</v>
      </c>
      <c r="C159" s="95">
        <v>0.08</v>
      </c>
      <c r="D159" s="18"/>
      <c r="E159" s="8"/>
      <c r="F159" s="16"/>
      <c r="G159" s="8"/>
      <c r="H159" s="16"/>
      <c r="I159" s="16"/>
      <c r="J159" s="8"/>
      <c r="K159" s="9"/>
      <c r="L159" s="9">
        <f>L158*C159</f>
        <v>0</v>
      </c>
    </row>
    <row r="160" spans="1:12" x14ac:dyDescent="0.3">
      <c r="A160" s="12"/>
      <c r="B160" s="90" t="s">
        <v>4</v>
      </c>
      <c r="C160" s="96"/>
      <c r="D160" s="23"/>
      <c r="E160" s="8"/>
      <c r="F160" s="16"/>
      <c r="G160" s="8"/>
      <c r="H160" s="16"/>
      <c r="I160" s="16"/>
      <c r="J160" s="8"/>
      <c r="K160" s="9"/>
      <c r="L160" s="9">
        <f>L159+L158</f>
        <v>0</v>
      </c>
    </row>
    <row r="161" spans="1:12" x14ac:dyDescent="0.3">
      <c r="A161" s="12"/>
      <c r="B161" s="89" t="s">
        <v>6</v>
      </c>
      <c r="C161" s="94">
        <v>0.03</v>
      </c>
      <c r="D161" s="11"/>
      <c r="E161" s="8"/>
      <c r="F161" s="16"/>
      <c r="G161" s="8"/>
      <c r="H161" s="16"/>
      <c r="I161" s="16"/>
      <c r="J161" s="8"/>
      <c r="K161" s="9"/>
      <c r="L161" s="9">
        <f>L160*C161</f>
        <v>0</v>
      </c>
    </row>
    <row r="162" spans="1:12" x14ac:dyDescent="0.3">
      <c r="A162" s="12"/>
      <c r="B162" s="90" t="s">
        <v>32</v>
      </c>
      <c r="C162" s="93"/>
      <c r="D162" s="11"/>
      <c r="E162" s="8"/>
      <c r="F162" s="16"/>
      <c r="G162" s="8"/>
      <c r="H162" s="8"/>
      <c r="I162" s="8"/>
      <c r="J162" s="8"/>
      <c r="K162" s="9"/>
      <c r="L162" s="9">
        <f>L161+L160</f>
        <v>0</v>
      </c>
    </row>
    <row r="163" spans="1:12" x14ac:dyDescent="0.3">
      <c r="A163" s="12"/>
      <c r="B163" s="10" t="s">
        <v>33</v>
      </c>
      <c r="C163" s="94">
        <v>0.18</v>
      </c>
      <c r="D163" s="11"/>
      <c r="E163" s="11"/>
      <c r="F163" s="11"/>
      <c r="G163" s="11"/>
      <c r="H163" s="11"/>
      <c r="I163" s="11"/>
      <c r="J163" s="11"/>
      <c r="K163" s="11"/>
      <c r="L163" s="71">
        <f>L162*C163</f>
        <v>0</v>
      </c>
    </row>
    <row r="164" spans="1:12" x14ac:dyDescent="0.3">
      <c r="A164" s="12"/>
      <c r="B164" s="37" t="s">
        <v>7</v>
      </c>
      <c r="C164" s="5"/>
      <c r="D164" s="11"/>
      <c r="E164" s="11"/>
      <c r="F164" s="11"/>
      <c r="G164" s="11"/>
      <c r="H164" s="11"/>
      <c r="I164" s="11"/>
      <c r="J164" s="11"/>
      <c r="K164" s="11"/>
      <c r="L164" s="23">
        <f>SUM(L162:L163)</f>
        <v>0</v>
      </c>
    </row>
  </sheetData>
  <mergeCells count="12">
    <mergeCell ref="L4:L5"/>
    <mergeCell ref="A2:L2"/>
    <mergeCell ref="H3:J3"/>
    <mergeCell ref="A4:A5"/>
    <mergeCell ref="B4:B5"/>
    <mergeCell ref="C4:C5"/>
    <mergeCell ref="D4:D5"/>
    <mergeCell ref="E4:E5"/>
    <mergeCell ref="F4:G4"/>
    <mergeCell ref="H4:I4"/>
    <mergeCell ref="J4:K4"/>
    <mergeCell ref="K3:L3"/>
  </mergeCells>
  <conditionalFormatting sqref="C44">
    <cfRule type="cellIs" dxfId="18" priority="2" stopIfTrue="1" operator="equal">
      <formula>8223.307275</formula>
    </cfRule>
  </conditionalFormatting>
  <conditionalFormatting sqref="C56">
    <cfRule type="cellIs" dxfId="17" priority="1" stopIfTrue="1" operator="equal">
      <formula>8223.307275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F9F0C5-0769-49BF-A931-2D10A15FF1BE}">
  <sheetPr>
    <tabColor theme="6" tint="-0.249977111117893"/>
  </sheetPr>
  <dimension ref="A1:L160"/>
  <sheetViews>
    <sheetView workbookViewId="0">
      <selection activeCell="H9" sqref="H9"/>
    </sheetView>
  </sheetViews>
  <sheetFormatPr defaultRowHeight="14.4" x14ac:dyDescent="0.3"/>
  <cols>
    <col min="1" max="1" width="3.6640625" customWidth="1"/>
    <col min="2" max="2" width="62.33203125" customWidth="1"/>
    <col min="5" max="5" width="9.21875" customWidth="1"/>
    <col min="7" max="7" width="12.33203125" customWidth="1"/>
    <col min="8" max="8" width="10.77734375" customWidth="1"/>
    <col min="9" max="9" width="11.5546875" customWidth="1"/>
    <col min="10" max="11" width="10.77734375" customWidth="1"/>
    <col min="12" max="12" width="12.44140625" customWidth="1"/>
  </cols>
  <sheetData>
    <row r="1" spans="1:12" x14ac:dyDescent="0.3">
      <c r="A1" s="4"/>
      <c r="B1" s="91" t="s">
        <v>29</v>
      </c>
      <c r="C1" s="4"/>
      <c r="D1" s="4"/>
      <c r="E1" s="4"/>
      <c r="F1" s="1"/>
      <c r="G1" s="1"/>
      <c r="H1" s="2"/>
      <c r="I1" s="1"/>
      <c r="J1" s="1"/>
      <c r="K1" s="1"/>
      <c r="L1" s="1"/>
    </row>
    <row r="2" spans="1:12" ht="14.4" customHeight="1" x14ac:dyDescent="0.3">
      <c r="A2" s="122" t="s">
        <v>129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</row>
    <row r="3" spans="1:12" ht="14.4" customHeight="1" x14ac:dyDescent="0.3">
      <c r="A3" s="54"/>
      <c r="B3" s="54" t="s">
        <v>128</v>
      </c>
      <c r="C3" s="54"/>
      <c r="D3" s="54"/>
      <c r="E3" s="54"/>
      <c r="F3" s="54"/>
      <c r="G3" s="3"/>
      <c r="H3" s="123" t="s">
        <v>8</v>
      </c>
      <c r="I3" s="123"/>
      <c r="J3" s="123"/>
      <c r="K3" s="133">
        <f>L160</f>
        <v>0</v>
      </c>
      <c r="L3" s="133"/>
    </row>
    <row r="4" spans="1:12" ht="14.4" customHeight="1" x14ac:dyDescent="0.3">
      <c r="A4" s="124" t="s">
        <v>18</v>
      </c>
      <c r="B4" s="124" t="s">
        <v>19</v>
      </c>
      <c r="C4" s="124" t="s">
        <v>20</v>
      </c>
      <c r="D4" s="126" t="s">
        <v>21</v>
      </c>
      <c r="E4" s="126" t="s">
        <v>22</v>
      </c>
      <c r="F4" s="128" t="s">
        <v>23</v>
      </c>
      <c r="G4" s="129"/>
      <c r="H4" s="130" t="s">
        <v>24</v>
      </c>
      <c r="I4" s="129"/>
      <c r="J4" s="131" t="s">
        <v>25</v>
      </c>
      <c r="K4" s="132"/>
      <c r="L4" s="124" t="s">
        <v>4</v>
      </c>
    </row>
    <row r="5" spans="1:12" ht="18" customHeight="1" x14ac:dyDescent="0.3">
      <c r="A5" s="125"/>
      <c r="B5" s="125"/>
      <c r="C5" s="125"/>
      <c r="D5" s="127"/>
      <c r="E5" s="127"/>
      <c r="F5" s="55" t="s">
        <v>26</v>
      </c>
      <c r="G5" s="55" t="s">
        <v>4</v>
      </c>
      <c r="H5" s="55" t="s">
        <v>26</v>
      </c>
      <c r="I5" s="55" t="s">
        <v>4</v>
      </c>
      <c r="J5" s="55" t="s">
        <v>26</v>
      </c>
      <c r="K5" s="55" t="s">
        <v>4</v>
      </c>
      <c r="L5" s="125"/>
    </row>
    <row r="6" spans="1:12" x14ac:dyDescent="0.3">
      <c r="A6" s="56">
        <v>1</v>
      </c>
      <c r="B6" s="57">
        <v>2</v>
      </c>
      <c r="C6" s="57">
        <v>3</v>
      </c>
      <c r="D6" s="57">
        <v>4</v>
      </c>
      <c r="E6" s="57">
        <v>5</v>
      </c>
      <c r="F6" s="57">
        <v>6</v>
      </c>
      <c r="G6" s="57">
        <v>7</v>
      </c>
      <c r="H6" s="57">
        <v>8</v>
      </c>
      <c r="I6" s="57">
        <v>9</v>
      </c>
      <c r="J6" s="57">
        <v>10</v>
      </c>
      <c r="K6" s="57">
        <v>11</v>
      </c>
      <c r="L6" s="57">
        <v>12</v>
      </c>
    </row>
    <row r="7" spans="1:12" ht="19.2" customHeight="1" x14ac:dyDescent="0.3">
      <c r="A7" s="56"/>
      <c r="B7" s="70" t="s">
        <v>50</v>
      </c>
      <c r="C7" s="66"/>
      <c r="D7" s="57"/>
      <c r="E7" s="57"/>
      <c r="F7" s="57"/>
      <c r="G7" s="57"/>
      <c r="H7" s="57"/>
      <c r="I7" s="57"/>
      <c r="J7" s="57"/>
      <c r="K7" s="57"/>
      <c r="L7" s="57"/>
    </row>
    <row r="8" spans="1:12" ht="27.6" customHeight="1" x14ac:dyDescent="0.3">
      <c r="A8" s="12">
        <v>1</v>
      </c>
      <c r="B8" s="67" t="s">
        <v>134</v>
      </c>
      <c r="C8" s="74" t="s">
        <v>11</v>
      </c>
      <c r="D8" s="98"/>
      <c r="E8" s="68">
        <f>23*0.8+1.6</f>
        <v>20.000000000000004</v>
      </c>
      <c r="F8" s="69"/>
      <c r="G8" s="9">
        <f t="shared" ref="G8:G71" si="0">F8*E8</f>
        <v>0</v>
      </c>
      <c r="H8" s="26"/>
      <c r="I8" s="9">
        <f t="shared" ref="I8:I71" si="1">H8*E8</f>
        <v>0</v>
      </c>
      <c r="J8" s="26"/>
      <c r="K8" s="9">
        <f t="shared" ref="K8:K71" si="2">J8*E8</f>
        <v>0</v>
      </c>
      <c r="L8" s="9">
        <f t="shared" ref="L8:L71" si="3">G8+I8+K8</f>
        <v>0</v>
      </c>
    </row>
    <row r="9" spans="1:12" ht="28.2" customHeight="1" x14ac:dyDescent="0.3">
      <c r="A9" s="12"/>
      <c r="B9" s="25" t="s">
        <v>10</v>
      </c>
      <c r="C9" s="64" t="s">
        <v>31</v>
      </c>
      <c r="D9" s="16">
        <v>1</v>
      </c>
      <c r="E9" s="16">
        <f>E8*D9</f>
        <v>20.000000000000004</v>
      </c>
      <c r="F9" s="26"/>
      <c r="G9" s="9">
        <f t="shared" si="0"/>
        <v>0</v>
      </c>
      <c r="H9" s="26"/>
      <c r="I9" s="9">
        <f t="shared" si="1"/>
        <v>0</v>
      </c>
      <c r="J9" s="26"/>
      <c r="K9" s="9">
        <f t="shared" si="2"/>
        <v>0</v>
      </c>
      <c r="L9" s="9">
        <f t="shared" si="3"/>
        <v>0</v>
      </c>
    </row>
    <row r="10" spans="1:12" x14ac:dyDescent="0.3">
      <c r="A10" s="12"/>
      <c r="B10" s="27" t="s">
        <v>73</v>
      </c>
      <c r="C10" s="75" t="s">
        <v>54</v>
      </c>
      <c r="D10" s="26">
        <v>0.125</v>
      </c>
      <c r="E10" s="26">
        <f>D10*E8</f>
        <v>2.5000000000000004</v>
      </c>
      <c r="F10" s="26"/>
      <c r="G10" s="9">
        <f t="shared" si="0"/>
        <v>0</v>
      </c>
      <c r="H10" s="26"/>
      <c r="I10" s="9">
        <f t="shared" si="1"/>
        <v>0</v>
      </c>
      <c r="J10" s="26"/>
      <c r="K10" s="9">
        <f t="shared" si="2"/>
        <v>0</v>
      </c>
      <c r="L10" s="9">
        <f t="shared" si="3"/>
        <v>0</v>
      </c>
    </row>
    <row r="11" spans="1:12" x14ac:dyDescent="0.3">
      <c r="A11" s="12"/>
      <c r="B11" s="27" t="s">
        <v>71</v>
      </c>
      <c r="C11" s="64" t="s">
        <v>30</v>
      </c>
      <c r="D11" s="26">
        <v>1.05</v>
      </c>
      <c r="E11" s="26">
        <f>D11*E9</f>
        <v>21.000000000000004</v>
      </c>
      <c r="F11" s="26"/>
      <c r="G11" s="9">
        <f t="shared" si="0"/>
        <v>0</v>
      </c>
      <c r="H11" s="26"/>
      <c r="I11" s="9">
        <f t="shared" si="1"/>
        <v>0</v>
      </c>
      <c r="J11" s="26"/>
      <c r="K11" s="9">
        <f t="shared" si="2"/>
        <v>0</v>
      </c>
      <c r="L11" s="9">
        <f t="shared" si="3"/>
        <v>0</v>
      </c>
    </row>
    <row r="12" spans="1:12" ht="27.6" x14ac:dyDescent="0.3">
      <c r="A12" s="12"/>
      <c r="B12" s="27" t="s">
        <v>77</v>
      </c>
      <c r="C12" s="64" t="s">
        <v>31</v>
      </c>
      <c r="D12" s="26">
        <v>1</v>
      </c>
      <c r="E12" s="26">
        <f>E8*D12</f>
        <v>20.000000000000004</v>
      </c>
      <c r="F12" s="26"/>
      <c r="G12" s="9">
        <f t="shared" si="0"/>
        <v>0</v>
      </c>
      <c r="H12" s="26"/>
      <c r="I12" s="9">
        <f t="shared" si="1"/>
        <v>0</v>
      </c>
      <c r="J12" s="26"/>
      <c r="K12" s="9">
        <f t="shared" si="2"/>
        <v>0</v>
      </c>
      <c r="L12" s="9">
        <f t="shared" si="3"/>
        <v>0</v>
      </c>
    </row>
    <row r="13" spans="1:12" x14ac:dyDescent="0.3">
      <c r="A13" s="12"/>
      <c r="B13" s="27" t="s">
        <v>72</v>
      </c>
      <c r="C13" s="75" t="s">
        <v>54</v>
      </c>
      <c r="D13" s="26">
        <v>0.15</v>
      </c>
      <c r="E13" s="26">
        <f>D13*E11</f>
        <v>3.1500000000000004</v>
      </c>
      <c r="F13" s="26"/>
      <c r="G13" s="9">
        <f t="shared" si="0"/>
        <v>0</v>
      </c>
      <c r="H13" s="26"/>
      <c r="I13" s="9">
        <f t="shared" si="1"/>
        <v>0</v>
      </c>
      <c r="J13" s="26"/>
      <c r="K13" s="9">
        <f t="shared" si="2"/>
        <v>0</v>
      </c>
      <c r="L13" s="9">
        <f t="shared" si="3"/>
        <v>0</v>
      </c>
    </row>
    <row r="14" spans="1:12" x14ac:dyDescent="0.3">
      <c r="A14" s="12"/>
      <c r="B14" s="27" t="s">
        <v>74</v>
      </c>
      <c r="C14" s="64" t="s">
        <v>31</v>
      </c>
      <c r="D14" s="26">
        <v>1.05</v>
      </c>
      <c r="E14" s="26">
        <f>E8*D14</f>
        <v>21.000000000000004</v>
      </c>
      <c r="F14" s="26"/>
      <c r="G14" s="9">
        <f t="shared" si="0"/>
        <v>0</v>
      </c>
      <c r="H14" s="26"/>
      <c r="I14" s="9">
        <f t="shared" si="1"/>
        <v>0</v>
      </c>
      <c r="J14" s="26"/>
      <c r="K14" s="9">
        <f t="shared" si="2"/>
        <v>0</v>
      </c>
      <c r="L14" s="9">
        <f t="shared" si="3"/>
        <v>0</v>
      </c>
    </row>
    <row r="15" spans="1:12" x14ac:dyDescent="0.3">
      <c r="A15" s="12"/>
      <c r="B15" s="27" t="s">
        <v>9</v>
      </c>
      <c r="C15" s="75" t="s">
        <v>0</v>
      </c>
      <c r="D15" s="26">
        <v>1</v>
      </c>
      <c r="E15" s="26">
        <f>E8*D15</f>
        <v>20.000000000000004</v>
      </c>
      <c r="F15" s="26"/>
      <c r="G15" s="9">
        <f t="shared" si="0"/>
        <v>0</v>
      </c>
      <c r="H15" s="26"/>
      <c r="I15" s="9">
        <f t="shared" si="1"/>
        <v>0</v>
      </c>
      <c r="J15" s="26"/>
      <c r="K15" s="9">
        <f t="shared" si="2"/>
        <v>0</v>
      </c>
      <c r="L15" s="9">
        <f t="shared" si="3"/>
        <v>0</v>
      </c>
    </row>
    <row r="16" spans="1:12" x14ac:dyDescent="0.3">
      <c r="A16" s="59">
        <v>2</v>
      </c>
      <c r="B16" s="60" t="s">
        <v>48</v>
      </c>
      <c r="C16" s="74" t="s">
        <v>11</v>
      </c>
      <c r="D16" s="61"/>
      <c r="E16" s="62">
        <v>6</v>
      </c>
      <c r="F16" s="63"/>
      <c r="G16" s="9">
        <f t="shared" si="0"/>
        <v>0</v>
      </c>
      <c r="H16" s="30"/>
      <c r="I16" s="9">
        <f t="shared" si="1"/>
        <v>0</v>
      </c>
      <c r="J16" s="30"/>
      <c r="K16" s="9">
        <f t="shared" si="2"/>
        <v>0</v>
      </c>
      <c r="L16" s="9">
        <f t="shared" si="3"/>
        <v>0</v>
      </c>
    </row>
    <row r="17" spans="1:12" x14ac:dyDescent="0.3">
      <c r="A17" s="59"/>
      <c r="B17" s="25" t="s">
        <v>10</v>
      </c>
      <c r="C17" s="64" t="s">
        <v>31</v>
      </c>
      <c r="D17" s="16">
        <v>1</v>
      </c>
      <c r="E17" s="16">
        <f>D17*E16</f>
        <v>6</v>
      </c>
      <c r="F17" s="26"/>
      <c r="G17" s="9">
        <f t="shared" si="0"/>
        <v>0</v>
      </c>
      <c r="H17" s="26"/>
      <c r="I17" s="9">
        <f t="shared" si="1"/>
        <v>0</v>
      </c>
      <c r="J17" s="31"/>
      <c r="K17" s="9">
        <f t="shared" si="2"/>
        <v>0</v>
      </c>
      <c r="L17" s="9">
        <f t="shared" si="3"/>
        <v>0</v>
      </c>
    </row>
    <row r="18" spans="1:12" x14ac:dyDescent="0.3">
      <c r="A18" s="65"/>
      <c r="B18" s="27" t="s">
        <v>49</v>
      </c>
      <c r="C18" s="75" t="s">
        <v>30</v>
      </c>
      <c r="D18" s="26">
        <v>0.05</v>
      </c>
      <c r="E18" s="26">
        <f>E16*D18:D1092</f>
        <v>0.30000000000000004</v>
      </c>
      <c r="F18" s="26"/>
      <c r="G18" s="9">
        <f t="shared" si="0"/>
        <v>0</v>
      </c>
      <c r="H18" s="26"/>
      <c r="I18" s="9">
        <f t="shared" si="1"/>
        <v>0</v>
      </c>
      <c r="J18" s="26"/>
      <c r="K18" s="9">
        <f t="shared" si="2"/>
        <v>0</v>
      </c>
      <c r="L18" s="9">
        <f t="shared" si="3"/>
        <v>0</v>
      </c>
    </row>
    <row r="19" spans="1:12" x14ac:dyDescent="0.3">
      <c r="A19" s="65"/>
      <c r="B19" s="27" t="s">
        <v>51</v>
      </c>
      <c r="C19" s="75" t="s">
        <v>1</v>
      </c>
      <c r="D19" s="26">
        <v>3.5</v>
      </c>
      <c r="E19" s="26">
        <f>E16*D19</f>
        <v>21</v>
      </c>
      <c r="F19" s="26"/>
      <c r="G19" s="9">
        <f t="shared" si="0"/>
        <v>0</v>
      </c>
      <c r="H19" s="26"/>
      <c r="I19" s="9">
        <f t="shared" si="1"/>
        <v>0</v>
      </c>
      <c r="J19" s="26"/>
      <c r="K19" s="9">
        <f t="shared" si="2"/>
        <v>0</v>
      </c>
      <c r="L19" s="9">
        <f t="shared" si="3"/>
        <v>0</v>
      </c>
    </row>
    <row r="20" spans="1:12" x14ac:dyDescent="0.3">
      <c r="A20" s="65"/>
      <c r="B20" s="27" t="s">
        <v>52</v>
      </c>
      <c r="C20" s="75" t="s">
        <v>1</v>
      </c>
      <c r="D20" s="26">
        <v>0.63</v>
      </c>
      <c r="E20" s="26">
        <f>E17*D20</f>
        <v>3.7800000000000002</v>
      </c>
      <c r="F20" s="26"/>
      <c r="G20" s="9">
        <f t="shared" si="0"/>
        <v>0</v>
      </c>
      <c r="H20" s="26"/>
      <c r="I20" s="9">
        <f t="shared" si="1"/>
        <v>0</v>
      </c>
      <c r="J20" s="26"/>
      <c r="K20" s="9">
        <f t="shared" si="2"/>
        <v>0</v>
      </c>
      <c r="L20" s="9">
        <f t="shared" si="3"/>
        <v>0</v>
      </c>
    </row>
    <row r="21" spans="1:12" x14ac:dyDescent="0.3">
      <c r="A21" s="65"/>
      <c r="B21" s="84" t="s">
        <v>9</v>
      </c>
      <c r="C21" s="64" t="s">
        <v>0</v>
      </c>
      <c r="D21" s="16">
        <v>0.5</v>
      </c>
      <c r="E21" s="16">
        <f>D21*E16</f>
        <v>3</v>
      </c>
      <c r="F21" s="16"/>
      <c r="G21" s="9">
        <f t="shared" si="0"/>
        <v>0</v>
      </c>
      <c r="H21" s="16"/>
      <c r="I21" s="9">
        <f t="shared" si="1"/>
        <v>0</v>
      </c>
      <c r="J21" s="16"/>
      <c r="K21" s="9">
        <f t="shared" si="2"/>
        <v>0</v>
      </c>
      <c r="L21" s="9">
        <f t="shared" si="3"/>
        <v>0</v>
      </c>
    </row>
    <row r="22" spans="1:12" ht="27.6" x14ac:dyDescent="0.3">
      <c r="A22" s="12">
        <v>3</v>
      </c>
      <c r="B22" s="67" t="s">
        <v>66</v>
      </c>
      <c r="C22" s="97" t="s">
        <v>54</v>
      </c>
      <c r="D22" s="98"/>
      <c r="E22" s="68">
        <v>0.35</v>
      </c>
      <c r="F22" s="69"/>
      <c r="G22" s="9">
        <f t="shared" si="0"/>
        <v>0</v>
      </c>
      <c r="H22" s="26"/>
      <c r="I22" s="9">
        <f t="shared" si="1"/>
        <v>0</v>
      </c>
      <c r="J22" s="26"/>
      <c r="K22" s="9">
        <f t="shared" si="2"/>
        <v>0</v>
      </c>
      <c r="L22" s="9">
        <f t="shared" si="3"/>
        <v>0</v>
      </c>
    </row>
    <row r="23" spans="1:12" x14ac:dyDescent="0.3">
      <c r="A23" s="12"/>
      <c r="B23" s="25" t="s">
        <v>10</v>
      </c>
      <c r="C23" s="64" t="s">
        <v>31</v>
      </c>
      <c r="D23" s="16">
        <v>1</v>
      </c>
      <c r="E23" s="16">
        <f>E22*D23</f>
        <v>0.35</v>
      </c>
      <c r="F23" s="26"/>
      <c r="G23" s="9">
        <f t="shared" si="0"/>
        <v>0</v>
      </c>
      <c r="H23" s="26"/>
      <c r="I23" s="9">
        <f t="shared" si="1"/>
        <v>0</v>
      </c>
      <c r="J23" s="26"/>
      <c r="K23" s="9">
        <f t="shared" si="2"/>
        <v>0</v>
      </c>
      <c r="L23" s="9">
        <f t="shared" si="3"/>
        <v>0</v>
      </c>
    </row>
    <row r="24" spans="1:12" ht="24" customHeight="1" x14ac:dyDescent="0.3">
      <c r="A24" s="12"/>
      <c r="B24" s="27" t="s">
        <v>53</v>
      </c>
      <c r="C24" s="75" t="s">
        <v>54</v>
      </c>
      <c r="D24" s="26">
        <v>1.2</v>
      </c>
      <c r="E24" s="26">
        <f>D24*E22</f>
        <v>0.42</v>
      </c>
      <c r="F24" s="26"/>
      <c r="G24" s="9">
        <f t="shared" si="0"/>
        <v>0</v>
      </c>
      <c r="H24" s="26"/>
      <c r="I24" s="9">
        <f t="shared" si="1"/>
        <v>0</v>
      </c>
      <c r="J24" s="26"/>
      <c r="K24" s="9">
        <f t="shared" si="2"/>
        <v>0</v>
      </c>
      <c r="L24" s="9">
        <f t="shared" si="3"/>
        <v>0</v>
      </c>
    </row>
    <row r="25" spans="1:12" x14ac:dyDescent="0.3">
      <c r="A25" s="12"/>
      <c r="B25" s="27" t="s">
        <v>56</v>
      </c>
      <c r="C25" s="64" t="s">
        <v>31</v>
      </c>
      <c r="D25" s="26">
        <v>0.5</v>
      </c>
      <c r="E25" s="26">
        <f>D25*E23</f>
        <v>0.17499999999999999</v>
      </c>
      <c r="F25" s="26"/>
      <c r="G25" s="9">
        <f t="shared" si="0"/>
        <v>0</v>
      </c>
      <c r="H25" s="26"/>
      <c r="I25" s="9">
        <f t="shared" si="1"/>
        <v>0</v>
      </c>
      <c r="J25" s="26"/>
      <c r="K25" s="9">
        <f t="shared" si="2"/>
        <v>0</v>
      </c>
      <c r="L25" s="9">
        <f t="shared" si="3"/>
        <v>0</v>
      </c>
    </row>
    <row r="26" spans="1:12" x14ac:dyDescent="0.3">
      <c r="A26" s="12"/>
      <c r="B26" s="27" t="s">
        <v>55</v>
      </c>
      <c r="C26" s="75" t="s">
        <v>30</v>
      </c>
      <c r="D26" s="26"/>
      <c r="E26" s="26">
        <v>8</v>
      </c>
      <c r="F26" s="26"/>
      <c r="G26" s="9">
        <f t="shared" si="0"/>
        <v>0</v>
      </c>
      <c r="H26" s="26"/>
      <c r="I26" s="9">
        <f t="shared" si="1"/>
        <v>0</v>
      </c>
      <c r="J26" s="26"/>
      <c r="K26" s="9">
        <f t="shared" si="2"/>
        <v>0</v>
      </c>
      <c r="L26" s="9">
        <f t="shared" si="3"/>
        <v>0</v>
      </c>
    </row>
    <row r="27" spans="1:12" x14ac:dyDescent="0.3">
      <c r="A27" s="12"/>
      <c r="B27" s="27" t="s">
        <v>9</v>
      </c>
      <c r="C27" s="75" t="s">
        <v>0</v>
      </c>
      <c r="D27" s="26">
        <v>4</v>
      </c>
      <c r="E27" s="26">
        <f>E22*D27</f>
        <v>1.4</v>
      </c>
      <c r="F27" s="26"/>
      <c r="G27" s="9">
        <f t="shared" si="0"/>
        <v>0</v>
      </c>
      <c r="H27" s="26"/>
      <c r="I27" s="9">
        <f t="shared" si="1"/>
        <v>0</v>
      </c>
      <c r="J27" s="26"/>
      <c r="K27" s="9">
        <f t="shared" si="2"/>
        <v>0</v>
      </c>
      <c r="L27" s="9">
        <f t="shared" si="3"/>
        <v>0</v>
      </c>
    </row>
    <row r="28" spans="1:12" ht="27.6" x14ac:dyDescent="0.3">
      <c r="A28" s="59">
        <v>4</v>
      </c>
      <c r="B28" s="60" t="s">
        <v>62</v>
      </c>
      <c r="C28" s="74" t="s">
        <v>37</v>
      </c>
      <c r="D28" s="62"/>
      <c r="E28" s="62">
        <v>17.25</v>
      </c>
      <c r="F28" s="63"/>
      <c r="G28" s="9">
        <f t="shared" si="0"/>
        <v>0</v>
      </c>
      <c r="H28" s="30"/>
      <c r="I28" s="9">
        <f t="shared" si="1"/>
        <v>0</v>
      </c>
      <c r="J28" s="30"/>
      <c r="K28" s="9">
        <f t="shared" si="2"/>
        <v>0</v>
      </c>
      <c r="L28" s="9">
        <f t="shared" si="3"/>
        <v>0</v>
      </c>
    </row>
    <row r="29" spans="1:12" x14ac:dyDescent="0.3">
      <c r="A29" s="59"/>
      <c r="B29" s="25" t="s">
        <v>10</v>
      </c>
      <c r="C29" s="64" t="s">
        <v>31</v>
      </c>
      <c r="D29" s="16">
        <v>1</v>
      </c>
      <c r="E29" s="16">
        <f>D29*E28</f>
        <v>17.25</v>
      </c>
      <c r="F29" s="26"/>
      <c r="G29" s="9">
        <f t="shared" si="0"/>
        <v>0</v>
      </c>
      <c r="H29" s="26"/>
      <c r="I29" s="9">
        <f t="shared" si="1"/>
        <v>0</v>
      </c>
      <c r="J29" s="31"/>
      <c r="K29" s="9">
        <f t="shared" si="2"/>
        <v>0</v>
      </c>
      <c r="L29" s="9">
        <f t="shared" si="3"/>
        <v>0</v>
      </c>
    </row>
    <row r="30" spans="1:12" x14ac:dyDescent="0.3">
      <c r="A30" s="65"/>
      <c r="B30" s="27" t="s">
        <v>63</v>
      </c>
      <c r="C30" s="75" t="s">
        <v>54</v>
      </c>
      <c r="D30" s="26">
        <v>7.4999999999999997E-2</v>
      </c>
      <c r="E30" s="26">
        <f>E28*D30:D1104</f>
        <v>1.29375</v>
      </c>
      <c r="F30" s="26"/>
      <c r="G30" s="9">
        <f t="shared" si="0"/>
        <v>0</v>
      </c>
      <c r="H30" s="26"/>
      <c r="I30" s="9">
        <f t="shared" si="1"/>
        <v>0</v>
      </c>
      <c r="J30" s="26"/>
      <c r="K30" s="9">
        <f t="shared" si="2"/>
        <v>0</v>
      </c>
      <c r="L30" s="9">
        <f t="shared" si="3"/>
        <v>0</v>
      </c>
    </row>
    <row r="31" spans="1:12" x14ac:dyDescent="0.3">
      <c r="A31" s="65"/>
      <c r="B31" s="84" t="s">
        <v>9</v>
      </c>
      <c r="C31" s="64" t="s">
        <v>0</v>
      </c>
      <c r="D31" s="16">
        <v>0.5</v>
      </c>
      <c r="E31" s="16">
        <f>D31*E28</f>
        <v>8.625</v>
      </c>
      <c r="F31" s="16"/>
      <c r="G31" s="9">
        <f t="shared" si="0"/>
        <v>0</v>
      </c>
      <c r="H31" s="16"/>
      <c r="I31" s="9">
        <f t="shared" si="1"/>
        <v>0</v>
      </c>
      <c r="J31" s="16"/>
      <c r="K31" s="9">
        <f t="shared" si="2"/>
        <v>0</v>
      </c>
      <c r="L31" s="9">
        <f t="shared" si="3"/>
        <v>0</v>
      </c>
    </row>
    <row r="32" spans="1:12" x14ac:dyDescent="0.3">
      <c r="A32" s="59">
        <v>5</v>
      </c>
      <c r="B32" s="60" t="s">
        <v>64</v>
      </c>
      <c r="C32" s="74" t="s">
        <v>37</v>
      </c>
      <c r="D32" s="62"/>
      <c r="E32" s="62">
        <v>17.25</v>
      </c>
      <c r="F32" s="63"/>
      <c r="G32" s="9">
        <f t="shared" si="0"/>
        <v>0</v>
      </c>
      <c r="H32" s="30"/>
      <c r="I32" s="9">
        <f t="shared" si="1"/>
        <v>0</v>
      </c>
      <c r="J32" s="30"/>
      <c r="K32" s="9">
        <f t="shared" si="2"/>
        <v>0</v>
      </c>
      <c r="L32" s="9">
        <f t="shared" si="3"/>
        <v>0</v>
      </c>
    </row>
    <row r="33" spans="1:12" x14ac:dyDescent="0.3">
      <c r="A33" s="59"/>
      <c r="B33" s="25" t="s">
        <v>10</v>
      </c>
      <c r="C33" s="64" t="s">
        <v>31</v>
      </c>
      <c r="D33" s="16">
        <v>1</v>
      </c>
      <c r="E33" s="16">
        <f>D33*E32</f>
        <v>17.25</v>
      </c>
      <c r="F33" s="26"/>
      <c r="G33" s="9">
        <f t="shared" si="0"/>
        <v>0</v>
      </c>
      <c r="H33" s="26"/>
      <c r="I33" s="9">
        <f t="shared" si="1"/>
        <v>0</v>
      </c>
      <c r="J33" s="31"/>
      <c r="K33" s="9">
        <f t="shared" si="2"/>
        <v>0</v>
      </c>
      <c r="L33" s="9">
        <f t="shared" si="3"/>
        <v>0</v>
      </c>
    </row>
    <row r="34" spans="1:12" ht="27.6" x14ac:dyDescent="0.3">
      <c r="A34" s="65"/>
      <c r="B34" s="27" t="s">
        <v>65</v>
      </c>
      <c r="C34" s="75" t="s">
        <v>1</v>
      </c>
      <c r="D34" s="26">
        <v>0.8</v>
      </c>
      <c r="E34" s="26">
        <f>E32*D34:D1108</f>
        <v>13.8</v>
      </c>
      <c r="F34" s="26"/>
      <c r="G34" s="9">
        <f t="shared" si="0"/>
        <v>0</v>
      </c>
      <c r="H34" s="26"/>
      <c r="I34" s="9">
        <f t="shared" si="1"/>
        <v>0</v>
      </c>
      <c r="J34" s="26"/>
      <c r="K34" s="9">
        <f t="shared" si="2"/>
        <v>0</v>
      </c>
      <c r="L34" s="9">
        <f t="shared" si="3"/>
        <v>0</v>
      </c>
    </row>
    <row r="35" spans="1:12" x14ac:dyDescent="0.3">
      <c r="A35" s="65"/>
      <c r="B35" s="84" t="s">
        <v>9</v>
      </c>
      <c r="C35" s="64" t="s">
        <v>0</v>
      </c>
      <c r="D35" s="16">
        <v>0.5</v>
      </c>
      <c r="E35" s="16">
        <f>D35*E32</f>
        <v>8.625</v>
      </c>
      <c r="F35" s="16"/>
      <c r="G35" s="9">
        <f t="shared" si="0"/>
        <v>0</v>
      </c>
      <c r="H35" s="16"/>
      <c r="I35" s="9">
        <f t="shared" si="1"/>
        <v>0</v>
      </c>
      <c r="J35" s="16"/>
      <c r="K35" s="9">
        <f t="shared" si="2"/>
        <v>0</v>
      </c>
      <c r="L35" s="9">
        <f t="shared" si="3"/>
        <v>0</v>
      </c>
    </row>
    <row r="36" spans="1:12" x14ac:dyDescent="0.3">
      <c r="A36" s="12">
        <v>6</v>
      </c>
      <c r="B36" s="67" t="s">
        <v>57</v>
      </c>
      <c r="C36" s="74" t="s">
        <v>37</v>
      </c>
      <c r="D36" s="98"/>
      <c r="E36" s="68">
        <v>3.5</v>
      </c>
      <c r="F36" s="69"/>
      <c r="G36" s="9">
        <f t="shared" si="0"/>
        <v>0</v>
      </c>
      <c r="H36" s="26"/>
      <c r="I36" s="9">
        <f t="shared" si="1"/>
        <v>0</v>
      </c>
      <c r="J36" s="26"/>
      <c r="K36" s="9">
        <f t="shared" si="2"/>
        <v>0</v>
      </c>
      <c r="L36" s="9">
        <f t="shared" si="3"/>
        <v>0</v>
      </c>
    </row>
    <row r="37" spans="1:12" x14ac:dyDescent="0.3">
      <c r="A37" s="12"/>
      <c r="B37" s="25" t="s">
        <v>10</v>
      </c>
      <c r="C37" s="64" t="s">
        <v>31</v>
      </c>
      <c r="D37" s="16">
        <v>1</v>
      </c>
      <c r="E37" s="16">
        <f>E36*D37</f>
        <v>3.5</v>
      </c>
      <c r="F37" s="26"/>
      <c r="G37" s="9">
        <f t="shared" si="0"/>
        <v>0</v>
      </c>
      <c r="H37" s="26"/>
      <c r="I37" s="9">
        <f t="shared" si="1"/>
        <v>0</v>
      </c>
      <c r="J37" s="26"/>
      <c r="K37" s="9">
        <f t="shared" si="2"/>
        <v>0</v>
      </c>
      <c r="L37" s="9">
        <f t="shared" si="3"/>
        <v>0</v>
      </c>
    </row>
    <row r="38" spans="1:12" x14ac:dyDescent="0.3">
      <c r="A38" s="12"/>
      <c r="B38" s="27" t="s">
        <v>75</v>
      </c>
      <c r="C38" s="64" t="s">
        <v>31</v>
      </c>
      <c r="D38" s="26">
        <v>1.1000000000000001</v>
      </c>
      <c r="E38" s="26">
        <f>D38*E36</f>
        <v>3.8500000000000005</v>
      </c>
      <c r="F38" s="26"/>
      <c r="G38" s="9">
        <f t="shared" si="0"/>
        <v>0</v>
      </c>
      <c r="H38" s="26"/>
      <c r="I38" s="9">
        <f t="shared" si="1"/>
        <v>0</v>
      </c>
      <c r="J38" s="26"/>
      <c r="K38" s="9">
        <f t="shared" si="2"/>
        <v>0</v>
      </c>
      <c r="L38" s="9">
        <f t="shared" si="3"/>
        <v>0</v>
      </c>
    </row>
    <row r="39" spans="1:12" x14ac:dyDescent="0.3">
      <c r="A39" s="12"/>
      <c r="B39" s="27" t="s">
        <v>58</v>
      </c>
      <c r="C39" s="75" t="s">
        <v>1</v>
      </c>
      <c r="D39" s="26">
        <v>7</v>
      </c>
      <c r="E39" s="26">
        <f>E36*D39</f>
        <v>24.5</v>
      </c>
      <c r="F39" s="26"/>
      <c r="G39" s="9">
        <f t="shared" si="0"/>
        <v>0</v>
      </c>
      <c r="H39" s="26"/>
      <c r="I39" s="9">
        <f t="shared" si="1"/>
        <v>0</v>
      </c>
      <c r="J39" s="26"/>
      <c r="K39" s="9">
        <f t="shared" si="2"/>
        <v>0</v>
      </c>
      <c r="L39" s="9">
        <f t="shared" si="3"/>
        <v>0</v>
      </c>
    </row>
    <row r="40" spans="1:12" x14ac:dyDescent="0.3">
      <c r="A40" s="12"/>
      <c r="B40" s="27" t="s">
        <v>59</v>
      </c>
      <c r="C40" s="75" t="s">
        <v>1</v>
      </c>
      <c r="D40" s="26">
        <v>0.3</v>
      </c>
      <c r="E40" s="26">
        <f>E37*D40</f>
        <v>1.05</v>
      </c>
      <c r="F40" s="26"/>
      <c r="G40" s="9">
        <f t="shared" si="0"/>
        <v>0</v>
      </c>
      <c r="H40" s="26"/>
      <c r="I40" s="9">
        <f t="shared" si="1"/>
        <v>0</v>
      </c>
      <c r="J40" s="26"/>
      <c r="K40" s="9">
        <f t="shared" si="2"/>
        <v>0</v>
      </c>
      <c r="L40" s="9">
        <f t="shared" si="3"/>
        <v>0</v>
      </c>
    </row>
    <row r="41" spans="1:12" x14ac:dyDescent="0.3">
      <c r="A41" s="12"/>
      <c r="B41" s="27" t="s">
        <v>9</v>
      </c>
      <c r="C41" s="75" t="s">
        <v>0</v>
      </c>
      <c r="D41" s="26">
        <v>0.2</v>
      </c>
      <c r="E41" s="26">
        <f>E36*D41</f>
        <v>0.70000000000000007</v>
      </c>
      <c r="F41" s="26"/>
      <c r="G41" s="9">
        <f t="shared" si="0"/>
        <v>0</v>
      </c>
      <c r="H41" s="26"/>
      <c r="I41" s="9">
        <f t="shared" si="1"/>
        <v>0</v>
      </c>
      <c r="J41" s="26"/>
      <c r="K41" s="9">
        <f t="shared" si="2"/>
        <v>0</v>
      </c>
      <c r="L41" s="9">
        <f t="shared" si="3"/>
        <v>0</v>
      </c>
    </row>
    <row r="42" spans="1:12" x14ac:dyDescent="0.3">
      <c r="A42" s="59">
        <v>7</v>
      </c>
      <c r="B42" s="60" t="s">
        <v>60</v>
      </c>
      <c r="C42" s="74" t="s">
        <v>30</v>
      </c>
      <c r="D42" s="61"/>
      <c r="E42" s="62">
        <v>3.5</v>
      </c>
      <c r="F42" s="63"/>
      <c r="G42" s="9">
        <f t="shared" si="0"/>
        <v>0</v>
      </c>
      <c r="H42" s="30"/>
      <c r="I42" s="9">
        <f t="shared" si="1"/>
        <v>0</v>
      </c>
      <c r="J42" s="30"/>
      <c r="K42" s="9">
        <f t="shared" si="2"/>
        <v>0</v>
      </c>
      <c r="L42" s="9">
        <f t="shared" si="3"/>
        <v>0</v>
      </c>
    </row>
    <row r="43" spans="1:12" x14ac:dyDescent="0.3">
      <c r="A43" s="59"/>
      <c r="B43" s="25" t="s">
        <v>10</v>
      </c>
      <c r="C43" s="64" t="s">
        <v>30</v>
      </c>
      <c r="D43" s="16">
        <v>1</v>
      </c>
      <c r="E43" s="16">
        <f>D43*E42</f>
        <v>3.5</v>
      </c>
      <c r="F43" s="26"/>
      <c r="G43" s="9">
        <f t="shared" si="0"/>
        <v>0</v>
      </c>
      <c r="H43" s="26"/>
      <c r="I43" s="9">
        <f t="shared" si="1"/>
        <v>0</v>
      </c>
      <c r="J43" s="31"/>
      <c r="K43" s="9">
        <f t="shared" si="2"/>
        <v>0</v>
      </c>
      <c r="L43" s="9">
        <f t="shared" si="3"/>
        <v>0</v>
      </c>
    </row>
    <row r="44" spans="1:12" x14ac:dyDescent="0.3">
      <c r="A44" s="65"/>
      <c r="B44" s="27" t="s">
        <v>61</v>
      </c>
      <c r="C44" s="75" t="s">
        <v>30</v>
      </c>
      <c r="D44" s="28">
        <v>1.08</v>
      </c>
      <c r="E44" s="26">
        <f>E42*D44</f>
        <v>3.7800000000000002</v>
      </c>
      <c r="F44" s="26"/>
      <c r="G44" s="9">
        <f t="shared" si="0"/>
        <v>0</v>
      </c>
      <c r="H44" s="26"/>
      <c r="I44" s="9">
        <f t="shared" si="1"/>
        <v>0</v>
      </c>
      <c r="J44" s="26"/>
      <c r="K44" s="9">
        <f t="shared" si="2"/>
        <v>0</v>
      </c>
      <c r="L44" s="9">
        <f t="shared" si="3"/>
        <v>0</v>
      </c>
    </row>
    <row r="45" spans="1:12" x14ac:dyDescent="0.3">
      <c r="A45" s="12"/>
      <c r="B45" s="27" t="s">
        <v>58</v>
      </c>
      <c r="C45" s="75" t="s">
        <v>1</v>
      </c>
      <c r="D45" s="26">
        <v>2</v>
      </c>
      <c r="E45" s="26">
        <f>E42*D45</f>
        <v>7</v>
      </c>
      <c r="F45" s="26"/>
      <c r="G45" s="9">
        <f t="shared" si="0"/>
        <v>0</v>
      </c>
      <c r="H45" s="26"/>
      <c r="I45" s="9">
        <f t="shared" si="1"/>
        <v>0</v>
      </c>
      <c r="J45" s="26"/>
      <c r="K45" s="9">
        <f t="shared" si="2"/>
        <v>0</v>
      </c>
      <c r="L45" s="9">
        <f t="shared" si="3"/>
        <v>0</v>
      </c>
    </row>
    <row r="46" spans="1:12" x14ac:dyDescent="0.3">
      <c r="A46" s="12"/>
      <c r="B46" s="27" t="s">
        <v>59</v>
      </c>
      <c r="C46" s="75" t="s">
        <v>1</v>
      </c>
      <c r="D46" s="26">
        <v>0.1</v>
      </c>
      <c r="E46" s="26">
        <f>E43*D46</f>
        <v>0.35000000000000003</v>
      </c>
      <c r="F46" s="26"/>
      <c r="G46" s="9">
        <f t="shared" si="0"/>
        <v>0</v>
      </c>
      <c r="H46" s="26"/>
      <c r="I46" s="9">
        <f t="shared" si="1"/>
        <v>0</v>
      </c>
      <c r="J46" s="26"/>
      <c r="K46" s="9">
        <f t="shared" si="2"/>
        <v>0</v>
      </c>
      <c r="L46" s="9">
        <f t="shared" si="3"/>
        <v>0</v>
      </c>
    </row>
    <row r="47" spans="1:12" x14ac:dyDescent="0.3">
      <c r="A47" s="65"/>
      <c r="B47" s="84" t="s">
        <v>9</v>
      </c>
      <c r="C47" s="64" t="s">
        <v>0</v>
      </c>
      <c r="D47" s="35">
        <v>0.5</v>
      </c>
      <c r="E47" s="16">
        <f>D47*E42</f>
        <v>1.75</v>
      </c>
      <c r="F47" s="16"/>
      <c r="G47" s="9">
        <f t="shared" si="0"/>
        <v>0</v>
      </c>
      <c r="H47" s="16"/>
      <c r="I47" s="9">
        <f t="shared" si="1"/>
        <v>0</v>
      </c>
      <c r="J47" s="16"/>
      <c r="K47" s="9">
        <f t="shared" si="2"/>
        <v>0</v>
      </c>
      <c r="L47" s="9">
        <f t="shared" si="3"/>
        <v>0</v>
      </c>
    </row>
    <row r="48" spans="1:12" x14ac:dyDescent="0.3">
      <c r="A48" s="12">
        <v>8</v>
      </c>
      <c r="B48" s="67" t="s">
        <v>68</v>
      </c>
      <c r="C48" s="74" t="s">
        <v>37</v>
      </c>
      <c r="D48" s="98"/>
      <c r="E48" s="68">
        <v>15</v>
      </c>
      <c r="F48" s="69"/>
      <c r="G48" s="9">
        <f t="shared" si="0"/>
        <v>0</v>
      </c>
      <c r="H48" s="26"/>
      <c r="I48" s="9">
        <f t="shared" si="1"/>
        <v>0</v>
      </c>
      <c r="J48" s="26"/>
      <c r="K48" s="9">
        <f t="shared" si="2"/>
        <v>0</v>
      </c>
      <c r="L48" s="9">
        <f t="shared" si="3"/>
        <v>0</v>
      </c>
    </row>
    <row r="49" spans="1:12" x14ac:dyDescent="0.3">
      <c r="A49" s="12"/>
      <c r="B49" s="25" t="s">
        <v>10</v>
      </c>
      <c r="C49" s="64" t="s">
        <v>31</v>
      </c>
      <c r="D49" s="16">
        <v>1</v>
      </c>
      <c r="E49" s="16">
        <f>E48*D49</f>
        <v>15</v>
      </c>
      <c r="F49" s="26"/>
      <c r="G49" s="9">
        <f t="shared" si="0"/>
        <v>0</v>
      </c>
      <c r="H49" s="26"/>
      <c r="I49" s="9">
        <f t="shared" si="1"/>
        <v>0</v>
      </c>
      <c r="J49" s="26"/>
      <c r="K49" s="9">
        <f t="shared" si="2"/>
        <v>0</v>
      </c>
      <c r="L49" s="9">
        <f t="shared" si="3"/>
        <v>0</v>
      </c>
    </row>
    <row r="50" spans="1:12" x14ac:dyDescent="0.3">
      <c r="A50" s="12"/>
      <c r="B50" s="27" t="s">
        <v>67</v>
      </c>
      <c r="C50" s="64" t="s">
        <v>31</v>
      </c>
      <c r="D50" s="26">
        <v>1.05</v>
      </c>
      <c r="E50" s="26">
        <f>D50*E48</f>
        <v>15.75</v>
      </c>
      <c r="F50" s="26"/>
      <c r="G50" s="9">
        <f t="shared" si="0"/>
        <v>0</v>
      </c>
      <c r="H50" s="26"/>
      <c r="I50" s="9">
        <f t="shared" si="1"/>
        <v>0</v>
      </c>
      <c r="J50" s="26"/>
      <c r="K50" s="9">
        <f t="shared" si="2"/>
        <v>0</v>
      </c>
      <c r="L50" s="9">
        <f t="shared" si="3"/>
        <v>0</v>
      </c>
    </row>
    <row r="51" spans="1:12" x14ac:dyDescent="0.3">
      <c r="A51" s="12"/>
      <c r="B51" s="27" t="s">
        <v>58</v>
      </c>
      <c r="C51" s="75" t="s">
        <v>1</v>
      </c>
      <c r="D51" s="26">
        <v>7</v>
      </c>
      <c r="E51" s="26">
        <f>E48*D51</f>
        <v>105</v>
      </c>
      <c r="F51" s="26"/>
      <c r="G51" s="9">
        <f t="shared" si="0"/>
        <v>0</v>
      </c>
      <c r="H51" s="26"/>
      <c r="I51" s="9">
        <f t="shared" si="1"/>
        <v>0</v>
      </c>
      <c r="J51" s="26"/>
      <c r="K51" s="9">
        <f t="shared" si="2"/>
        <v>0</v>
      </c>
      <c r="L51" s="9">
        <f t="shared" si="3"/>
        <v>0</v>
      </c>
    </row>
    <row r="52" spans="1:12" x14ac:dyDescent="0.3">
      <c r="A52" s="12"/>
      <c r="B52" s="27" t="s">
        <v>59</v>
      </c>
      <c r="C52" s="75" t="s">
        <v>1</v>
      </c>
      <c r="D52" s="26">
        <v>0.3</v>
      </c>
      <c r="E52" s="26">
        <f>E49*D52</f>
        <v>4.5</v>
      </c>
      <c r="F52" s="26"/>
      <c r="G52" s="9">
        <f t="shared" si="0"/>
        <v>0</v>
      </c>
      <c r="H52" s="26"/>
      <c r="I52" s="9">
        <f t="shared" si="1"/>
        <v>0</v>
      </c>
      <c r="J52" s="26"/>
      <c r="K52" s="9">
        <f t="shared" si="2"/>
        <v>0</v>
      </c>
      <c r="L52" s="9">
        <f t="shared" si="3"/>
        <v>0</v>
      </c>
    </row>
    <row r="53" spans="1:12" x14ac:dyDescent="0.3">
      <c r="A53" s="12"/>
      <c r="B53" s="27" t="s">
        <v>9</v>
      </c>
      <c r="C53" s="75" t="s">
        <v>0</v>
      </c>
      <c r="D53" s="26">
        <v>0.2</v>
      </c>
      <c r="E53" s="26">
        <f>E48*D53</f>
        <v>3</v>
      </c>
      <c r="F53" s="26"/>
      <c r="G53" s="9">
        <f t="shared" si="0"/>
        <v>0</v>
      </c>
      <c r="H53" s="26"/>
      <c r="I53" s="9">
        <f t="shared" si="1"/>
        <v>0</v>
      </c>
      <c r="J53" s="26"/>
      <c r="K53" s="9">
        <f t="shared" si="2"/>
        <v>0</v>
      </c>
      <c r="L53" s="9">
        <f t="shared" si="3"/>
        <v>0</v>
      </c>
    </row>
    <row r="54" spans="1:12" ht="27.6" x14ac:dyDescent="0.3">
      <c r="A54" s="59">
        <v>9</v>
      </c>
      <c r="B54" s="60" t="s">
        <v>69</v>
      </c>
      <c r="C54" s="74" t="s">
        <v>30</v>
      </c>
      <c r="D54" s="61"/>
      <c r="E54" s="62">
        <v>12</v>
      </c>
      <c r="F54" s="63"/>
      <c r="G54" s="9">
        <f t="shared" si="0"/>
        <v>0</v>
      </c>
      <c r="H54" s="30"/>
      <c r="I54" s="9">
        <f t="shared" si="1"/>
        <v>0</v>
      </c>
      <c r="J54" s="30"/>
      <c r="K54" s="9">
        <f t="shared" si="2"/>
        <v>0</v>
      </c>
      <c r="L54" s="9">
        <f t="shared" si="3"/>
        <v>0</v>
      </c>
    </row>
    <row r="55" spans="1:12" x14ac:dyDescent="0.3">
      <c r="A55" s="59"/>
      <c r="B55" s="25" t="s">
        <v>10</v>
      </c>
      <c r="C55" s="64" t="s">
        <v>30</v>
      </c>
      <c r="D55" s="16">
        <v>1</v>
      </c>
      <c r="E55" s="16">
        <f>D55*E54</f>
        <v>12</v>
      </c>
      <c r="F55" s="26"/>
      <c r="G55" s="9">
        <f t="shared" si="0"/>
        <v>0</v>
      </c>
      <c r="H55" s="26"/>
      <c r="I55" s="9">
        <f t="shared" si="1"/>
        <v>0</v>
      </c>
      <c r="J55" s="31"/>
      <c r="K55" s="9">
        <f t="shared" si="2"/>
        <v>0</v>
      </c>
      <c r="L55" s="9">
        <f t="shared" si="3"/>
        <v>0</v>
      </c>
    </row>
    <row r="56" spans="1:12" x14ac:dyDescent="0.3">
      <c r="A56" s="65"/>
      <c r="B56" s="27" t="s">
        <v>70</v>
      </c>
      <c r="C56" s="75" t="s">
        <v>30</v>
      </c>
      <c r="D56" s="28">
        <v>0.12</v>
      </c>
      <c r="E56" s="26">
        <f>E54*D56</f>
        <v>1.44</v>
      </c>
      <c r="F56" s="26"/>
      <c r="G56" s="9">
        <f t="shared" si="0"/>
        <v>0</v>
      </c>
      <c r="H56" s="26"/>
      <c r="I56" s="9">
        <f t="shared" si="1"/>
        <v>0</v>
      </c>
      <c r="J56" s="26"/>
      <c r="K56" s="9">
        <f t="shared" si="2"/>
        <v>0</v>
      </c>
      <c r="L56" s="9">
        <f t="shared" si="3"/>
        <v>0</v>
      </c>
    </row>
    <row r="57" spans="1:12" x14ac:dyDescent="0.3">
      <c r="A57" s="12"/>
      <c r="B57" s="27" t="s">
        <v>58</v>
      </c>
      <c r="C57" s="75" t="s">
        <v>1</v>
      </c>
      <c r="D57" s="26">
        <v>1.5</v>
      </c>
      <c r="E57" s="26">
        <f>E54*D57</f>
        <v>18</v>
      </c>
      <c r="F57" s="26"/>
      <c r="G57" s="9">
        <f t="shared" si="0"/>
        <v>0</v>
      </c>
      <c r="H57" s="26"/>
      <c r="I57" s="9">
        <f t="shared" si="1"/>
        <v>0</v>
      </c>
      <c r="J57" s="26"/>
      <c r="K57" s="9">
        <f t="shared" si="2"/>
        <v>0</v>
      </c>
      <c r="L57" s="9">
        <f t="shared" si="3"/>
        <v>0</v>
      </c>
    </row>
    <row r="58" spans="1:12" x14ac:dyDescent="0.3">
      <c r="A58" s="12"/>
      <c r="B58" s="27" t="s">
        <v>59</v>
      </c>
      <c r="C58" s="75" t="s">
        <v>1</v>
      </c>
      <c r="D58" s="26">
        <v>0.1</v>
      </c>
      <c r="E58" s="26">
        <f>E55*D58</f>
        <v>1.2000000000000002</v>
      </c>
      <c r="F58" s="26"/>
      <c r="G58" s="9">
        <f t="shared" si="0"/>
        <v>0</v>
      </c>
      <c r="H58" s="26"/>
      <c r="I58" s="9">
        <f t="shared" si="1"/>
        <v>0</v>
      </c>
      <c r="J58" s="26"/>
      <c r="K58" s="9">
        <f t="shared" si="2"/>
        <v>0</v>
      </c>
      <c r="L58" s="9">
        <f t="shared" si="3"/>
        <v>0</v>
      </c>
    </row>
    <row r="59" spans="1:12" x14ac:dyDescent="0.3">
      <c r="A59" s="65"/>
      <c r="B59" s="84" t="s">
        <v>9</v>
      </c>
      <c r="C59" s="64" t="s">
        <v>0</v>
      </c>
      <c r="D59" s="35">
        <v>0.3</v>
      </c>
      <c r="E59" s="16">
        <f>D59*E54</f>
        <v>3.5999999999999996</v>
      </c>
      <c r="F59" s="16"/>
      <c r="G59" s="9">
        <f t="shared" si="0"/>
        <v>0</v>
      </c>
      <c r="H59" s="16"/>
      <c r="I59" s="9">
        <f t="shared" si="1"/>
        <v>0</v>
      </c>
      <c r="J59" s="16"/>
      <c r="K59" s="9">
        <f t="shared" si="2"/>
        <v>0</v>
      </c>
      <c r="L59" s="9">
        <f t="shared" si="3"/>
        <v>0</v>
      </c>
    </row>
    <row r="60" spans="1:12" x14ac:dyDescent="0.3">
      <c r="A60" s="65" t="s">
        <v>76</v>
      </c>
      <c r="B60" s="67" t="s">
        <v>78</v>
      </c>
      <c r="C60" s="74" t="s">
        <v>37</v>
      </c>
      <c r="D60" s="98"/>
      <c r="E60" s="68">
        <v>7</v>
      </c>
      <c r="F60" s="69"/>
      <c r="G60" s="9">
        <f t="shared" si="0"/>
        <v>0</v>
      </c>
      <c r="H60" s="26"/>
      <c r="I60" s="9">
        <f t="shared" si="1"/>
        <v>0</v>
      </c>
      <c r="J60" s="26"/>
      <c r="K60" s="9">
        <f t="shared" si="2"/>
        <v>0</v>
      </c>
      <c r="L60" s="9">
        <f t="shared" si="3"/>
        <v>0</v>
      </c>
    </row>
    <row r="61" spans="1:12" x14ac:dyDescent="0.3">
      <c r="A61" s="65"/>
      <c r="B61" s="25" t="s">
        <v>10</v>
      </c>
      <c r="C61" s="64" t="s">
        <v>31</v>
      </c>
      <c r="D61" s="16">
        <v>1</v>
      </c>
      <c r="E61" s="16">
        <f>E60*D61</f>
        <v>7</v>
      </c>
      <c r="F61" s="26"/>
      <c r="G61" s="9">
        <f t="shared" si="0"/>
        <v>0</v>
      </c>
      <c r="H61" s="26"/>
      <c r="I61" s="9">
        <f t="shared" si="1"/>
        <v>0</v>
      </c>
      <c r="J61" s="26"/>
      <c r="K61" s="9">
        <f t="shared" si="2"/>
        <v>0</v>
      </c>
      <c r="L61" s="9">
        <f t="shared" si="3"/>
        <v>0</v>
      </c>
    </row>
    <row r="62" spans="1:12" ht="27.6" x14ac:dyDescent="0.3">
      <c r="A62" s="65"/>
      <c r="B62" s="27" t="s">
        <v>79</v>
      </c>
      <c r="C62" s="64" t="s">
        <v>31</v>
      </c>
      <c r="D62" s="26">
        <v>1.1000000000000001</v>
      </c>
      <c r="E62" s="26">
        <f>D62*E60</f>
        <v>7.7000000000000011</v>
      </c>
      <c r="F62" s="26"/>
      <c r="G62" s="9">
        <f t="shared" si="0"/>
        <v>0</v>
      </c>
      <c r="H62" s="26"/>
      <c r="I62" s="9">
        <f t="shared" si="1"/>
        <v>0</v>
      </c>
      <c r="J62" s="26"/>
      <c r="K62" s="9">
        <f t="shared" si="2"/>
        <v>0</v>
      </c>
      <c r="L62" s="9">
        <f t="shared" si="3"/>
        <v>0</v>
      </c>
    </row>
    <row r="63" spans="1:12" x14ac:dyDescent="0.3">
      <c r="A63" s="65"/>
      <c r="B63" s="27" t="s">
        <v>58</v>
      </c>
      <c r="C63" s="75" t="s">
        <v>1</v>
      </c>
      <c r="D63" s="26">
        <v>4</v>
      </c>
      <c r="E63" s="26">
        <f>E60*D63</f>
        <v>28</v>
      </c>
      <c r="F63" s="26"/>
      <c r="G63" s="9">
        <f t="shared" si="0"/>
        <v>0</v>
      </c>
      <c r="H63" s="26"/>
      <c r="I63" s="9">
        <f t="shared" si="1"/>
        <v>0</v>
      </c>
      <c r="J63" s="26"/>
      <c r="K63" s="9">
        <f t="shared" si="2"/>
        <v>0</v>
      </c>
      <c r="L63" s="9">
        <f t="shared" si="3"/>
        <v>0</v>
      </c>
    </row>
    <row r="64" spans="1:12" x14ac:dyDescent="0.3">
      <c r="A64" s="65"/>
      <c r="B64" s="27" t="s">
        <v>80</v>
      </c>
      <c r="C64" s="75" t="s">
        <v>17</v>
      </c>
      <c r="D64" s="26">
        <v>5</v>
      </c>
      <c r="E64" s="26">
        <f>E61*D64</f>
        <v>35</v>
      </c>
      <c r="F64" s="26"/>
      <c r="G64" s="9">
        <f t="shared" si="0"/>
        <v>0</v>
      </c>
      <c r="H64" s="26"/>
      <c r="I64" s="9">
        <f t="shared" si="1"/>
        <v>0</v>
      </c>
      <c r="J64" s="26"/>
      <c r="K64" s="9">
        <f t="shared" si="2"/>
        <v>0</v>
      </c>
      <c r="L64" s="9">
        <f t="shared" si="3"/>
        <v>0</v>
      </c>
    </row>
    <row r="65" spans="1:12" x14ac:dyDescent="0.3">
      <c r="A65" s="65"/>
      <c r="B65" s="27" t="s">
        <v>9</v>
      </c>
      <c r="C65" s="75" t="s">
        <v>0</v>
      </c>
      <c r="D65" s="26">
        <v>0.53</v>
      </c>
      <c r="E65" s="26">
        <f>E60*D65</f>
        <v>3.71</v>
      </c>
      <c r="F65" s="26"/>
      <c r="G65" s="9">
        <f t="shared" si="0"/>
        <v>0</v>
      </c>
      <c r="H65" s="26"/>
      <c r="I65" s="9">
        <f t="shared" si="1"/>
        <v>0</v>
      </c>
      <c r="J65" s="26"/>
      <c r="K65" s="9">
        <f t="shared" si="2"/>
        <v>0</v>
      </c>
      <c r="L65" s="9">
        <f t="shared" si="3"/>
        <v>0</v>
      </c>
    </row>
    <row r="66" spans="1:12" ht="27.6" x14ac:dyDescent="0.3">
      <c r="A66" s="65" t="s">
        <v>81</v>
      </c>
      <c r="B66" s="67" t="s">
        <v>82</v>
      </c>
      <c r="C66" s="74" t="s">
        <v>37</v>
      </c>
      <c r="D66" s="98"/>
      <c r="E66" s="68">
        <v>2</v>
      </c>
      <c r="F66" s="69"/>
      <c r="G66" s="9">
        <f t="shared" si="0"/>
        <v>0</v>
      </c>
      <c r="H66" s="26"/>
      <c r="I66" s="9">
        <f t="shared" si="1"/>
        <v>0</v>
      </c>
      <c r="J66" s="26"/>
      <c r="K66" s="9">
        <f t="shared" si="2"/>
        <v>0</v>
      </c>
      <c r="L66" s="9">
        <f t="shared" si="3"/>
        <v>0</v>
      </c>
    </row>
    <row r="67" spans="1:12" x14ac:dyDescent="0.3">
      <c r="A67" s="65"/>
      <c r="B67" s="25" t="s">
        <v>10</v>
      </c>
      <c r="C67" s="64" t="s">
        <v>31</v>
      </c>
      <c r="D67" s="16">
        <v>1</v>
      </c>
      <c r="E67" s="16">
        <f>E66*D67</f>
        <v>2</v>
      </c>
      <c r="F67" s="26"/>
      <c r="G67" s="9">
        <f t="shared" si="0"/>
        <v>0</v>
      </c>
      <c r="H67" s="26"/>
      <c r="I67" s="9">
        <f t="shared" si="1"/>
        <v>0</v>
      </c>
      <c r="J67" s="26"/>
      <c r="K67" s="9">
        <f t="shared" si="2"/>
        <v>0</v>
      </c>
      <c r="L67" s="9">
        <f t="shared" si="3"/>
        <v>0</v>
      </c>
    </row>
    <row r="68" spans="1:12" ht="27.6" x14ac:dyDescent="0.3">
      <c r="A68" s="65"/>
      <c r="B68" s="27" t="s">
        <v>85</v>
      </c>
      <c r="C68" s="64" t="s">
        <v>31</v>
      </c>
      <c r="D68" s="26">
        <v>1.1000000000000001</v>
      </c>
      <c r="E68" s="26">
        <f>D68*E66</f>
        <v>2.2000000000000002</v>
      </c>
      <c r="F68" s="26"/>
      <c r="G68" s="9">
        <f t="shared" si="0"/>
        <v>0</v>
      </c>
      <c r="H68" s="26"/>
      <c r="I68" s="9">
        <f t="shared" si="1"/>
        <v>0</v>
      </c>
      <c r="J68" s="26"/>
      <c r="K68" s="9">
        <f t="shared" si="2"/>
        <v>0</v>
      </c>
      <c r="L68" s="9">
        <f t="shared" si="3"/>
        <v>0</v>
      </c>
    </row>
    <row r="69" spans="1:12" x14ac:dyDescent="0.3">
      <c r="A69" s="65"/>
      <c r="B69" s="27" t="s">
        <v>83</v>
      </c>
      <c r="C69" s="75" t="s">
        <v>1</v>
      </c>
      <c r="D69" s="26">
        <v>1.2</v>
      </c>
      <c r="E69" s="26">
        <f>E66*D69</f>
        <v>2.4</v>
      </c>
      <c r="F69" s="26"/>
      <c r="G69" s="9">
        <f t="shared" si="0"/>
        <v>0</v>
      </c>
      <c r="H69" s="26"/>
      <c r="I69" s="9">
        <f t="shared" si="1"/>
        <v>0</v>
      </c>
      <c r="J69" s="26"/>
      <c r="K69" s="9">
        <f t="shared" si="2"/>
        <v>0</v>
      </c>
      <c r="L69" s="9">
        <f t="shared" si="3"/>
        <v>0</v>
      </c>
    </row>
    <row r="70" spans="1:12" x14ac:dyDescent="0.3">
      <c r="A70" s="65"/>
      <c r="B70" s="27" t="s">
        <v>80</v>
      </c>
      <c r="C70" s="75" t="s">
        <v>17</v>
      </c>
      <c r="D70" s="26">
        <v>5</v>
      </c>
      <c r="E70" s="26">
        <f>E67*D70</f>
        <v>10</v>
      </c>
      <c r="F70" s="26"/>
      <c r="G70" s="9">
        <f t="shared" si="0"/>
        <v>0</v>
      </c>
      <c r="H70" s="26"/>
      <c r="I70" s="9">
        <f t="shared" si="1"/>
        <v>0</v>
      </c>
      <c r="J70" s="26"/>
      <c r="K70" s="9">
        <f t="shared" si="2"/>
        <v>0</v>
      </c>
      <c r="L70" s="9">
        <f t="shared" si="3"/>
        <v>0</v>
      </c>
    </row>
    <row r="71" spans="1:12" x14ac:dyDescent="0.3">
      <c r="A71" s="65"/>
      <c r="B71" s="27" t="s">
        <v>9</v>
      </c>
      <c r="C71" s="75" t="s">
        <v>0</v>
      </c>
      <c r="D71" s="26">
        <v>0.53</v>
      </c>
      <c r="E71" s="26">
        <f>E66*D71</f>
        <v>1.06</v>
      </c>
      <c r="F71" s="26"/>
      <c r="G71" s="9">
        <f t="shared" si="0"/>
        <v>0</v>
      </c>
      <c r="H71" s="26"/>
      <c r="I71" s="9">
        <f t="shared" si="1"/>
        <v>0</v>
      </c>
      <c r="J71" s="26"/>
      <c r="K71" s="9">
        <f t="shared" si="2"/>
        <v>0</v>
      </c>
      <c r="L71" s="9">
        <f t="shared" si="3"/>
        <v>0</v>
      </c>
    </row>
    <row r="72" spans="1:12" x14ac:dyDescent="0.3">
      <c r="A72" s="12">
        <v>12</v>
      </c>
      <c r="B72" s="6" t="s">
        <v>84</v>
      </c>
      <c r="C72" s="74" t="s">
        <v>11</v>
      </c>
      <c r="D72" s="7"/>
      <c r="E72" s="7">
        <v>3</v>
      </c>
      <c r="F72" s="8"/>
      <c r="G72" s="9">
        <f t="shared" ref="G72:G135" si="4">F72*E72</f>
        <v>0</v>
      </c>
      <c r="H72" s="8"/>
      <c r="I72" s="9">
        <f t="shared" ref="I72:I135" si="5">H72*E72</f>
        <v>0</v>
      </c>
      <c r="J72" s="8"/>
      <c r="K72" s="9">
        <f t="shared" ref="K72:K135" si="6">J72*E72</f>
        <v>0</v>
      </c>
      <c r="L72" s="9">
        <f t="shared" ref="L72:L135" si="7">G72+I72+K72</f>
        <v>0</v>
      </c>
    </row>
    <row r="73" spans="1:12" x14ac:dyDescent="0.3">
      <c r="A73" s="12">
        <v>13</v>
      </c>
      <c r="B73" s="6" t="s">
        <v>210</v>
      </c>
      <c r="C73" s="74" t="s">
        <v>11</v>
      </c>
      <c r="D73" s="7"/>
      <c r="E73" s="7">
        <v>145</v>
      </c>
      <c r="F73" s="8"/>
      <c r="G73" s="9">
        <f t="shared" si="4"/>
        <v>0</v>
      </c>
      <c r="H73" s="8"/>
      <c r="I73" s="9">
        <f t="shared" si="5"/>
        <v>0</v>
      </c>
      <c r="J73" s="8"/>
      <c r="K73" s="9">
        <f t="shared" si="6"/>
        <v>0</v>
      </c>
      <c r="L73" s="9">
        <f t="shared" si="7"/>
        <v>0</v>
      </c>
    </row>
    <row r="74" spans="1:12" x14ac:dyDescent="0.3">
      <c r="A74" s="12"/>
      <c r="B74" s="25" t="s">
        <v>10</v>
      </c>
      <c r="C74" s="64" t="s">
        <v>31</v>
      </c>
      <c r="D74" s="16">
        <v>1</v>
      </c>
      <c r="E74" s="16">
        <f>E73*D74</f>
        <v>145</v>
      </c>
      <c r="F74" s="26"/>
      <c r="G74" s="9">
        <f t="shared" si="4"/>
        <v>0</v>
      </c>
      <c r="H74" s="31"/>
      <c r="I74" s="9">
        <f t="shared" si="5"/>
        <v>0</v>
      </c>
      <c r="J74" s="31"/>
      <c r="K74" s="9">
        <f t="shared" si="6"/>
        <v>0</v>
      </c>
      <c r="L74" s="9">
        <f t="shared" si="7"/>
        <v>0</v>
      </c>
    </row>
    <row r="75" spans="1:12" x14ac:dyDescent="0.3">
      <c r="A75" s="12"/>
      <c r="B75" s="85" t="s">
        <v>86</v>
      </c>
      <c r="C75" s="76" t="s">
        <v>11</v>
      </c>
      <c r="D75" s="34">
        <v>0.63</v>
      </c>
      <c r="E75" s="31">
        <f>E73*D75</f>
        <v>91.35</v>
      </c>
      <c r="F75" s="31"/>
      <c r="G75" s="9">
        <f t="shared" si="4"/>
        <v>0</v>
      </c>
      <c r="H75" s="31"/>
      <c r="I75" s="9">
        <f t="shared" si="5"/>
        <v>0</v>
      </c>
      <c r="J75" s="31"/>
      <c r="K75" s="9">
        <f t="shared" si="6"/>
        <v>0</v>
      </c>
      <c r="L75" s="9">
        <f t="shared" si="7"/>
        <v>0</v>
      </c>
    </row>
    <row r="76" spans="1:12" x14ac:dyDescent="0.3">
      <c r="A76" s="12"/>
      <c r="B76" s="58" t="s">
        <v>9</v>
      </c>
      <c r="C76" s="64" t="s">
        <v>0</v>
      </c>
      <c r="D76" s="16">
        <v>1</v>
      </c>
      <c r="E76" s="31">
        <f>E73*D76</f>
        <v>145</v>
      </c>
      <c r="F76" s="31"/>
      <c r="G76" s="9">
        <f t="shared" si="4"/>
        <v>0</v>
      </c>
      <c r="H76" s="31"/>
      <c r="I76" s="9">
        <f t="shared" si="5"/>
        <v>0</v>
      </c>
      <c r="J76" s="31"/>
      <c r="K76" s="9">
        <f t="shared" si="6"/>
        <v>0</v>
      </c>
      <c r="L76" s="9">
        <f t="shared" si="7"/>
        <v>0</v>
      </c>
    </row>
    <row r="77" spans="1:12" ht="27.6" x14ac:dyDescent="0.3">
      <c r="A77" s="12">
        <v>14</v>
      </c>
      <c r="B77" s="6" t="s">
        <v>87</v>
      </c>
      <c r="C77" s="74" t="s">
        <v>30</v>
      </c>
      <c r="D77" s="14"/>
      <c r="E77" s="101">
        <v>33</v>
      </c>
      <c r="F77" s="8"/>
      <c r="G77" s="9">
        <f t="shared" si="4"/>
        <v>0</v>
      </c>
      <c r="H77" s="8"/>
      <c r="I77" s="9">
        <f t="shared" si="5"/>
        <v>0</v>
      </c>
      <c r="J77" s="8"/>
      <c r="K77" s="9">
        <f t="shared" si="6"/>
        <v>0</v>
      </c>
      <c r="L77" s="9">
        <f t="shared" si="7"/>
        <v>0</v>
      </c>
    </row>
    <row r="78" spans="1:12" x14ac:dyDescent="0.3">
      <c r="A78" s="12"/>
      <c r="B78" s="25" t="s">
        <v>10</v>
      </c>
      <c r="C78" s="64" t="s">
        <v>31</v>
      </c>
      <c r="D78" s="16">
        <v>1</v>
      </c>
      <c r="E78" s="16">
        <f>E77*D78</f>
        <v>33</v>
      </c>
      <c r="F78" s="26"/>
      <c r="G78" s="9">
        <f t="shared" si="4"/>
        <v>0</v>
      </c>
      <c r="H78" s="31"/>
      <c r="I78" s="9">
        <f t="shared" si="5"/>
        <v>0</v>
      </c>
      <c r="J78" s="26"/>
      <c r="K78" s="9">
        <f t="shared" si="6"/>
        <v>0</v>
      </c>
      <c r="L78" s="9">
        <f t="shared" si="7"/>
        <v>0</v>
      </c>
    </row>
    <row r="79" spans="1:12" x14ac:dyDescent="0.3">
      <c r="A79" s="12"/>
      <c r="B79" s="27" t="s">
        <v>63</v>
      </c>
      <c r="C79" s="75" t="s">
        <v>54</v>
      </c>
      <c r="D79" s="26">
        <v>0.01</v>
      </c>
      <c r="E79" s="26">
        <f>E77*D79:D1153</f>
        <v>0.33</v>
      </c>
      <c r="F79" s="26"/>
      <c r="G79" s="9">
        <f t="shared" si="4"/>
        <v>0</v>
      </c>
      <c r="H79" s="26"/>
      <c r="I79" s="9">
        <f t="shared" si="5"/>
        <v>0</v>
      </c>
      <c r="J79" s="26"/>
      <c r="K79" s="9">
        <f t="shared" si="6"/>
        <v>0</v>
      </c>
      <c r="L79" s="9">
        <f t="shared" si="7"/>
        <v>0</v>
      </c>
    </row>
    <row r="80" spans="1:12" x14ac:dyDescent="0.3">
      <c r="A80" s="12"/>
      <c r="B80" s="85" t="s">
        <v>86</v>
      </c>
      <c r="C80" s="76" t="s">
        <v>11</v>
      </c>
      <c r="D80" s="34">
        <v>0.02</v>
      </c>
      <c r="E80" s="31">
        <f>E78*D80</f>
        <v>0.66</v>
      </c>
      <c r="F80" s="31"/>
      <c r="G80" s="9">
        <f t="shared" si="4"/>
        <v>0</v>
      </c>
      <c r="H80" s="31"/>
      <c r="I80" s="9">
        <f t="shared" si="5"/>
        <v>0</v>
      </c>
      <c r="J80" s="31"/>
      <c r="K80" s="9">
        <f t="shared" si="6"/>
        <v>0</v>
      </c>
      <c r="L80" s="9">
        <f t="shared" si="7"/>
        <v>0</v>
      </c>
    </row>
    <row r="81" spans="1:12" x14ac:dyDescent="0.3">
      <c r="A81" s="12"/>
      <c r="B81" s="36" t="s">
        <v>2</v>
      </c>
      <c r="C81" s="93" t="s">
        <v>0</v>
      </c>
      <c r="D81" s="11">
        <v>0.2</v>
      </c>
      <c r="E81" s="8">
        <f>E77*D81</f>
        <v>6.6000000000000005</v>
      </c>
      <c r="F81" s="8"/>
      <c r="G81" s="9">
        <f t="shared" si="4"/>
        <v>0</v>
      </c>
      <c r="H81" s="8"/>
      <c r="I81" s="9">
        <f t="shared" si="5"/>
        <v>0</v>
      </c>
      <c r="J81" s="8"/>
      <c r="K81" s="9">
        <f t="shared" si="6"/>
        <v>0</v>
      </c>
      <c r="L81" s="9">
        <f t="shared" si="7"/>
        <v>0</v>
      </c>
    </row>
    <row r="82" spans="1:12" ht="27.6" x14ac:dyDescent="0.3">
      <c r="A82" s="12">
        <v>15</v>
      </c>
      <c r="B82" s="6" t="s">
        <v>92</v>
      </c>
      <c r="C82" s="74" t="s">
        <v>11</v>
      </c>
      <c r="D82" s="7"/>
      <c r="E82" s="7">
        <v>11</v>
      </c>
      <c r="F82" s="8"/>
      <c r="G82" s="9">
        <f t="shared" si="4"/>
        <v>0</v>
      </c>
      <c r="H82" s="8"/>
      <c r="I82" s="9">
        <f t="shared" si="5"/>
        <v>0</v>
      </c>
      <c r="J82" s="8"/>
      <c r="K82" s="9">
        <f t="shared" si="6"/>
        <v>0</v>
      </c>
      <c r="L82" s="9">
        <f t="shared" si="7"/>
        <v>0</v>
      </c>
    </row>
    <row r="83" spans="1:12" x14ac:dyDescent="0.3">
      <c r="A83" s="12"/>
      <c r="B83" s="25" t="s">
        <v>10</v>
      </c>
      <c r="C83" s="64" t="s">
        <v>31</v>
      </c>
      <c r="D83" s="16">
        <v>1</v>
      </c>
      <c r="E83" s="16">
        <f>E82*D83</f>
        <v>11</v>
      </c>
      <c r="F83" s="26"/>
      <c r="G83" s="9">
        <f t="shared" si="4"/>
        <v>0</v>
      </c>
      <c r="H83" s="16"/>
      <c r="I83" s="9">
        <f t="shared" si="5"/>
        <v>0</v>
      </c>
      <c r="J83" s="16"/>
      <c r="K83" s="9">
        <f t="shared" si="6"/>
        <v>0</v>
      </c>
      <c r="L83" s="9">
        <f t="shared" si="7"/>
        <v>0</v>
      </c>
    </row>
    <row r="84" spans="1:12" x14ac:dyDescent="0.3">
      <c r="A84" s="12"/>
      <c r="B84" s="25" t="s">
        <v>91</v>
      </c>
      <c r="C84" s="64" t="s">
        <v>1</v>
      </c>
      <c r="D84" s="16">
        <v>3</v>
      </c>
      <c r="E84" s="31">
        <f>E81*D84</f>
        <v>19.8</v>
      </c>
      <c r="F84" s="31"/>
      <c r="G84" s="9">
        <f t="shared" si="4"/>
        <v>0</v>
      </c>
      <c r="H84" s="31"/>
      <c r="I84" s="9">
        <f t="shared" si="5"/>
        <v>0</v>
      </c>
      <c r="J84" s="31"/>
      <c r="K84" s="9">
        <f t="shared" si="6"/>
        <v>0</v>
      </c>
      <c r="L84" s="9">
        <f t="shared" si="7"/>
        <v>0</v>
      </c>
    </row>
    <row r="85" spans="1:12" x14ac:dyDescent="0.3">
      <c r="A85" s="12"/>
      <c r="B85" s="86" t="s">
        <v>88</v>
      </c>
      <c r="C85" s="64" t="s">
        <v>1</v>
      </c>
      <c r="D85" s="16">
        <v>2</v>
      </c>
      <c r="E85" s="31">
        <f>E82*D85</f>
        <v>22</v>
      </c>
      <c r="F85" s="31"/>
      <c r="G85" s="9">
        <f t="shared" si="4"/>
        <v>0</v>
      </c>
      <c r="H85" s="31"/>
      <c r="I85" s="9">
        <f t="shared" si="5"/>
        <v>0</v>
      </c>
      <c r="J85" s="31"/>
      <c r="K85" s="9">
        <f t="shared" si="6"/>
        <v>0</v>
      </c>
      <c r="L85" s="9">
        <f t="shared" si="7"/>
        <v>0</v>
      </c>
    </row>
    <row r="86" spans="1:12" x14ac:dyDescent="0.3">
      <c r="A86" s="12"/>
      <c r="B86" s="32" t="s">
        <v>89</v>
      </c>
      <c r="C86" s="64" t="s">
        <v>1</v>
      </c>
      <c r="D86" s="16">
        <v>0.63</v>
      </c>
      <c r="E86" s="31">
        <f>E82*D86</f>
        <v>6.93</v>
      </c>
      <c r="F86" s="31"/>
      <c r="G86" s="9">
        <f t="shared" si="4"/>
        <v>0</v>
      </c>
      <c r="H86" s="31"/>
      <c r="I86" s="9">
        <f t="shared" si="5"/>
        <v>0</v>
      </c>
      <c r="J86" s="31"/>
      <c r="K86" s="9">
        <f t="shared" si="6"/>
        <v>0</v>
      </c>
      <c r="L86" s="9">
        <f t="shared" si="7"/>
        <v>0</v>
      </c>
    </row>
    <row r="87" spans="1:12" x14ac:dyDescent="0.3">
      <c r="A87" s="12"/>
      <c r="B87" s="32" t="s">
        <v>90</v>
      </c>
      <c r="C87" s="64" t="s">
        <v>1</v>
      </c>
      <c r="D87" s="16">
        <v>0.12</v>
      </c>
      <c r="E87" s="31">
        <f>E82*D87</f>
        <v>1.3199999999999998</v>
      </c>
      <c r="F87" s="31"/>
      <c r="G87" s="9">
        <f t="shared" si="4"/>
        <v>0</v>
      </c>
      <c r="H87" s="31"/>
      <c r="I87" s="9">
        <f t="shared" si="5"/>
        <v>0</v>
      </c>
      <c r="J87" s="31"/>
      <c r="K87" s="9">
        <f t="shared" si="6"/>
        <v>0</v>
      </c>
      <c r="L87" s="9">
        <f t="shared" si="7"/>
        <v>0</v>
      </c>
    </row>
    <row r="88" spans="1:12" x14ac:dyDescent="0.3">
      <c r="A88" s="12"/>
      <c r="B88" s="33" t="s">
        <v>14</v>
      </c>
      <c r="C88" s="76" t="s">
        <v>12</v>
      </c>
      <c r="D88" s="99"/>
      <c r="E88" s="26">
        <v>5</v>
      </c>
      <c r="F88" s="26"/>
      <c r="G88" s="9">
        <f t="shared" si="4"/>
        <v>0</v>
      </c>
      <c r="H88" s="34"/>
      <c r="I88" s="9">
        <f t="shared" si="5"/>
        <v>0</v>
      </c>
      <c r="J88" s="34"/>
      <c r="K88" s="9">
        <f t="shared" si="6"/>
        <v>0</v>
      </c>
      <c r="L88" s="9">
        <f t="shared" si="7"/>
        <v>0</v>
      </c>
    </row>
    <row r="89" spans="1:12" x14ac:dyDescent="0.3">
      <c r="A89" s="12"/>
      <c r="B89" s="87" t="s">
        <v>15</v>
      </c>
      <c r="C89" s="64" t="s">
        <v>13</v>
      </c>
      <c r="D89" s="16"/>
      <c r="E89" s="31">
        <v>3</v>
      </c>
      <c r="F89" s="31"/>
      <c r="G89" s="9">
        <f t="shared" si="4"/>
        <v>0</v>
      </c>
      <c r="H89" s="31"/>
      <c r="I89" s="9">
        <f t="shared" si="5"/>
        <v>0</v>
      </c>
      <c r="J89" s="31"/>
      <c r="K89" s="9">
        <f t="shared" si="6"/>
        <v>0</v>
      </c>
      <c r="L89" s="9">
        <f t="shared" si="7"/>
        <v>0</v>
      </c>
    </row>
    <row r="90" spans="1:12" x14ac:dyDescent="0.3">
      <c r="A90" s="12"/>
      <c r="B90" s="87" t="s">
        <v>16</v>
      </c>
      <c r="C90" s="64" t="s">
        <v>0</v>
      </c>
      <c r="D90" s="16">
        <v>0.5</v>
      </c>
      <c r="E90" s="31">
        <f>E82*D90</f>
        <v>5.5</v>
      </c>
      <c r="F90" s="31"/>
      <c r="G90" s="9">
        <f t="shared" si="4"/>
        <v>0</v>
      </c>
      <c r="H90" s="31"/>
      <c r="I90" s="9">
        <f t="shared" si="5"/>
        <v>0</v>
      </c>
      <c r="J90" s="31"/>
      <c r="K90" s="9">
        <f t="shared" si="6"/>
        <v>0</v>
      </c>
      <c r="L90" s="9">
        <f t="shared" si="7"/>
        <v>0</v>
      </c>
    </row>
    <row r="91" spans="1:12" ht="27.6" x14ac:dyDescent="0.3">
      <c r="A91" s="12">
        <v>16</v>
      </c>
      <c r="B91" s="6" t="s">
        <v>93</v>
      </c>
      <c r="C91" s="74" t="s">
        <v>11</v>
      </c>
      <c r="D91" s="7"/>
      <c r="E91" s="7">
        <v>22</v>
      </c>
      <c r="F91" s="8"/>
      <c r="G91" s="9">
        <f t="shared" si="4"/>
        <v>0</v>
      </c>
      <c r="H91" s="8"/>
      <c r="I91" s="9">
        <f t="shared" si="5"/>
        <v>0</v>
      </c>
      <c r="J91" s="8"/>
      <c r="K91" s="9">
        <f t="shared" si="6"/>
        <v>0</v>
      </c>
      <c r="L91" s="9">
        <f t="shared" si="7"/>
        <v>0</v>
      </c>
    </row>
    <row r="92" spans="1:12" x14ac:dyDescent="0.3">
      <c r="A92" s="12"/>
      <c r="B92" s="25" t="s">
        <v>10</v>
      </c>
      <c r="C92" s="64" t="s">
        <v>31</v>
      </c>
      <c r="D92" s="16">
        <v>1</v>
      </c>
      <c r="E92" s="16">
        <f>E91*D92</f>
        <v>22</v>
      </c>
      <c r="F92" s="26"/>
      <c r="G92" s="9">
        <f t="shared" si="4"/>
        <v>0</v>
      </c>
      <c r="H92" s="16"/>
      <c r="I92" s="9">
        <f t="shared" si="5"/>
        <v>0</v>
      </c>
      <c r="J92" s="16"/>
      <c r="K92" s="9">
        <f t="shared" si="6"/>
        <v>0</v>
      </c>
      <c r="L92" s="9">
        <f t="shared" si="7"/>
        <v>0</v>
      </c>
    </row>
    <row r="93" spans="1:12" x14ac:dyDescent="0.3">
      <c r="A93" s="12"/>
      <c r="B93" s="86" t="s">
        <v>102</v>
      </c>
      <c r="C93" s="64" t="s">
        <v>31</v>
      </c>
      <c r="D93" s="16">
        <v>1.1000000000000001</v>
      </c>
      <c r="E93" s="31">
        <f>E91*D93</f>
        <v>24.200000000000003</v>
      </c>
      <c r="F93" s="31"/>
      <c r="G93" s="9">
        <f t="shared" si="4"/>
        <v>0</v>
      </c>
      <c r="H93" s="31"/>
      <c r="I93" s="9">
        <f t="shared" si="5"/>
        <v>0</v>
      </c>
      <c r="J93" s="31"/>
      <c r="K93" s="9">
        <f t="shared" si="6"/>
        <v>0</v>
      </c>
      <c r="L93" s="9">
        <f t="shared" si="7"/>
        <v>0</v>
      </c>
    </row>
    <row r="94" spans="1:12" x14ac:dyDescent="0.3">
      <c r="A94" s="12"/>
      <c r="B94" s="32" t="s">
        <v>80</v>
      </c>
      <c r="C94" s="64" t="s">
        <v>17</v>
      </c>
      <c r="D94" s="16">
        <v>1</v>
      </c>
      <c r="E94" s="31">
        <f>E91*D94</f>
        <v>22</v>
      </c>
      <c r="F94" s="31"/>
      <c r="G94" s="9">
        <f t="shared" si="4"/>
        <v>0</v>
      </c>
      <c r="H94" s="31"/>
      <c r="I94" s="9">
        <f t="shared" si="5"/>
        <v>0</v>
      </c>
      <c r="J94" s="31"/>
      <c r="K94" s="9">
        <f t="shared" si="6"/>
        <v>0</v>
      </c>
      <c r="L94" s="9">
        <f t="shared" si="7"/>
        <v>0</v>
      </c>
    </row>
    <row r="95" spans="1:12" x14ac:dyDescent="0.3">
      <c r="A95" s="12"/>
      <c r="B95" s="32" t="s">
        <v>94</v>
      </c>
      <c r="C95" s="64" t="s">
        <v>1</v>
      </c>
      <c r="D95" s="16">
        <v>0.45</v>
      </c>
      <c r="E95" s="31">
        <f>E91*D95</f>
        <v>9.9</v>
      </c>
      <c r="F95" s="31"/>
      <c r="G95" s="9">
        <f t="shared" si="4"/>
        <v>0</v>
      </c>
      <c r="H95" s="31"/>
      <c r="I95" s="9">
        <f t="shared" si="5"/>
        <v>0</v>
      </c>
      <c r="J95" s="31"/>
      <c r="K95" s="9">
        <f t="shared" si="6"/>
        <v>0</v>
      </c>
      <c r="L95" s="9">
        <f t="shared" si="7"/>
        <v>0</v>
      </c>
    </row>
    <row r="96" spans="1:12" x14ac:dyDescent="0.3">
      <c r="A96" s="12"/>
      <c r="B96" s="87" t="s">
        <v>16</v>
      </c>
      <c r="C96" s="64" t="s">
        <v>0</v>
      </c>
      <c r="D96" s="16">
        <v>0.5</v>
      </c>
      <c r="E96" s="31">
        <f>E91*D96</f>
        <v>11</v>
      </c>
      <c r="F96" s="31"/>
      <c r="G96" s="9">
        <f t="shared" si="4"/>
        <v>0</v>
      </c>
      <c r="H96" s="31"/>
      <c r="I96" s="9">
        <f t="shared" si="5"/>
        <v>0</v>
      </c>
      <c r="J96" s="31"/>
      <c r="K96" s="9">
        <f t="shared" si="6"/>
        <v>0</v>
      </c>
      <c r="L96" s="9">
        <f t="shared" si="7"/>
        <v>0</v>
      </c>
    </row>
    <row r="97" spans="1:12" x14ac:dyDescent="0.3">
      <c r="A97" s="65" t="s">
        <v>98</v>
      </c>
      <c r="B97" s="67" t="s">
        <v>95</v>
      </c>
      <c r="C97" s="74" t="s">
        <v>30</v>
      </c>
      <c r="D97" s="98"/>
      <c r="E97" s="68">
        <v>11</v>
      </c>
      <c r="F97" s="69"/>
      <c r="G97" s="9">
        <f t="shared" si="4"/>
        <v>0</v>
      </c>
      <c r="H97" s="26"/>
      <c r="I97" s="9">
        <f t="shared" si="5"/>
        <v>0</v>
      </c>
      <c r="J97" s="26"/>
      <c r="K97" s="9">
        <f t="shared" si="6"/>
        <v>0</v>
      </c>
      <c r="L97" s="9">
        <f t="shared" si="7"/>
        <v>0</v>
      </c>
    </row>
    <row r="98" spans="1:12" x14ac:dyDescent="0.3">
      <c r="A98" s="65"/>
      <c r="B98" s="25" t="s">
        <v>10</v>
      </c>
      <c r="C98" s="64" t="s">
        <v>30</v>
      </c>
      <c r="D98" s="16">
        <v>1</v>
      </c>
      <c r="E98" s="16">
        <f>E97*D98</f>
        <v>11</v>
      </c>
      <c r="F98" s="26"/>
      <c r="G98" s="9">
        <f t="shared" si="4"/>
        <v>0</v>
      </c>
      <c r="H98" s="26"/>
      <c r="I98" s="9">
        <f t="shared" si="5"/>
        <v>0</v>
      </c>
      <c r="J98" s="26"/>
      <c r="K98" s="9">
        <f t="shared" si="6"/>
        <v>0</v>
      </c>
      <c r="L98" s="9">
        <f t="shared" si="7"/>
        <v>0</v>
      </c>
    </row>
    <row r="99" spans="1:12" x14ac:dyDescent="0.3">
      <c r="A99" s="65"/>
      <c r="B99" s="27" t="s">
        <v>104</v>
      </c>
      <c r="C99" s="64" t="s">
        <v>30</v>
      </c>
      <c r="D99" s="26">
        <v>1.1000000000000001</v>
      </c>
      <c r="E99" s="26">
        <f>D99*E97</f>
        <v>12.100000000000001</v>
      </c>
      <c r="F99" s="26"/>
      <c r="G99" s="9">
        <f t="shared" si="4"/>
        <v>0</v>
      </c>
      <c r="H99" s="26"/>
      <c r="I99" s="9">
        <f t="shared" si="5"/>
        <v>0</v>
      </c>
      <c r="J99" s="26"/>
      <c r="K99" s="9">
        <f t="shared" si="6"/>
        <v>0</v>
      </c>
      <c r="L99" s="9">
        <f t="shared" si="7"/>
        <v>0</v>
      </c>
    </row>
    <row r="100" spans="1:12" x14ac:dyDescent="0.3">
      <c r="A100" s="65"/>
      <c r="B100" s="27" t="s">
        <v>96</v>
      </c>
      <c r="C100" s="75" t="s">
        <v>12</v>
      </c>
      <c r="D100" s="26">
        <v>0.2</v>
      </c>
      <c r="E100" s="100">
        <f>E97*D100</f>
        <v>2.2000000000000002</v>
      </c>
      <c r="F100" s="26"/>
      <c r="G100" s="9">
        <f t="shared" si="4"/>
        <v>0</v>
      </c>
      <c r="H100" s="26"/>
      <c r="I100" s="9">
        <f t="shared" si="5"/>
        <v>0</v>
      </c>
      <c r="J100" s="26"/>
      <c r="K100" s="9">
        <f t="shared" si="6"/>
        <v>0</v>
      </c>
      <c r="L100" s="9">
        <f t="shared" si="7"/>
        <v>0</v>
      </c>
    </row>
    <row r="101" spans="1:12" x14ac:dyDescent="0.3">
      <c r="A101" s="65"/>
      <c r="B101" s="27" t="s">
        <v>80</v>
      </c>
      <c r="C101" s="75" t="s">
        <v>17</v>
      </c>
      <c r="D101" s="26">
        <v>5</v>
      </c>
      <c r="E101" s="26">
        <f>E98*D101</f>
        <v>55</v>
      </c>
      <c r="F101" s="26"/>
      <c r="G101" s="9">
        <f t="shared" si="4"/>
        <v>0</v>
      </c>
      <c r="H101" s="26"/>
      <c r="I101" s="9">
        <f t="shared" si="5"/>
        <v>0</v>
      </c>
      <c r="J101" s="26"/>
      <c r="K101" s="9">
        <f t="shared" si="6"/>
        <v>0</v>
      </c>
      <c r="L101" s="9">
        <f t="shared" si="7"/>
        <v>0</v>
      </c>
    </row>
    <row r="102" spans="1:12" x14ac:dyDescent="0.3">
      <c r="A102" s="65"/>
      <c r="B102" s="27" t="s">
        <v>9</v>
      </c>
      <c r="C102" s="75" t="s">
        <v>0</v>
      </c>
      <c r="D102" s="26">
        <v>0.53</v>
      </c>
      <c r="E102" s="26">
        <f>E97*D102</f>
        <v>5.83</v>
      </c>
      <c r="F102" s="26"/>
      <c r="G102" s="9">
        <f t="shared" si="4"/>
        <v>0</v>
      </c>
      <c r="H102" s="26"/>
      <c r="I102" s="9">
        <f t="shared" si="5"/>
        <v>0</v>
      </c>
      <c r="J102" s="26"/>
      <c r="K102" s="9">
        <f t="shared" si="6"/>
        <v>0</v>
      </c>
      <c r="L102" s="9">
        <f t="shared" si="7"/>
        <v>0</v>
      </c>
    </row>
    <row r="103" spans="1:12" ht="27.6" x14ac:dyDescent="0.3">
      <c r="A103" s="65" t="s">
        <v>133</v>
      </c>
      <c r="B103" s="67" t="s">
        <v>100</v>
      </c>
      <c r="C103" s="74" t="s">
        <v>30</v>
      </c>
      <c r="D103" s="98"/>
      <c r="E103" s="68">
        <v>12</v>
      </c>
      <c r="F103" s="69"/>
      <c r="G103" s="9">
        <f t="shared" si="4"/>
        <v>0</v>
      </c>
      <c r="H103" s="26"/>
      <c r="I103" s="9">
        <f t="shared" si="5"/>
        <v>0</v>
      </c>
      <c r="J103" s="26"/>
      <c r="K103" s="9">
        <f t="shared" si="6"/>
        <v>0</v>
      </c>
      <c r="L103" s="9">
        <f t="shared" si="7"/>
        <v>0</v>
      </c>
    </row>
    <row r="104" spans="1:12" x14ac:dyDescent="0.3">
      <c r="A104" s="65"/>
      <c r="B104" s="25" t="s">
        <v>10</v>
      </c>
      <c r="C104" s="64" t="s">
        <v>30</v>
      </c>
      <c r="D104" s="16">
        <v>1</v>
      </c>
      <c r="E104" s="16">
        <f>E103*D104</f>
        <v>12</v>
      </c>
      <c r="F104" s="26"/>
      <c r="G104" s="9">
        <f t="shared" si="4"/>
        <v>0</v>
      </c>
      <c r="H104" s="26"/>
      <c r="I104" s="9">
        <f t="shared" si="5"/>
        <v>0</v>
      </c>
      <c r="J104" s="26"/>
      <c r="K104" s="9">
        <f t="shared" si="6"/>
        <v>0</v>
      </c>
      <c r="L104" s="9">
        <f t="shared" si="7"/>
        <v>0</v>
      </c>
    </row>
    <row r="105" spans="1:12" x14ac:dyDescent="0.3">
      <c r="A105" s="65"/>
      <c r="B105" s="27" t="s">
        <v>101</v>
      </c>
      <c r="C105" s="64" t="s">
        <v>30</v>
      </c>
      <c r="D105" s="26">
        <v>1.1000000000000001</v>
      </c>
      <c r="E105" s="26">
        <f>D105*E103</f>
        <v>13.200000000000001</v>
      </c>
      <c r="F105" s="26"/>
      <c r="G105" s="9">
        <f t="shared" si="4"/>
        <v>0</v>
      </c>
      <c r="H105" s="26"/>
      <c r="I105" s="9">
        <f t="shared" si="5"/>
        <v>0</v>
      </c>
      <c r="J105" s="26"/>
      <c r="K105" s="9">
        <f t="shared" si="6"/>
        <v>0</v>
      </c>
      <c r="L105" s="9">
        <f t="shared" si="7"/>
        <v>0</v>
      </c>
    </row>
    <row r="106" spans="1:12" x14ac:dyDescent="0.3">
      <c r="A106" s="65"/>
      <c r="B106" s="27" t="s">
        <v>96</v>
      </c>
      <c r="C106" s="75" t="s">
        <v>12</v>
      </c>
      <c r="D106" s="26">
        <v>0.2</v>
      </c>
      <c r="E106" s="100">
        <v>3</v>
      </c>
      <c r="F106" s="26"/>
      <c r="G106" s="9">
        <f t="shared" si="4"/>
        <v>0</v>
      </c>
      <c r="H106" s="26"/>
      <c r="I106" s="9">
        <f t="shared" si="5"/>
        <v>0</v>
      </c>
      <c r="J106" s="26"/>
      <c r="K106" s="9">
        <f t="shared" si="6"/>
        <v>0</v>
      </c>
      <c r="L106" s="9">
        <f t="shared" si="7"/>
        <v>0</v>
      </c>
    </row>
    <row r="107" spans="1:12" x14ac:dyDescent="0.3">
      <c r="A107" s="65"/>
      <c r="B107" s="27" t="s">
        <v>80</v>
      </c>
      <c r="C107" s="75" t="s">
        <v>17</v>
      </c>
      <c r="D107" s="26">
        <v>2</v>
      </c>
      <c r="E107" s="26">
        <f>E104*D107</f>
        <v>24</v>
      </c>
      <c r="F107" s="26"/>
      <c r="G107" s="9">
        <f t="shared" si="4"/>
        <v>0</v>
      </c>
      <c r="H107" s="26"/>
      <c r="I107" s="9">
        <f t="shared" si="5"/>
        <v>0</v>
      </c>
      <c r="J107" s="26"/>
      <c r="K107" s="9">
        <f t="shared" si="6"/>
        <v>0</v>
      </c>
      <c r="L107" s="9">
        <f t="shared" si="7"/>
        <v>0</v>
      </c>
    </row>
    <row r="108" spans="1:12" x14ac:dyDescent="0.3">
      <c r="A108" s="65"/>
      <c r="B108" s="27" t="s">
        <v>9</v>
      </c>
      <c r="C108" s="75" t="s">
        <v>0</v>
      </c>
      <c r="D108" s="26">
        <v>0.7</v>
      </c>
      <c r="E108" s="26">
        <f>E103*D108</f>
        <v>8.3999999999999986</v>
      </c>
      <c r="F108" s="26"/>
      <c r="G108" s="9">
        <f t="shared" si="4"/>
        <v>0</v>
      </c>
      <c r="H108" s="26"/>
      <c r="I108" s="9">
        <f t="shared" si="5"/>
        <v>0</v>
      </c>
      <c r="J108" s="26"/>
      <c r="K108" s="9">
        <f t="shared" si="6"/>
        <v>0</v>
      </c>
      <c r="L108" s="9">
        <f t="shared" si="7"/>
        <v>0</v>
      </c>
    </row>
    <row r="109" spans="1:12" x14ac:dyDescent="0.3">
      <c r="A109" s="65" t="s">
        <v>99</v>
      </c>
      <c r="B109" s="67" t="s">
        <v>135</v>
      </c>
      <c r="C109" s="74" t="s">
        <v>30</v>
      </c>
      <c r="D109" s="98"/>
      <c r="E109" s="68">
        <v>45</v>
      </c>
      <c r="F109" s="69"/>
      <c r="G109" s="9">
        <f t="shared" si="4"/>
        <v>0</v>
      </c>
      <c r="H109" s="26"/>
      <c r="I109" s="9">
        <f t="shared" si="5"/>
        <v>0</v>
      </c>
      <c r="J109" s="26"/>
      <c r="K109" s="9">
        <f t="shared" si="6"/>
        <v>0</v>
      </c>
      <c r="L109" s="9">
        <f t="shared" si="7"/>
        <v>0</v>
      </c>
    </row>
    <row r="110" spans="1:12" x14ac:dyDescent="0.3">
      <c r="A110" s="65"/>
      <c r="B110" s="25" t="s">
        <v>10</v>
      </c>
      <c r="C110" s="64" t="s">
        <v>30</v>
      </c>
      <c r="D110" s="16">
        <v>1</v>
      </c>
      <c r="E110" s="16">
        <f>E109*D110</f>
        <v>45</v>
      </c>
      <c r="F110" s="26"/>
      <c r="G110" s="9">
        <f t="shared" si="4"/>
        <v>0</v>
      </c>
      <c r="H110" s="26"/>
      <c r="I110" s="9">
        <f t="shared" si="5"/>
        <v>0</v>
      </c>
      <c r="J110" s="26"/>
      <c r="K110" s="9">
        <f t="shared" si="6"/>
        <v>0</v>
      </c>
      <c r="L110" s="9">
        <f t="shared" si="7"/>
        <v>0</v>
      </c>
    </row>
    <row r="111" spans="1:12" x14ac:dyDescent="0.3">
      <c r="A111" s="65"/>
      <c r="B111" s="27" t="s">
        <v>106</v>
      </c>
      <c r="C111" s="64" t="s">
        <v>30</v>
      </c>
      <c r="D111" s="26">
        <v>1.1000000000000001</v>
      </c>
      <c r="E111" s="26">
        <f>D111*E109</f>
        <v>49.500000000000007</v>
      </c>
      <c r="F111" s="26"/>
      <c r="G111" s="9">
        <f t="shared" si="4"/>
        <v>0</v>
      </c>
      <c r="H111" s="26"/>
      <c r="I111" s="9">
        <f t="shared" si="5"/>
        <v>0</v>
      </c>
      <c r="J111" s="26"/>
      <c r="K111" s="9">
        <f t="shared" si="6"/>
        <v>0</v>
      </c>
      <c r="L111" s="9">
        <f t="shared" si="7"/>
        <v>0</v>
      </c>
    </row>
    <row r="112" spans="1:12" x14ac:dyDescent="0.3">
      <c r="A112" s="65"/>
      <c r="B112" s="27" t="s">
        <v>108</v>
      </c>
      <c r="C112" s="75" t="s">
        <v>12</v>
      </c>
      <c r="D112" s="26"/>
      <c r="E112" s="100">
        <v>4</v>
      </c>
      <c r="F112" s="26"/>
      <c r="G112" s="9">
        <f t="shared" si="4"/>
        <v>0</v>
      </c>
      <c r="H112" s="26"/>
      <c r="I112" s="9">
        <f t="shared" si="5"/>
        <v>0</v>
      </c>
      <c r="J112" s="26"/>
      <c r="K112" s="9">
        <f t="shared" si="6"/>
        <v>0</v>
      </c>
      <c r="L112" s="9">
        <f t="shared" si="7"/>
        <v>0</v>
      </c>
    </row>
    <row r="113" spans="1:12" x14ac:dyDescent="0.3">
      <c r="A113" s="65"/>
      <c r="B113" s="27" t="s">
        <v>107</v>
      </c>
      <c r="C113" s="75" t="s">
        <v>12</v>
      </c>
      <c r="D113" s="26">
        <v>2</v>
      </c>
      <c r="E113" s="100">
        <f>E109*D113</f>
        <v>90</v>
      </c>
      <c r="F113" s="26"/>
      <c r="G113" s="9">
        <f t="shared" si="4"/>
        <v>0</v>
      </c>
      <c r="H113" s="26"/>
      <c r="I113" s="9">
        <f t="shared" si="5"/>
        <v>0</v>
      </c>
      <c r="J113" s="26"/>
      <c r="K113" s="9">
        <f t="shared" si="6"/>
        <v>0</v>
      </c>
      <c r="L113" s="9">
        <f t="shared" si="7"/>
        <v>0</v>
      </c>
    </row>
    <row r="114" spans="1:12" x14ac:dyDescent="0.3">
      <c r="A114" s="65"/>
      <c r="B114" s="27" t="s">
        <v>96</v>
      </c>
      <c r="C114" s="75" t="s">
        <v>12</v>
      </c>
      <c r="D114" s="26">
        <v>0.2</v>
      </c>
      <c r="E114" s="100">
        <v>4</v>
      </c>
      <c r="F114" s="26"/>
      <c r="G114" s="9">
        <f t="shared" si="4"/>
        <v>0</v>
      </c>
      <c r="H114" s="26"/>
      <c r="I114" s="9">
        <f t="shared" si="5"/>
        <v>0</v>
      </c>
      <c r="J114" s="26"/>
      <c r="K114" s="9">
        <f t="shared" si="6"/>
        <v>0</v>
      </c>
      <c r="L114" s="9">
        <f t="shared" si="7"/>
        <v>0</v>
      </c>
    </row>
    <row r="115" spans="1:12" x14ac:dyDescent="0.3">
      <c r="A115" s="65"/>
      <c r="B115" s="27" t="s">
        <v>80</v>
      </c>
      <c r="C115" s="75" t="s">
        <v>17</v>
      </c>
      <c r="D115" s="26">
        <v>0.8</v>
      </c>
      <c r="E115" s="26">
        <f>E110*D115</f>
        <v>36</v>
      </c>
      <c r="F115" s="26"/>
      <c r="G115" s="9">
        <f t="shared" si="4"/>
        <v>0</v>
      </c>
      <c r="H115" s="26"/>
      <c r="I115" s="9">
        <f t="shared" si="5"/>
        <v>0</v>
      </c>
      <c r="J115" s="26"/>
      <c r="K115" s="9">
        <f t="shared" si="6"/>
        <v>0</v>
      </c>
      <c r="L115" s="9">
        <f t="shared" si="7"/>
        <v>0</v>
      </c>
    </row>
    <row r="116" spans="1:12" x14ac:dyDescent="0.3">
      <c r="A116" s="65"/>
      <c r="B116" s="27" t="s">
        <v>9</v>
      </c>
      <c r="C116" s="75" t="s">
        <v>0</v>
      </c>
      <c r="D116" s="26">
        <v>0.53</v>
      </c>
      <c r="E116" s="26">
        <f>E109*D116</f>
        <v>23.85</v>
      </c>
      <c r="F116" s="26"/>
      <c r="G116" s="9">
        <f t="shared" si="4"/>
        <v>0</v>
      </c>
      <c r="H116" s="26"/>
      <c r="I116" s="9">
        <f t="shared" si="5"/>
        <v>0</v>
      </c>
      <c r="J116" s="26"/>
      <c r="K116" s="9">
        <f t="shared" si="6"/>
        <v>0</v>
      </c>
      <c r="L116" s="9">
        <f t="shared" si="7"/>
        <v>0</v>
      </c>
    </row>
    <row r="117" spans="1:12" x14ac:dyDescent="0.3">
      <c r="A117" s="65" t="s">
        <v>105</v>
      </c>
      <c r="B117" s="67" t="s">
        <v>109</v>
      </c>
      <c r="C117" s="74" t="s">
        <v>30</v>
      </c>
      <c r="D117" s="98"/>
      <c r="E117" s="68">
        <v>8</v>
      </c>
      <c r="F117" s="69"/>
      <c r="G117" s="9">
        <f t="shared" si="4"/>
        <v>0</v>
      </c>
      <c r="H117" s="26"/>
      <c r="I117" s="9">
        <f t="shared" si="5"/>
        <v>0</v>
      </c>
      <c r="J117" s="26"/>
      <c r="K117" s="9">
        <f t="shared" si="6"/>
        <v>0</v>
      </c>
      <c r="L117" s="9">
        <f t="shared" si="7"/>
        <v>0</v>
      </c>
    </row>
    <row r="118" spans="1:12" x14ac:dyDescent="0.3">
      <c r="A118" s="65"/>
      <c r="B118" s="25" t="s">
        <v>10</v>
      </c>
      <c r="C118" s="64" t="s">
        <v>30</v>
      </c>
      <c r="D118" s="16">
        <v>1</v>
      </c>
      <c r="E118" s="16">
        <f>E117*D118</f>
        <v>8</v>
      </c>
      <c r="F118" s="26"/>
      <c r="G118" s="9">
        <f t="shared" si="4"/>
        <v>0</v>
      </c>
      <c r="H118" s="26"/>
      <c r="I118" s="9">
        <f t="shared" si="5"/>
        <v>0</v>
      </c>
      <c r="J118" s="26"/>
      <c r="K118" s="9">
        <f t="shared" si="6"/>
        <v>0</v>
      </c>
      <c r="L118" s="9">
        <f t="shared" si="7"/>
        <v>0</v>
      </c>
    </row>
    <row r="119" spans="1:12" x14ac:dyDescent="0.3">
      <c r="A119" s="65"/>
      <c r="B119" s="27" t="s">
        <v>110</v>
      </c>
      <c r="C119" s="64" t="s">
        <v>30</v>
      </c>
      <c r="D119" s="26">
        <v>1.1000000000000001</v>
      </c>
      <c r="E119" s="26">
        <f>D119*E117</f>
        <v>8.8000000000000007</v>
      </c>
      <c r="F119" s="26"/>
      <c r="G119" s="9">
        <f t="shared" si="4"/>
        <v>0</v>
      </c>
      <c r="H119" s="26"/>
      <c r="I119" s="9">
        <f t="shared" si="5"/>
        <v>0</v>
      </c>
      <c r="J119" s="26"/>
      <c r="K119" s="9">
        <f t="shared" si="6"/>
        <v>0</v>
      </c>
      <c r="L119" s="9">
        <f t="shared" si="7"/>
        <v>0</v>
      </c>
    </row>
    <row r="120" spans="1:12" x14ac:dyDescent="0.3">
      <c r="A120" s="65"/>
      <c r="B120" s="27" t="s">
        <v>107</v>
      </c>
      <c r="C120" s="75" t="s">
        <v>12</v>
      </c>
      <c r="D120" s="26">
        <v>2</v>
      </c>
      <c r="E120" s="100">
        <f>E117*D120</f>
        <v>16</v>
      </c>
      <c r="F120" s="26"/>
      <c r="G120" s="9">
        <f t="shared" si="4"/>
        <v>0</v>
      </c>
      <c r="H120" s="26"/>
      <c r="I120" s="9">
        <f t="shared" si="5"/>
        <v>0</v>
      </c>
      <c r="J120" s="26"/>
      <c r="K120" s="9">
        <f t="shared" si="6"/>
        <v>0</v>
      </c>
      <c r="L120" s="9">
        <f t="shared" si="7"/>
        <v>0</v>
      </c>
    </row>
    <row r="121" spans="1:12" x14ac:dyDescent="0.3">
      <c r="A121" s="65"/>
      <c r="B121" s="27" t="s">
        <v>96</v>
      </c>
      <c r="C121" s="75" t="s">
        <v>12</v>
      </c>
      <c r="D121" s="26">
        <v>0.2</v>
      </c>
      <c r="E121" s="100">
        <v>1</v>
      </c>
      <c r="F121" s="26"/>
      <c r="G121" s="9">
        <f t="shared" si="4"/>
        <v>0</v>
      </c>
      <c r="H121" s="26"/>
      <c r="I121" s="9">
        <f t="shared" si="5"/>
        <v>0</v>
      </c>
      <c r="J121" s="26"/>
      <c r="K121" s="9">
        <f t="shared" si="6"/>
        <v>0</v>
      </c>
      <c r="L121" s="9">
        <f t="shared" si="7"/>
        <v>0</v>
      </c>
    </row>
    <row r="122" spans="1:12" x14ac:dyDescent="0.3">
      <c r="A122" s="65"/>
      <c r="B122" s="27" t="s">
        <v>80</v>
      </c>
      <c r="C122" s="75" t="s">
        <v>17</v>
      </c>
      <c r="D122" s="26">
        <v>0.5</v>
      </c>
      <c r="E122" s="26">
        <f>E118*D122</f>
        <v>4</v>
      </c>
      <c r="F122" s="26"/>
      <c r="G122" s="9">
        <f t="shared" si="4"/>
        <v>0</v>
      </c>
      <c r="H122" s="26"/>
      <c r="I122" s="9">
        <f t="shared" si="5"/>
        <v>0</v>
      </c>
      <c r="J122" s="26"/>
      <c r="K122" s="9">
        <f t="shared" si="6"/>
        <v>0</v>
      </c>
      <c r="L122" s="9">
        <f t="shared" si="7"/>
        <v>0</v>
      </c>
    </row>
    <row r="123" spans="1:12" x14ac:dyDescent="0.3">
      <c r="A123" s="65"/>
      <c r="B123" s="27" t="s">
        <v>9</v>
      </c>
      <c r="C123" s="75" t="s">
        <v>0</v>
      </c>
      <c r="D123" s="26">
        <v>0.53</v>
      </c>
      <c r="E123" s="26">
        <f>E117*D123</f>
        <v>4.24</v>
      </c>
      <c r="F123" s="26"/>
      <c r="G123" s="9">
        <f t="shared" si="4"/>
        <v>0</v>
      </c>
      <c r="H123" s="26"/>
      <c r="I123" s="9">
        <f t="shared" si="5"/>
        <v>0</v>
      </c>
      <c r="J123" s="26"/>
      <c r="K123" s="9">
        <f t="shared" si="6"/>
        <v>0</v>
      </c>
      <c r="L123" s="9">
        <f t="shared" si="7"/>
        <v>0</v>
      </c>
    </row>
    <row r="124" spans="1:12" x14ac:dyDescent="0.3">
      <c r="A124" s="65" t="s">
        <v>111</v>
      </c>
      <c r="B124" s="67" t="s">
        <v>113</v>
      </c>
      <c r="C124" s="74" t="s">
        <v>30</v>
      </c>
      <c r="D124" s="98"/>
      <c r="E124" s="68">
        <v>28</v>
      </c>
      <c r="F124" s="69"/>
      <c r="G124" s="9">
        <f t="shared" si="4"/>
        <v>0</v>
      </c>
      <c r="H124" s="26"/>
      <c r="I124" s="9">
        <f t="shared" si="5"/>
        <v>0</v>
      </c>
      <c r="J124" s="26"/>
      <c r="K124" s="9">
        <f t="shared" si="6"/>
        <v>0</v>
      </c>
      <c r="L124" s="9">
        <f t="shared" si="7"/>
        <v>0</v>
      </c>
    </row>
    <row r="125" spans="1:12" x14ac:dyDescent="0.3">
      <c r="A125" s="65"/>
      <c r="B125" s="25" t="s">
        <v>10</v>
      </c>
      <c r="C125" s="64" t="s">
        <v>30</v>
      </c>
      <c r="D125" s="16">
        <v>1</v>
      </c>
      <c r="E125" s="16">
        <f>E124*D125</f>
        <v>28</v>
      </c>
      <c r="F125" s="26"/>
      <c r="G125" s="9">
        <f t="shared" si="4"/>
        <v>0</v>
      </c>
      <c r="H125" s="26"/>
      <c r="I125" s="9">
        <f t="shared" si="5"/>
        <v>0</v>
      </c>
      <c r="J125" s="26"/>
      <c r="K125" s="9">
        <f t="shared" si="6"/>
        <v>0</v>
      </c>
      <c r="L125" s="9">
        <f t="shared" si="7"/>
        <v>0</v>
      </c>
    </row>
    <row r="126" spans="1:12" x14ac:dyDescent="0.3">
      <c r="A126" s="65"/>
      <c r="B126" s="27" t="s">
        <v>117</v>
      </c>
      <c r="C126" s="64" t="s">
        <v>30</v>
      </c>
      <c r="D126" s="26">
        <v>1.1000000000000001</v>
      </c>
      <c r="E126" s="26">
        <f>D126*E124</f>
        <v>30.800000000000004</v>
      </c>
      <c r="F126" s="26"/>
      <c r="G126" s="9">
        <f t="shared" si="4"/>
        <v>0</v>
      </c>
      <c r="H126" s="26"/>
      <c r="I126" s="9">
        <f t="shared" si="5"/>
        <v>0</v>
      </c>
      <c r="J126" s="26"/>
      <c r="K126" s="9">
        <f t="shared" si="6"/>
        <v>0</v>
      </c>
      <c r="L126" s="9">
        <f t="shared" si="7"/>
        <v>0</v>
      </c>
    </row>
    <row r="127" spans="1:12" x14ac:dyDescent="0.3">
      <c r="A127" s="65"/>
      <c r="B127" s="27" t="s">
        <v>107</v>
      </c>
      <c r="C127" s="75" t="s">
        <v>12</v>
      </c>
      <c r="D127" s="26">
        <v>2</v>
      </c>
      <c r="E127" s="100">
        <f>E124*D127</f>
        <v>56</v>
      </c>
      <c r="F127" s="26"/>
      <c r="G127" s="9">
        <f t="shared" si="4"/>
        <v>0</v>
      </c>
      <c r="H127" s="26"/>
      <c r="I127" s="9">
        <f t="shared" si="5"/>
        <v>0</v>
      </c>
      <c r="J127" s="26"/>
      <c r="K127" s="9">
        <f t="shared" si="6"/>
        <v>0</v>
      </c>
      <c r="L127" s="9">
        <f t="shared" si="7"/>
        <v>0</v>
      </c>
    </row>
    <row r="128" spans="1:12" x14ac:dyDescent="0.3">
      <c r="A128" s="65"/>
      <c r="B128" s="27" t="s">
        <v>80</v>
      </c>
      <c r="C128" s="75" t="s">
        <v>17</v>
      </c>
      <c r="D128" s="26">
        <v>1</v>
      </c>
      <c r="E128" s="26">
        <f>E125*D128</f>
        <v>28</v>
      </c>
      <c r="F128" s="26"/>
      <c r="G128" s="9">
        <f t="shared" si="4"/>
        <v>0</v>
      </c>
      <c r="H128" s="26"/>
      <c r="I128" s="9">
        <f t="shared" si="5"/>
        <v>0</v>
      </c>
      <c r="J128" s="26"/>
      <c r="K128" s="9">
        <f t="shared" si="6"/>
        <v>0</v>
      </c>
      <c r="L128" s="9">
        <f t="shared" si="7"/>
        <v>0</v>
      </c>
    </row>
    <row r="129" spans="1:12" x14ac:dyDescent="0.3">
      <c r="A129" s="65"/>
      <c r="B129" s="27" t="s">
        <v>9</v>
      </c>
      <c r="C129" s="75" t="s">
        <v>0</v>
      </c>
      <c r="D129" s="26">
        <v>0.8</v>
      </c>
      <c r="E129" s="26">
        <f>E124*D129</f>
        <v>22.400000000000002</v>
      </c>
      <c r="F129" s="26"/>
      <c r="G129" s="9">
        <f t="shared" si="4"/>
        <v>0</v>
      </c>
      <c r="H129" s="26"/>
      <c r="I129" s="9">
        <f t="shared" si="5"/>
        <v>0</v>
      </c>
      <c r="J129" s="26"/>
      <c r="K129" s="9">
        <f t="shared" si="6"/>
        <v>0</v>
      </c>
      <c r="L129" s="9">
        <f t="shared" si="7"/>
        <v>0</v>
      </c>
    </row>
    <row r="130" spans="1:12" ht="27.6" x14ac:dyDescent="0.3">
      <c r="A130" s="65" t="s">
        <v>112</v>
      </c>
      <c r="B130" s="67" t="s">
        <v>115</v>
      </c>
      <c r="C130" s="74" t="s">
        <v>12</v>
      </c>
      <c r="D130" s="98"/>
      <c r="E130" s="68">
        <v>1</v>
      </c>
      <c r="F130" s="69"/>
      <c r="G130" s="9">
        <f t="shared" si="4"/>
        <v>0</v>
      </c>
      <c r="H130" s="26"/>
      <c r="I130" s="9">
        <f t="shared" si="5"/>
        <v>0</v>
      </c>
      <c r="J130" s="26"/>
      <c r="K130" s="9">
        <f t="shared" si="6"/>
        <v>0</v>
      </c>
      <c r="L130" s="9">
        <f t="shared" si="7"/>
        <v>0</v>
      </c>
    </row>
    <row r="131" spans="1:12" x14ac:dyDescent="0.3">
      <c r="A131" s="65"/>
      <c r="B131" s="25" t="s">
        <v>10</v>
      </c>
      <c r="C131" s="64" t="s">
        <v>30</v>
      </c>
      <c r="D131" s="16">
        <v>1</v>
      </c>
      <c r="E131" s="16">
        <f>E130*D131</f>
        <v>1</v>
      </c>
      <c r="F131" s="26"/>
      <c r="G131" s="9">
        <f t="shared" si="4"/>
        <v>0</v>
      </c>
      <c r="H131" s="26"/>
      <c r="I131" s="9">
        <f t="shared" si="5"/>
        <v>0</v>
      </c>
      <c r="J131" s="26"/>
      <c r="K131" s="9">
        <f t="shared" si="6"/>
        <v>0</v>
      </c>
      <c r="L131" s="9">
        <f t="shared" si="7"/>
        <v>0</v>
      </c>
    </row>
    <row r="132" spans="1:12" x14ac:dyDescent="0.3">
      <c r="A132" s="65"/>
      <c r="B132" s="27" t="s">
        <v>116</v>
      </c>
      <c r="C132" s="64" t="s">
        <v>31</v>
      </c>
      <c r="D132" s="26">
        <v>3.5</v>
      </c>
      <c r="E132" s="26">
        <f>D132*E130</f>
        <v>3.5</v>
      </c>
      <c r="F132" s="26"/>
      <c r="G132" s="9">
        <f t="shared" si="4"/>
        <v>0</v>
      </c>
      <c r="H132" s="26"/>
      <c r="I132" s="9">
        <f t="shared" si="5"/>
        <v>0</v>
      </c>
      <c r="J132" s="26"/>
      <c r="K132" s="9">
        <f t="shared" si="6"/>
        <v>0</v>
      </c>
      <c r="L132" s="9">
        <f t="shared" si="7"/>
        <v>0</v>
      </c>
    </row>
    <row r="133" spans="1:12" x14ac:dyDescent="0.3">
      <c r="A133" s="65"/>
      <c r="B133" s="27" t="s">
        <v>118</v>
      </c>
      <c r="C133" s="75" t="s">
        <v>30</v>
      </c>
      <c r="D133" s="26"/>
      <c r="E133" s="100">
        <v>8</v>
      </c>
      <c r="F133" s="26"/>
      <c r="G133" s="9">
        <f t="shared" si="4"/>
        <v>0</v>
      </c>
      <c r="H133" s="26"/>
      <c r="I133" s="9">
        <f t="shared" si="5"/>
        <v>0</v>
      </c>
      <c r="J133" s="26"/>
      <c r="K133" s="9">
        <f t="shared" si="6"/>
        <v>0</v>
      </c>
      <c r="L133" s="9">
        <f t="shared" si="7"/>
        <v>0</v>
      </c>
    </row>
    <row r="134" spans="1:12" x14ac:dyDescent="0.3">
      <c r="A134" s="65"/>
      <c r="B134" s="27" t="s">
        <v>119</v>
      </c>
      <c r="C134" s="75" t="s">
        <v>17</v>
      </c>
      <c r="D134" s="26">
        <v>4</v>
      </c>
      <c r="E134" s="26">
        <f>E131*D134</f>
        <v>4</v>
      </c>
      <c r="F134" s="26"/>
      <c r="G134" s="9">
        <f t="shared" si="4"/>
        <v>0</v>
      </c>
      <c r="H134" s="26"/>
      <c r="I134" s="9">
        <f t="shared" si="5"/>
        <v>0</v>
      </c>
      <c r="J134" s="26"/>
      <c r="K134" s="9">
        <f t="shared" si="6"/>
        <v>0</v>
      </c>
      <c r="L134" s="9">
        <f t="shared" si="7"/>
        <v>0</v>
      </c>
    </row>
    <row r="135" spans="1:12" x14ac:dyDescent="0.3">
      <c r="A135" s="65"/>
      <c r="B135" s="27" t="s">
        <v>9</v>
      </c>
      <c r="C135" s="75" t="s">
        <v>0</v>
      </c>
      <c r="D135" s="26">
        <v>5</v>
      </c>
      <c r="E135" s="26">
        <f>E130*D135</f>
        <v>5</v>
      </c>
      <c r="F135" s="26"/>
      <c r="G135" s="9">
        <f t="shared" si="4"/>
        <v>0</v>
      </c>
      <c r="H135" s="26"/>
      <c r="I135" s="9">
        <f t="shared" si="5"/>
        <v>0</v>
      </c>
      <c r="J135" s="26"/>
      <c r="K135" s="9">
        <f t="shared" si="6"/>
        <v>0</v>
      </c>
      <c r="L135" s="9">
        <f t="shared" si="7"/>
        <v>0</v>
      </c>
    </row>
    <row r="136" spans="1:12" ht="27.6" x14ac:dyDescent="0.3">
      <c r="A136" s="65" t="s">
        <v>114</v>
      </c>
      <c r="B136" s="67" t="s">
        <v>121</v>
      </c>
      <c r="C136" s="74" t="s">
        <v>11</v>
      </c>
      <c r="D136" s="98"/>
      <c r="E136" s="68">
        <v>16</v>
      </c>
      <c r="F136" s="69"/>
      <c r="G136" s="9">
        <f t="shared" ref="G136:G149" si="8">F136*E136</f>
        <v>0</v>
      </c>
      <c r="H136" s="26"/>
      <c r="I136" s="9">
        <f t="shared" ref="I136:I149" si="9">H136*E136</f>
        <v>0</v>
      </c>
      <c r="J136" s="26"/>
      <c r="K136" s="9">
        <f t="shared" ref="K136:K149" si="10">J136*E136</f>
        <v>0</v>
      </c>
      <c r="L136" s="9">
        <f t="shared" ref="L136:L149" si="11">G136+I136+K136</f>
        <v>0</v>
      </c>
    </row>
    <row r="137" spans="1:12" x14ac:dyDescent="0.3">
      <c r="A137" s="65"/>
      <c r="B137" s="25" t="s">
        <v>10</v>
      </c>
      <c r="C137" s="64" t="s">
        <v>31</v>
      </c>
      <c r="D137" s="16">
        <v>1</v>
      </c>
      <c r="E137" s="16">
        <f>E136*D137</f>
        <v>16</v>
      </c>
      <c r="F137" s="26"/>
      <c r="G137" s="9">
        <f t="shared" si="8"/>
        <v>0</v>
      </c>
      <c r="H137" s="26"/>
      <c r="I137" s="9">
        <f t="shared" si="9"/>
        <v>0</v>
      </c>
      <c r="J137" s="26"/>
      <c r="K137" s="9">
        <f t="shared" si="10"/>
        <v>0</v>
      </c>
      <c r="L137" s="9">
        <f t="shared" si="11"/>
        <v>0</v>
      </c>
    </row>
    <row r="138" spans="1:12" ht="27.6" x14ac:dyDescent="0.3">
      <c r="A138" s="65"/>
      <c r="B138" s="27" t="s">
        <v>122</v>
      </c>
      <c r="C138" s="64" t="s">
        <v>31</v>
      </c>
      <c r="D138" s="26"/>
      <c r="E138" s="26">
        <f>0.85*2.85</f>
        <v>2.4224999999999999</v>
      </c>
      <c r="F138" s="26"/>
      <c r="G138" s="9">
        <f t="shared" si="8"/>
        <v>0</v>
      </c>
      <c r="H138" s="26"/>
      <c r="I138" s="9">
        <f t="shared" si="9"/>
        <v>0</v>
      </c>
      <c r="J138" s="26"/>
      <c r="K138" s="9">
        <f t="shared" si="10"/>
        <v>0</v>
      </c>
      <c r="L138" s="9">
        <f t="shared" si="11"/>
        <v>0</v>
      </c>
    </row>
    <row r="139" spans="1:12" ht="27.6" x14ac:dyDescent="0.3">
      <c r="A139" s="65"/>
      <c r="B139" s="27" t="s">
        <v>126</v>
      </c>
      <c r="C139" s="64" t="s">
        <v>31</v>
      </c>
      <c r="D139" s="26"/>
      <c r="E139" s="26">
        <f>1.2*1.2</f>
        <v>1.44</v>
      </c>
      <c r="F139" s="26"/>
      <c r="G139" s="9">
        <f t="shared" si="8"/>
        <v>0</v>
      </c>
      <c r="H139" s="26"/>
      <c r="I139" s="9">
        <f t="shared" si="9"/>
        <v>0</v>
      </c>
      <c r="J139" s="26"/>
      <c r="K139" s="9">
        <f t="shared" si="10"/>
        <v>0</v>
      </c>
      <c r="L139" s="9">
        <f t="shared" si="11"/>
        <v>0</v>
      </c>
    </row>
    <row r="140" spans="1:12" ht="27.6" x14ac:dyDescent="0.3">
      <c r="A140" s="65"/>
      <c r="B140" s="27" t="s">
        <v>123</v>
      </c>
      <c r="C140" s="64" t="s">
        <v>31</v>
      </c>
      <c r="D140" s="26"/>
      <c r="E140" s="100">
        <f>2.7*2.45</f>
        <v>6.6150000000000011</v>
      </c>
      <c r="F140" s="26"/>
      <c r="G140" s="9">
        <f t="shared" si="8"/>
        <v>0</v>
      </c>
      <c r="H140" s="26"/>
      <c r="I140" s="9">
        <f t="shared" si="9"/>
        <v>0</v>
      </c>
      <c r="J140" s="26"/>
      <c r="K140" s="9">
        <f t="shared" si="10"/>
        <v>0</v>
      </c>
      <c r="L140" s="9">
        <f t="shared" si="11"/>
        <v>0</v>
      </c>
    </row>
    <row r="141" spans="1:12" ht="27.6" x14ac:dyDescent="0.3">
      <c r="A141" s="65"/>
      <c r="B141" s="27" t="s">
        <v>124</v>
      </c>
      <c r="C141" s="64" t="s">
        <v>31</v>
      </c>
      <c r="D141" s="26"/>
      <c r="E141" s="100">
        <f>2*2.4</f>
        <v>4.8</v>
      </c>
      <c r="F141" s="26"/>
      <c r="G141" s="9">
        <f t="shared" si="8"/>
        <v>0</v>
      </c>
      <c r="H141" s="26"/>
      <c r="I141" s="9">
        <f t="shared" si="9"/>
        <v>0</v>
      </c>
      <c r="J141" s="26"/>
      <c r="K141" s="9">
        <f t="shared" si="10"/>
        <v>0</v>
      </c>
      <c r="L141" s="9">
        <f t="shared" si="11"/>
        <v>0</v>
      </c>
    </row>
    <row r="142" spans="1:12" ht="27.6" x14ac:dyDescent="0.3">
      <c r="A142" s="65"/>
      <c r="B142" s="27" t="s">
        <v>125</v>
      </c>
      <c r="C142" s="64" t="s">
        <v>31</v>
      </c>
      <c r="D142" s="26"/>
      <c r="E142" s="26">
        <f>0.9*0.3</f>
        <v>0.27</v>
      </c>
      <c r="F142" s="26"/>
      <c r="G142" s="9">
        <f t="shared" si="8"/>
        <v>0</v>
      </c>
      <c r="H142" s="26"/>
      <c r="I142" s="9">
        <f t="shared" si="9"/>
        <v>0</v>
      </c>
      <c r="J142" s="26"/>
      <c r="K142" s="9">
        <f t="shared" si="10"/>
        <v>0</v>
      </c>
      <c r="L142" s="9">
        <f t="shared" si="11"/>
        <v>0</v>
      </c>
    </row>
    <row r="143" spans="1:12" x14ac:dyDescent="0.3">
      <c r="A143" s="65"/>
      <c r="B143" s="27" t="s">
        <v>119</v>
      </c>
      <c r="C143" s="75" t="s">
        <v>17</v>
      </c>
      <c r="D143" s="26">
        <v>3</v>
      </c>
      <c r="E143" s="26">
        <f>E137*D143</f>
        <v>48</v>
      </c>
      <c r="F143" s="26"/>
      <c r="G143" s="9">
        <f t="shared" si="8"/>
        <v>0</v>
      </c>
      <c r="H143" s="26"/>
      <c r="I143" s="9">
        <f t="shared" si="9"/>
        <v>0</v>
      </c>
      <c r="J143" s="26"/>
      <c r="K143" s="9">
        <f t="shared" si="10"/>
        <v>0</v>
      </c>
      <c r="L143" s="9">
        <f t="shared" si="11"/>
        <v>0</v>
      </c>
    </row>
    <row r="144" spans="1:12" x14ac:dyDescent="0.3">
      <c r="A144" s="65"/>
      <c r="B144" s="27" t="s">
        <v>9</v>
      </c>
      <c r="C144" s="75" t="s">
        <v>0</v>
      </c>
      <c r="D144" s="26">
        <v>0.7</v>
      </c>
      <c r="E144" s="26">
        <f>E136*D144</f>
        <v>11.2</v>
      </c>
      <c r="F144" s="26"/>
      <c r="G144" s="9">
        <f t="shared" si="8"/>
        <v>0</v>
      </c>
      <c r="H144" s="26"/>
      <c r="I144" s="9">
        <f t="shared" si="9"/>
        <v>0</v>
      </c>
      <c r="J144" s="26"/>
      <c r="K144" s="9">
        <f t="shared" si="10"/>
        <v>0</v>
      </c>
      <c r="L144" s="9">
        <f t="shared" si="11"/>
        <v>0</v>
      </c>
    </row>
    <row r="145" spans="1:12" ht="27.6" x14ac:dyDescent="0.3">
      <c r="A145" s="59">
        <v>24</v>
      </c>
      <c r="B145" s="67" t="s">
        <v>152</v>
      </c>
      <c r="C145" s="74" t="s">
        <v>11</v>
      </c>
      <c r="D145" s="98"/>
      <c r="E145" s="68">
        <f>0.2*0.95+3.2</f>
        <v>3.39</v>
      </c>
      <c r="F145" s="69"/>
      <c r="G145" s="9">
        <f t="shared" si="8"/>
        <v>0</v>
      </c>
      <c r="H145" s="26"/>
      <c r="I145" s="9">
        <f t="shared" si="9"/>
        <v>0</v>
      </c>
      <c r="J145" s="26"/>
      <c r="K145" s="9">
        <f t="shared" si="10"/>
        <v>0</v>
      </c>
      <c r="L145" s="9">
        <f t="shared" si="11"/>
        <v>0</v>
      </c>
    </row>
    <row r="146" spans="1:12" x14ac:dyDescent="0.3">
      <c r="A146" s="59">
        <v>25</v>
      </c>
      <c r="B146" s="15" t="s">
        <v>136</v>
      </c>
      <c r="C146" s="78" t="s">
        <v>17</v>
      </c>
      <c r="D146" s="7"/>
      <c r="E146" s="7">
        <v>8</v>
      </c>
      <c r="F146" s="8"/>
      <c r="G146" s="9">
        <f t="shared" si="8"/>
        <v>0</v>
      </c>
      <c r="H146" s="8"/>
      <c r="I146" s="9">
        <f t="shared" si="9"/>
        <v>0</v>
      </c>
      <c r="J146" s="11"/>
      <c r="K146" s="9">
        <f t="shared" si="10"/>
        <v>0</v>
      </c>
      <c r="L146" s="9">
        <f t="shared" si="11"/>
        <v>0</v>
      </c>
    </row>
    <row r="147" spans="1:12" ht="27.6" x14ac:dyDescent="0.3">
      <c r="A147" s="59">
        <v>26</v>
      </c>
      <c r="B147" s="6" t="s">
        <v>127</v>
      </c>
      <c r="C147" s="78" t="s">
        <v>30</v>
      </c>
      <c r="D147" s="7"/>
      <c r="E147" s="7">
        <v>15</v>
      </c>
      <c r="F147" s="8"/>
      <c r="G147" s="9">
        <f t="shared" si="8"/>
        <v>0</v>
      </c>
      <c r="H147" s="8"/>
      <c r="I147" s="9">
        <f t="shared" si="9"/>
        <v>0</v>
      </c>
      <c r="J147" s="11"/>
      <c r="K147" s="9">
        <f t="shared" si="10"/>
        <v>0</v>
      </c>
      <c r="L147" s="9">
        <f t="shared" si="11"/>
        <v>0</v>
      </c>
    </row>
    <row r="148" spans="1:12" ht="27.6" x14ac:dyDescent="0.3">
      <c r="A148" s="59">
        <v>27</v>
      </c>
      <c r="B148" s="24" t="s">
        <v>40</v>
      </c>
      <c r="C148" s="64" t="s">
        <v>11</v>
      </c>
      <c r="D148" s="8"/>
      <c r="E148" s="8">
        <v>25</v>
      </c>
      <c r="F148" s="8"/>
      <c r="G148" s="9">
        <f t="shared" si="8"/>
        <v>0</v>
      </c>
      <c r="H148" s="8"/>
      <c r="I148" s="9">
        <f t="shared" si="9"/>
        <v>0</v>
      </c>
      <c r="J148" s="8"/>
      <c r="K148" s="9">
        <f t="shared" si="10"/>
        <v>0</v>
      </c>
      <c r="L148" s="9">
        <f t="shared" si="11"/>
        <v>0</v>
      </c>
    </row>
    <row r="149" spans="1:12" x14ac:dyDescent="0.3">
      <c r="A149" s="65" t="s">
        <v>140</v>
      </c>
      <c r="B149" s="116" t="s">
        <v>214</v>
      </c>
      <c r="C149" s="64" t="s">
        <v>213</v>
      </c>
      <c r="D149" s="8"/>
      <c r="E149" s="8">
        <v>28</v>
      </c>
      <c r="F149" s="8"/>
      <c r="G149" s="9">
        <f t="shared" si="8"/>
        <v>0</v>
      </c>
      <c r="H149" s="8"/>
      <c r="I149" s="9">
        <f t="shared" si="9"/>
        <v>0</v>
      </c>
      <c r="J149" s="8"/>
      <c r="K149" s="9">
        <f t="shared" si="10"/>
        <v>0</v>
      </c>
      <c r="L149" s="9">
        <f t="shared" si="11"/>
        <v>0</v>
      </c>
    </row>
    <row r="150" spans="1:12" x14ac:dyDescent="0.3">
      <c r="A150" s="12"/>
      <c r="B150" s="39" t="s">
        <v>4</v>
      </c>
      <c r="C150" s="93"/>
      <c r="D150" s="11"/>
      <c r="E150" s="8"/>
      <c r="F150" s="16"/>
      <c r="G150" s="17">
        <f>SUM(G9:G149)</f>
        <v>0</v>
      </c>
      <c r="H150" s="13"/>
      <c r="I150" s="17">
        <f>SUM(I9:I149)</f>
        <v>0</v>
      </c>
      <c r="J150" s="13"/>
      <c r="K150" s="17">
        <f>SUM(K9:K149)</f>
        <v>0</v>
      </c>
      <c r="L150" s="17">
        <f>SUM(L9:L149)</f>
        <v>0</v>
      </c>
    </row>
    <row r="151" spans="1:12" x14ac:dyDescent="0.3">
      <c r="A151" s="12"/>
      <c r="B151" s="36" t="s">
        <v>3</v>
      </c>
      <c r="C151" s="94">
        <v>0.03</v>
      </c>
      <c r="D151" s="11"/>
      <c r="E151" s="8"/>
      <c r="F151" s="16"/>
      <c r="G151" s="8"/>
      <c r="H151" s="8"/>
      <c r="I151" s="8"/>
      <c r="J151" s="8"/>
      <c r="K151" s="9"/>
      <c r="L151" s="9">
        <f>G150*C151</f>
        <v>0</v>
      </c>
    </row>
    <row r="152" spans="1:12" x14ac:dyDescent="0.3">
      <c r="A152" s="38"/>
      <c r="B152" s="88" t="s">
        <v>4</v>
      </c>
      <c r="C152" s="93"/>
      <c r="D152" s="18"/>
      <c r="E152" s="19"/>
      <c r="F152" s="20"/>
      <c r="G152" s="19"/>
      <c r="H152" s="20"/>
      <c r="I152" s="20"/>
      <c r="J152" s="19"/>
      <c r="K152" s="21"/>
      <c r="L152" s="22">
        <f>L151+L150</f>
        <v>0</v>
      </c>
    </row>
    <row r="153" spans="1:12" x14ac:dyDescent="0.3">
      <c r="A153" s="38"/>
      <c r="B153" s="89" t="s">
        <v>5</v>
      </c>
      <c r="C153" s="95">
        <v>0.1</v>
      </c>
      <c r="D153" s="18"/>
      <c r="E153" s="19"/>
      <c r="F153" s="20"/>
      <c r="G153" s="19"/>
      <c r="H153" s="20"/>
      <c r="I153" s="20"/>
      <c r="J153" s="19"/>
      <c r="K153" s="21"/>
      <c r="L153" s="22">
        <f>L152*C153</f>
        <v>0</v>
      </c>
    </row>
    <row r="154" spans="1:12" x14ac:dyDescent="0.3">
      <c r="A154" s="38"/>
      <c r="B154" s="90" t="s">
        <v>4</v>
      </c>
      <c r="C154" s="96"/>
      <c r="D154" s="18"/>
      <c r="E154" s="19"/>
      <c r="F154" s="20"/>
      <c r="G154" s="19"/>
      <c r="H154" s="20"/>
      <c r="I154" s="20"/>
      <c r="J154" s="19"/>
      <c r="K154" s="21"/>
      <c r="L154" s="22">
        <f>L153+L152</f>
        <v>0</v>
      </c>
    </row>
    <row r="155" spans="1:12" x14ac:dyDescent="0.3">
      <c r="A155" s="12"/>
      <c r="B155" s="89" t="s">
        <v>34</v>
      </c>
      <c r="C155" s="95">
        <v>0.08</v>
      </c>
      <c r="D155" s="18"/>
      <c r="E155" s="8"/>
      <c r="F155" s="16"/>
      <c r="G155" s="8"/>
      <c r="H155" s="16"/>
      <c r="I155" s="16"/>
      <c r="J155" s="8"/>
      <c r="K155" s="9"/>
      <c r="L155" s="9">
        <f>L154*C155</f>
        <v>0</v>
      </c>
    </row>
    <row r="156" spans="1:12" x14ac:dyDescent="0.3">
      <c r="A156" s="12"/>
      <c r="B156" s="90" t="s">
        <v>4</v>
      </c>
      <c r="C156" s="96"/>
      <c r="D156" s="23"/>
      <c r="E156" s="8"/>
      <c r="F156" s="16"/>
      <c r="G156" s="8"/>
      <c r="H156" s="16"/>
      <c r="I156" s="16"/>
      <c r="J156" s="8"/>
      <c r="K156" s="9"/>
      <c r="L156" s="9">
        <f>L155+L154</f>
        <v>0</v>
      </c>
    </row>
    <row r="157" spans="1:12" x14ac:dyDescent="0.3">
      <c r="A157" s="12"/>
      <c r="B157" s="89" t="s">
        <v>6</v>
      </c>
      <c r="C157" s="94">
        <v>0.03</v>
      </c>
      <c r="D157" s="11"/>
      <c r="E157" s="8"/>
      <c r="F157" s="16"/>
      <c r="G157" s="8"/>
      <c r="H157" s="16"/>
      <c r="I157" s="16"/>
      <c r="J157" s="8"/>
      <c r="K157" s="9"/>
      <c r="L157" s="9">
        <f>L156*C157</f>
        <v>0</v>
      </c>
    </row>
    <row r="158" spans="1:12" x14ac:dyDescent="0.3">
      <c r="A158" s="12"/>
      <c r="B158" s="90" t="s">
        <v>32</v>
      </c>
      <c r="C158" s="93"/>
      <c r="D158" s="11"/>
      <c r="E158" s="8"/>
      <c r="F158" s="16"/>
      <c r="G158" s="8"/>
      <c r="H158" s="8"/>
      <c r="I158" s="8"/>
      <c r="J158" s="8"/>
      <c r="K158" s="9"/>
      <c r="L158" s="9">
        <f>L157+L156</f>
        <v>0</v>
      </c>
    </row>
    <row r="159" spans="1:12" x14ac:dyDescent="0.3">
      <c r="A159" s="12"/>
      <c r="B159" s="10" t="s">
        <v>33</v>
      </c>
      <c r="C159" s="94">
        <v>0.18</v>
      </c>
      <c r="D159" s="11"/>
      <c r="E159" s="11"/>
      <c r="F159" s="11"/>
      <c r="G159" s="11"/>
      <c r="H159" s="11"/>
      <c r="I159" s="11"/>
      <c r="J159" s="11"/>
      <c r="K159" s="11"/>
      <c r="L159" s="71">
        <f>L158*C159</f>
        <v>0</v>
      </c>
    </row>
    <row r="160" spans="1:12" x14ac:dyDescent="0.3">
      <c r="A160" s="12"/>
      <c r="B160" s="37" t="s">
        <v>7</v>
      </c>
      <c r="C160" s="5"/>
      <c r="D160" s="11"/>
      <c r="E160" s="11"/>
      <c r="F160" s="11"/>
      <c r="G160" s="11"/>
      <c r="H160" s="11"/>
      <c r="I160" s="11"/>
      <c r="J160" s="11"/>
      <c r="K160" s="11"/>
      <c r="L160" s="23">
        <f>SUM(L158:L159)</f>
        <v>0</v>
      </c>
    </row>
  </sheetData>
  <mergeCells count="12">
    <mergeCell ref="L4:L5"/>
    <mergeCell ref="A2:L2"/>
    <mergeCell ref="H3:J3"/>
    <mergeCell ref="A4:A5"/>
    <mergeCell ref="B4:B5"/>
    <mergeCell ref="C4:C5"/>
    <mergeCell ref="D4:D5"/>
    <mergeCell ref="E4:E5"/>
    <mergeCell ref="F4:G4"/>
    <mergeCell ref="H4:I4"/>
    <mergeCell ref="J4:K4"/>
    <mergeCell ref="K3:L3"/>
  </mergeCells>
  <conditionalFormatting sqref="C44">
    <cfRule type="cellIs" dxfId="16" priority="2" stopIfTrue="1" operator="equal">
      <formula>8223.307275</formula>
    </cfRule>
  </conditionalFormatting>
  <conditionalFormatting sqref="C56">
    <cfRule type="cellIs" dxfId="15" priority="1" stopIfTrue="1" operator="equal">
      <formula>8223.307275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2E0631-2F22-4043-AF51-A6C7E84C6CDE}">
  <sheetPr>
    <tabColor theme="6" tint="-0.249977111117893"/>
  </sheetPr>
  <dimension ref="A1:L165"/>
  <sheetViews>
    <sheetView workbookViewId="0">
      <selection activeCell="J7" sqref="J7:J1048576"/>
    </sheetView>
  </sheetViews>
  <sheetFormatPr defaultRowHeight="14.4" x14ac:dyDescent="0.3"/>
  <cols>
    <col min="1" max="1" width="3.77734375" customWidth="1"/>
    <col min="2" max="2" width="63.77734375" customWidth="1"/>
    <col min="7" max="7" width="11.77734375" customWidth="1"/>
    <col min="9" max="9" width="12" customWidth="1"/>
    <col min="11" max="11" width="12" customWidth="1"/>
    <col min="12" max="12" width="13.109375" customWidth="1"/>
  </cols>
  <sheetData>
    <row r="1" spans="1:12" x14ac:dyDescent="0.3">
      <c r="A1" s="4"/>
      <c r="B1" s="91" t="s">
        <v>29</v>
      </c>
      <c r="C1" s="4"/>
      <c r="D1" s="4"/>
      <c r="E1" s="4"/>
      <c r="F1" s="1"/>
      <c r="G1" s="1"/>
      <c r="H1" s="2"/>
      <c r="I1" s="1"/>
      <c r="J1" s="1"/>
      <c r="K1" s="1"/>
      <c r="L1" s="1"/>
    </row>
    <row r="2" spans="1:12" ht="14.4" customHeight="1" x14ac:dyDescent="0.3">
      <c r="A2" s="122" t="s">
        <v>150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</row>
    <row r="3" spans="1:12" ht="14.4" customHeight="1" x14ac:dyDescent="0.3">
      <c r="A3" s="54"/>
      <c r="B3" s="54" t="s">
        <v>128</v>
      </c>
      <c r="C3" s="54"/>
      <c r="D3" s="54"/>
      <c r="E3" s="54"/>
      <c r="F3" s="54"/>
      <c r="G3" s="3"/>
      <c r="H3" s="123" t="s">
        <v>8</v>
      </c>
      <c r="I3" s="123"/>
      <c r="J3" s="123"/>
      <c r="K3" s="133">
        <f>L165</f>
        <v>0</v>
      </c>
      <c r="L3" s="133"/>
    </row>
    <row r="4" spans="1:12" ht="14.4" customHeight="1" x14ac:dyDescent="0.3">
      <c r="A4" s="124" t="s">
        <v>18</v>
      </c>
      <c r="B4" s="124" t="s">
        <v>19</v>
      </c>
      <c r="C4" s="124" t="s">
        <v>20</v>
      </c>
      <c r="D4" s="126" t="s">
        <v>21</v>
      </c>
      <c r="E4" s="126" t="s">
        <v>22</v>
      </c>
      <c r="F4" s="128" t="s">
        <v>23</v>
      </c>
      <c r="G4" s="129"/>
      <c r="H4" s="130" t="s">
        <v>24</v>
      </c>
      <c r="I4" s="129"/>
      <c r="J4" s="131" t="s">
        <v>25</v>
      </c>
      <c r="K4" s="132"/>
      <c r="L4" s="124" t="s">
        <v>4</v>
      </c>
    </row>
    <row r="5" spans="1:12" ht="20.399999999999999" customHeight="1" x14ac:dyDescent="0.3">
      <c r="A5" s="125"/>
      <c r="B5" s="125"/>
      <c r="C5" s="125"/>
      <c r="D5" s="127"/>
      <c r="E5" s="127"/>
      <c r="F5" s="55" t="s">
        <v>26</v>
      </c>
      <c r="G5" s="55" t="s">
        <v>4</v>
      </c>
      <c r="H5" s="55" t="s">
        <v>26</v>
      </c>
      <c r="I5" s="55" t="s">
        <v>4</v>
      </c>
      <c r="J5" s="55" t="s">
        <v>26</v>
      </c>
      <c r="K5" s="55" t="s">
        <v>4</v>
      </c>
      <c r="L5" s="125"/>
    </row>
    <row r="6" spans="1:12" x14ac:dyDescent="0.3">
      <c r="A6" s="56">
        <v>1</v>
      </c>
      <c r="B6" s="57">
        <v>2</v>
      </c>
      <c r="C6" s="57">
        <v>3</v>
      </c>
      <c r="D6" s="57">
        <v>4</v>
      </c>
      <c r="E6" s="57">
        <v>5</v>
      </c>
      <c r="F6" s="57">
        <v>6</v>
      </c>
      <c r="G6" s="57">
        <v>7</v>
      </c>
      <c r="H6" s="57">
        <v>8</v>
      </c>
      <c r="I6" s="57">
        <v>9</v>
      </c>
      <c r="J6" s="57">
        <v>10</v>
      </c>
      <c r="K6" s="57">
        <v>11</v>
      </c>
      <c r="L6" s="57">
        <v>12</v>
      </c>
    </row>
    <row r="7" spans="1:12" ht="19.2" customHeight="1" x14ac:dyDescent="0.3">
      <c r="A7" s="56"/>
      <c r="B7" s="70" t="s">
        <v>151</v>
      </c>
      <c r="C7" s="66"/>
      <c r="D7" s="57"/>
      <c r="E7" s="57"/>
      <c r="F7" s="57"/>
      <c r="G7" s="57"/>
      <c r="H7" s="57"/>
      <c r="I7" s="57"/>
      <c r="J7" s="57"/>
      <c r="K7" s="57"/>
      <c r="L7" s="57"/>
    </row>
    <row r="8" spans="1:12" ht="31.2" customHeight="1" x14ac:dyDescent="0.3">
      <c r="A8" s="12">
        <v>1</v>
      </c>
      <c r="B8" s="67" t="s">
        <v>134</v>
      </c>
      <c r="C8" s="74" t="s">
        <v>11</v>
      </c>
      <c r="D8" s="98"/>
      <c r="E8" s="68">
        <v>21</v>
      </c>
      <c r="F8" s="69"/>
      <c r="G8" s="9">
        <f t="shared" ref="G8:G71" si="0">F8*E8</f>
        <v>0</v>
      </c>
      <c r="H8" s="26"/>
      <c r="I8" s="9">
        <f t="shared" ref="I8:I71" si="1">H8*E8</f>
        <v>0</v>
      </c>
      <c r="J8" s="26"/>
      <c r="K8" s="9">
        <f t="shared" ref="K8:K71" si="2">J8*E8</f>
        <v>0</v>
      </c>
      <c r="L8" s="9">
        <f t="shared" ref="L8:L71" si="3">G8+I8+K8</f>
        <v>0</v>
      </c>
    </row>
    <row r="9" spans="1:12" x14ac:dyDescent="0.3">
      <c r="A9" s="12"/>
      <c r="B9" s="25" t="s">
        <v>10</v>
      </c>
      <c r="C9" s="64" t="s">
        <v>31</v>
      </c>
      <c r="D9" s="16">
        <v>1</v>
      </c>
      <c r="E9" s="16">
        <f>E8*D9</f>
        <v>21</v>
      </c>
      <c r="F9" s="26"/>
      <c r="G9" s="9">
        <f t="shared" si="0"/>
        <v>0</v>
      </c>
      <c r="H9" s="26"/>
      <c r="I9" s="9">
        <f t="shared" si="1"/>
        <v>0</v>
      </c>
      <c r="J9" s="26"/>
      <c r="K9" s="9">
        <f t="shared" si="2"/>
        <v>0</v>
      </c>
      <c r="L9" s="9">
        <f t="shared" si="3"/>
        <v>0</v>
      </c>
    </row>
    <row r="10" spans="1:12" x14ac:dyDescent="0.3">
      <c r="A10" s="12"/>
      <c r="B10" s="27" t="s">
        <v>73</v>
      </c>
      <c r="C10" s="75" t="s">
        <v>54</v>
      </c>
      <c r="D10" s="26">
        <v>0.125</v>
      </c>
      <c r="E10" s="26">
        <f>D10*E8</f>
        <v>2.625</v>
      </c>
      <c r="F10" s="26"/>
      <c r="G10" s="9">
        <f t="shared" si="0"/>
        <v>0</v>
      </c>
      <c r="H10" s="26"/>
      <c r="I10" s="9">
        <f t="shared" si="1"/>
        <v>0</v>
      </c>
      <c r="J10" s="26"/>
      <c r="K10" s="9">
        <f t="shared" si="2"/>
        <v>0</v>
      </c>
      <c r="L10" s="9">
        <f t="shared" si="3"/>
        <v>0</v>
      </c>
    </row>
    <row r="11" spans="1:12" x14ac:dyDescent="0.3">
      <c r="A11" s="12"/>
      <c r="B11" s="27" t="s">
        <v>71</v>
      </c>
      <c r="C11" s="64" t="s">
        <v>30</v>
      </c>
      <c r="D11" s="26">
        <v>1.05</v>
      </c>
      <c r="E11" s="26">
        <f>D11*E9</f>
        <v>22.05</v>
      </c>
      <c r="F11" s="26"/>
      <c r="G11" s="9">
        <f t="shared" si="0"/>
        <v>0</v>
      </c>
      <c r="H11" s="26"/>
      <c r="I11" s="9">
        <f t="shared" si="1"/>
        <v>0</v>
      </c>
      <c r="J11" s="26"/>
      <c r="K11" s="9">
        <f t="shared" si="2"/>
        <v>0</v>
      </c>
      <c r="L11" s="9">
        <f t="shared" si="3"/>
        <v>0</v>
      </c>
    </row>
    <row r="12" spans="1:12" ht="27.6" x14ac:dyDescent="0.3">
      <c r="A12" s="12"/>
      <c r="B12" s="27" t="s">
        <v>77</v>
      </c>
      <c r="C12" s="64" t="s">
        <v>31</v>
      </c>
      <c r="D12" s="26">
        <v>1</v>
      </c>
      <c r="E12" s="26">
        <f>E8*D12</f>
        <v>21</v>
      </c>
      <c r="F12" s="26"/>
      <c r="G12" s="9">
        <f t="shared" si="0"/>
        <v>0</v>
      </c>
      <c r="H12" s="26"/>
      <c r="I12" s="9">
        <f t="shared" si="1"/>
        <v>0</v>
      </c>
      <c r="J12" s="26"/>
      <c r="K12" s="9">
        <f t="shared" si="2"/>
        <v>0</v>
      </c>
      <c r="L12" s="9">
        <f t="shared" si="3"/>
        <v>0</v>
      </c>
    </row>
    <row r="13" spans="1:12" x14ac:dyDescent="0.3">
      <c r="A13" s="12"/>
      <c r="B13" s="27" t="s">
        <v>72</v>
      </c>
      <c r="C13" s="75" t="s">
        <v>54</v>
      </c>
      <c r="D13" s="26">
        <v>0.15</v>
      </c>
      <c r="E13" s="26">
        <f>D13*E11</f>
        <v>3.3075000000000001</v>
      </c>
      <c r="F13" s="26"/>
      <c r="G13" s="9">
        <f t="shared" si="0"/>
        <v>0</v>
      </c>
      <c r="H13" s="26"/>
      <c r="I13" s="9">
        <f t="shared" si="1"/>
        <v>0</v>
      </c>
      <c r="J13" s="26"/>
      <c r="K13" s="9">
        <f t="shared" si="2"/>
        <v>0</v>
      </c>
      <c r="L13" s="9">
        <f t="shared" si="3"/>
        <v>0</v>
      </c>
    </row>
    <row r="14" spans="1:12" x14ac:dyDescent="0.3">
      <c r="A14" s="12"/>
      <c r="B14" s="27" t="s">
        <v>74</v>
      </c>
      <c r="C14" s="64" t="s">
        <v>31</v>
      </c>
      <c r="D14" s="26">
        <v>1.05</v>
      </c>
      <c r="E14" s="26">
        <f>E8*D14</f>
        <v>22.05</v>
      </c>
      <c r="F14" s="26"/>
      <c r="G14" s="9">
        <f t="shared" si="0"/>
        <v>0</v>
      </c>
      <c r="H14" s="26"/>
      <c r="I14" s="9">
        <f t="shared" si="1"/>
        <v>0</v>
      </c>
      <c r="J14" s="26"/>
      <c r="K14" s="9">
        <f t="shared" si="2"/>
        <v>0</v>
      </c>
      <c r="L14" s="9">
        <f t="shared" si="3"/>
        <v>0</v>
      </c>
    </row>
    <row r="15" spans="1:12" x14ac:dyDescent="0.3">
      <c r="A15" s="12"/>
      <c r="B15" s="27" t="s">
        <v>9</v>
      </c>
      <c r="C15" s="75" t="s">
        <v>0</v>
      </c>
      <c r="D15" s="26">
        <v>1</v>
      </c>
      <c r="E15" s="26">
        <f>E8*D15</f>
        <v>21</v>
      </c>
      <c r="F15" s="26"/>
      <c r="G15" s="9">
        <f t="shared" si="0"/>
        <v>0</v>
      </c>
      <c r="H15" s="26"/>
      <c r="I15" s="9">
        <f t="shared" si="1"/>
        <v>0</v>
      </c>
      <c r="J15" s="26"/>
      <c r="K15" s="9">
        <f t="shared" si="2"/>
        <v>0</v>
      </c>
      <c r="L15" s="9">
        <f t="shared" si="3"/>
        <v>0</v>
      </c>
    </row>
    <row r="16" spans="1:12" x14ac:dyDescent="0.3">
      <c r="A16" s="59">
        <v>2</v>
      </c>
      <c r="B16" s="60" t="s">
        <v>48</v>
      </c>
      <c r="C16" s="74" t="s">
        <v>11</v>
      </c>
      <c r="D16" s="61"/>
      <c r="E16" s="62">
        <v>5</v>
      </c>
      <c r="F16" s="63"/>
      <c r="G16" s="9">
        <f t="shared" si="0"/>
        <v>0</v>
      </c>
      <c r="H16" s="30"/>
      <c r="I16" s="9">
        <f t="shared" si="1"/>
        <v>0</v>
      </c>
      <c r="J16" s="30"/>
      <c r="K16" s="9">
        <f t="shared" si="2"/>
        <v>0</v>
      </c>
      <c r="L16" s="9">
        <f t="shared" si="3"/>
        <v>0</v>
      </c>
    </row>
    <row r="17" spans="1:12" x14ac:dyDescent="0.3">
      <c r="A17" s="59"/>
      <c r="B17" s="25" t="s">
        <v>10</v>
      </c>
      <c r="C17" s="64" t="s">
        <v>31</v>
      </c>
      <c r="D17" s="16">
        <v>1</v>
      </c>
      <c r="E17" s="16">
        <f>D17*E16</f>
        <v>5</v>
      </c>
      <c r="F17" s="26"/>
      <c r="G17" s="9">
        <f t="shared" si="0"/>
        <v>0</v>
      </c>
      <c r="H17" s="26"/>
      <c r="I17" s="9">
        <f t="shared" si="1"/>
        <v>0</v>
      </c>
      <c r="J17" s="31"/>
      <c r="K17" s="9">
        <f t="shared" si="2"/>
        <v>0</v>
      </c>
      <c r="L17" s="9">
        <f t="shared" si="3"/>
        <v>0</v>
      </c>
    </row>
    <row r="18" spans="1:12" x14ac:dyDescent="0.3">
      <c r="A18" s="65"/>
      <c r="B18" s="27" t="s">
        <v>49</v>
      </c>
      <c r="C18" s="75" t="s">
        <v>30</v>
      </c>
      <c r="D18" s="26">
        <v>0.05</v>
      </c>
      <c r="E18" s="26">
        <f>E16*D18:D1097</f>
        <v>0.25</v>
      </c>
      <c r="F18" s="26"/>
      <c r="G18" s="9">
        <f t="shared" si="0"/>
        <v>0</v>
      </c>
      <c r="H18" s="26"/>
      <c r="I18" s="9">
        <f t="shared" si="1"/>
        <v>0</v>
      </c>
      <c r="J18" s="26"/>
      <c r="K18" s="9">
        <f t="shared" si="2"/>
        <v>0</v>
      </c>
      <c r="L18" s="9">
        <f t="shared" si="3"/>
        <v>0</v>
      </c>
    </row>
    <row r="19" spans="1:12" x14ac:dyDescent="0.3">
      <c r="A19" s="65"/>
      <c r="B19" s="27" t="s">
        <v>51</v>
      </c>
      <c r="C19" s="75" t="s">
        <v>1</v>
      </c>
      <c r="D19" s="26">
        <v>3.5</v>
      </c>
      <c r="E19" s="26">
        <f>E16*D19</f>
        <v>17.5</v>
      </c>
      <c r="F19" s="26"/>
      <c r="G19" s="9">
        <f t="shared" si="0"/>
        <v>0</v>
      </c>
      <c r="H19" s="26"/>
      <c r="I19" s="9">
        <f t="shared" si="1"/>
        <v>0</v>
      </c>
      <c r="J19" s="26"/>
      <c r="K19" s="9">
        <f t="shared" si="2"/>
        <v>0</v>
      </c>
      <c r="L19" s="9">
        <f t="shared" si="3"/>
        <v>0</v>
      </c>
    </row>
    <row r="20" spans="1:12" x14ac:dyDescent="0.3">
      <c r="A20" s="65"/>
      <c r="B20" s="27" t="s">
        <v>52</v>
      </c>
      <c r="C20" s="75" t="s">
        <v>1</v>
      </c>
      <c r="D20" s="26">
        <v>0.63</v>
      </c>
      <c r="E20" s="26">
        <f>E17*D20</f>
        <v>3.15</v>
      </c>
      <c r="F20" s="26"/>
      <c r="G20" s="9">
        <f t="shared" si="0"/>
        <v>0</v>
      </c>
      <c r="H20" s="26"/>
      <c r="I20" s="9">
        <f t="shared" si="1"/>
        <v>0</v>
      </c>
      <c r="J20" s="26"/>
      <c r="K20" s="9">
        <f t="shared" si="2"/>
        <v>0</v>
      </c>
      <c r="L20" s="9">
        <f t="shared" si="3"/>
        <v>0</v>
      </c>
    </row>
    <row r="21" spans="1:12" x14ac:dyDescent="0.3">
      <c r="A21" s="65"/>
      <c r="B21" s="84" t="s">
        <v>9</v>
      </c>
      <c r="C21" s="64" t="s">
        <v>0</v>
      </c>
      <c r="D21" s="16">
        <v>0.5</v>
      </c>
      <c r="E21" s="16">
        <f>D21*E16</f>
        <v>2.5</v>
      </c>
      <c r="F21" s="16"/>
      <c r="G21" s="9">
        <f t="shared" si="0"/>
        <v>0</v>
      </c>
      <c r="H21" s="16"/>
      <c r="I21" s="9">
        <f t="shared" si="1"/>
        <v>0</v>
      </c>
      <c r="J21" s="16"/>
      <c r="K21" s="9">
        <f t="shared" si="2"/>
        <v>0</v>
      </c>
      <c r="L21" s="9">
        <f t="shared" si="3"/>
        <v>0</v>
      </c>
    </row>
    <row r="22" spans="1:12" ht="27.6" x14ac:dyDescent="0.3">
      <c r="A22" s="12">
        <v>3</v>
      </c>
      <c r="B22" s="67" t="s">
        <v>66</v>
      </c>
      <c r="C22" s="97" t="s">
        <v>54</v>
      </c>
      <c r="D22" s="98"/>
      <c r="E22" s="68">
        <v>0.35</v>
      </c>
      <c r="F22" s="69"/>
      <c r="G22" s="9">
        <f t="shared" si="0"/>
        <v>0</v>
      </c>
      <c r="H22" s="26"/>
      <c r="I22" s="9">
        <f t="shared" si="1"/>
        <v>0</v>
      </c>
      <c r="J22" s="26"/>
      <c r="K22" s="9">
        <f t="shared" si="2"/>
        <v>0</v>
      </c>
      <c r="L22" s="9">
        <f t="shared" si="3"/>
        <v>0</v>
      </c>
    </row>
    <row r="23" spans="1:12" x14ac:dyDescent="0.3">
      <c r="A23" s="12"/>
      <c r="B23" s="25" t="s">
        <v>10</v>
      </c>
      <c r="C23" s="64" t="s">
        <v>31</v>
      </c>
      <c r="D23" s="16">
        <v>1</v>
      </c>
      <c r="E23" s="16">
        <f>E22*D23</f>
        <v>0.35</v>
      </c>
      <c r="F23" s="26"/>
      <c r="G23" s="9">
        <f t="shared" si="0"/>
        <v>0</v>
      </c>
      <c r="H23" s="26"/>
      <c r="I23" s="9">
        <f t="shared" si="1"/>
        <v>0</v>
      </c>
      <c r="J23" s="26"/>
      <c r="K23" s="9">
        <f t="shared" si="2"/>
        <v>0</v>
      </c>
      <c r="L23" s="9">
        <f t="shared" si="3"/>
        <v>0</v>
      </c>
    </row>
    <row r="24" spans="1:12" ht="20.399999999999999" customHeight="1" x14ac:dyDescent="0.3">
      <c r="A24" s="12"/>
      <c r="B24" s="27" t="s">
        <v>53</v>
      </c>
      <c r="C24" s="75" t="s">
        <v>54</v>
      </c>
      <c r="D24" s="26">
        <v>1.2</v>
      </c>
      <c r="E24" s="26">
        <f>D24*E22</f>
        <v>0.42</v>
      </c>
      <c r="F24" s="26"/>
      <c r="G24" s="9">
        <f t="shared" si="0"/>
        <v>0</v>
      </c>
      <c r="H24" s="26"/>
      <c r="I24" s="9">
        <f t="shared" si="1"/>
        <v>0</v>
      </c>
      <c r="J24" s="26"/>
      <c r="K24" s="9">
        <f t="shared" si="2"/>
        <v>0</v>
      </c>
      <c r="L24" s="9">
        <f t="shared" si="3"/>
        <v>0</v>
      </c>
    </row>
    <row r="25" spans="1:12" x14ac:dyDescent="0.3">
      <c r="A25" s="12"/>
      <c r="B25" s="27" t="s">
        <v>56</v>
      </c>
      <c r="C25" s="64" t="s">
        <v>31</v>
      </c>
      <c r="D25" s="26">
        <v>0.5</v>
      </c>
      <c r="E25" s="26">
        <f>D25*E23</f>
        <v>0.17499999999999999</v>
      </c>
      <c r="F25" s="26"/>
      <c r="G25" s="9">
        <f t="shared" si="0"/>
        <v>0</v>
      </c>
      <c r="H25" s="26"/>
      <c r="I25" s="9">
        <f t="shared" si="1"/>
        <v>0</v>
      </c>
      <c r="J25" s="26"/>
      <c r="K25" s="9">
        <f t="shared" si="2"/>
        <v>0</v>
      </c>
      <c r="L25" s="9">
        <f t="shared" si="3"/>
        <v>0</v>
      </c>
    </row>
    <row r="26" spans="1:12" x14ac:dyDescent="0.3">
      <c r="A26" s="12"/>
      <c r="B26" s="27" t="s">
        <v>55</v>
      </c>
      <c r="C26" s="75" t="s">
        <v>30</v>
      </c>
      <c r="D26" s="26"/>
      <c r="E26" s="26">
        <v>8</v>
      </c>
      <c r="F26" s="26"/>
      <c r="G26" s="9">
        <f t="shared" si="0"/>
        <v>0</v>
      </c>
      <c r="H26" s="26"/>
      <c r="I26" s="9">
        <f t="shared" si="1"/>
        <v>0</v>
      </c>
      <c r="J26" s="26"/>
      <c r="K26" s="9">
        <f t="shared" si="2"/>
        <v>0</v>
      </c>
      <c r="L26" s="9">
        <f t="shared" si="3"/>
        <v>0</v>
      </c>
    </row>
    <row r="27" spans="1:12" x14ac:dyDescent="0.3">
      <c r="A27" s="12"/>
      <c r="B27" s="27" t="s">
        <v>9</v>
      </c>
      <c r="C27" s="75" t="s">
        <v>0</v>
      </c>
      <c r="D27" s="26">
        <v>4</v>
      </c>
      <c r="E27" s="26">
        <f>E22*D27</f>
        <v>1.4</v>
      </c>
      <c r="F27" s="26"/>
      <c r="G27" s="9">
        <f t="shared" si="0"/>
        <v>0</v>
      </c>
      <c r="H27" s="26"/>
      <c r="I27" s="9">
        <f t="shared" si="1"/>
        <v>0</v>
      </c>
      <c r="J27" s="26"/>
      <c r="K27" s="9">
        <f t="shared" si="2"/>
        <v>0</v>
      </c>
      <c r="L27" s="9">
        <f t="shared" si="3"/>
        <v>0</v>
      </c>
    </row>
    <row r="28" spans="1:12" ht="27.6" x14ac:dyDescent="0.3">
      <c r="A28" s="59">
        <v>4</v>
      </c>
      <c r="B28" s="60" t="s">
        <v>62</v>
      </c>
      <c r="C28" s="74" t="s">
        <v>37</v>
      </c>
      <c r="D28" s="62"/>
      <c r="E28" s="62">
        <f>1.3*4+1.15*4+1.35*3.85+1.8*1.2</f>
        <v>17.157500000000002</v>
      </c>
      <c r="F28" s="63"/>
      <c r="G28" s="9">
        <f t="shared" si="0"/>
        <v>0</v>
      </c>
      <c r="H28" s="30"/>
      <c r="I28" s="9">
        <f t="shared" si="1"/>
        <v>0</v>
      </c>
      <c r="J28" s="30"/>
      <c r="K28" s="9">
        <f t="shared" si="2"/>
        <v>0</v>
      </c>
      <c r="L28" s="9">
        <f t="shared" si="3"/>
        <v>0</v>
      </c>
    </row>
    <row r="29" spans="1:12" x14ac:dyDescent="0.3">
      <c r="A29" s="59"/>
      <c r="B29" s="25" t="s">
        <v>10</v>
      </c>
      <c r="C29" s="64" t="s">
        <v>31</v>
      </c>
      <c r="D29" s="16">
        <v>1</v>
      </c>
      <c r="E29" s="16">
        <f>D29*E28</f>
        <v>17.157500000000002</v>
      </c>
      <c r="F29" s="26"/>
      <c r="G29" s="9">
        <f t="shared" si="0"/>
        <v>0</v>
      </c>
      <c r="H29" s="26"/>
      <c r="I29" s="9">
        <f t="shared" si="1"/>
        <v>0</v>
      </c>
      <c r="J29" s="31"/>
      <c r="K29" s="9">
        <f t="shared" si="2"/>
        <v>0</v>
      </c>
      <c r="L29" s="9">
        <f t="shared" si="3"/>
        <v>0</v>
      </c>
    </row>
    <row r="30" spans="1:12" x14ac:dyDescent="0.3">
      <c r="A30" s="65"/>
      <c r="B30" s="27" t="s">
        <v>63</v>
      </c>
      <c r="C30" s="75" t="s">
        <v>54</v>
      </c>
      <c r="D30" s="26">
        <v>7.4999999999999997E-2</v>
      </c>
      <c r="E30" s="26">
        <f>E28*D30:D1109</f>
        <v>1.2868125000000001</v>
      </c>
      <c r="F30" s="26"/>
      <c r="G30" s="9">
        <f t="shared" si="0"/>
        <v>0</v>
      </c>
      <c r="H30" s="26"/>
      <c r="I30" s="9">
        <f t="shared" si="1"/>
        <v>0</v>
      </c>
      <c r="J30" s="26"/>
      <c r="K30" s="9">
        <f t="shared" si="2"/>
        <v>0</v>
      </c>
      <c r="L30" s="9">
        <f t="shared" si="3"/>
        <v>0</v>
      </c>
    </row>
    <row r="31" spans="1:12" x14ac:dyDescent="0.3">
      <c r="A31" s="65"/>
      <c r="B31" s="84" t="s">
        <v>9</v>
      </c>
      <c r="C31" s="64" t="s">
        <v>0</v>
      </c>
      <c r="D31" s="16">
        <v>0.5</v>
      </c>
      <c r="E31" s="16">
        <f>D31*E28</f>
        <v>8.5787500000000012</v>
      </c>
      <c r="F31" s="16"/>
      <c r="G31" s="9">
        <f t="shared" si="0"/>
        <v>0</v>
      </c>
      <c r="H31" s="16"/>
      <c r="I31" s="9">
        <f t="shared" si="1"/>
        <v>0</v>
      </c>
      <c r="J31" s="16"/>
      <c r="K31" s="9">
        <f t="shared" si="2"/>
        <v>0</v>
      </c>
      <c r="L31" s="9">
        <f t="shared" si="3"/>
        <v>0</v>
      </c>
    </row>
    <row r="32" spans="1:12" x14ac:dyDescent="0.3">
      <c r="A32" s="59">
        <v>5</v>
      </c>
      <c r="B32" s="60" t="s">
        <v>64</v>
      </c>
      <c r="C32" s="74" t="s">
        <v>37</v>
      </c>
      <c r="D32" s="62"/>
      <c r="E32" s="62">
        <f>1.3*4+1.15*4+1.35*3.85+1.8*1.2</f>
        <v>17.157500000000002</v>
      </c>
      <c r="F32" s="63"/>
      <c r="G32" s="9">
        <f t="shared" si="0"/>
        <v>0</v>
      </c>
      <c r="H32" s="30"/>
      <c r="I32" s="9">
        <f t="shared" si="1"/>
        <v>0</v>
      </c>
      <c r="J32" s="30"/>
      <c r="K32" s="9">
        <f t="shared" si="2"/>
        <v>0</v>
      </c>
      <c r="L32" s="9">
        <f t="shared" si="3"/>
        <v>0</v>
      </c>
    </row>
    <row r="33" spans="1:12" x14ac:dyDescent="0.3">
      <c r="A33" s="59"/>
      <c r="B33" s="25" t="s">
        <v>10</v>
      </c>
      <c r="C33" s="64" t="s">
        <v>31</v>
      </c>
      <c r="D33" s="16">
        <v>1</v>
      </c>
      <c r="E33" s="16">
        <f>D33*E32</f>
        <v>17.157500000000002</v>
      </c>
      <c r="F33" s="26"/>
      <c r="G33" s="9">
        <f t="shared" si="0"/>
        <v>0</v>
      </c>
      <c r="H33" s="26"/>
      <c r="I33" s="9">
        <f t="shared" si="1"/>
        <v>0</v>
      </c>
      <c r="J33" s="31"/>
      <c r="K33" s="9">
        <f t="shared" si="2"/>
        <v>0</v>
      </c>
      <c r="L33" s="9">
        <f t="shared" si="3"/>
        <v>0</v>
      </c>
    </row>
    <row r="34" spans="1:12" ht="27.6" x14ac:dyDescent="0.3">
      <c r="A34" s="65"/>
      <c r="B34" s="27" t="s">
        <v>65</v>
      </c>
      <c r="C34" s="75" t="s">
        <v>1</v>
      </c>
      <c r="D34" s="26">
        <v>0.8</v>
      </c>
      <c r="E34" s="26">
        <f>E32*D34:D1113</f>
        <v>13.726000000000003</v>
      </c>
      <c r="F34" s="26"/>
      <c r="G34" s="9">
        <f t="shared" si="0"/>
        <v>0</v>
      </c>
      <c r="H34" s="26"/>
      <c r="I34" s="9">
        <f t="shared" si="1"/>
        <v>0</v>
      </c>
      <c r="J34" s="26"/>
      <c r="K34" s="9">
        <f t="shared" si="2"/>
        <v>0</v>
      </c>
      <c r="L34" s="9">
        <f t="shared" si="3"/>
        <v>0</v>
      </c>
    </row>
    <row r="35" spans="1:12" x14ac:dyDescent="0.3">
      <c r="A35" s="65"/>
      <c r="B35" s="84" t="s">
        <v>9</v>
      </c>
      <c r="C35" s="64" t="s">
        <v>0</v>
      </c>
      <c r="D35" s="16">
        <v>0.5</v>
      </c>
      <c r="E35" s="16">
        <f>D35*E32</f>
        <v>8.5787500000000012</v>
      </c>
      <c r="F35" s="16"/>
      <c r="G35" s="9">
        <f t="shared" si="0"/>
        <v>0</v>
      </c>
      <c r="H35" s="16"/>
      <c r="I35" s="9">
        <f t="shared" si="1"/>
        <v>0</v>
      </c>
      <c r="J35" s="16"/>
      <c r="K35" s="9">
        <f t="shared" si="2"/>
        <v>0</v>
      </c>
      <c r="L35" s="9">
        <f t="shared" si="3"/>
        <v>0</v>
      </c>
    </row>
    <row r="36" spans="1:12" x14ac:dyDescent="0.3">
      <c r="A36" s="12">
        <v>6</v>
      </c>
      <c r="B36" s="67" t="s">
        <v>57</v>
      </c>
      <c r="C36" s="74" t="s">
        <v>37</v>
      </c>
      <c r="D36" s="98"/>
      <c r="E36" s="68">
        <v>3.5</v>
      </c>
      <c r="F36" s="69"/>
      <c r="G36" s="9">
        <f t="shared" si="0"/>
        <v>0</v>
      </c>
      <c r="H36" s="26"/>
      <c r="I36" s="9">
        <f t="shared" si="1"/>
        <v>0</v>
      </c>
      <c r="J36" s="26"/>
      <c r="K36" s="9">
        <f t="shared" si="2"/>
        <v>0</v>
      </c>
      <c r="L36" s="9">
        <f t="shared" si="3"/>
        <v>0</v>
      </c>
    </row>
    <row r="37" spans="1:12" x14ac:dyDescent="0.3">
      <c r="A37" s="12"/>
      <c r="B37" s="25" t="s">
        <v>10</v>
      </c>
      <c r="C37" s="64" t="s">
        <v>31</v>
      </c>
      <c r="D37" s="16">
        <v>1</v>
      </c>
      <c r="E37" s="16">
        <f>E36*D37</f>
        <v>3.5</v>
      </c>
      <c r="F37" s="26"/>
      <c r="G37" s="9">
        <f t="shared" si="0"/>
        <v>0</v>
      </c>
      <c r="H37" s="26"/>
      <c r="I37" s="9">
        <f t="shared" si="1"/>
        <v>0</v>
      </c>
      <c r="J37" s="26"/>
      <c r="K37" s="9">
        <f t="shared" si="2"/>
        <v>0</v>
      </c>
      <c r="L37" s="9">
        <f t="shared" si="3"/>
        <v>0</v>
      </c>
    </row>
    <row r="38" spans="1:12" x14ac:dyDescent="0.3">
      <c r="A38" s="12"/>
      <c r="B38" s="27" t="s">
        <v>75</v>
      </c>
      <c r="C38" s="64" t="s">
        <v>31</v>
      </c>
      <c r="D38" s="26">
        <v>1.1000000000000001</v>
      </c>
      <c r="E38" s="26">
        <f>D38*E36</f>
        <v>3.8500000000000005</v>
      </c>
      <c r="F38" s="26"/>
      <c r="G38" s="9">
        <f t="shared" si="0"/>
        <v>0</v>
      </c>
      <c r="H38" s="26"/>
      <c r="I38" s="9">
        <f t="shared" si="1"/>
        <v>0</v>
      </c>
      <c r="J38" s="26"/>
      <c r="K38" s="9">
        <f t="shared" si="2"/>
        <v>0</v>
      </c>
      <c r="L38" s="9">
        <f t="shared" si="3"/>
        <v>0</v>
      </c>
    </row>
    <row r="39" spans="1:12" x14ac:dyDescent="0.3">
      <c r="A39" s="12"/>
      <c r="B39" s="27" t="s">
        <v>58</v>
      </c>
      <c r="C39" s="75" t="s">
        <v>1</v>
      </c>
      <c r="D39" s="26">
        <v>7</v>
      </c>
      <c r="E39" s="26">
        <f>E36*D39</f>
        <v>24.5</v>
      </c>
      <c r="F39" s="26"/>
      <c r="G39" s="9">
        <f t="shared" si="0"/>
        <v>0</v>
      </c>
      <c r="H39" s="26"/>
      <c r="I39" s="9">
        <f t="shared" si="1"/>
        <v>0</v>
      </c>
      <c r="J39" s="26"/>
      <c r="K39" s="9">
        <f t="shared" si="2"/>
        <v>0</v>
      </c>
      <c r="L39" s="9">
        <f t="shared" si="3"/>
        <v>0</v>
      </c>
    </row>
    <row r="40" spans="1:12" x14ac:dyDescent="0.3">
      <c r="A40" s="12"/>
      <c r="B40" s="27" t="s">
        <v>59</v>
      </c>
      <c r="C40" s="75" t="s">
        <v>1</v>
      </c>
      <c r="D40" s="26">
        <v>0.3</v>
      </c>
      <c r="E40" s="26">
        <f>E37*D40</f>
        <v>1.05</v>
      </c>
      <c r="F40" s="26"/>
      <c r="G40" s="9">
        <f t="shared" si="0"/>
        <v>0</v>
      </c>
      <c r="H40" s="26"/>
      <c r="I40" s="9">
        <f t="shared" si="1"/>
        <v>0</v>
      </c>
      <c r="J40" s="26"/>
      <c r="K40" s="9">
        <f t="shared" si="2"/>
        <v>0</v>
      </c>
      <c r="L40" s="9">
        <f t="shared" si="3"/>
        <v>0</v>
      </c>
    </row>
    <row r="41" spans="1:12" x14ac:dyDescent="0.3">
      <c r="A41" s="12"/>
      <c r="B41" s="27" t="s">
        <v>9</v>
      </c>
      <c r="C41" s="75" t="s">
        <v>0</v>
      </c>
      <c r="D41" s="26">
        <v>0.2</v>
      </c>
      <c r="E41" s="26">
        <f>E36*D41</f>
        <v>0.70000000000000007</v>
      </c>
      <c r="F41" s="26"/>
      <c r="G41" s="9">
        <f t="shared" si="0"/>
        <v>0</v>
      </c>
      <c r="H41" s="26"/>
      <c r="I41" s="9">
        <f t="shared" si="1"/>
        <v>0</v>
      </c>
      <c r="J41" s="26"/>
      <c r="K41" s="9">
        <f t="shared" si="2"/>
        <v>0</v>
      </c>
      <c r="L41" s="9">
        <f t="shared" si="3"/>
        <v>0</v>
      </c>
    </row>
    <row r="42" spans="1:12" x14ac:dyDescent="0.3">
      <c r="A42" s="59">
        <v>7</v>
      </c>
      <c r="B42" s="60" t="s">
        <v>60</v>
      </c>
      <c r="C42" s="74" t="s">
        <v>30</v>
      </c>
      <c r="D42" s="61"/>
      <c r="E42" s="62">
        <f>1.2+1.2+0.9</f>
        <v>3.3</v>
      </c>
      <c r="F42" s="63"/>
      <c r="G42" s="9">
        <f t="shared" si="0"/>
        <v>0</v>
      </c>
      <c r="H42" s="30"/>
      <c r="I42" s="9">
        <f t="shared" si="1"/>
        <v>0</v>
      </c>
      <c r="J42" s="30"/>
      <c r="K42" s="9">
        <f t="shared" si="2"/>
        <v>0</v>
      </c>
      <c r="L42" s="9">
        <f t="shared" si="3"/>
        <v>0</v>
      </c>
    </row>
    <row r="43" spans="1:12" x14ac:dyDescent="0.3">
      <c r="A43" s="59"/>
      <c r="B43" s="25" t="s">
        <v>10</v>
      </c>
      <c r="C43" s="64" t="s">
        <v>30</v>
      </c>
      <c r="D43" s="16">
        <v>1</v>
      </c>
      <c r="E43" s="16">
        <f>D43*E42</f>
        <v>3.3</v>
      </c>
      <c r="F43" s="26"/>
      <c r="G43" s="9">
        <f t="shared" si="0"/>
        <v>0</v>
      </c>
      <c r="H43" s="26"/>
      <c r="I43" s="9">
        <f t="shared" si="1"/>
        <v>0</v>
      </c>
      <c r="J43" s="31"/>
      <c r="K43" s="9">
        <f t="shared" si="2"/>
        <v>0</v>
      </c>
      <c r="L43" s="9">
        <f t="shared" si="3"/>
        <v>0</v>
      </c>
    </row>
    <row r="44" spans="1:12" x14ac:dyDescent="0.3">
      <c r="A44" s="65"/>
      <c r="B44" s="27" t="s">
        <v>61</v>
      </c>
      <c r="C44" s="75" t="s">
        <v>30</v>
      </c>
      <c r="D44" s="28">
        <v>1.08</v>
      </c>
      <c r="E44" s="26">
        <f>E42*D44</f>
        <v>3.5640000000000001</v>
      </c>
      <c r="F44" s="26"/>
      <c r="G44" s="9">
        <f t="shared" si="0"/>
        <v>0</v>
      </c>
      <c r="H44" s="26"/>
      <c r="I44" s="9">
        <f t="shared" si="1"/>
        <v>0</v>
      </c>
      <c r="J44" s="26"/>
      <c r="K44" s="9">
        <f t="shared" si="2"/>
        <v>0</v>
      </c>
      <c r="L44" s="9">
        <f t="shared" si="3"/>
        <v>0</v>
      </c>
    </row>
    <row r="45" spans="1:12" ht="21.6" customHeight="1" x14ac:dyDescent="0.3">
      <c r="A45" s="12"/>
      <c r="B45" s="27" t="s">
        <v>58</v>
      </c>
      <c r="C45" s="75" t="s">
        <v>1</v>
      </c>
      <c r="D45" s="26">
        <v>2</v>
      </c>
      <c r="E45" s="26">
        <f>E42*D45</f>
        <v>6.6</v>
      </c>
      <c r="F45" s="26"/>
      <c r="G45" s="9">
        <f t="shared" si="0"/>
        <v>0</v>
      </c>
      <c r="H45" s="26"/>
      <c r="I45" s="9">
        <f t="shared" si="1"/>
        <v>0</v>
      </c>
      <c r="J45" s="26"/>
      <c r="K45" s="9">
        <f t="shared" si="2"/>
        <v>0</v>
      </c>
      <c r="L45" s="9">
        <f t="shared" si="3"/>
        <v>0</v>
      </c>
    </row>
    <row r="46" spans="1:12" x14ac:dyDescent="0.3">
      <c r="A46" s="12"/>
      <c r="B46" s="27" t="s">
        <v>59</v>
      </c>
      <c r="C46" s="75" t="s">
        <v>1</v>
      </c>
      <c r="D46" s="26">
        <v>0.1</v>
      </c>
      <c r="E46" s="26">
        <f>E43*D46</f>
        <v>0.33</v>
      </c>
      <c r="F46" s="26"/>
      <c r="G46" s="9">
        <f t="shared" si="0"/>
        <v>0</v>
      </c>
      <c r="H46" s="26"/>
      <c r="I46" s="9">
        <f t="shared" si="1"/>
        <v>0</v>
      </c>
      <c r="J46" s="26"/>
      <c r="K46" s="9">
        <f t="shared" si="2"/>
        <v>0</v>
      </c>
      <c r="L46" s="9">
        <f t="shared" si="3"/>
        <v>0</v>
      </c>
    </row>
    <row r="47" spans="1:12" x14ac:dyDescent="0.3">
      <c r="A47" s="65"/>
      <c r="B47" s="84" t="s">
        <v>9</v>
      </c>
      <c r="C47" s="64" t="s">
        <v>0</v>
      </c>
      <c r="D47" s="35">
        <v>0.5</v>
      </c>
      <c r="E47" s="16">
        <f>D47*E42</f>
        <v>1.65</v>
      </c>
      <c r="F47" s="16"/>
      <c r="G47" s="9">
        <f t="shared" si="0"/>
        <v>0</v>
      </c>
      <c r="H47" s="16"/>
      <c r="I47" s="9">
        <f t="shared" si="1"/>
        <v>0</v>
      </c>
      <c r="J47" s="16"/>
      <c r="K47" s="9">
        <f t="shared" si="2"/>
        <v>0</v>
      </c>
      <c r="L47" s="9">
        <f t="shared" si="3"/>
        <v>0</v>
      </c>
    </row>
    <row r="48" spans="1:12" x14ac:dyDescent="0.3">
      <c r="A48" s="12">
        <v>8</v>
      </c>
      <c r="B48" s="67" t="s">
        <v>68</v>
      </c>
      <c r="C48" s="74" t="s">
        <v>37</v>
      </c>
      <c r="D48" s="98"/>
      <c r="E48" s="68">
        <f>E28-1.8*1.2</f>
        <v>14.997500000000002</v>
      </c>
      <c r="F48" s="69"/>
      <c r="G48" s="9">
        <f t="shared" si="0"/>
        <v>0</v>
      </c>
      <c r="H48" s="26"/>
      <c r="I48" s="9">
        <f t="shared" si="1"/>
        <v>0</v>
      </c>
      <c r="J48" s="26"/>
      <c r="K48" s="9">
        <f t="shared" si="2"/>
        <v>0</v>
      </c>
      <c r="L48" s="9">
        <f t="shared" si="3"/>
        <v>0</v>
      </c>
    </row>
    <row r="49" spans="1:12" x14ac:dyDescent="0.3">
      <c r="A49" s="12"/>
      <c r="B49" s="25" t="s">
        <v>10</v>
      </c>
      <c r="C49" s="64" t="s">
        <v>31</v>
      </c>
      <c r="D49" s="16">
        <v>1</v>
      </c>
      <c r="E49" s="16">
        <f>E48*D49</f>
        <v>14.997500000000002</v>
      </c>
      <c r="F49" s="26"/>
      <c r="G49" s="9">
        <f t="shared" si="0"/>
        <v>0</v>
      </c>
      <c r="H49" s="26"/>
      <c r="I49" s="9">
        <f t="shared" si="1"/>
        <v>0</v>
      </c>
      <c r="J49" s="26"/>
      <c r="K49" s="9">
        <f t="shared" si="2"/>
        <v>0</v>
      </c>
      <c r="L49" s="9">
        <f t="shared" si="3"/>
        <v>0</v>
      </c>
    </row>
    <row r="50" spans="1:12" x14ac:dyDescent="0.3">
      <c r="A50" s="12"/>
      <c r="B50" s="27" t="s">
        <v>67</v>
      </c>
      <c r="C50" s="64" t="s">
        <v>31</v>
      </c>
      <c r="D50" s="26">
        <v>1.05</v>
      </c>
      <c r="E50" s="26">
        <f>D50*E48</f>
        <v>15.747375000000003</v>
      </c>
      <c r="F50" s="26"/>
      <c r="G50" s="9">
        <f t="shared" si="0"/>
        <v>0</v>
      </c>
      <c r="H50" s="26"/>
      <c r="I50" s="9">
        <f t="shared" si="1"/>
        <v>0</v>
      </c>
      <c r="J50" s="26"/>
      <c r="K50" s="9">
        <f t="shared" si="2"/>
        <v>0</v>
      </c>
      <c r="L50" s="9">
        <f t="shared" si="3"/>
        <v>0</v>
      </c>
    </row>
    <row r="51" spans="1:12" x14ac:dyDescent="0.3">
      <c r="A51" s="12"/>
      <c r="B51" s="27" t="s">
        <v>58</v>
      </c>
      <c r="C51" s="75" t="s">
        <v>1</v>
      </c>
      <c r="D51" s="26">
        <v>7</v>
      </c>
      <c r="E51" s="26">
        <f>E48*D51</f>
        <v>104.98250000000002</v>
      </c>
      <c r="F51" s="26"/>
      <c r="G51" s="9">
        <f t="shared" si="0"/>
        <v>0</v>
      </c>
      <c r="H51" s="26"/>
      <c r="I51" s="9">
        <f t="shared" si="1"/>
        <v>0</v>
      </c>
      <c r="J51" s="26"/>
      <c r="K51" s="9">
        <f t="shared" si="2"/>
        <v>0</v>
      </c>
      <c r="L51" s="9">
        <f t="shared" si="3"/>
        <v>0</v>
      </c>
    </row>
    <row r="52" spans="1:12" x14ac:dyDescent="0.3">
      <c r="A52" s="12"/>
      <c r="B52" s="27" t="s">
        <v>59</v>
      </c>
      <c r="C52" s="75" t="s">
        <v>1</v>
      </c>
      <c r="D52" s="26">
        <v>0.3</v>
      </c>
      <c r="E52" s="26">
        <f>E49*D52</f>
        <v>4.4992500000000009</v>
      </c>
      <c r="F52" s="26"/>
      <c r="G52" s="9">
        <f t="shared" si="0"/>
        <v>0</v>
      </c>
      <c r="H52" s="26"/>
      <c r="I52" s="9">
        <f t="shared" si="1"/>
        <v>0</v>
      </c>
      <c r="J52" s="26"/>
      <c r="K52" s="9">
        <f t="shared" si="2"/>
        <v>0</v>
      </c>
      <c r="L52" s="9">
        <f t="shared" si="3"/>
        <v>0</v>
      </c>
    </row>
    <row r="53" spans="1:12" x14ac:dyDescent="0.3">
      <c r="A53" s="12"/>
      <c r="B53" s="27" t="s">
        <v>9</v>
      </c>
      <c r="C53" s="75" t="s">
        <v>0</v>
      </c>
      <c r="D53" s="26">
        <v>0.2</v>
      </c>
      <c r="E53" s="26">
        <f>E48*D53</f>
        <v>2.9995000000000007</v>
      </c>
      <c r="F53" s="26"/>
      <c r="G53" s="9">
        <f t="shared" si="0"/>
        <v>0</v>
      </c>
      <c r="H53" s="26"/>
      <c r="I53" s="9">
        <f t="shared" si="1"/>
        <v>0</v>
      </c>
      <c r="J53" s="26"/>
      <c r="K53" s="9">
        <f t="shared" si="2"/>
        <v>0</v>
      </c>
      <c r="L53" s="9">
        <f t="shared" si="3"/>
        <v>0</v>
      </c>
    </row>
    <row r="54" spans="1:12" ht="16.8" customHeight="1" x14ac:dyDescent="0.3">
      <c r="A54" s="59">
        <v>9</v>
      </c>
      <c r="B54" s="60" t="s">
        <v>69</v>
      </c>
      <c r="C54" s="74" t="s">
        <v>30</v>
      </c>
      <c r="D54" s="61"/>
      <c r="E54" s="62">
        <v>12</v>
      </c>
      <c r="F54" s="63"/>
      <c r="G54" s="9">
        <f t="shared" si="0"/>
        <v>0</v>
      </c>
      <c r="H54" s="30"/>
      <c r="I54" s="9">
        <f t="shared" si="1"/>
        <v>0</v>
      </c>
      <c r="J54" s="30"/>
      <c r="K54" s="9">
        <f t="shared" si="2"/>
        <v>0</v>
      </c>
      <c r="L54" s="9">
        <f t="shared" si="3"/>
        <v>0</v>
      </c>
    </row>
    <row r="55" spans="1:12" x14ac:dyDescent="0.3">
      <c r="A55" s="59"/>
      <c r="B55" s="25" t="s">
        <v>10</v>
      </c>
      <c r="C55" s="64" t="s">
        <v>30</v>
      </c>
      <c r="D55" s="16">
        <v>1</v>
      </c>
      <c r="E55" s="16">
        <f>D55*E54</f>
        <v>12</v>
      </c>
      <c r="F55" s="26"/>
      <c r="G55" s="9">
        <f t="shared" si="0"/>
        <v>0</v>
      </c>
      <c r="H55" s="26"/>
      <c r="I55" s="9">
        <f t="shared" si="1"/>
        <v>0</v>
      </c>
      <c r="J55" s="31"/>
      <c r="K55" s="9">
        <f t="shared" si="2"/>
        <v>0</v>
      </c>
      <c r="L55" s="9">
        <f t="shared" si="3"/>
        <v>0</v>
      </c>
    </row>
    <row r="56" spans="1:12" x14ac:dyDescent="0.3">
      <c r="A56" s="65"/>
      <c r="B56" s="27" t="s">
        <v>70</v>
      </c>
      <c r="C56" s="75" t="s">
        <v>30</v>
      </c>
      <c r="D56" s="28">
        <v>0.12</v>
      </c>
      <c r="E56" s="26">
        <f>E54*D56</f>
        <v>1.44</v>
      </c>
      <c r="F56" s="26"/>
      <c r="G56" s="9">
        <f t="shared" si="0"/>
        <v>0</v>
      </c>
      <c r="H56" s="26"/>
      <c r="I56" s="9">
        <f t="shared" si="1"/>
        <v>0</v>
      </c>
      <c r="J56" s="26"/>
      <c r="K56" s="9">
        <f t="shared" si="2"/>
        <v>0</v>
      </c>
      <c r="L56" s="9">
        <f t="shared" si="3"/>
        <v>0</v>
      </c>
    </row>
    <row r="57" spans="1:12" x14ac:dyDescent="0.3">
      <c r="A57" s="12"/>
      <c r="B57" s="27" t="s">
        <v>58</v>
      </c>
      <c r="C57" s="75" t="s">
        <v>1</v>
      </c>
      <c r="D57" s="26">
        <v>1.5</v>
      </c>
      <c r="E57" s="26">
        <f>E54*D57</f>
        <v>18</v>
      </c>
      <c r="F57" s="26"/>
      <c r="G57" s="9">
        <f t="shared" si="0"/>
        <v>0</v>
      </c>
      <c r="H57" s="26"/>
      <c r="I57" s="9">
        <f t="shared" si="1"/>
        <v>0</v>
      </c>
      <c r="J57" s="26"/>
      <c r="K57" s="9">
        <f t="shared" si="2"/>
        <v>0</v>
      </c>
      <c r="L57" s="9">
        <f t="shared" si="3"/>
        <v>0</v>
      </c>
    </row>
    <row r="58" spans="1:12" x14ac:dyDescent="0.3">
      <c r="A58" s="12"/>
      <c r="B58" s="27" t="s">
        <v>59</v>
      </c>
      <c r="C58" s="75" t="s">
        <v>1</v>
      </c>
      <c r="D58" s="26">
        <v>0.1</v>
      </c>
      <c r="E58" s="26">
        <f>E55*D58</f>
        <v>1.2000000000000002</v>
      </c>
      <c r="F58" s="26"/>
      <c r="G58" s="9">
        <f t="shared" si="0"/>
        <v>0</v>
      </c>
      <c r="H58" s="26"/>
      <c r="I58" s="9">
        <f t="shared" si="1"/>
        <v>0</v>
      </c>
      <c r="J58" s="26"/>
      <c r="K58" s="9">
        <f t="shared" si="2"/>
        <v>0</v>
      </c>
      <c r="L58" s="9">
        <f t="shared" si="3"/>
        <v>0</v>
      </c>
    </row>
    <row r="59" spans="1:12" x14ac:dyDescent="0.3">
      <c r="A59" s="65"/>
      <c r="B59" s="84" t="s">
        <v>9</v>
      </c>
      <c r="C59" s="64" t="s">
        <v>0</v>
      </c>
      <c r="D59" s="35">
        <v>0.3</v>
      </c>
      <c r="E59" s="16">
        <f>D59*E54</f>
        <v>3.5999999999999996</v>
      </c>
      <c r="F59" s="16"/>
      <c r="G59" s="9">
        <f t="shared" si="0"/>
        <v>0</v>
      </c>
      <c r="H59" s="16"/>
      <c r="I59" s="9">
        <f t="shared" si="1"/>
        <v>0</v>
      </c>
      <c r="J59" s="16"/>
      <c r="K59" s="9">
        <f t="shared" si="2"/>
        <v>0</v>
      </c>
      <c r="L59" s="9">
        <f t="shared" si="3"/>
        <v>0</v>
      </c>
    </row>
    <row r="60" spans="1:12" x14ac:dyDescent="0.3">
      <c r="A60" s="65" t="s">
        <v>76</v>
      </c>
      <c r="B60" s="67" t="s">
        <v>78</v>
      </c>
      <c r="C60" s="74" t="s">
        <v>37</v>
      </c>
      <c r="D60" s="98"/>
      <c r="E60" s="68">
        <v>5</v>
      </c>
      <c r="F60" s="69"/>
      <c r="G60" s="9">
        <f t="shared" si="0"/>
        <v>0</v>
      </c>
      <c r="H60" s="26"/>
      <c r="I60" s="9">
        <f t="shared" si="1"/>
        <v>0</v>
      </c>
      <c r="J60" s="26"/>
      <c r="K60" s="9">
        <f t="shared" si="2"/>
        <v>0</v>
      </c>
      <c r="L60" s="9">
        <f t="shared" si="3"/>
        <v>0</v>
      </c>
    </row>
    <row r="61" spans="1:12" x14ac:dyDescent="0.3">
      <c r="A61" s="65"/>
      <c r="B61" s="25" t="s">
        <v>10</v>
      </c>
      <c r="C61" s="64" t="s">
        <v>31</v>
      </c>
      <c r="D61" s="16">
        <v>1</v>
      </c>
      <c r="E61" s="16">
        <f>E60*D61</f>
        <v>5</v>
      </c>
      <c r="F61" s="26"/>
      <c r="G61" s="9">
        <f t="shared" si="0"/>
        <v>0</v>
      </c>
      <c r="H61" s="26"/>
      <c r="I61" s="9">
        <f t="shared" si="1"/>
        <v>0</v>
      </c>
      <c r="J61" s="26"/>
      <c r="K61" s="9">
        <f t="shared" si="2"/>
        <v>0</v>
      </c>
      <c r="L61" s="9">
        <f t="shared" si="3"/>
        <v>0</v>
      </c>
    </row>
    <row r="62" spans="1:12" ht="27.6" x14ac:dyDescent="0.3">
      <c r="A62" s="65"/>
      <c r="B62" s="27" t="s">
        <v>79</v>
      </c>
      <c r="C62" s="64" t="s">
        <v>31</v>
      </c>
      <c r="D62" s="26">
        <v>1.1000000000000001</v>
      </c>
      <c r="E62" s="26">
        <f>D62*E60</f>
        <v>5.5</v>
      </c>
      <c r="F62" s="26"/>
      <c r="G62" s="9">
        <f t="shared" si="0"/>
        <v>0</v>
      </c>
      <c r="H62" s="26"/>
      <c r="I62" s="9">
        <f t="shared" si="1"/>
        <v>0</v>
      </c>
      <c r="J62" s="26"/>
      <c r="K62" s="9">
        <f t="shared" si="2"/>
        <v>0</v>
      </c>
      <c r="L62" s="9">
        <f t="shared" si="3"/>
        <v>0</v>
      </c>
    </row>
    <row r="63" spans="1:12" x14ac:dyDescent="0.3">
      <c r="A63" s="65"/>
      <c r="B63" s="27" t="s">
        <v>58</v>
      </c>
      <c r="C63" s="75" t="s">
        <v>1</v>
      </c>
      <c r="D63" s="26">
        <v>4</v>
      </c>
      <c r="E63" s="26">
        <f>E60*D63</f>
        <v>20</v>
      </c>
      <c r="F63" s="26"/>
      <c r="G63" s="9">
        <f t="shared" si="0"/>
        <v>0</v>
      </c>
      <c r="H63" s="26"/>
      <c r="I63" s="9">
        <f t="shared" si="1"/>
        <v>0</v>
      </c>
      <c r="J63" s="26"/>
      <c r="K63" s="9">
        <f t="shared" si="2"/>
        <v>0</v>
      </c>
      <c r="L63" s="9">
        <f t="shared" si="3"/>
        <v>0</v>
      </c>
    </row>
    <row r="64" spans="1:12" x14ac:dyDescent="0.3">
      <c r="A64" s="65"/>
      <c r="B64" s="27" t="s">
        <v>80</v>
      </c>
      <c r="C64" s="75" t="s">
        <v>17</v>
      </c>
      <c r="D64" s="26">
        <v>5</v>
      </c>
      <c r="E64" s="26">
        <f>E61*D64</f>
        <v>25</v>
      </c>
      <c r="F64" s="26"/>
      <c r="G64" s="9">
        <f t="shared" si="0"/>
        <v>0</v>
      </c>
      <c r="H64" s="26"/>
      <c r="I64" s="9">
        <f t="shared" si="1"/>
        <v>0</v>
      </c>
      <c r="J64" s="26"/>
      <c r="K64" s="9">
        <f t="shared" si="2"/>
        <v>0</v>
      </c>
      <c r="L64" s="9">
        <f t="shared" si="3"/>
        <v>0</v>
      </c>
    </row>
    <row r="65" spans="1:12" x14ac:dyDescent="0.3">
      <c r="A65" s="65"/>
      <c r="B65" s="27" t="s">
        <v>9</v>
      </c>
      <c r="C65" s="75" t="s">
        <v>0</v>
      </c>
      <c r="D65" s="26">
        <v>0.53</v>
      </c>
      <c r="E65" s="26">
        <f>E60*D65</f>
        <v>2.6500000000000004</v>
      </c>
      <c r="F65" s="26"/>
      <c r="G65" s="9">
        <f t="shared" si="0"/>
        <v>0</v>
      </c>
      <c r="H65" s="26"/>
      <c r="I65" s="9">
        <f t="shared" si="1"/>
        <v>0</v>
      </c>
      <c r="J65" s="26"/>
      <c r="K65" s="9">
        <f t="shared" si="2"/>
        <v>0</v>
      </c>
      <c r="L65" s="9">
        <f t="shared" si="3"/>
        <v>0</v>
      </c>
    </row>
    <row r="66" spans="1:12" ht="27.6" x14ac:dyDescent="0.3">
      <c r="A66" s="65" t="s">
        <v>81</v>
      </c>
      <c r="B66" s="67" t="s">
        <v>82</v>
      </c>
      <c r="C66" s="74" t="s">
        <v>37</v>
      </c>
      <c r="D66" s="98"/>
      <c r="E66" s="68">
        <v>3</v>
      </c>
      <c r="F66" s="69"/>
      <c r="G66" s="9">
        <f t="shared" si="0"/>
        <v>0</v>
      </c>
      <c r="H66" s="26"/>
      <c r="I66" s="9">
        <f t="shared" si="1"/>
        <v>0</v>
      </c>
      <c r="J66" s="26"/>
      <c r="K66" s="9">
        <f t="shared" si="2"/>
        <v>0</v>
      </c>
      <c r="L66" s="9">
        <f t="shared" si="3"/>
        <v>0</v>
      </c>
    </row>
    <row r="67" spans="1:12" x14ac:dyDescent="0.3">
      <c r="A67" s="65"/>
      <c r="B67" s="25" t="s">
        <v>10</v>
      </c>
      <c r="C67" s="64" t="s">
        <v>31</v>
      </c>
      <c r="D67" s="16">
        <v>1</v>
      </c>
      <c r="E67" s="16">
        <f>E66*D67</f>
        <v>3</v>
      </c>
      <c r="F67" s="26"/>
      <c r="G67" s="9">
        <f t="shared" si="0"/>
        <v>0</v>
      </c>
      <c r="H67" s="26"/>
      <c r="I67" s="9">
        <f t="shared" si="1"/>
        <v>0</v>
      </c>
      <c r="J67" s="26"/>
      <c r="K67" s="9">
        <f t="shared" si="2"/>
        <v>0</v>
      </c>
      <c r="L67" s="9">
        <f t="shared" si="3"/>
        <v>0</v>
      </c>
    </row>
    <row r="68" spans="1:12" ht="27.6" x14ac:dyDescent="0.3">
      <c r="A68" s="65"/>
      <c r="B68" s="27" t="s">
        <v>85</v>
      </c>
      <c r="C68" s="64" t="s">
        <v>31</v>
      </c>
      <c r="D68" s="26">
        <v>1.1000000000000001</v>
      </c>
      <c r="E68" s="26">
        <f>D68*E66</f>
        <v>3.3000000000000003</v>
      </c>
      <c r="F68" s="26"/>
      <c r="G68" s="9">
        <f t="shared" si="0"/>
        <v>0</v>
      </c>
      <c r="H68" s="26"/>
      <c r="I68" s="9">
        <f t="shared" si="1"/>
        <v>0</v>
      </c>
      <c r="J68" s="26"/>
      <c r="K68" s="9">
        <f t="shared" si="2"/>
        <v>0</v>
      </c>
      <c r="L68" s="9">
        <f t="shared" si="3"/>
        <v>0</v>
      </c>
    </row>
    <row r="69" spans="1:12" x14ac:dyDescent="0.3">
      <c r="A69" s="65"/>
      <c r="B69" s="27" t="s">
        <v>83</v>
      </c>
      <c r="C69" s="75" t="s">
        <v>1</v>
      </c>
      <c r="D69" s="26">
        <v>1.2</v>
      </c>
      <c r="E69" s="26">
        <f>E66*D69</f>
        <v>3.5999999999999996</v>
      </c>
      <c r="F69" s="26"/>
      <c r="G69" s="9">
        <f t="shared" si="0"/>
        <v>0</v>
      </c>
      <c r="H69" s="26"/>
      <c r="I69" s="9">
        <f t="shared" si="1"/>
        <v>0</v>
      </c>
      <c r="J69" s="26"/>
      <c r="K69" s="9">
        <f t="shared" si="2"/>
        <v>0</v>
      </c>
      <c r="L69" s="9">
        <f t="shared" si="3"/>
        <v>0</v>
      </c>
    </row>
    <row r="70" spans="1:12" x14ac:dyDescent="0.3">
      <c r="A70" s="65"/>
      <c r="B70" s="27" t="s">
        <v>80</v>
      </c>
      <c r="C70" s="75" t="s">
        <v>17</v>
      </c>
      <c r="D70" s="26">
        <v>5</v>
      </c>
      <c r="E70" s="26">
        <f>E67*D70</f>
        <v>15</v>
      </c>
      <c r="F70" s="26"/>
      <c r="G70" s="9">
        <f t="shared" si="0"/>
        <v>0</v>
      </c>
      <c r="H70" s="26"/>
      <c r="I70" s="9">
        <f t="shared" si="1"/>
        <v>0</v>
      </c>
      <c r="J70" s="26"/>
      <c r="K70" s="9">
        <f t="shared" si="2"/>
        <v>0</v>
      </c>
      <c r="L70" s="9">
        <f t="shared" si="3"/>
        <v>0</v>
      </c>
    </row>
    <row r="71" spans="1:12" x14ac:dyDescent="0.3">
      <c r="A71" s="65"/>
      <c r="B71" s="27" t="s">
        <v>9</v>
      </c>
      <c r="C71" s="75" t="s">
        <v>0</v>
      </c>
      <c r="D71" s="26">
        <v>0.53</v>
      </c>
      <c r="E71" s="26">
        <f>E66*D71</f>
        <v>1.59</v>
      </c>
      <c r="F71" s="26"/>
      <c r="G71" s="9">
        <f t="shared" si="0"/>
        <v>0</v>
      </c>
      <c r="H71" s="26"/>
      <c r="I71" s="9">
        <f t="shared" si="1"/>
        <v>0</v>
      </c>
      <c r="J71" s="26"/>
      <c r="K71" s="9">
        <f t="shared" si="2"/>
        <v>0</v>
      </c>
      <c r="L71" s="9">
        <f t="shared" si="3"/>
        <v>0</v>
      </c>
    </row>
    <row r="72" spans="1:12" x14ac:dyDescent="0.3">
      <c r="A72" s="12">
        <v>12</v>
      </c>
      <c r="B72" s="6" t="s">
        <v>84</v>
      </c>
      <c r="C72" s="74" t="s">
        <v>11</v>
      </c>
      <c r="D72" s="7"/>
      <c r="E72" s="7">
        <v>3</v>
      </c>
      <c r="F72" s="8"/>
      <c r="G72" s="9">
        <f t="shared" ref="G72:G135" si="4">F72*E72</f>
        <v>0</v>
      </c>
      <c r="H72" s="8"/>
      <c r="I72" s="9">
        <f t="shared" ref="I72:I135" si="5">H72*E72</f>
        <v>0</v>
      </c>
      <c r="J72" s="8"/>
      <c r="K72" s="9">
        <f t="shared" ref="K72:K135" si="6">J72*E72</f>
        <v>0</v>
      </c>
      <c r="L72" s="9">
        <f t="shared" ref="L72:L135" si="7">G72+I72+K72</f>
        <v>0</v>
      </c>
    </row>
    <row r="73" spans="1:12" x14ac:dyDescent="0.3">
      <c r="A73" s="12">
        <v>13</v>
      </c>
      <c r="B73" s="6" t="s">
        <v>210</v>
      </c>
      <c r="C73" s="74" t="s">
        <v>11</v>
      </c>
      <c r="D73" s="7"/>
      <c r="E73" s="7">
        <v>145</v>
      </c>
      <c r="F73" s="8"/>
      <c r="G73" s="9">
        <f t="shared" si="4"/>
        <v>0</v>
      </c>
      <c r="H73" s="8"/>
      <c r="I73" s="9">
        <f t="shared" si="5"/>
        <v>0</v>
      </c>
      <c r="J73" s="8"/>
      <c r="K73" s="9">
        <f t="shared" si="6"/>
        <v>0</v>
      </c>
      <c r="L73" s="9">
        <f t="shared" si="7"/>
        <v>0</v>
      </c>
    </row>
    <row r="74" spans="1:12" x14ac:dyDescent="0.3">
      <c r="A74" s="12"/>
      <c r="B74" s="25" t="s">
        <v>10</v>
      </c>
      <c r="C74" s="64" t="s">
        <v>31</v>
      </c>
      <c r="D74" s="16">
        <v>1</v>
      </c>
      <c r="E74" s="16">
        <f>E73*D74</f>
        <v>145</v>
      </c>
      <c r="F74" s="26"/>
      <c r="G74" s="9">
        <f t="shared" si="4"/>
        <v>0</v>
      </c>
      <c r="H74" s="31"/>
      <c r="I74" s="9">
        <f t="shared" si="5"/>
        <v>0</v>
      </c>
      <c r="J74" s="31"/>
      <c r="K74" s="9">
        <f t="shared" si="6"/>
        <v>0</v>
      </c>
      <c r="L74" s="9">
        <f t="shared" si="7"/>
        <v>0</v>
      </c>
    </row>
    <row r="75" spans="1:12" x14ac:dyDescent="0.3">
      <c r="A75" s="12"/>
      <c r="B75" s="85" t="s">
        <v>86</v>
      </c>
      <c r="C75" s="76" t="s">
        <v>11</v>
      </c>
      <c r="D75" s="34">
        <v>0.63</v>
      </c>
      <c r="E75" s="31">
        <f>E73*D75</f>
        <v>91.35</v>
      </c>
      <c r="F75" s="31"/>
      <c r="G75" s="9">
        <f t="shared" si="4"/>
        <v>0</v>
      </c>
      <c r="H75" s="31"/>
      <c r="I75" s="9">
        <f t="shared" si="5"/>
        <v>0</v>
      </c>
      <c r="J75" s="31"/>
      <c r="K75" s="9">
        <f t="shared" si="6"/>
        <v>0</v>
      </c>
      <c r="L75" s="9">
        <f t="shared" si="7"/>
        <v>0</v>
      </c>
    </row>
    <row r="76" spans="1:12" x14ac:dyDescent="0.3">
      <c r="A76" s="12"/>
      <c r="B76" s="58" t="s">
        <v>9</v>
      </c>
      <c r="C76" s="64" t="s">
        <v>0</v>
      </c>
      <c r="D76" s="16">
        <v>1</v>
      </c>
      <c r="E76" s="31">
        <f>E73*D76</f>
        <v>145</v>
      </c>
      <c r="F76" s="31"/>
      <c r="G76" s="9">
        <f t="shared" si="4"/>
        <v>0</v>
      </c>
      <c r="H76" s="31"/>
      <c r="I76" s="9">
        <f t="shared" si="5"/>
        <v>0</v>
      </c>
      <c r="J76" s="31"/>
      <c r="K76" s="9">
        <f t="shared" si="6"/>
        <v>0</v>
      </c>
      <c r="L76" s="9">
        <f t="shared" si="7"/>
        <v>0</v>
      </c>
    </row>
    <row r="77" spans="1:12" ht="27.6" x14ac:dyDescent="0.3">
      <c r="A77" s="12">
        <v>14</v>
      </c>
      <c r="B77" s="6" t="s">
        <v>87</v>
      </c>
      <c r="C77" s="74" t="s">
        <v>30</v>
      </c>
      <c r="D77" s="14"/>
      <c r="E77" s="101">
        <v>23</v>
      </c>
      <c r="F77" s="8"/>
      <c r="G77" s="9">
        <f t="shared" si="4"/>
        <v>0</v>
      </c>
      <c r="H77" s="8"/>
      <c r="I77" s="9">
        <f t="shared" si="5"/>
        <v>0</v>
      </c>
      <c r="J77" s="8"/>
      <c r="K77" s="9">
        <f t="shared" si="6"/>
        <v>0</v>
      </c>
      <c r="L77" s="9">
        <f t="shared" si="7"/>
        <v>0</v>
      </c>
    </row>
    <row r="78" spans="1:12" x14ac:dyDescent="0.3">
      <c r="A78" s="12"/>
      <c r="B78" s="25" t="s">
        <v>10</v>
      </c>
      <c r="C78" s="64" t="s">
        <v>31</v>
      </c>
      <c r="D78" s="16">
        <v>1</v>
      </c>
      <c r="E78" s="16">
        <f>E77*D78</f>
        <v>23</v>
      </c>
      <c r="F78" s="26"/>
      <c r="G78" s="9">
        <f t="shared" si="4"/>
        <v>0</v>
      </c>
      <c r="H78" s="31"/>
      <c r="I78" s="9">
        <f t="shared" si="5"/>
        <v>0</v>
      </c>
      <c r="J78" s="26"/>
      <c r="K78" s="9">
        <f t="shared" si="6"/>
        <v>0</v>
      </c>
      <c r="L78" s="9">
        <f t="shared" si="7"/>
        <v>0</v>
      </c>
    </row>
    <row r="79" spans="1:12" x14ac:dyDescent="0.3">
      <c r="A79" s="12"/>
      <c r="B79" s="27" t="s">
        <v>63</v>
      </c>
      <c r="C79" s="75" t="s">
        <v>54</v>
      </c>
      <c r="D79" s="26">
        <v>0.01</v>
      </c>
      <c r="E79" s="26">
        <f>E77*D79:D1158</f>
        <v>0.23</v>
      </c>
      <c r="F79" s="26"/>
      <c r="G79" s="9">
        <f t="shared" si="4"/>
        <v>0</v>
      </c>
      <c r="H79" s="26"/>
      <c r="I79" s="9">
        <f t="shared" si="5"/>
        <v>0</v>
      </c>
      <c r="J79" s="26"/>
      <c r="K79" s="9">
        <f t="shared" si="6"/>
        <v>0</v>
      </c>
      <c r="L79" s="9">
        <f t="shared" si="7"/>
        <v>0</v>
      </c>
    </row>
    <row r="80" spans="1:12" x14ac:dyDescent="0.3">
      <c r="A80" s="12"/>
      <c r="B80" s="85" t="s">
        <v>86</v>
      </c>
      <c r="C80" s="76" t="s">
        <v>11</v>
      </c>
      <c r="D80" s="34">
        <v>0.02</v>
      </c>
      <c r="E80" s="31">
        <f>E78*D80</f>
        <v>0.46</v>
      </c>
      <c r="F80" s="31"/>
      <c r="G80" s="9">
        <f t="shared" si="4"/>
        <v>0</v>
      </c>
      <c r="H80" s="31"/>
      <c r="I80" s="9">
        <f t="shared" si="5"/>
        <v>0</v>
      </c>
      <c r="J80" s="31"/>
      <c r="K80" s="9">
        <f t="shared" si="6"/>
        <v>0</v>
      </c>
      <c r="L80" s="9">
        <f t="shared" si="7"/>
        <v>0</v>
      </c>
    </row>
    <row r="81" spans="1:12" x14ac:dyDescent="0.3">
      <c r="A81" s="12"/>
      <c r="B81" s="36" t="s">
        <v>2</v>
      </c>
      <c r="C81" s="93" t="s">
        <v>0</v>
      </c>
      <c r="D81" s="11">
        <v>0.2</v>
      </c>
      <c r="E81" s="8">
        <f>E77*D81</f>
        <v>4.6000000000000005</v>
      </c>
      <c r="F81" s="8"/>
      <c r="G81" s="9">
        <f t="shared" si="4"/>
        <v>0</v>
      </c>
      <c r="H81" s="8"/>
      <c r="I81" s="9">
        <f t="shared" si="5"/>
        <v>0</v>
      </c>
      <c r="J81" s="8"/>
      <c r="K81" s="9">
        <f t="shared" si="6"/>
        <v>0</v>
      </c>
      <c r="L81" s="9">
        <f t="shared" si="7"/>
        <v>0</v>
      </c>
    </row>
    <row r="82" spans="1:12" ht="27.6" x14ac:dyDescent="0.3">
      <c r="A82" s="12">
        <v>15</v>
      </c>
      <c r="B82" s="6" t="s">
        <v>92</v>
      </c>
      <c r="C82" s="74" t="s">
        <v>11</v>
      </c>
      <c r="D82" s="7"/>
      <c r="E82" s="7">
        <v>11</v>
      </c>
      <c r="F82" s="8"/>
      <c r="G82" s="9">
        <f t="shared" si="4"/>
        <v>0</v>
      </c>
      <c r="H82" s="8"/>
      <c r="I82" s="9">
        <f t="shared" si="5"/>
        <v>0</v>
      </c>
      <c r="J82" s="8"/>
      <c r="K82" s="9">
        <f t="shared" si="6"/>
        <v>0</v>
      </c>
      <c r="L82" s="9">
        <f t="shared" si="7"/>
        <v>0</v>
      </c>
    </row>
    <row r="83" spans="1:12" x14ac:dyDescent="0.3">
      <c r="A83" s="12"/>
      <c r="B83" s="25" t="s">
        <v>10</v>
      </c>
      <c r="C83" s="64" t="s">
        <v>31</v>
      </c>
      <c r="D83" s="16">
        <v>1</v>
      </c>
      <c r="E83" s="16">
        <f>E82*D83</f>
        <v>11</v>
      </c>
      <c r="F83" s="26"/>
      <c r="G83" s="9">
        <f t="shared" si="4"/>
        <v>0</v>
      </c>
      <c r="H83" s="16"/>
      <c r="I83" s="9">
        <f t="shared" si="5"/>
        <v>0</v>
      </c>
      <c r="J83" s="16"/>
      <c r="K83" s="9">
        <f t="shared" si="6"/>
        <v>0</v>
      </c>
      <c r="L83" s="9">
        <f t="shared" si="7"/>
        <v>0</v>
      </c>
    </row>
    <row r="84" spans="1:12" x14ac:dyDescent="0.3">
      <c r="A84" s="12"/>
      <c r="B84" s="25" t="s">
        <v>91</v>
      </c>
      <c r="C84" s="64" t="s">
        <v>1</v>
      </c>
      <c r="D84" s="16">
        <v>3</v>
      </c>
      <c r="E84" s="31">
        <f>E81*D84</f>
        <v>13.8</v>
      </c>
      <c r="F84" s="31"/>
      <c r="G84" s="9">
        <f t="shared" si="4"/>
        <v>0</v>
      </c>
      <c r="H84" s="31"/>
      <c r="I84" s="9">
        <f t="shared" si="5"/>
        <v>0</v>
      </c>
      <c r="J84" s="31"/>
      <c r="K84" s="9">
        <f t="shared" si="6"/>
        <v>0</v>
      </c>
      <c r="L84" s="9">
        <f t="shared" si="7"/>
        <v>0</v>
      </c>
    </row>
    <row r="85" spans="1:12" x14ac:dyDescent="0.3">
      <c r="A85" s="12"/>
      <c r="B85" s="86" t="s">
        <v>88</v>
      </c>
      <c r="C85" s="64" t="s">
        <v>1</v>
      </c>
      <c r="D85" s="16">
        <v>2</v>
      </c>
      <c r="E85" s="31">
        <f>E82*D85</f>
        <v>22</v>
      </c>
      <c r="F85" s="31"/>
      <c r="G85" s="9">
        <f t="shared" si="4"/>
        <v>0</v>
      </c>
      <c r="H85" s="31"/>
      <c r="I85" s="9">
        <f t="shared" si="5"/>
        <v>0</v>
      </c>
      <c r="J85" s="31"/>
      <c r="K85" s="9">
        <f t="shared" si="6"/>
        <v>0</v>
      </c>
      <c r="L85" s="9">
        <f t="shared" si="7"/>
        <v>0</v>
      </c>
    </row>
    <row r="86" spans="1:12" x14ac:dyDescent="0.3">
      <c r="A86" s="12"/>
      <c r="B86" s="32" t="s">
        <v>89</v>
      </c>
      <c r="C86" s="64" t="s">
        <v>1</v>
      </c>
      <c r="D86" s="16">
        <v>0.63</v>
      </c>
      <c r="E86" s="31">
        <f>E82*D86</f>
        <v>6.93</v>
      </c>
      <c r="F86" s="31"/>
      <c r="G86" s="9">
        <f t="shared" si="4"/>
        <v>0</v>
      </c>
      <c r="H86" s="31"/>
      <c r="I86" s="9">
        <f t="shared" si="5"/>
        <v>0</v>
      </c>
      <c r="J86" s="31"/>
      <c r="K86" s="9">
        <f t="shared" si="6"/>
        <v>0</v>
      </c>
      <c r="L86" s="9">
        <f t="shared" si="7"/>
        <v>0</v>
      </c>
    </row>
    <row r="87" spans="1:12" x14ac:dyDescent="0.3">
      <c r="A87" s="12"/>
      <c r="B87" s="32" t="s">
        <v>90</v>
      </c>
      <c r="C87" s="64" t="s">
        <v>1</v>
      </c>
      <c r="D87" s="16">
        <v>0.12</v>
      </c>
      <c r="E87" s="31">
        <f>E82*D87</f>
        <v>1.3199999999999998</v>
      </c>
      <c r="F87" s="31"/>
      <c r="G87" s="9">
        <f t="shared" si="4"/>
        <v>0</v>
      </c>
      <c r="H87" s="31"/>
      <c r="I87" s="9">
        <f t="shared" si="5"/>
        <v>0</v>
      </c>
      <c r="J87" s="31"/>
      <c r="K87" s="9">
        <f t="shared" si="6"/>
        <v>0</v>
      </c>
      <c r="L87" s="9">
        <f t="shared" si="7"/>
        <v>0</v>
      </c>
    </row>
    <row r="88" spans="1:12" x14ac:dyDescent="0.3">
      <c r="A88" s="12"/>
      <c r="B88" s="33" t="s">
        <v>14</v>
      </c>
      <c r="C88" s="76" t="s">
        <v>12</v>
      </c>
      <c r="D88" s="99"/>
      <c r="E88" s="26">
        <v>5</v>
      </c>
      <c r="F88" s="26"/>
      <c r="G88" s="9">
        <f t="shared" si="4"/>
        <v>0</v>
      </c>
      <c r="H88" s="34"/>
      <c r="I88" s="9">
        <f t="shared" si="5"/>
        <v>0</v>
      </c>
      <c r="J88" s="34"/>
      <c r="K88" s="9">
        <f t="shared" si="6"/>
        <v>0</v>
      </c>
      <c r="L88" s="9">
        <f t="shared" si="7"/>
        <v>0</v>
      </c>
    </row>
    <row r="89" spans="1:12" x14ac:dyDescent="0.3">
      <c r="A89" s="12"/>
      <c r="B89" s="87" t="s">
        <v>15</v>
      </c>
      <c r="C89" s="64" t="s">
        <v>13</v>
      </c>
      <c r="D89" s="16"/>
      <c r="E89" s="31">
        <v>3</v>
      </c>
      <c r="F89" s="31"/>
      <c r="G89" s="9">
        <f t="shared" si="4"/>
        <v>0</v>
      </c>
      <c r="H89" s="31"/>
      <c r="I89" s="9">
        <f t="shared" si="5"/>
        <v>0</v>
      </c>
      <c r="J89" s="31"/>
      <c r="K89" s="9">
        <f t="shared" si="6"/>
        <v>0</v>
      </c>
      <c r="L89" s="9">
        <f t="shared" si="7"/>
        <v>0</v>
      </c>
    </row>
    <row r="90" spans="1:12" x14ac:dyDescent="0.3">
      <c r="A90" s="12"/>
      <c r="B90" s="87" t="s">
        <v>16</v>
      </c>
      <c r="C90" s="64" t="s">
        <v>0</v>
      </c>
      <c r="D90" s="16">
        <v>0.5</v>
      </c>
      <c r="E90" s="31">
        <f>E82*D90</f>
        <v>5.5</v>
      </c>
      <c r="F90" s="31"/>
      <c r="G90" s="9">
        <f t="shared" si="4"/>
        <v>0</v>
      </c>
      <c r="H90" s="31"/>
      <c r="I90" s="9">
        <f t="shared" si="5"/>
        <v>0</v>
      </c>
      <c r="J90" s="31"/>
      <c r="K90" s="9">
        <f t="shared" si="6"/>
        <v>0</v>
      </c>
      <c r="L90" s="9">
        <f t="shared" si="7"/>
        <v>0</v>
      </c>
    </row>
    <row r="91" spans="1:12" ht="27.6" x14ac:dyDescent="0.3">
      <c r="A91" s="12">
        <v>16</v>
      </c>
      <c r="B91" s="6" t="s">
        <v>93</v>
      </c>
      <c r="C91" s="74" t="s">
        <v>11</v>
      </c>
      <c r="D91" s="7"/>
      <c r="E91" s="7">
        <v>22</v>
      </c>
      <c r="F91" s="8"/>
      <c r="G91" s="9">
        <f t="shared" si="4"/>
        <v>0</v>
      </c>
      <c r="H91" s="8"/>
      <c r="I91" s="9">
        <f t="shared" si="5"/>
        <v>0</v>
      </c>
      <c r="J91" s="8"/>
      <c r="K91" s="9">
        <f t="shared" si="6"/>
        <v>0</v>
      </c>
      <c r="L91" s="9">
        <f t="shared" si="7"/>
        <v>0</v>
      </c>
    </row>
    <row r="92" spans="1:12" x14ac:dyDescent="0.3">
      <c r="A92" s="12"/>
      <c r="B92" s="25" t="s">
        <v>10</v>
      </c>
      <c r="C92" s="64" t="s">
        <v>31</v>
      </c>
      <c r="D92" s="16">
        <v>1</v>
      </c>
      <c r="E92" s="16">
        <f>E91*D92</f>
        <v>22</v>
      </c>
      <c r="F92" s="26"/>
      <c r="G92" s="9">
        <f t="shared" si="4"/>
        <v>0</v>
      </c>
      <c r="H92" s="16"/>
      <c r="I92" s="9">
        <f t="shared" si="5"/>
        <v>0</v>
      </c>
      <c r="J92" s="16"/>
      <c r="K92" s="9">
        <f t="shared" si="6"/>
        <v>0</v>
      </c>
      <c r="L92" s="9">
        <f t="shared" si="7"/>
        <v>0</v>
      </c>
    </row>
    <row r="93" spans="1:12" x14ac:dyDescent="0.3">
      <c r="A93" s="12"/>
      <c r="B93" s="86" t="s">
        <v>102</v>
      </c>
      <c r="C93" s="64" t="s">
        <v>31</v>
      </c>
      <c r="D93" s="16">
        <v>1.1000000000000001</v>
      </c>
      <c r="E93" s="31">
        <f>E91*D93</f>
        <v>24.200000000000003</v>
      </c>
      <c r="F93" s="31"/>
      <c r="G93" s="9">
        <f t="shared" si="4"/>
        <v>0</v>
      </c>
      <c r="H93" s="31"/>
      <c r="I93" s="9">
        <f t="shared" si="5"/>
        <v>0</v>
      </c>
      <c r="J93" s="31"/>
      <c r="K93" s="9">
        <f t="shared" si="6"/>
        <v>0</v>
      </c>
      <c r="L93" s="9">
        <f t="shared" si="7"/>
        <v>0</v>
      </c>
    </row>
    <row r="94" spans="1:12" x14ac:dyDescent="0.3">
      <c r="A94" s="12"/>
      <c r="B94" s="32" t="s">
        <v>80</v>
      </c>
      <c r="C94" s="64" t="s">
        <v>17</v>
      </c>
      <c r="D94" s="16">
        <v>1</v>
      </c>
      <c r="E94" s="31">
        <f>E91*D94</f>
        <v>22</v>
      </c>
      <c r="F94" s="31"/>
      <c r="G94" s="9">
        <f t="shared" si="4"/>
        <v>0</v>
      </c>
      <c r="H94" s="31"/>
      <c r="I94" s="9">
        <f t="shared" si="5"/>
        <v>0</v>
      </c>
      <c r="J94" s="31"/>
      <c r="K94" s="9">
        <f t="shared" si="6"/>
        <v>0</v>
      </c>
      <c r="L94" s="9">
        <f t="shared" si="7"/>
        <v>0</v>
      </c>
    </row>
    <row r="95" spans="1:12" x14ac:dyDescent="0.3">
      <c r="A95" s="12"/>
      <c r="B95" s="32" t="s">
        <v>94</v>
      </c>
      <c r="C95" s="64" t="s">
        <v>1</v>
      </c>
      <c r="D95" s="16">
        <v>0.45</v>
      </c>
      <c r="E95" s="31">
        <f>E91*D95</f>
        <v>9.9</v>
      </c>
      <c r="F95" s="31"/>
      <c r="G95" s="9">
        <f t="shared" si="4"/>
        <v>0</v>
      </c>
      <c r="H95" s="31"/>
      <c r="I95" s="9">
        <f t="shared" si="5"/>
        <v>0</v>
      </c>
      <c r="J95" s="31"/>
      <c r="K95" s="9">
        <f t="shared" si="6"/>
        <v>0</v>
      </c>
      <c r="L95" s="9">
        <f t="shared" si="7"/>
        <v>0</v>
      </c>
    </row>
    <row r="96" spans="1:12" x14ac:dyDescent="0.3">
      <c r="A96" s="12"/>
      <c r="B96" s="87" t="s">
        <v>16</v>
      </c>
      <c r="C96" s="64" t="s">
        <v>0</v>
      </c>
      <c r="D96" s="16">
        <v>0.5</v>
      </c>
      <c r="E96" s="31">
        <f>E91*D96</f>
        <v>11</v>
      </c>
      <c r="F96" s="31"/>
      <c r="G96" s="9">
        <f t="shared" si="4"/>
        <v>0</v>
      </c>
      <c r="H96" s="31"/>
      <c r="I96" s="9">
        <f t="shared" si="5"/>
        <v>0</v>
      </c>
      <c r="J96" s="31"/>
      <c r="K96" s="9">
        <f t="shared" si="6"/>
        <v>0</v>
      </c>
      <c r="L96" s="9">
        <f t="shared" si="7"/>
        <v>0</v>
      </c>
    </row>
    <row r="97" spans="1:12" x14ac:dyDescent="0.3">
      <c r="A97" s="65" t="s">
        <v>98</v>
      </c>
      <c r="B97" s="67" t="s">
        <v>95</v>
      </c>
      <c r="C97" s="74" t="s">
        <v>30</v>
      </c>
      <c r="D97" s="98"/>
      <c r="E97" s="68">
        <v>11</v>
      </c>
      <c r="F97" s="69"/>
      <c r="G97" s="9">
        <f t="shared" si="4"/>
        <v>0</v>
      </c>
      <c r="H97" s="26"/>
      <c r="I97" s="9">
        <f t="shared" si="5"/>
        <v>0</v>
      </c>
      <c r="J97" s="26"/>
      <c r="K97" s="9">
        <f t="shared" si="6"/>
        <v>0</v>
      </c>
      <c r="L97" s="9">
        <f t="shared" si="7"/>
        <v>0</v>
      </c>
    </row>
    <row r="98" spans="1:12" x14ac:dyDescent="0.3">
      <c r="A98" s="65"/>
      <c r="B98" s="25" t="s">
        <v>10</v>
      </c>
      <c r="C98" s="64" t="s">
        <v>30</v>
      </c>
      <c r="D98" s="16">
        <v>1</v>
      </c>
      <c r="E98" s="16">
        <f>E97*D98</f>
        <v>11</v>
      </c>
      <c r="F98" s="26"/>
      <c r="G98" s="9">
        <f t="shared" si="4"/>
        <v>0</v>
      </c>
      <c r="H98" s="26"/>
      <c r="I98" s="9">
        <f t="shared" si="5"/>
        <v>0</v>
      </c>
      <c r="J98" s="26"/>
      <c r="K98" s="9">
        <f t="shared" si="6"/>
        <v>0</v>
      </c>
      <c r="L98" s="9">
        <f t="shared" si="7"/>
        <v>0</v>
      </c>
    </row>
    <row r="99" spans="1:12" x14ac:dyDescent="0.3">
      <c r="A99" s="65"/>
      <c r="B99" s="27" t="s">
        <v>104</v>
      </c>
      <c r="C99" s="64" t="s">
        <v>30</v>
      </c>
      <c r="D99" s="26">
        <v>1.1000000000000001</v>
      </c>
      <c r="E99" s="26">
        <f>D99*E97</f>
        <v>12.100000000000001</v>
      </c>
      <c r="F99" s="26"/>
      <c r="G99" s="9">
        <f t="shared" si="4"/>
        <v>0</v>
      </c>
      <c r="H99" s="26"/>
      <c r="I99" s="9">
        <f t="shared" si="5"/>
        <v>0</v>
      </c>
      <c r="J99" s="26"/>
      <c r="K99" s="9">
        <f t="shared" si="6"/>
        <v>0</v>
      </c>
      <c r="L99" s="9">
        <f t="shared" si="7"/>
        <v>0</v>
      </c>
    </row>
    <row r="100" spans="1:12" x14ac:dyDescent="0.3">
      <c r="A100" s="65"/>
      <c r="B100" s="27" t="s">
        <v>96</v>
      </c>
      <c r="C100" s="75" t="s">
        <v>12</v>
      </c>
      <c r="D100" s="26">
        <v>0.2</v>
      </c>
      <c r="E100" s="100">
        <f>E97*D100</f>
        <v>2.2000000000000002</v>
      </c>
      <c r="F100" s="26"/>
      <c r="G100" s="9">
        <f t="shared" si="4"/>
        <v>0</v>
      </c>
      <c r="H100" s="26"/>
      <c r="I100" s="9">
        <f t="shared" si="5"/>
        <v>0</v>
      </c>
      <c r="J100" s="26"/>
      <c r="K100" s="9">
        <f t="shared" si="6"/>
        <v>0</v>
      </c>
      <c r="L100" s="9">
        <f t="shared" si="7"/>
        <v>0</v>
      </c>
    </row>
    <row r="101" spans="1:12" x14ac:dyDescent="0.3">
      <c r="A101" s="65"/>
      <c r="B101" s="27" t="s">
        <v>80</v>
      </c>
      <c r="C101" s="75" t="s">
        <v>17</v>
      </c>
      <c r="D101" s="26">
        <v>5</v>
      </c>
      <c r="E101" s="26">
        <f>E98*D101</f>
        <v>55</v>
      </c>
      <c r="F101" s="26"/>
      <c r="G101" s="9">
        <f t="shared" si="4"/>
        <v>0</v>
      </c>
      <c r="H101" s="26"/>
      <c r="I101" s="9">
        <f t="shared" si="5"/>
        <v>0</v>
      </c>
      <c r="J101" s="26"/>
      <c r="K101" s="9">
        <f t="shared" si="6"/>
        <v>0</v>
      </c>
      <c r="L101" s="9">
        <f t="shared" si="7"/>
        <v>0</v>
      </c>
    </row>
    <row r="102" spans="1:12" x14ac:dyDescent="0.3">
      <c r="A102" s="65"/>
      <c r="B102" s="27" t="s">
        <v>9</v>
      </c>
      <c r="C102" s="75" t="s">
        <v>0</v>
      </c>
      <c r="D102" s="26">
        <v>0.53</v>
      </c>
      <c r="E102" s="26">
        <f>E97*D102</f>
        <v>5.83</v>
      </c>
      <c r="F102" s="26"/>
      <c r="G102" s="9">
        <f t="shared" si="4"/>
        <v>0</v>
      </c>
      <c r="H102" s="26"/>
      <c r="I102" s="9">
        <f t="shared" si="5"/>
        <v>0</v>
      </c>
      <c r="J102" s="26"/>
      <c r="K102" s="9">
        <f t="shared" si="6"/>
        <v>0</v>
      </c>
      <c r="L102" s="9">
        <f t="shared" si="7"/>
        <v>0</v>
      </c>
    </row>
    <row r="103" spans="1:12" ht="27.6" x14ac:dyDescent="0.3">
      <c r="A103" s="12">
        <v>18</v>
      </c>
      <c r="B103" s="67" t="s">
        <v>97</v>
      </c>
      <c r="C103" s="74" t="s">
        <v>11</v>
      </c>
      <c r="D103" s="98"/>
      <c r="E103" s="68">
        <v>1.1000000000000001</v>
      </c>
      <c r="F103" s="69"/>
      <c r="G103" s="9">
        <f t="shared" si="4"/>
        <v>0</v>
      </c>
      <c r="H103" s="26"/>
      <c r="I103" s="9">
        <f t="shared" si="5"/>
        <v>0</v>
      </c>
      <c r="J103" s="26"/>
      <c r="K103" s="9">
        <f t="shared" si="6"/>
        <v>0</v>
      </c>
      <c r="L103" s="9">
        <f t="shared" si="7"/>
        <v>0</v>
      </c>
    </row>
    <row r="104" spans="1:12" x14ac:dyDescent="0.3">
      <c r="A104" s="12"/>
      <c r="B104" s="25" t="s">
        <v>10</v>
      </c>
      <c r="C104" s="64" t="s">
        <v>31</v>
      </c>
      <c r="D104" s="16">
        <v>1</v>
      </c>
      <c r="E104" s="16">
        <f>E103*D104</f>
        <v>1.1000000000000001</v>
      </c>
      <c r="F104" s="26"/>
      <c r="G104" s="9">
        <f t="shared" si="4"/>
        <v>0</v>
      </c>
      <c r="H104" s="26"/>
      <c r="I104" s="9">
        <f t="shared" si="5"/>
        <v>0</v>
      </c>
      <c r="J104" s="26"/>
      <c r="K104" s="9">
        <f t="shared" si="6"/>
        <v>0</v>
      </c>
      <c r="L104" s="9">
        <f t="shared" si="7"/>
        <v>0</v>
      </c>
    </row>
    <row r="105" spans="1:12" x14ac:dyDescent="0.3">
      <c r="A105" s="12"/>
      <c r="B105" s="27" t="s">
        <v>103</v>
      </c>
      <c r="C105" s="64" t="s">
        <v>31</v>
      </c>
      <c r="D105" s="26">
        <v>1.2</v>
      </c>
      <c r="E105" s="26">
        <f>D105*E103</f>
        <v>1.32</v>
      </c>
      <c r="F105" s="26"/>
      <c r="G105" s="9">
        <f t="shared" si="4"/>
        <v>0</v>
      </c>
      <c r="H105" s="26"/>
      <c r="I105" s="9">
        <f t="shared" si="5"/>
        <v>0</v>
      </c>
      <c r="J105" s="26"/>
      <c r="K105" s="9">
        <f t="shared" si="6"/>
        <v>0</v>
      </c>
      <c r="L105" s="9">
        <f t="shared" si="7"/>
        <v>0</v>
      </c>
    </row>
    <row r="106" spans="1:12" x14ac:dyDescent="0.3">
      <c r="A106" s="12"/>
      <c r="B106" s="27" t="s">
        <v>80</v>
      </c>
      <c r="C106" s="75" t="s">
        <v>17</v>
      </c>
      <c r="D106" s="26"/>
      <c r="E106" s="26">
        <v>8</v>
      </c>
      <c r="F106" s="26"/>
      <c r="G106" s="9">
        <f t="shared" si="4"/>
        <v>0</v>
      </c>
      <c r="H106" s="26"/>
      <c r="I106" s="9">
        <f t="shared" si="5"/>
        <v>0</v>
      </c>
      <c r="J106" s="26"/>
      <c r="K106" s="9">
        <f t="shared" si="6"/>
        <v>0</v>
      </c>
      <c r="L106" s="9">
        <f t="shared" si="7"/>
        <v>0</v>
      </c>
    </row>
    <row r="107" spans="1:12" x14ac:dyDescent="0.3">
      <c r="A107" s="12"/>
      <c r="B107" s="27" t="s">
        <v>9</v>
      </c>
      <c r="C107" s="75" t="s">
        <v>0</v>
      </c>
      <c r="D107" s="26">
        <v>0.53</v>
      </c>
      <c r="E107" s="26">
        <f>E103*D107</f>
        <v>0.58300000000000007</v>
      </c>
      <c r="F107" s="26"/>
      <c r="G107" s="9">
        <f t="shared" si="4"/>
        <v>0</v>
      </c>
      <c r="H107" s="26"/>
      <c r="I107" s="9">
        <f t="shared" si="5"/>
        <v>0</v>
      </c>
      <c r="J107" s="26"/>
      <c r="K107" s="9">
        <f t="shared" si="6"/>
        <v>0</v>
      </c>
      <c r="L107" s="9">
        <f t="shared" si="7"/>
        <v>0</v>
      </c>
    </row>
    <row r="108" spans="1:12" ht="27.6" x14ac:dyDescent="0.3">
      <c r="A108" s="65" t="s">
        <v>99</v>
      </c>
      <c r="B108" s="67" t="s">
        <v>100</v>
      </c>
      <c r="C108" s="74" t="s">
        <v>30</v>
      </c>
      <c r="D108" s="98"/>
      <c r="E108" s="68">
        <v>12</v>
      </c>
      <c r="F108" s="69"/>
      <c r="G108" s="9">
        <f t="shared" si="4"/>
        <v>0</v>
      </c>
      <c r="H108" s="26"/>
      <c r="I108" s="9">
        <f t="shared" si="5"/>
        <v>0</v>
      </c>
      <c r="J108" s="26"/>
      <c r="K108" s="9">
        <f t="shared" si="6"/>
        <v>0</v>
      </c>
      <c r="L108" s="9">
        <f t="shared" si="7"/>
        <v>0</v>
      </c>
    </row>
    <row r="109" spans="1:12" x14ac:dyDescent="0.3">
      <c r="A109" s="65"/>
      <c r="B109" s="25" t="s">
        <v>10</v>
      </c>
      <c r="C109" s="64" t="s">
        <v>30</v>
      </c>
      <c r="D109" s="16">
        <v>1</v>
      </c>
      <c r="E109" s="16">
        <f>E108*D109</f>
        <v>12</v>
      </c>
      <c r="F109" s="26"/>
      <c r="G109" s="9">
        <f t="shared" si="4"/>
        <v>0</v>
      </c>
      <c r="H109" s="26"/>
      <c r="I109" s="9">
        <f t="shared" si="5"/>
        <v>0</v>
      </c>
      <c r="J109" s="26"/>
      <c r="K109" s="9">
        <f t="shared" si="6"/>
        <v>0</v>
      </c>
      <c r="L109" s="9">
        <f t="shared" si="7"/>
        <v>0</v>
      </c>
    </row>
    <row r="110" spans="1:12" x14ac:dyDescent="0.3">
      <c r="A110" s="65"/>
      <c r="B110" s="27" t="s">
        <v>101</v>
      </c>
      <c r="C110" s="64" t="s">
        <v>30</v>
      </c>
      <c r="D110" s="26">
        <v>1.1000000000000001</v>
      </c>
      <c r="E110" s="26">
        <f>D110*E108</f>
        <v>13.200000000000001</v>
      </c>
      <c r="F110" s="26"/>
      <c r="G110" s="9">
        <f t="shared" si="4"/>
        <v>0</v>
      </c>
      <c r="H110" s="26"/>
      <c r="I110" s="9">
        <f t="shared" si="5"/>
        <v>0</v>
      </c>
      <c r="J110" s="26"/>
      <c r="K110" s="9">
        <f t="shared" si="6"/>
        <v>0</v>
      </c>
      <c r="L110" s="9">
        <f t="shared" si="7"/>
        <v>0</v>
      </c>
    </row>
    <row r="111" spans="1:12" x14ac:dyDescent="0.3">
      <c r="A111" s="65"/>
      <c r="B111" s="27" t="s">
        <v>96</v>
      </c>
      <c r="C111" s="75" t="s">
        <v>12</v>
      </c>
      <c r="D111" s="26">
        <v>0.2</v>
      </c>
      <c r="E111" s="100">
        <v>3</v>
      </c>
      <c r="F111" s="26"/>
      <c r="G111" s="9">
        <f t="shared" si="4"/>
        <v>0</v>
      </c>
      <c r="H111" s="26"/>
      <c r="I111" s="9">
        <f t="shared" si="5"/>
        <v>0</v>
      </c>
      <c r="J111" s="26"/>
      <c r="K111" s="9">
        <f t="shared" si="6"/>
        <v>0</v>
      </c>
      <c r="L111" s="9">
        <f t="shared" si="7"/>
        <v>0</v>
      </c>
    </row>
    <row r="112" spans="1:12" x14ac:dyDescent="0.3">
      <c r="A112" s="65"/>
      <c r="B112" s="27" t="s">
        <v>80</v>
      </c>
      <c r="C112" s="75" t="s">
        <v>17</v>
      </c>
      <c r="D112" s="26">
        <v>2</v>
      </c>
      <c r="E112" s="26">
        <f>E109*D112</f>
        <v>24</v>
      </c>
      <c r="F112" s="26"/>
      <c r="G112" s="9">
        <f t="shared" si="4"/>
        <v>0</v>
      </c>
      <c r="H112" s="26"/>
      <c r="I112" s="9">
        <f t="shared" si="5"/>
        <v>0</v>
      </c>
      <c r="J112" s="26"/>
      <c r="K112" s="9">
        <f t="shared" si="6"/>
        <v>0</v>
      </c>
      <c r="L112" s="9">
        <f t="shared" si="7"/>
        <v>0</v>
      </c>
    </row>
    <row r="113" spans="1:12" x14ac:dyDescent="0.3">
      <c r="A113" s="65"/>
      <c r="B113" s="27" t="s">
        <v>9</v>
      </c>
      <c r="C113" s="75" t="s">
        <v>0</v>
      </c>
      <c r="D113" s="26">
        <v>0.7</v>
      </c>
      <c r="E113" s="26">
        <f>E108*D113</f>
        <v>8.3999999999999986</v>
      </c>
      <c r="F113" s="26"/>
      <c r="G113" s="9">
        <f t="shared" si="4"/>
        <v>0</v>
      </c>
      <c r="H113" s="26"/>
      <c r="I113" s="9">
        <f t="shared" si="5"/>
        <v>0</v>
      </c>
      <c r="J113" s="26"/>
      <c r="K113" s="9">
        <f t="shared" si="6"/>
        <v>0</v>
      </c>
      <c r="L113" s="9">
        <f t="shared" si="7"/>
        <v>0</v>
      </c>
    </row>
    <row r="114" spans="1:12" x14ac:dyDescent="0.3">
      <c r="A114" s="65" t="s">
        <v>105</v>
      </c>
      <c r="B114" s="67" t="s">
        <v>135</v>
      </c>
      <c r="C114" s="74" t="s">
        <v>30</v>
      </c>
      <c r="D114" s="98"/>
      <c r="E114" s="68">
        <v>45</v>
      </c>
      <c r="F114" s="69"/>
      <c r="G114" s="9">
        <f t="shared" si="4"/>
        <v>0</v>
      </c>
      <c r="H114" s="26"/>
      <c r="I114" s="9">
        <f t="shared" si="5"/>
        <v>0</v>
      </c>
      <c r="J114" s="26"/>
      <c r="K114" s="9">
        <f t="shared" si="6"/>
        <v>0</v>
      </c>
      <c r="L114" s="9">
        <f t="shared" si="7"/>
        <v>0</v>
      </c>
    </row>
    <row r="115" spans="1:12" x14ac:dyDescent="0.3">
      <c r="A115" s="65"/>
      <c r="B115" s="25" t="s">
        <v>10</v>
      </c>
      <c r="C115" s="64" t="s">
        <v>30</v>
      </c>
      <c r="D115" s="16">
        <v>1</v>
      </c>
      <c r="E115" s="16">
        <f>E114*D115</f>
        <v>45</v>
      </c>
      <c r="F115" s="26"/>
      <c r="G115" s="9">
        <f t="shared" si="4"/>
        <v>0</v>
      </c>
      <c r="H115" s="26"/>
      <c r="I115" s="9">
        <f t="shared" si="5"/>
        <v>0</v>
      </c>
      <c r="J115" s="26"/>
      <c r="K115" s="9">
        <f t="shared" si="6"/>
        <v>0</v>
      </c>
      <c r="L115" s="9">
        <f t="shared" si="7"/>
        <v>0</v>
      </c>
    </row>
    <row r="116" spans="1:12" x14ac:dyDescent="0.3">
      <c r="A116" s="65"/>
      <c r="B116" s="27" t="s">
        <v>106</v>
      </c>
      <c r="C116" s="64" t="s">
        <v>30</v>
      </c>
      <c r="D116" s="26">
        <v>1.1000000000000001</v>
      </c>
      <c r="E116" s="26">
        <f>D116*E114</f>
        <v>49.500000000000007</v>
      </c>
      <c r="F116" s="26"/>
      <c r="G116" s="9">
        <f t="shared" si="4"/>
        <v>0</v>
      </c>
      <c r="H116" s="26"/>
      <c r="I116" s="9">
        <f t="shared" si="5"/>
        <v>0</v>
      </c>
      <c r="J116" s="26"/>
      <c r="K116" s="9">
        <f t="shared" si="6"/>
        <v>0</v>
      </c>
      <c r="L116" s="9">
        <f t="shared" si="7"/>
        <v>0</v>
      </c>
    </row>
    <row r="117" spans="1:12" x14ac:dyDescent="0.3">
      <c r="A117" s="65"/>
      <c r="B117" s="27" t="s">
        <v>108</v>
      </c>
      <c r="C117" s="75" t="s">
        <v>12</v>
      </c>
      <c r="D117" s="26"/>
      <c r="E117" s="100">
        <v>4</v>
      </c>
      <c r="F117" s="26"/>
      <c r="G117" s="9">
        <f t="shared" si="4"/>
        <v>0</v>
      </c>
      <c r="H117" s="26"/>
      <c r="I117" s="9">
        <f t="shared" si="5"/>
        <v>0</v>
      </c>
      <c r="J117" s="26"/>
      <c r="K117" s="9">
        <f t="shared" si="6"/>
        <v>0</v>
      </c>
      <c r="L117" s="9">
        <f t="shared" si="7"/>
        <v>0</v>
      </c>
    </row>
    <row r="118" spans="1:12" x14ac:dyDescent="0.3">
      <c r="A118" s="65"/>
      <c r="B118" s="27" t="s">
        <v>107</v>
      </c>
      <c r="C118" s="75" t="s">
        <v>12</v>
      </c>
      <c r="D118" s="26">
        <v>2</v>
      </c>
      <c r="E118" s="100">
        <f>E114*D118</f>
        <v>90</v>
      </c>
      <c r="F118" s="26"/>
      <c r="G118" s="9">
        <f t="shared" si="4"/>
        <v>0</v>
      </c>
      <c r="H118" s="26"/>
      <c r="I118" s="9">
        <f t="shared" si="5"/>
        <v>0</v>
      </c>
      <c r="J118" s="26"/>
      <c r="K118" s="9">
        <f t="shared" si="6"/>
        <v>0</v>
      </c>
      <c r="L118" s="9">
        <f t="shared" si="7"/>
        <v>0</v>
      </c>
    </row>
    <row r="119" spans="1:12" x14ac:dyDescent="0.3">
      <c r="A119" s="65"/>
      <c r="B119" s="27" t="s">
        <v>96</v>
      </c>
      <c r="C119" s="75" t="s">
        <v>12</v>
      </c>
      <c r="D119" s="26">
        <v>0.2</v>
      </c>
      <c r="E119" s="100">
        <v>4</v>
      </c>
      <c r="F119" s="26"/>
      <c r="G119" s="9">
        <f t="shared" si="4"/>
        <v>0</v>
      </c>
      <c r="H119" s="26"/>
      <c r="I119" s="9">
        <f t="shared" si="5"/>
        <v>0</v>
      </c>
      <c r="J119" s="26"/>
      <c r="K119" s="9">
        <f t="shared" si="6"/>
        <v>0</v>
      </c>
      <c r="L119" s="9">
        <f t="shared" si="7"/>
        <v>0</v>
      </c>
    </row>
    <row r="120" spans="1:12" x14ac:dyDescent="0.3">
      <c r="A120" s="65"/>
      <c r="B120" s="27" t="s">
        <v>80</v>
      </c>
      <c r="C120" s="75" t="s">
        <v>17</v>
      </c>
      <c r="D120" s="26">
        <v>0.8</v>
      </c>
      <c r="E120" s="26">
        <f>E115*D120</f>
        <v>36</v>
      </c>
      <c r="F120" s="26"/>
      <c r="G120" s="9">
        <f t="shared" si="4"/>
        <v>0</v>
      </c>
      <c r="H120" s="26"/>
      <c r="I120" s="9">
        <f t="shared" si="5"/>
        <v>0</v>
      </c>
      <c r="J120" s="26"/>
      <c r="K120" s="9">
        <f t="shared" si="6"/>
        <v>0</v>
      </c>
      <c r="L120" s="9">
        <f t="shared" si="7"/>
        <v>0</v>
      </c>
    </row>
    <row r="121" spans="1:12" x14ac:dyDescent="0.3">
      <c r="A121" s="65"/>
      <c r="B121" s="27" t="s">
        <v>9</v>
      </c>
      <c r="C121" s="75" t="s">
        <v>0</v>
      </c>
      <c r="D121" s="26">
        <v>0.53</v>
      </c>
      <c r="E121" s="26">
        <f>E114*D121</f>
        <v>23.85</v>
      </c>
      <c r="F121" s="26"/>
      <c r="G121" s="9">
        <f t="shared" si="4"/>
        <v>0</v>
      </c>
      <c r="H121" s="26"/>
      <c r="I121" s="9">
        <f t="shared" si="5"/>
        <v>0</v>
      </c>
      <c r="J121" s="26"/>
      <c r="K121" s="9">
        <f t="shared" si="6"/>
        <v>0</v>
      </c>
      <c r="L121" s="9">
        <f t="shared" si="7"/>
        <v>0</v>
      </c>
    </row>
    <row r="122" spans="1:12" x14ac:dyDescent="0.3">
      <c r="A122" s="65" t="s">
        <v>111</v>
      </c>
      <c r="B122" s="67" t="s">
        <v>109</v>
      </c>
      <c r="C122" s="74" t="s">
        <v>30</v>
      </c>
      <c r="D122" s="98"/>
      <c r="E122" s="68">
        <v>8</v>
      </c>
      <c r="F122" s="69"/>
      <c r="G122" s="9">
        <f t="shared" si="4"/>
        <v>0</v>
      </c>
      <c r="H122" s="26"/>
      <c r="I122" s="9">
        <f t="shared" si="5"/>
        <v>0</v>
      </c>
      <c r="J122" s="26"/>
      <c r="K122" s="9">
        <f t="shared" si="6"/>
        <v>0</v>
      </c>
      <c r="L122" s="9">
        <f t="shared" si="7"/>
        <v>0</v>
      </c>
    </row>
    <row r="123" spans="1:12" x14ac:dyDescent="0.3">
      <c r="A123" s="65"/>
      <c r="B123" s="25" t="s">
        <v>10</v>
      </c>
      <c r="C123" s="64" t="s">
        <v>30</v>
      </c>
      <c r="D123" s="16">
        <v>1</v>
      </c>
      <c r="E123" s="16">
        <f>E122*D123</f>
        <v>8</v>
      </c>
      <c r="F123" s="26"/>
      <c r="G123" s="9">
        <f t="shared" si="4"/>
        <v>0</v>
      </c>
      <c r="H123" s="26"/>
      <c r="I123" s="9">
        <f t="shared" si="5"/>
        <v>0</v>
      </c>
      <c r="J123" s="26"/>
      <c r="K123" s="9">
        <f t="shared" si="6"/>
        <v>0</v>
      </c>
      <c r="L123" s="9">
        <f t="shared" si="7"/>
        <v>0</v>
      </c>
    </row>
    <row r="124" spans="1:12" x14ac:dyDescent="0.3">
      <c r="A124" s="65"/>
      <c r="B124" s="27" t="s">
        <v>110</v>
      </c>
      <c r="C124" s="64" t="s">
        <v>30</v>
      </c>
      <c r="D124" s="26">
        <v>1.1000000000000001</v>
      </c>
      <c r="E124" s="26">
        <f>D124*E122</f>
        <v>8.8000000000000007</v>
      </c>
      <c r="F124" s="26"/>
      <c r="G124" s="9">
        <f t="shared" si="4"/>
        <v>0</v>
      </c>
      <c r="H124" s="26"/>
      <c r="I124" s="9">
        <f t="shared" si="5"/>
        <v>0</v>
      </c>
      <c r="J124" s="26"/>
      <c r="K124" s="9">
        <f t="shared" si="6"/>
        <v>0</v>
      </c>
      <c r="L124" s="9">
        <f t="shared" si="7"/>
        <v>0</v>
      </c>
    </row>
    <row r="125" spans="1:12" x14ac:dyDescent="0.3">
      <c r="A125" s="65"/>
      <c r="B125" s="27" t="s">
        <v>107</v>
      </c>
      <c r="C125" s="75" t="s">
        <v>12</v>
      </c>
      <c r="D125" s="26">
        <v>2</v>
      </c>
      <c r="E125" s="100">
        <f>E122*D125</f>
        <v>16</v>
      </c>
      <c r="F125" s="26"/>
      <c r="G125" s="9">
        <f t="shared" si="4"/>
        <v>0</v>
      </c>
      <c r="H125" s="26"/>
      <c r="I125" s="9">
        <f t="shared" si="5"/>
        <v>0</v>
      </c>
      <c r="J125" s="26"/>
      <c r="K125" s="9">
        <f t="shared" si="6"/>
        <v>0</v>
      </c>
      <c r="L125" s="9">
        <f t="shared" si="7"/>
        <v>0</v>
      </c>
    </row>
    <row r="126" spans="1:12" x14ac:dyDescent="0.3">
      <c r="A126" s="65"/>
      <c r="B126" s="27" t="s">
        <v>96</v>
      </c>
      <c r="C126" s="75" t="s">
        <v>12</v>
      </c>
      <c r="D126" s="26">
        <v>0.2</v>
      </c>
      <c r="E126" s="100">
        <v>1</v>
      </c>
      <c r="F126" s="26"/>
      <c r="G126" s="9">
        <f t="shared" si="4"/>
        <v>0</v>
      </c>
      <c r="H126" s="26"/>
      <c r="I126" s="9">
        <f t="shared" si="5"/>
        <v>0</v>
      </c>
      <c r="J126" s="26"/>
      <c r="K126" s="9">
        <f t="shared" si="6"/>
        <v>0</v>
      </c>
      <c r="L126" s="9">
        <f t="shared" si="7"/>
        <v>0</v>
      </c>
    </row>
    <row r="127" spans="1:12" x14ac:dyDescent="0.3">
      <c r="A127" s="65"/>
      <c r="B127" s="27" t="s">
        <v>80</v>
      </c>
      <c r="C127" s="75" t="s">
        <v>17</v>
      </c>
      <c r="D127" s="26">
        <v>0.5</v>
      </c>
      <c r="E127" s="26">
        <f>E123*D127</f>
        <v>4</v>
      </c>
      <c r="F127" s="26"/>
      <c r="G127" s="9">
        <f t="shared" si="4"/>
        <v>0</v>
      </c>
      <c r="H127" s="26"/>
      <c r="I127" s="9">
        <f t="shared" si="5"/>
        <v>0</v>
      </c>
      <c r="J127" s="26"/>
      <c r="K127" s="9">
        <f t="shared" si="6"/>
        <v>0</v>
      </c>
      <c r="L127" s="9">
        <f t="shared" si="7"/>
        <v>0</v>
      </c>
    </row>
    <row r="128" spans="1:12" x14ac:dyDescent="0.3">
      <c r="A128" s="65"/>
      <c r="B128" s="27" t="s">
        <v>9</v>
      </c>
      <c r="C128" s="75" t="s">
        <v>0</v>
      </c>
      <c r="D128" s="26">
        <v>0.53</v>
      </c>
      <c r="E128" s="26">
        <f>E122*D128</f>
        <v>4.24</v>
      </c>
      <c r="F128" s="26"/>
      <c r="G128" s="9">
        <f t="shared" si="4"/>
        <v>0</v>
      </c>
      <c r="H128" s="26"/>
      <c r="I128" s="9">
        <f t="shared" si="5"/>
        <v>0</v>
      </c>
      <c r="J128" s="26"/>
      <c r="K128" s="9">
        <f t="shared" si="6"/>
        <v>0</v>
      </c>
      <c r="L128" s="9">
        <f t="shared" si="7"/>
        <v>0</v>
      </c>
    </row>
    <row r="129" spans="1:12" x14ac:dyDescent="0.3">
      <c r="A129" s="65" t="s">
        <v>112</v>
      </c>
      <c r="B129" s="67" t="s">
        <v>113</v>
      </c>
      <c r="C129" s="74" t="s">
        <v>30</v>
      </c>
      <c r="D129" s="98"/>
      <c r="E129" s="68">
        <v>28</v>
      </c>
      <c r="F129" s="69"/>
      <c r="G129" s="9">
        <f t="shared" si="4"/>
        <v>0</v>
      </c>
      <c r="H129" s="26"/>
      <c r="I129" s="9">
        <f t="shared" si="5"/>
        <v>0</v>
      </c>
      <c r="J129" s="26"/>
      <c r="K129" s="9">
        <f t="shared" si="6"/>
        <v>0</v>
      </c>
      <c r="L129" s="9">
        <f t="shared" si="7"/>
        <v>0</v>
      </c>
    </row>
    <row r="130" spans="1:12" x14ac:dyDescent="0.3">
      <c r="A130" s="65"/>
      <c r="B130" s="25" t="s">
        <v>10</v>
      </c>
      <c r="C130" s="64" t="s">
        <v>30</v>
      </c>
      <c r="D130" s="16">
        <v>1</v>
      </c>
      <c r="E130" s="16">
        <f>E129*D130</f>
        <v>28</v>
      </c>
      <c r="F130" s="26"/>
      <c r="G130" s="9">
        <f t="shared" si="4"/>
        <v>0</v>
      </c>
      <c r="H130" s="26"/>
      <c r="I130" s="9">
        <f t="shared" si="5"/>
        <v>0</v>
      </c>
      <c r="J130" s="26"/>
      <c r="K130" s="9">
        <f t="shared" si="6"/>
        <v>0</v>
      </c>
      <c r="L130" s="9">
        <f t="shared" si="7"/>
        <v>0</v>
      </c>
    </row>
    <row r="131" spans="1:12" x14ac:dyDescent="0.3">
      <c r="A131" s="65"/>
      <c r="B131" s="27" t="s">
        <v>117</v>
      </c>
      <c r="C131" s="64" t="s">
        <v>30</v>
      </c>
      <c r="D131" s="26">
        <v>1.1000000000000001</v>
      </c>
      <c r="E131" s="26">
        <f>D131*E129</f>
        <v>30.800000000000004</v>
      </c>
      <c r="F131" s="26"/>
      <c r="G131" s="9">
        <f t="shared" si="4"/>
        <v>0</v>
      </c>
      <c r="H131" s="26"/>
      <c r="I131" s="9">
        <f t="shared" si="5"/>
        <v>0</v>
      </c>
      <c r="J131" s="26"/>
      <c r="K131" s="9">
        <f t="shared" si="6"/>
        <v>0</v>
      </c>
      <c r="L131" s="9">
        <f t="shared" si="7"/>
        <v>0</v>
      </c>
    </row>
    <row r="132" spans="1:12" x14ac:dyDescent="0.3">
      <c r="A132" s="65"/>
      <c r="B132" s="27" t="s">
        <v>107</v>
      </c>
      <c r="C132" s="75" t="s">
        <v>12</v>
      </c>
      <c r="D132" s="26">
        <v>2</v>
      </c>
      <c r="E132" s="100">
        <f>E129*D132</f>
        <v>56</v>
      </c>
      <c r="F132" s="26"/>
      <c r="G132" s="9">
        <f t="shared" si="4"/>
        <v>0</v>
      </c>
      <c r="H132" s="26"/>
      <c r="I132" s="9">
        <f t="shared" si="5"/>
        <v>0</v>
      </c>
      <c r="J132" s="26"/>
      <c r="K132" s="9">
        <f t="shared" si="6"/>
        <v>0</v>
      </c>
      <c r="L132" s="9">
        <f t="shared" si="7"/>
        <v>0</v>
      </c>
    </row>
    <row r="133" spans="1:12" x14ac:dyDescent="0.3">
      <c r="A133" s="65"/>
      <c r="B133" s="27" t="s">
        <v>80</v>
      </c>
      <c r="C133" s="75" t="s">
        <v>17</v>
      </c>
      <c r="D133" s="26">
        <v>1</v>
      </c>
      <c r="E133" s="26">
        <f>E130*D133</f>
        <v>28</v>
      </c>
      <c r="F133" s="26"/>
      <c r="G133" s="9">
        <f t="shared" si="4"/>
        <v>0</v>
      </c>
      <c r="H133" s="26"/>
      <c r="I133" s="9">
        <f t="shared" si="5"/>
        <v>0</v>
      </c>
      <c r="J133" s="26"/>
      <c r="K133" s="9">
        <f t="shared" si="6"/>
        <v>0</v>
      </c>
      <c r="L133" s="9">
        <f t="shared" si="7"/>
        <v>0</v>
      </c>
    </row>
    <row r="134" spans="1:12" x14ac:dyDescent="0.3">
      <c r="A134" s="65"/>
      <c r="B134" s="27" t="s">
        <v>9</v>
      </c>
      <c r="C134" s="75" t="s">
        <v>0</v>
      </c>
      <c r="D134" s="26">
        <v>0.8</v>
      </c>
      <c r="E134" s="26">
        <f>E129*D134</f>
        <v>22.400000000000002</v>
      </c>
      <c r="F134" s="26"/>
      <c r="G134" s="9">
        <f t="shared" si="4"/>
        <v>0</v>
      </c>
      <c r="H134" s="26"/>
      <c r="I134" s="9">
        <f t="shared" si="5"/>
        <v>0</v>
      </c>
      <c r="J134" s="26"/>
      <c r="K134" s="9">
        <f t="shared" si="6"/>
        <v>0</v>
      </c>
      <c r="L134" s="9">
        <f t="shared" si="7"/>
        <v>0</v>
      </c>
    </row>
    <row r="135" spans="1:12" ht="27.6" x14ac:dyDescent="0.3">
      <c r="A135" s="65" t="s">
        <v>114</v>
      </c>
      <c r="B135" s="67" t="s">
        <v>115</v>
      </c>
      <c r="C135" s="74" t="s">
        <v>12</v>
      </c>
      <c r="D135" s="98"/>
      <c r="E135" s="68">
        <v>1</v>
      </c>
      <c r="F135" s="69"/>
      <c r="G135" s="9">
        <f t="shared" si="4"/>
        <v>0</v>
      </c>
      <c r="H135" s="26"/>
      <c r="I135" s="9">
        <f t="shared" si="5"/>
        <v>0</v>
      </c>
      <c r="J135" s="26"/>
      <c r="K135" s="9">
        <f t="shared" si="6"/>
        <v>0</v>
      </c>
      <c r="L135" s="9">
        <f t="shared" si="7"/>
        <v>0</v>
      </c>
    </row>
    <row r="136" spans="1:12" x14ac:dyDescent="0.3">
      <c r="A136" s="65"/>
      <c r="B136" s="25" t="s">
        <v>10</v>
      </c>
      <c r="C136" s="64" t="s">
        <v>30</v>
      </c>
      <c r="D136" s="16">
        <v>1</v>
      </c>
      <c r="E136" s="16">
        <f>E135*D136</f>
        <v>1</v>
      </c>
      <c r="F136" s="26"/>
      <c r="G136" s="9">
        <f t="shared" ref="G136:G154" si="8">F136*E136</f>
        <v>0</v>
      </c>
      <c r="H136" s="26"/>
      <c r="I136" s="9">
        <f t="shared" ref="I136:I154" si="9">H136*E136</f>
        <v>0</v>
      </c>
      <c r="J136" s="26"/>
      <c r="K136" s="9">
        <f t="shared" ref="K136:K154" si="10">J136*E136</f>
        <v>0</v>
      </c>
      <c r="L136" s="9">
        <f t="shared" ref="L136:L154" si="11">G136+I136+K136</f>
        <v>0</v>
      </c>
    </row>
    <row r="137" spans="1:12" x14ac:dyDescent="0.3">
      <c r="A137" s="65"/>
      <c r="B137" s="27" t="s">
        <v>116</v>
      </c>
      <c r="C137" s="64" t="s">
        <v>31</v>
      </c>
      <c r="D137" s="26">
        <v>3.5</v>
      </c>
      <c r="E137" s="26">
        <f>D137*E135</f>
        <v>3.5</v>
      </c>
      <c r="F137" s="26"/>
      <c r="G137" s="9">
        <f t="shared" si="8"/>
        <v>0</v>
      </c>
      <c r="H137" s="26"/>
      <c r="I137" s="9">
        <f t="shared" si="9"/>
        <v>0</v>
      </c>
      <c r="J137" s="26"/>
      <c r="K137" s="9">
        <f t="shared" si="10"/>
        <v>0</v>
      </c>
      <c r="L137" s="9">
        <f t="shared" si="11"/>
        <v>0</v>
      </c>
    </row>
    <row r="138" spans="1:12" x14ac:dyDescent="0.3">
      <c r="A138" s="65"/>
      <c r="B138" s="27" t="s">
        <v>118</v>
      </c>
      <c r="C138" s="75" t="s">
        <v>30</v>
      </c>
      <c r="D138" s="26"/>
      <c r="E138" s="100">
        <v>8</v>
      </c>
      <c r="F138" s="26"/>
      <c r="G138" s="9">
        <f t="shared" si="8"/>
        <v>0</v>
      </c>
      <c r="H138" s="26"/>
      <c r="I138" s="9">
        <f t="shared" si="9"/>
        <v>0</v>
      </c>
      <c r="J138" s="26"/>
      <c r="K138" s="9">
        <f t="shared" si="10"/>
        <v>0</v>
      </c>
      <c r="L138" s="9">
        <f t="shared" si="11"/>
        <v>0</v>
      </c>
    </row>
    <row r="139" spans="1:12" x14ac:dyDescent="0.3">
      <c r="A139" s="65"/>
      <c r="B139" s="27" t="s">
        <v>119</v>
      </c>
      <c r="C139" s="75" t="s">
        <v>17</v>
      </c>
      <c r="D139" s="26">
        <v>4</v>
      </c>
      <c r="E139" s="26">
        <f>E136*D139</f>
        <v>4</v>
      </c>
      <c r="F139" s="26"/>
      <c r="G139" s="9">
        <f t="shared" si="8"/>
        <v>0</v>
      </c>
      <c r="H139" s="26"/>
      <c r="I139" s="9">
        <f t="shared" si="9"/>
        <v>0</v>
      </c>
      <c r="J139" s="26"/>
      <c r="K139" s="9">
        <f t="shared" si="10"/>
        <v>0</v>
      </c>
      <c r="L139" s="9">
        <f t="shared" si="11"/>
        <v>0</v>
      </c>
    </row>
    <row r="140" spans="1:12" x14ac:dyDescent="0.3">
      <c r="A140" s="65"/>
      <c r="B140" s="27" t="s">
        <v>9</v>
      </c>
      <c r="C140" s="75" t="s">
        <v>0</v>
      </c>
      <c r="D140" s="26">
        <v>5</v>
      </c>
      <c r="E140" s="26">
        <f>E135*D140</f>
        <v>5</v>
      </c>
      <c r="F140" s="26"/>
      <c r="G140" s="9">
        <f t="shared" si="8"/>
        <v>0</v>
      </c>
      <c r="H140" s="26"/>
      <c r="I140" s="9">
        <f t="shared" si="9"/>
        <v>0</v>
      </c>
      <c r="J140" s="26"/>
      <c r="K140" s="9">
        <f t="shared" si="10"/>
        <v>0</v>
      </c>
      <c r="L140" s="9">
        <f t="shared" si="11"/>
        <v>0</v>
      </c>
    </row>
    <row r="141" spans="1:12" ht="27.6" x14ac:dyDescent="0.3">
      <c r="A141" s="65" t="s">
        <v>120</v>
      </c>
      <c r="B141" s="67" t="s">
        <v>121</v>
      </c>
      <c r="C141" s="74" t="s">
        <v>11</v>
      </c>
      <c r="D141" s="98"/>
      <c r="E141" s="68">
        <f>E143+E144+E145+E146+E147</f>
        <v>13.145</v>
      </c>
      <c r="F141" s="69"/>
      <c r="G141" s="9">
        <f t="shared" si="8"/>
        <v>0</v>
      </c>
      <c r="H141" s="26"/>
      <c r="I141" s="9">
        <f t="shared" si="9"/>
        <v>0</v>
      </c>
      <c r="J141" s="26"/>
      <c r="K141" s="9">
        <f t="shared" si="10"/>
        <v>0</v>
      </c>
      <c r="L141" s="9">
        <f t="shared" si="11"/>
        <v>0</v>
      </c>
    </row>
    <row r="142" spans="1:12" x14ac:dyDescent="0.3">
      <c r="A142" s="65"/>
      <c r="B142" s="25" t="s">
        <v>10</v>
      </c>
      <c r="C142" s="64" t="s">
        <v>31</v>
      </c>
      <c r="D142" s="16">
        <v>1</v>
      </c>
      <c r="E142" s="16">
        <f>E141*D142</f>
        <v>13.145</v>
      </c>
      <c r="F142" s="26"/>
      <c r="G142" s="9">
        <f t="shared" si="8"/>
        <v>0</v>
      </c>
      <c r="H142" s="26"/>
      <c r="I142" s="9">
        <f t="shared" si="9"/>
        <v>0</v>
      </c>
      <c r="J142" s="26"/>
      <c r="K142" s="9">
        <f t="shared" si="10"/>
        <v>0</v>
      </c>
      <c r="L142" s="9">
        <f t="shared" si="11"/>
        <v>0</v>
      </c>
    </row>
    <row r="143" spans="1:12" ht="41.4" x14ac:dyDescent="0.3">
      <c r="A143" s="65"/>
      <c r="B143" s="27" t="s">
        <v>153</v>
      </c>
      <c r="C143" s="64" t="s">
        <v>31</v>
      </c>
      <c r="D143" s="26"/>
      <c r="E143" s="26">
        <f>0.73*2</f>
        <v>1.46</v>
      </c>
      <c r="F143" s="26"/>
      <c r="G143" s="9">
        <f t="shared" si="8"/>
        <v>0</v>
      </c>
      <c r="H143" s="26"/>
      <c r="I143" s="9">
        <f t="shared" si="9"/>
        <v>0</v>
      </c>
      <c r="J143" s="26"/>
      <c r="K143" s="9">
        <f t="shared" si="10"/>
        <v>0</v>
      </c>
      <c r="L143" s="9">
        <f t="shared" si="11"/>
        <v>0</v>
      </c>
    </row>
    <row r="144" spans="1:12" ht="27.6" x14ac:dyDescent="0.3">
      <c r="A144" s="65"/>
      <c r="B144" s="27" t="s">
        <v>126</v>
      </c>
      <c r="C144" s="64" t="s">
        <v>31</v>
      </c>
      <c r="D144" s="26"/>
      <c r="E144" s="26">
        <v>0</v>
      </c>
      <c r="F144" s="26"/>
      <c r="G144" s="9">
        <f t="shared" si="8"/>
        <v>0</v>
      </c>
      <c r="H144" s="26"/>
      <c r="I144" s="9">
        <f t="shared" si="9"/>
        <v>0</v>
      </c>
      <c r="J144" s="26"/>
      <c r="K144" s="9">
        <f t="shared" si="10"/>
        <v>0</v>
      </c>
      <c r="L144" s="9">
        <f t="shared" si="11"/>
        <v>0</v>
      </c>
    </row>
    <row r="145" spans="1:12" ht="27.6" x14ac:dyDescent="0.3">
      <c r="A145" s="65"/>
      <c r="B145" s="27" t="s">
        <v>123</v>
      </c>
      <c r="C145" s="64" t="s">
        <v>31</v>
      </c>
      <c r="D145" s="26"/>
      <c r="E145" s="100">
        <f>2.7*2.45</f>
        <v>6.6150000000000011</v>
      </c>
      <c r="F145" s="26"/>
      <c r="G145" s="9">
        <f t="shared" si="8"/>
        <v>0</v>
      </c>
      <c r="H145" s="26"/>
      <c r="I145" s="9">
        <f t="shared" si="9"/>
        <v>0</v>
      </c>
      <c r="J145" s="26"/>
      <c r="K145" s="9">
        <f t="shared" si="10"/>
        <v>0</v>
      </c>
      <c r="L145" s="9">
        <f t="shared" si="11"/>
        <v>0</v>
      </c>
    </row>
    <row r="146" spans="1:12" ht="27.6" x14ac:dyDescent="0.3">
      <c r="A146" s="65"/>
      <c r="B146" s="27" t="s">
        <v>124</v>
      </c>
      <c r="C146" s="64" t="s">
        <v>31</v>
      </c>
      <c r="D146" s="26"/>
      <c r="E146" s="100">
        <f>2*2.4</f>
        <v>4.8</v>
      </c>
      <c r="F146" s="26"/>
      <c r="G146" s="9">
        <f t="shared" si="8"/>
        <v>0</v>
      </c>
      <c r="H146" s="26"/>
      <c r="I146" s="9">
        <f t="shared" si="9"/>
        <v>0</v>
      </c>
      <c r="J146" s="26"/>
      <c r="K146" s="9">
        <f t="shared" si="10"/>
        <v>0</v>
      </c>
      <c r="L146" s="9">
        <f t="shared" si="11"/>
        <v>0</v>
      </c>
    </row>
    <row r="147" spans="1:12" ht="27.6" x14ac:dyDescent="0.3">
      <c r="A147" s="65"/>
      <c r="B147" s="27" t="s">
        <v>125</v>
      </c>
      <c r="C147" s="64" t="s">
        <v>31</v>
      </c>
      <c r="D147" s="26"/>
      <c r="E147" s="26">
        <f>0.9*0.3</f>
        <v>0.27</v>
      </c>
      <c r="F147" s="26"/>
      <c r="G147" s="9">
        <f t="shared" si="8"/>
        <v>0</v>
      </c>
      <c r="H147" s="26"/>
      <c r="I147" s="9">
        <f t="shared" si="9"/>
        <v>0</v>
      </c>
      <c r="J147" s="26"/>
      <c r="K147" s="9">
        <f t="shared" si="10"/>
        <v>0</v>
      </c>
      <c r="L147" s="9">
        <f t="shared" si="11"/>
        <v>0</v>
      </c>
    </row>
    <row r="148" spans="1:12" x14ac:dyDescent="0.3">
      <c r="A148" s="65"/>
      <c r="B148" s="27" t="s">
        <v>119</v>
      </c>
      <c r="C148" s="75" t="s">
        <v>17</v>
      </c>
      <c r="D148" s="26">
        <v>2</v>
      </c>
      <c r="E148" s="26">
        <f>E142*D148</f>
        <v>26.29</v>
      </c>
      <c r="F148" s="26"/>
      <c r="G148" s="9">
        <f t="shared" si="8"/>
        <v>0</v>
      </c>
      <c r="H148" s="26"/>
      <c r="I148" s="9">
        <f t="shared" si="9"/>
        <v>0</v>
      </c>
      <c r="J148" s="26"/>
      <c r="K148" s="9">
        <f t="shared" si="10"/>
        <v>0</v>
      </c>
      <c r="L148" s="9">
        <f t="shared" si="11"/>
        <v>0</v>
      </c>
    </row>
    <row r="149" spans="1:12" x14ac:dyDescent="0.3">
      <c r="A149" s="65"/>
      <c r="B149" s="27" t="s">
        <v>9</v>
      </c>
      <c r="C149" s="75" t="s">
        <v>0</v>
      </c>
      <c r="D149" s="26">
        <v>0.7</v>
      </c>
      <c r="E149" s="26">
        <f>E141*D149</f>
        <v>9.2014999999999993</v>
      </c>
      <c r="F149" s="26"/>
      <c r="G149" s="9">
        <f t="shared" si="8"/>
        <v>0</v>
      </c>
      <c r="H149" s="26"/>
      <c r="I149" s="9">
        <f t="shared" si="9"/>
        <v>0</v>
      </c>
      <c r="J149" s="26"/>
      <c r="K149" s="9">
        <f t="shared" si="10"/>
        <v>0</v>
      </c>
      <c r="L149" s="9">
        <f t="shared" si="11"/>
        <v>0</v>
      </c>
    </row>
    <row r="150" spans="1:12" x14ac:dyDescent="0.3">
      <c r="A150" s="65" t="s">
        <v>137</v>
      </c>
      <c r="B150" s="67" t="s">
        <v>141</v>
      </c>
      <c r="C150" s="74" t="s">
        <v>11</v>
      </c>
      <c r="D150" s="98"/>
      <c r="E150" s="68">
        <f>0.2*0.95</f>
        <v>0.19</v>
      </c>
      <c r="F150" s="69"/>
      <c r="G150" s="9">
        <f t="shared" si="8"/>
        <v>0</v>
      </c>
      <c r="H150" s="26"/>
      <c r="I150" s="9">
        <f t="shared" si="9"/>
        <v>0</v>
      </c>
      <c r="J150" s="26"/>
      <c r="K150" s="9">
        <f t="shared" si="10"/>
        <v>0</v>
      </c>
      <c r="L150" s="9">
        <f t="shared" si="11"/>
        <v>0</v>
      </c>
    </row>
    <row r="151" spans="1:12" x14ac:dyDescent="0.3">
      <c r="A151" s="65" t="s">
        <v>138</v>
      </c>
      <c r="B151" s="15" t="s">
        <v>136</v>
      </c>
      <c r="C151" s="78" t="s">
        <v>17</v>
      </c>
      <c r="D151" s="7"/>
      <c r="E151" s="7">
        <v>8</v>
      </c>
      <c r="F151" s="8"/>
      <c r="G151" s="9">
        <f t="shared" si="8"/>
        <v>0</v>
      </c>
      <c r="H151" s="8"/>
      <c r="I151" s="9">
        <f t="shared" si="9"/>
        <v>0</v>
      </c>
      <c r="J151" s="11"/>
      <c r="K151" s="9">
        <f t="shared" si="10"/>
        <v>0</v>
      </c>
      <c r="L151" s="9">
        <f t="shared" si="11"/>
        <v>0</v>
      </c>
    </row>
    <row r="152" spans="1:12" ht="27.6" x14ac:dyDescent="0.3">
      <c r="A152" s="65" t="s">
        <v>139</v>
      </c>
      <c r="B152" s="6" t="s">
        <v>127</v>
      </c>
      <c r="C152" s="78" t="s">
        <v>30</v>
      </c>
      <c r="D152" s="7"/>
      <c r="E152" s="7">
        <v>15</v>
      </c>
      <c r="F152" s="8"/>
      <c r="G152" s="9">
        <f t="shared" si="8"/>
        <v>0</v>
      </c>
      <c r="H152" s="8"/>
      <c r="I152" s="9">
        <f t="shared" si="9"/>
        <v>0</v>
      </c>
      <c r="J152" s="11"/>
      <c r="K152" s="9">
        <f t="shared" si="10"/>
        <v>0</v>
      </c>
      <c r="L152" s="9">
        <f t="shared" si="11"/>
        <v>0</v>
      </c>
    </row>
    <row r="153" spans="1:12" ht="27.6" x14ac:dyDescent="0.3">
      <c r="A153" s="65" t="s">
        <v>140</v>
      </c>
      <c r="B153" s="24" t="s">
        <v>40</v>
      </c>
      <c r="C153" s="64" t="s">
        <v>11</v>
      </c>
      <c r="D153" s="8"/>
      <c r="E153" s="8">
        <v>25</v>
      </c>
      <c r="F153" s="8"/>
      <c r="G153" s="9">
        <f t="shared" si="8"/>
        <v>0</v>
      </c>
      <c r="H153" s="8"/>
      <c r="I153" s="9">
        <f t="shared" si="9"/>
        <v>0</v>
      </c>
      <c r="J153" s="8"/>
      <c r="K153" s="9">
        <f t="shared" si="10"/>
        <v>0</v>
      </c>
      <c r="L153" s="9">
        <f t="shared" si="11"/>
        <v>0</v>
      </c>
    </row>
    <row r="154" spans="1:12" x14ac:dyDescent="0.3">
      <c r="A154" s="65" t="s">
        <v>212</v>
      </c>
      <c r="B154" s="116" t="s">
        <v>214</v>
      </c>
      <c r="C154" s="64" t="s">
        <v>213</v>
      </c>
      <c r="D154" s="8"/>
      <c r="E154" s="8">
        <v>28</v>
      </c>
      <c r="F154" s="8"/>
      <c r="G154" s="9">
        <f t="shared" si="8"/>
        <v>0</v>
      </c>
      <c r="H154" s="8"/>
      <c r="I154" s="9">
        <f t="shared" si="9"/>
        <v>0</v>
      </c>
      <c r="J154" s="8"/>
      <c r="K154" s="9">
        <f t="shared" si="10"/>
        <v>0</v>
      </c>
      <c r="L154" s="9">
        <f t="shared" si="11"/>
        <v>0</v>
      </c>
    </row>
    <row r="155" spans="1:12" x14ac:dyDescent="0.3">
      <c r="A155" s="12"/>
      <c r="B155" s="39" t="s">
        <v>4</v>
      </c>
      <c r="C155" s="93"/>
      <c r="D155" s="11"/>
      <c r="E155" s="8"/>
      <c r="F155" s="16"/>
      <c r="G155" s="17">
        <f>SUM(G9:G154)</f>
        <v>0</v>
      </c>
      <c r="H155" s="13"/>
      <c r="I155" s="17">
        <f>SUM(I9:I154)</f>
        <v>0</v>
      </c>
      <c r="J155" s="13"/>
      <c r="K155" s="17">
        <f>SUM(K9:K154)</f>
        <v>0</v>
      </c>
      <c r="L155" s="17">
        <f>SUM(L9:L154)</f>
        <v>0</v>
      </c>
    </row>
    <row r="156" spans="1:12" x14ac:dyDescent="0.3">
      <c r="A156" s="12"/>
      <c r="B156" s="36" t="s">
        <v>3</v>
      </c>
      <c r="C156" s="94">
        <v>0.03</v>
      </c>
      <c r="D156" s="11"/>
      <c r="E156" s="8"/>
      <c r="F156" s="16"/>
      <c r="G156" s="8"/>
      <c r="H156" s="8"/>
      <c r="I156" s="8"/>
      <c r="J156" s="8"/>
      <c r="K156" s="9"/>
      <c r="L156" s="9">
        <f>G155*C156</f>
        <v>0</v>
      </c>
    </row>
    <row r="157" spans="1:12" x14ac:dyDescent="0.3">
      <c r="A157" s="38"/>
      <c r="B157" s="88" t="s">
        <v>4</v>
      </c>
      <c r="C157" s="93"/>
      <c r="D157" s="18"/>
      <c r="E157" s="19"/>
      <c r="F157" s="20"/>
      <c r="G157" s="19"/>
      <c r="H157" s="20"/>
      <c r="I157" s="20"/>
      <c r="J157" s="19"/>
      <c r="K157" s="21"/>
      <c r="L157" s="22">
        <f>L156+L155</f>
        <v>0</v>
      </c>
    </row>
    <row r="158" spans="1:12" x14ac:dyDescent="0.3">
      <c r="A158" s="38"/>
      <c r="B158" s="89" t="s">
        <v>5</v>
      </c>
      <c r="C158" s="95">
        <v>0.1</v>
      </c>
      <c r="D158" s="18"/>
      <c r="E158" s="19"/>
      <c r="F158" s="20"/>
      <c r="G158" s="19"/>
      <c r="H158" s="20"/>
      <c r="I158" s="20"/>
      <c r="J158" s="19"/>
      <c r="K158" s="21"/>
      <c r="L158" s="22">
        <f>L157*C158</f>
        <v>0</v>
      </c>
    </row>
    <row r="159" spans="1:12" x14ac:dyDescent="0.3">
      <c r="A159" s="38"/>
      <c r="B159" s="90" t="s">
        <v>4</v>
      </c>
      <c r="C159" s="96"/>
      <c r="D159" s="18"/>
      <c r="E159" s="19"/>
      <c r="F159" s="20"/>
      <c r="G159" s="19"/>
      <c r="H159" s="20"/>
      <c r="I159" s="20"/>
      <c r="J159" s="19"/>
      <c r="K159" s="21"/>
      <c r="L159" s="22">
        <f>L158+L157</f>
        <v>0</v>
      </c>
    </row>
    <row r="160" spans="1:12" x14ac:dyDescent="0.3">
      <c r="A160" s="12"/>
      <c r="B160" s="89" t="s">
        <v>34</v>
      </c>
      <c r="C160" s="95">
        <v>0.08</v>
      </c>
      <c r="D160" s="18"/>
      <c r="E160" s="8"/>
      <c r="F160" s="16"/>
      <c r="G160" s="8"/>
      <c r="H160" s="16"/>
      <c r="I160" s="16"/>
      <c r="J160" s="8"/>
      <c r="K160" s="9"/>
      <c r="L160" s="9">
        <f>L159*C160</f>
        <v>0</v>
      </c>
    </row>
    <row r="161" spans="1:12" x14ac:dyDescent="0.3">
      <c r="A161" s="12"/>
      <c r="B161" s="90" t="s">
        <v>4</v>
      </c>
      <c r="C161" s="96"/>
      <c r="D161" s="23"/>
      <c r="E161" s="8"/>
      <c r="F161" s="16"/>
      <c r="G161" s="8"/>
      <c r="H161" s="16"/>
      <c r="I161" s="16"/>
      <c r="J161" s="8"/>
      <c r="K161" s="9"/>
      <c r="L161" s="9">
        <f>L160+L159</f>
        <v>0</v>
      </c>
    </row>
    <row r="162" spans="1:12" x14ac:dyDescent="0.3">
      <c r="A162" s="12"/>
      <c r="B162" s="89" t="s">
        <v>6</v>
      </c>
      <c r="C162" s="94">
        <v>0.03</v>
      </c>
      <c r="D162" s="11"/>
      <c r="E162" s="8"/>
      <c r="F162" s="16"/>
      <c r="G162" s="8"/>
      <c r="H162" s="16"/>
      <c r="I162" s="16"/>
      <c r="J162" s="8"/>
      <c r="K162" s="9"/>
      <c r="L162" s="9">
        <f>L161*C162</f>
        <v>0</v>
      </c>
    </row>
    <row r="163" spans="1:12" x14ac:dyDescent="0.3">
      <c r="A163" s="12"/>
      <c r="B163" s="90" t="s">
        <v>32</v>
      </c>
      <c r="C163" s="93"/>
      <c r="D163" s="11"/>
      <c r="E163" s="8"/>
      <c r="F163" s="16"/>
      <c r="G163" s="8"/>
      <c r="H163" s="8"/>
      <c r="I163" s="8"/>
      <c r="J163" s="8"/>
      <c r="K163" s="9"/>
      <c r="L163" s="9">
        <f>L162+L161</f>
        <v>0</v>
      </c>
    </row>
    <row r="164" spans="1:12" x14ac:dyDescent="0.3">
      <c r="A164" s="12"/>
      <c r="B164" s="10" t="s">
        <v>33</v>
      </c>
      <c r="C164" s="94">
        <v>0.18</v>
      </c>
      <c r="D164" s="11"/>
      <c r="E164" s="11"/>
      <c r="F164" s="11"/>
      <c r="G164" s="11"/>
      <c r="H164" s="11"/>
      <c r="I164" s="11"/>
      <c r="J164" s="11"/>
      <c r="K164" s="11"/>
      <c r="L164" s="71">
        <f>L163*C164</f>
        <v>0</v>
      </c>
    </row>
    <row r="165" spans="1:12" x14ac:dyDescent="0.3">
      <c r="A165" s="12"/>
      <c r="B165" s="37" t="s">
        <v>7</v>
      </c>
      <c r="C165" s="5"/>
      <c r="D165" s="11"/>
      <c r="E165" s="11"/>
      <c r="F165" s="11"/>
      <c r="G165" s="11"/>
      <c r="H165" s="11"/>
      <c r="I165" s="11"/>
      <c r="J165" s="11"/>
      <c r="K165" s="11"/>
      <c r="L165" s="23">
        <f>SUM(L163:L164)</f>
        <v>0</v>
      </c>
    </row>
  </sheetData>
  <mergeCells count="12">
    <mergeCell ref="L4:L5"/>
    <mergeCell ref="A2:L2"/>
    <mergeCell ref="H3:J3"/>
    <mergeCell ref="A4:A5"/>
    <mergeCell ref="B4:B5"/>
    <mergeCell ref="C4:C5"/>
    <mergeCell ref="D4:D5"/>
    <mergeCell ref="E4:E5"/>
    <mergeCell ref="F4:G4"/>
    <mergeCell ref="H4:I4"/>
    <mergeCell ref="J4:K4"/>
    <mergeCell ref="K3:L3"/>
  </mergeCells>
  <conditionalFormatting sqref="C44">
    <cfRule type="cellIs" dxfId="14" priority="2" stopIfTrue="1" operator="equal">
      <formula>8223.307275</formula>
    </cfRule>
  </conditionalFormatting>
  <conditionalFormatting sqref="C56">
    <cfRule type="cellIs" dxfId="13" priority="1" stopIfTrue="1" operator="equal">
      <formula>8223.307275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39DB23-4F89-48B0-9803-051C509B2777}">
  <sheetPr>
    <tabColor theme="6" tint="-0.249977111117893"/>
  </sheetPr>
  <dimension ref="A1:L160"/>
  <sheetViews>
    <sheetView workbookViewId="0">
      <selection activeCell="J10" sqref="J10:J1048576"/>
    </sheetView>
  </sheetViews>
  <sheetFormatPr defaultRowHeight="14.4" x14ac:dyDescent="0.3"/>
  <cols>
    <col min="1" max="1" width="4.21875" customWidth="1"/>
    <col min="2" max="2" width="65.21875" customWidth="1"/>
    <col min="7" max="7" width="11.88671875" customWidth="1"/>
    <col min="9" max="9" width="11.44140625" customWidth="1"/>
    <col min="11" max="11" width="11.77734375" customWidth="1"/>
    <col min="12" max="12" width="12.88671875" customWidth="1"/>
  </cols>
  <sheetData>
    <row r="1" spans="1:12" s="77" customFormat="1" x14ac:dyDescent="0.3">
      <c r="A1" s="4"/>
      <c r="B1" s="91" t="s">
        <v>29</v>
      </c>
      <c r="C1" s="4"/>
      <c r="D1" s="4"/>
      <c r="E1" s="4"/>
      <c r="F1" s="1"/>
      <c r="G1" s="1"/>
      <c r="H1" s="2"/>
      <c r="I1" s="1"/>
      <c r="J1" s="1"/>
      <c r="K1" s="1"/>
      <c r="L1" s="1"/>
    </row>
    <row r="2" spans="1:12" s="77" customFormat="1" ht="14.4" customHeight="1" x14ac:dyDescent="0.3">
      <c r="A2" s="122" t="s">
        <v>154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</row>
    <row r="3" spans="1:12" s="77" customFormat="1" ht="14.4" customHeight="1" x14ac:dyDescent="0.3">
      <c r="A3" s="54"/>
      <c r="B3" s="54" t="s">
        <v>128</v>
      </c>
      <c r="C3" s="54"/>
      <c r="D3" s="54"/>
      <c r="E3" s="54"/>
      <c r="F3" s="54"/>
      <c r="G3" s="3"/>
      <c r="H3" s="123" t="s">
        <v>8</v>
      </c>
      <c r="I3" s="123"/>
      <c r="J3" s="123"/>
      <c r="K3" s="133">
        <f>L160</f>
        <v>0</v>
      </c>
      <c r="L3" s="133"/>
    </row>
    <row r="4" spans="1:12" s="77" customFormat="1" ht="19.2" customHeight="1" x14ac:dyDescent="0.3">
      <c r="A4" s="124" t="s">
        <v>18</v>
      </c>
      <c r="B4" s="124" t="s">
        <v>19</v>
      </c>
      <c r="C4" s="124" t="s">
        <v>20</v>
      </c>
      <c r="D4" s="126" t="s">
        <v>21</v>
      </c>
      <c r="E4" s="126" t="s">
        <v>22</v>
      </c>
      <c r="F4" s="128" t="s">
        <v>23</v>
      </c>
      <c r="G4" s="129"/>
      <c r="H4" s="130" t="s">
        <v>24</v>
      </c>
      <c r="I4" s="129"/>
      <c r="J4" s="131" t="s">
        <v>25</v>
      </c>
      <c r="K4" s="132"/>
      <c r="L4" s="124" t="s">
        <v>4</v>
      </c>
    </row>
    <row r="5" spans="1:12" s="77" customFormat="1" x14ac:dyDescent="0.3">
      <c r="A5" s="125"/>
      <c r="B5" s="125"/>
      <c r="C5" s="125"/>
      <c r="D5" s="127"/>
      <c r="E5" s="127"/>
      <c r="F5" s="55" t="s">
        <v>26</v>
      </c>
      <c r="G5" s="55" t="s">
        <v>4</v>
      </c>
      <c r="H5" s="55" t="s">
        <v>26</v>
      </c>
      <c r="I5" s="55" t="s">
        <v>4</v>
      </c>
      <c r="J5" s="55" t="s">
        <v>26</v>
      </c>
      <c r="K5" s="55" t="s">
        <v>4</v>
      </c>
      <c r="L5" s="125"/>
    </row>
    <row r="6" spans="1:12" s="77" customFormat="1" x14ac:dyDescent="0.3">
      <c r="A6" s="56">
        <v>1</v>
      </c>
      <c r="B6" s="57">
        <v>2</v>
      </c>
      <c r="C6" s="57">
        <v>3</v>
      </c>
      <c r="D6" s="57">
        <v>4</v>
      </c>
      <c r="E6" s="57">
        <v>5</v>
      </c>
      <c r="F6" s="57">
        <v>6</v>
      </c>
      <c r="G6" s="57">
        <v>7</v>
      </c>
      <c r="H6" s="57">
        <v>8</v>
      </c>
      <c r="I6" s="57">
        <v>9</v>
      </c>
      <c r="J6" s="57">
        <v>10</v>
      </c>
      <c r="K6" s="57">
        <v>11</v>
      </c>
      <c r="L6" s="57">
        <v>12</v>
      </c>
    </row>
    <row r="7" spans="1:12" x14ac:dyDescent="0.3">
      <c r="A7" s="56"/>
      <c r="B7" s="70" t="s">
        <v>155</v>
      </c>
      <c r="C7" s="66"/>
      <c r="D7" s="57"/>
      <c r="E7" s="57"/>
      <c r="F7" s="57"/>
      <c r="G7" s="57"/>
      <c r="H7" s="57"/>
      <c r="I7" s="57"/>
      <c r="J7" s="57"/>
      <c r="K7" s="57"/>
      <c r="L7" s="57"/>
    </row>
    <row r="8" spans="1:12" ht="27.6" x14ac:dyDescent="0.3">
      <c r="A8" s="12">
        <v>1</v>
      </c>
      <c r="B8" s="67" t="s">
        <v>134</v>
      </c>
      <c r="C8" s="74" t="s">
        <v>11</v>
      </c>
      <c r="D8" s="98"/>
      <c r="E8" s="68">
        <v>21.2</v>
      </c>
      <c r="F8" s="69"/>
      <c r="G8" s="9">
        <f t="shared" ref="G8:G71" si="0">F8*E8</f>
        <v>0</v>
      </c>
      <c r="H8" s="26"/>
      <c r="I8" s="9">
        <f t="shared" ref="I8:I71" si="1">H8*E8</f>
        <v>0</v>
      </c>
      <c r="J8" s="26"/>
      <c r="K8" s="9">
        <f t="shared" ref="K8:K71" si="2">J8*E8</f>
        <v>0</v>
      </c>
      <c r="L8" s="9">
        <f t="shared" ref="L8:L71" si="3">G8+I8+K8</f>
        <v>0</v>
      </c>
    </row>
    <row r="9" spans="1:12" x14ac:dyDescent="0.3">
      <c r="A9" s="12"/>
      <c r="B9" s="25" t="s">
        <v>10</v>
      </c>
      <c r="C9" s="64" t="s">
        <v>31</v>
      </c>
      <c r="D9" s="16">
        <v>1</v>
      </c>
      <c r="E9" s="16">
        <f>E8*D9</f>
        <v>21.2</v>
      </c>
      <c r="F9" s="26"/>
      <c r="G9" s="9">
        <f t="shared" si="0"/>
        <v>0</v>
      </c>
      <c r="H9" s="26"/>
      <c r="I9" s="9">
        <f t="shared" si="1"/>
        <v>0</v>
      </c>
      <c r="J9" s="26"/>
      <c r="K9" s="9">
        <f t="shared" si="2"/>
        <v>0</v>
      </c>
      <c r="L9" s="9">
        <f t="shared" si="3"/>
        <v>0</v>
      </c>
    </row>
    <row r="10" spans="1:12" x14ac:dyDescent="0.3">
      <c r="A10" s="12"/>
      <c r="B10" s="27" t="s">
        <v>73</v>
      </c>
      <c r="C10" s="75" t="s">
        <v>54</v>
      </c>
      <c r="D10" s="26">
        <v>0.125</v>
      </c>
      <c r="E10" s="26">
        <f>D10*E8</f>
        <v>2.65</v>
      </c>
      <c r="F10" s="26"/>
      <c r="G10" s="9">
        <f t="shared" si="0"/>
        <v>0</v>
      </c>
      <c r="H10" s="26"/>
      <c r="I10" s="9">
        <f t="shared" si="1"/>
        <v>0</v>
      </c>
      <c r="J10" s="26"/>
      <c r="K10" s="9">
        <f t="shared" si="2"/>
        <v>0</v>
      </c>
      <c r="L10" s="9">
        <f t="shared" si="3"/>
        <v>0</v>
      </c>
    </row>
    <row r="11" spans="1:12" x14ac:dyDescent="0.3">
      <c r="A11" s="12"/>
      <c r="B11" s="27" t="s">
        <v>71</v>
      </c>
      <c r="C11" s="64" t="s">
        <v>30</v>
      </c>
      <c r="D11" s="26">
        <v>1.05</v>
      </c>
      <c r="E11" s="26">
        <f>D11*E9</f>
        <v>22.26</v>
      </c>
      <c r="F11" s="26"/>
      <c r="G11" s="9">
        <f t="shared" si="0"/>
        <v>0</v>
      </c>
      <c r="H11" s="26"/>
      <c r="I11" s="9">
        <f t="shared" si="1"/>
        <v>0</v>
      </c>
      <c r="J11" s="26"/>
      <c r="K11" s="9">
        <f t="shared" si="2"/>
        <v>0</v>
      </c>
      <c r="L11" s="9">
        <f t="shared" si="3"/>
        <v>0</v>
      </c>
    </row>
    <row r="12" spans="1:12" ht="27.6" x14ac:dyDescent="0.3">
      <c r="A12" s="12"/>
      <c r="B12" s="27" t="s">
        <v>77</v>
      </c>
      <c r="C12" s="64" t="s">
        <v>31</v>
      </c>
      <c r="D12" s="26">
        <v>1</v>
      </c>
      <c r="E12" s="26">
        <f>E8*D12</f>
        <v>21.2</v>
      </c>
      <c r="F12" s="26"/>
      <c r="G12" s="9">
        <f t="shared" si="0"/>
        <v>0</v>
      </c>
      <c r="H12" s="26"/>
      <c r="I12" s="9">
        <f t="shared" si="1"/>
        <v>0</v>
      </c>
      <c r="J12" s="26"/>
      <c r="K12" s="9">
        <f t="shared" si="2"/>
        <v>0</v>
      </c>
      <c r="L12" s="9">
        <f t="shared" si="3"/>
        <v>0</v>
      </c>
    </row>
    <row r="13" spans="1:12" x14ac:dyDescent="0.3">
      <c r="A13" s="12"/>
      <c r="B13" s="27" t="s">
        <v>72</v>
      </c>
      <c r="C13" s="75" t="s">
        <v>54</v>
      </c>
      <c r="D13" s="26">
        <v>0.15</v>
      </c>
      <c r="E13" s="26">
        <f>D13*E11</f>
        <v>3.339</v>
      </c>
      <c r="F13" s="26"/>
      <c r="G13" s="9">
        <f t="shared" si="0"/>
        <v>0</v>
      </c>
      <c r="H13" s="26"/>
      <c r="I13" s="9">
        <f t="shared" si="1"/>
        <v>0</v>
      </c>
      <c r="J13" s="26"/>
      <c r="K13" s="9">
        <f t="shared" si="2"/>
        <v>0</v>
      </c>
      <c r="L13" s="9">
        <f t="shared" si="3"/>
        <v>0</v>
      </c>
    </row>
    <row r="14" spans="1:12" x14ac:dyDescent="0.3">
      <c r="A14" s="12"/>
      <c r="B14" s="27" t="s">
        <v>74</v>
      </c>
      <c r="C14" s="64" t="s">
        <v>31</v>
      </c>
      <c r="D14" s="26">
        <v>1.05</v>
      </c>
      <c r="E14" s="26">
        <f>E8*D14</f>
        <v>22.26</v>
      </c>
      <c r="F14" s="26"/>
      <c r="G14" s="9">
        <f t="shared" si="0"/>
        <v>0</v>
      </c>
      <c r="H14" s="26"/>
      <c r="I14" s="9">
        <f t="shared" si="1"/>
        <v>0</v>
      </c>
      <c r="J14" s="26"/>
      <c r="K14" s="9">
        <f t="shared" si="2"/>
        <v>0</v>
      </c>
      <c r="L14" s="9">
        <f t="shared" si="3"/>
        <v>0</v>
      </c>
    </row>
    <row r="15" spans="1:12" x14ac:dyDescent="0.3">
      <c r="A15" s="12"/>
      <c r="B15" s="27" t="s">
        <v>9</v>
      </c>
      <c r="C15" s="75" t="s">
        <v>0</v>
      </c>
      <c r="D15" s="26">
        <v>1</v>
      </c>
      <c r="E15" s="26">
        <f>E8*D15</f>
        <v>21.2</v>
      </c>
      <c r="F15" s="26"/>
      <c r="G15" s="9">
        <f t="shared" si="0"/>
        <v>0</v>
      </c>
      <c r="H15" s="26"/>
      <c r="I15" s="9">
        <f t="shared" si="1"/>
        <v>0</v>
      </c>
      <c r="J15" s="26"/>
      <c r="K15" s="9">
        <f t="shared" si="2"/>
        <v>0</v>
      </c>
      <c r="L15" s="9">
        <f t="shared" si="3"/>
        <v>0</v>
      </c>
    </row>
    <row r="16" spans="1:12" x14ac:dyDescent="0.3">
      <c r="A16" s="59">
        <v>2</v>
      </c>
      <c r="B16" s="60" t="s">
        <v>48</v>
      </c>
      <c r="C16" s="74" t="s">
        <v>11</v>
      </c>
      <c r="D16" s="61"/>
      <c r="E16" s="62">
        <v>5</v>
      </c>
      <c r="F16" s="63"/>
      <c r="G16" s="9">
        <f t="shared" si="0"/>
        <v>0</v>
      </c>
      <c r="H16" s="30"/>
      <c r="I16" s="9">
        <f t="shared" si="1"/>
        <v>0</v>
      </c>
      <c r="J16" s="30"/>
      <c r="K16" s="9">
        <f t="shared" si="2"/>
        <v>0</v>
      </c>
      <c r="L16" s="9">
        <f t="shared" si="3"/>
        <v>0</v>
      </c>
    </row>
    <row r="17" spans="1:12" x14ac:dyDescent="0.3">
      <c r="A17" s="59"/>
      <c r="B17" s="25" t="s">
        <v>10</v>
      </c>
      <c r="C17" s="64" t="s">
        <v>31</v>
      </c>
      <c r="D17" s="16">
        <v>1</v>
      </c>
      <c r="E17" s="16">
        <f>D17*E16</f>
        <v>5</v>
      </c>
      <c r="F17" s="26"/>
      <c r="G17" s="9">
        <f t="shared" si="0"/>
        <v>0</v>
      </c>
      <c r="H17" s="26"/>
      <c r="I17" s="9">
        <f t="shared" si="1"/>
        <v>0</v>
      </c>
      <c r="J17" s="31"/>
      <c r="K17" s="9">
        <f t="shared" si="2"/>
        <v>0</v>
      </c>
      <c r="L17" s="9">
        <f t="shared" si="3"/>
        <v>0</v>
      </c>
    </row>
    <row r="18" spans="1:12" x14ac:dyDescent="0.3">
      <c r="A18" s="65"/>
      <c r="B18" s="27" t="s">
        <v>49</v>
      </c>
      <c r="C18" s="75" t="s">
        <v>30</v>
      </c>
      <c r="D18" s="26">
        <v>0.05</v>
      </c>
      <c r="E18" s="26">
        <f>E16*D18:D1092</f>
        <v>0.25</v>
      </c>
      <c r="F18" s="26"/>
      <c r="G18" s="9">
        <f t="shared" si="0"/>
        <v>0</v>
      </c>
      <c r="H18" s="26"/>
      <c r="I18" s="9">
        <f t="shared" si="1"/>
        <v>0</v>
      </c>
      <c r="J18" s="26"/>
      <c r="K18" s="9">
        <f t="shared" si="2"/>
        <v>0</v>
      </c>
      <c r="L18" s="9">
        <f t="shared" si="3"/>
        <v>0</v>
      </c>
    </row>
    <row r="19" spans="1:12" x14ac:dyDescent="0.3">
      <c r="A19" s="65"/>
      <c r="B19" s="27" t="s">
        <v>51</v>
      </c>
      <c r="C19" s="75" t="s">
        <v>1</v>
      </c>
      <c r="D19" s="26">
        <v>3.5</v>
      </c>
      <c r="E19" s="26">
        <f>E16*D19</f>
        <v>17.5</v>
      </c>
      <c r="F19" s="26"/>
      <c r="G19" s="9">
        <f t="shared" si="0"/>
        <v>0</v>
      </c>
      <c r="H19" s="26"/>
      <c r="I19" s="9">
        <f t="shared" si="1"/>
        <v>0</v>
      </c>
      <c r="J19" s="26"/>
      <c r="K19" s="9">
        <f t="shared" si="2"/>
        <v>0</v>
      </c>
      <c r="L19" s="9">
        <f t="shared" si="3"/>
        <v>0</v>
      </c>
    </row>
    <row r="20" spans="1:12" x14ac:dyDescent="0.3">
      <c r="A20" s="65"/>
      <c r="B20" s="27" t="s">
        <v>52</v>
      </c>
      <c r="C20" s="75" t="s">
        <v>1</v>
      </c>
      <c r="D20" s="26">
        <v>0.63</v>
      </c>
      <c r="E20" s="26">
        <f>E17*D20</f>
        <v>3.15</v>
      </c>
      <c r="F20" s="26"/>
      <c r="G20" s="9">
        <f t="shared" si="0"/>
        <v>0</v>
      </c>
      <c r="H20" s="26"/>
      <c r="I20" s="9">
        <f t="shared" si="1"/>
        <v>0</v>
      </c>
      <c r="J20" s="26"/>
      <c r="K20" s="9">
        <f t="shared" si="2"/>
        <v>0</v>
      </c>
      <c r="L20" s="9">
        <f t="shared" si="3"/>
        <v>0</v>
      </c>
    </row>
    <row r="21" spans="1:12" x14ac:dyDescent="0.3">
      <c r="A21" s="65"/>
      <c r="B21" s="84" t="s">
        <v>9</v>
      </c>
      <c r="C21" s="64" t="s">
        <v>0</v>
      </c>
      <c r="D21" s="16">
        <v>0.5</v>
      </c>
      <c r="E21" s="16">
        <f>D21*E16</f>
        <v>2.5</v>
      </c>
      <c r="F21" s="16"/>
      <c r="G21" s="9">
        <f t="shared" si="0"/>
        <v>0</v>
      </c>
      <c r="H21" s="16"/>
      <c r="I21" s="9">
        <f t="shared" si="1"/>
        <v>0</v>
      </c>
      <c r="J21" s="16"/>
      <c r="K21" s="9">
        <f t="shared" si="2"/>
        <v>0</v>
      </c>
      <c r="L21" s="9">
        <f t="shared" si="3"/>
        <v>0</v>
      </c>
    </row>
    <row r="22" spans="1:12" ht="27.6" x14ac:dyDescent="0.3">
      <c r="A22" s="12">
        <v>3</v>
      </c>
      <c r="B22" s="67" t="s">
        <v>66</v>
      </c>
      <c r="C22" s="97" t="s">
        <v>54</v>
      </c>
      <c r="D22" s="98"/>
      <c r="E22" s="68">
        <v>0.35</v>
      </c>
      <c r="F22" s="69"/>
      <c r="G22" s="9">
        <f t="shared" si="0"/>
        <v>0</v>
      </c>
      <c r="H22" s="26"/>
      <c r="I22" s="9">
        <f t="shared" si="1"/>
        <v>0</v>
      </c>
      <c r="J22" s="26"/>
      <c r="K22" s="9">
        <f t="shared" si="2"/>
        <v>0</v>
      </c>
      <c r="L22" s="9">
        <f t="shared" si="3"/>
        <v>0</v>
      </c>
    </row>
    <row r="23" spans="1:12" x14ac:dyDescent="0.3">
      <c r="A23" s="12"/>
      <c r="B23" s="25" t="s">
        <v>10</v>
      </c>
      <c r="C23" s="64" t="s">
        <v>31</v>
      </c>
      <c r="D23" s="16">
        <v>1</v>
      </c>
      <c r="E23" s="16">
        <f>E22*D23</f>
        <v>0.35</v>
      </c>
      <c r="F23" s="26"/>
      <c r="G23" s="9">
        <f t="shared" si="0"/>
        <v>0</v>
      </c>
      <c r="H23" s="26"/>
      <c r="I23" s="9">
        <f t="shared" si="1"/>
        <v>0</v>
      </c>
      <c r="J23" s="26"/>
      <c r="K23" s="9">
        <f t="shared" si="2"/>
        <v>0</v>
      </c>
      <c r="L23" s="9">
        <f t="shared" si="3"/>
        <v>0</v>
      </c>
    </row>
    <row r="24" spans="1:12" x14ac:dyDescent="0.3">
      <c r="A24" s="12"/>
      <c r="B24" s="27" t="s">
        <v>53</v>
      </c>
      <c r="C24" s="75" t="s">
        <v>54</v>
      </c>
      <c r="D24" s="26">
        <v>1.2</v>
      </c>
      <c r="E24" s="26">
        <f>D24*E22</f>
        <v>0.42</v>
      </c>
      <c r="F24" s="26"/>
      <c r="G24" s="9">
        <f t="shared" si="0"/>
        <v>0</v>
      </c>
      <c r="H24" s="26"/>
      <c r="I24" s="9">
        <f t="shared" si="1"/>
        <v>0</v>
      </c>
      <c r="J24" s="26"/>
      <c r="K24" s="9">
        <f t="shared" si="2"/>
        <v>0</v>
      </c>
      <c r="L24" s="9">
        <f t="shared" si="3"/>
        <v>0</v>
      </c>
    </row>
    <row r="25" spans="1:12" x14ac:dyDescent="0.3">
      <c r="A25" s="12"/>
      <c r="B25" s="27" t="s">
        <v>56</v>
      </c>
      <c r="C25" s="64" t="s">
        <v>31</v>
      </c>
      <c r="D25" s="26">
        <v>0.5</v>
      </c>
      <c r="E25" s="26">
        <f>D25*E23</f>
        <v>0.17499999999999999</v>
      </c>
      <c r="F25" s="26"/>
      <c r="G25" s="9">
        <f t="shared" si="0"/>
        <v>0</v>
      </c>
      <c r="H25" s="26"/>
      <c r="I25" s="9">
        <f t="shared" si="1"/>
        <v>0</v>
      </c>
      <c r="J25" s="26"/>
      <c r="K25" s="9">
        <f t="shared" si="2"/>
        <v>0</v>
      </c>
      <c r="L25" s="9">
        <f t="shared" si="3"/>
        <v>0</v>
      </c>
    </row>
    <row r="26" spans="1:12" x14ac:dyDescent="0.3">
      <c r="A26" s="12"/>
      <c r="B26" s="27" t="s">
        <v>55</v>
      </c>
      <c r="C26" s="75" t="s">
        <v>30</v>
      </c>
      <c r="D26" s="26"/>
      <c r="E26" s="26">
        <v>8</v>
      </c>
      <c r="F26" s="26"/>
      <c r="G26" s="9">
        <f t="shared" si="0"/>
        <v>0</v>
      </c>
      <c r="H26" s="26"/>
      <c r="I26" s="9">
        <f t="shared" si="1"/>
        <v>0</v>
      </c>
      <c r="J26" s="26"/>
      <c r="K26" s="9">
        <f t="shared" si="2"/>
        <v>0</v>
      </c>
      <c r="L26" s="9">
        <f t="shared" si="3"/>
        <v>0</v>
      </c>
    </row>
    <row r="27" spans="1:12" x14ac:dyDescent="0.3">
      <c r="A27" s="12"/>
      <c r="B27" s="27" t="s">
        <v>9</v>
      </c>
      <c r="C27" s="75" t="s">
        <v>0</v>
      </c>
      <c r="D27" s="26">
        <v>4</v>
      </c>
      <c r="E27" s="26">
        <f>E22*D27</f>
        <v>1.4</v>
      </c>
      <c r="F27" s="26"/>
      <c r="G27" s="9">
        <f t="shared" si="0"/>
        <v>0</v>
      </c>
      <c r="H27" s="26"/>
      <c r="I27" s="9">
        <f t="shared" si="1"/>
        <v>0</v>
      </c>
      <c r="J27" s="26"/>
      <c r="K27" s="9">
        <f t="shared" si="2"/>
        <v>0</v>
      </c>
      <c r="L27" s="9">
        <f t="shared" si="3"/>
        <v>0</v>
      </c>
    </row>
    <row r="28" spans="1:12" ht="27.6" x14ac:dyDescent="0.3">
      <c r="A28" s="59">
        <v>4</v>
      </c>
      <c r="B28" s="60" t="s">
        <v>62</v>
      </c>
      <c r="C28" s="74" t="s">
        <v>37</v>
      </c>
      <c r="D28" s="62"/>
      <c r="E28" s="62">
        <f>1.3*4+1.15*4+1.35*3.85+1.8*1.2</f>
        <v>17.157500000000002</v>
      </c>
      <c r="F28" s="63"/>
      <c r="G28" s="9">
        <f t="shared" si="0"/>
        <v>0</v>
      </c>
      <c r="H28" s="30"/>
      <c r="I28" s="9">
        <f t="shared" si="1"/>
        <v>0</v>
      </c>
      <c r="J28" s="30"/>
      <c r="K28" s="9">
        <f t="shared" si="2"/>
        <v>0</v>
      </c>
      <c r="L28" s="9">
        <f t="shared" si="3"/>
        <v>0</v>
      </c>
    </row>
    <row r="29" spans="1:12" x14ac:dyDescent="0.3">
      <c r="A29" s="59"/>
      <c r="B29" s="25" t="s">
        <v>10</v>
      </c>
      <c r="C29" s="64" t="s">
        <v>31</v>
      </c>
      <c r="D29" s="16">
        <v>1</v>
      </c>
      <c r="E29" s="16">
        <f>D29*E28</f>
        <v>17.157500000000002</v>
      </c>
      <c r="F29" s="26"/>
      <c r="G29" s="9">
        <f t="shared" si="0"/>
        <v>0</v>
      </c>
      <c r="H29" s="26"/>
      <c r="I29" s="9">
        <f t="shared" si="1"/>
        <v>0</v>
      </c>
      <c r="J29" s="31"/>
      <c r="K29" s="9">
        <f t="shared" si="2"/>
        <v>0</v>
      </c>
      <c r="L29" s="9">
        <f t="shared" si="3"/>
        <v>0</v>
      </c>
    </row>
    <row r="30" spans="1:12" x14ac:dyDescent="0.3">
      <c r="A30" s="65"/>
      <c r="B30" s="27" t="s">
        <v>63</v>
      </c>
      <c r="C30" s="75" t="s">
        <v>54</v>
      </c>
      <c r="D30" s="26">
        <v>7.4999999999999997E-2</v>
      </c>
      <c r="E30" s="26">
        <f>E28*D30:D1104</f>
        <v>1.2868125000000001</v>
      </c>
      <c r="F30" s="26"/>
      <c r="G30" s="9">
        <f t="shared" si="0"/>
        <v>0</v>
      </c>
      <c r="H30" s="26"/>
      <c r="I30" s="9">
        <f t="shared" si="1"/>
        <v>0</v>
      </c>
      <c r="J30" s="26"/>
      <c r="K30" s="9">
        <f t="shared" si="2"/>
        <v>0</v>
      </c>
      <c r="L30" s="9">
        <f t="shared" si="3"/>
        <v>0</v>
      </c>
    </row>
    <row r="31" spans="1:12" x14ac:dyDescent="0.3">
      <c r="A31" s="65"/>
      <c r="B31" s="84" t="s">
        <v>9</v>
      </c>
      <c r="C31" s="64" t="s">
        <v>0</v>
      </c>
      <c r="D31" s="16">
        <v>0.5</v>
      </c>
      <c r="E31" s="16">
        <f>D31*E28</f>
        <v>8.5787500000000012</v>
      </c>
      <c r="F31" s="16"/>
      <c r="G31" s="9">
        <f t="shared" si="0"/>
        <v>0</v>
      </c>
      <c r="H31" s="16"/>
      <c r="I31" s="9">
        <f t="shared" si="1"/>
        <v>0</v>
      </c>
      <c r="J31" s="16"/>
      <c r="K31" s="9">
        <f t="shared" si="2"/>
        <v>0</v>
      </c>
      <c r="L31" s="9">
        <f t="shared" si="3"/>
        <v>0</v>
      </c>
    </row>
    <row r="32" spans="1:12" x14ac:dyDescent="0.3">
      <c r="A32" s="59">
        <v>5</v>
      </c>
      <c r="B32" s="60" t="s">
        <v>64</v>
      </c>
      <c r="C32" s="74" t="s">
        <v>37</v>
      </c>
      <c r="D32" s="62"/>
      <c r="E32" s="62">
        <f>1.3*4+1.15*4+1.35*3.85+1.8*1.2</f>
        <v>17.157500000000002</v>
      </c>
      <c r="F32" s="63"/>
      <c r="G32" s="9">
        <f t="shared" si="0"/>
        <v>0</v>
      </c>
      <c r="H32" s="30"/>
      <c r="I32" s="9">
        <f t="shared" si="1"/>
        <v>0</v>
      </c>
      <c r="J32" s="30"/>
      <c r="K32" s="9">
        <f t="shared" si="2"/>
        <v>0</v>
      </c>
      <c r="L32" s="9">
        <f t="shared" si="3"/>
        <v>0</v>
      </c>
    </row>
    <row r="33" spans="1:12" x14ac:dyDescent="0.3">
      <c r="A33" s="59"/>
      <c r="B33" s="25" t="s">
        <v>10</v>
      </c>
      <c r="C33" s="64" t="s">
        <v>31</v>
      </c>
      <c r="D33" s="16">
        <v>1</v>
      </c>
      <c r="E33" s="16">
        <f>D33*E32</f>
        <v>17.157500000000002</v>
      </c>
      <c r="F33" s="26"/>
      <c r="G33" s="9">
        <f t="shared" si="0"/>
        <v>0</v>
      </c>
      <c r="H33" s="26"/>
      <c r="I33" s="9">
        <f t="shared" si="1"/>
        <v>0</v>
      </c>
      <c r="J33" s="31"/>
      <c r="K33" s="9">
        <f t="shared" si="2"/>
        <v>0</v>
      </c>
      <c r="L33" s="9">
        <f t="shared" si="3"/>
        <v>0</v>
      </c>
    </row>
    <row r="34" spans="1:12" ht="27.6" x14ac:dyDescent="0.3">
      <c r="A34" s="65"/>
      <c r="B34" s="27" t="s">
        <v>65</v>
      </c>
      <c r="C34" s="75" t="s">
        <v>1</v>
      </c>
      <c r="D34" s="26">
        <v>0.8</v>
      </c>
      <c r="E34" s="26">
        <f>E32*D34:D1108</f>
        <v>13.726000000000003</v>
      </c>
      <c r="F34" s="26"/>
      <c r="G34" s="9">
        <f t="shared" si="0"/>
        <v>0</v>
      </c>
      <c r="H34" s="26"/>
      <c r="I34" s="9">
        <f t="shared" si="1"/>
        <v>0</v>
      </c>
      <c r="J34" s="26"/>
      <c r="K34" s="9">
        <f t="shared" si="2"/>
        <v>0</v>
      </c>
      <c r="L34" s="9">
        <f t="shared" si="3"/>
        <v>0</v>
      </c>
    </row>
    <row r="35" spans="1:12" x14ac:dyDescent="0.3">
      <c r="A35" s="65"/>
      <c r="B35" s="84" t="s">
        <v>9</v>
      </c>
      <c r="C35" s="64" t="s">
        <v>0</v>
      </c>
      <c r="D35" s="16">
        <v>0.5</v>
      </c>
      <c r="E35" s="16">
        <f>D35*E32</f>
        <v>8.5787500000000012</v>
      </c>
      <c r="F35" s="16"/>
      <c r="G35" s="9">
        <f t="shared" si="0"/>
        <v>0</v>
      </c>
      <c r="H35" s="16"/>
      <c r="I35" s="9">
        <f t="shared" si="1"/>
        <v>0</v>
      </c>
      <c r="J35" s="16"/>
      <c r="K35" s="9">
        <f t="shared" si="2"/>
        <v>0</v>
      </c>
      <c r="L35" s="9">
        <f t="shared" si="3"/>
        <v>0</v>
      </c>
    </row>
    <row r="36" spans="1:12" x14ac:dyDescent="0.3">
      <c r="A36" s="12">
        <v>6</v>
      </c>
      <c r="B36" s="67" t="s">
        <v>57</v>
      </c>
      <c r="C36" s="74" t="s">
        <v>37</v>
      </c>
      <c r="D36" s="98"/>
      <c r="E36" s="68">
        <v>3.5</v>
      </c>
      <c r="F36" s="69"/>
      <c r="G36" s="9">
        <f t="shared" si="0"/>
        <v>0</v>
      </c>
      <c r="H36" s="26"/>
      <c r="I36" s="9">
        <f t="shared" si="1"/>
        <v>0</v>
      </c>
      <c r="J36" s="26"/>
      <c r="K36" s="9">
        <f t="shared" si="2"/>
        <v>0</v>
      </c>
      <c r="L36" s="9">
        <f t="shared" si="3"/>
        <v>0</v>
      </c>
    </row>
    <row r="37" spans="1:12" x14ac:dyDescent="0.3">
      <c r="A37" s="12"/>
      <c r="B37" s="25" t="s">
        <v>10</v>
      </c>
      <c r="C37" s="64" t="s">
        <v>31</v>
      </c>
      <c r="D37" s="16">
        <v>1</v>
      </c>
      <c r="E37" s="16">
        <f>E36*D37</f>
        <v>3.5</v>
      </c>
      <c r="F37" s="26"/>
      <c r="G37" s="9">
        <f t="shared" si="0"/>
        <v>0</v>
      </c>
      <c r="H37" s="26"/>
      <c r="I37" s="9">
        <f t="shared" si="1"/>
        <v>0</v>
      </c>
      <c r="J37" s="26"/>
      <c r="K37" s="9">
        <f t="shared" si="2"/>
        <v>0</v>
      </c>
      <c r="L37" s="9">
        <f t="shared" si="3"/>
        <v>0</v>
      </c>
    </row>
    <row r="38" spans="1:12" x14ac:dyDescent="0.3">
      <c r="A38" s="12"/>
      <c r="B38" s="27" t="s">
        <v>75</v>
      </c>
      <c r="C38" s="64" t="s">
        <v>31</v>
      </c>
      <c r="D38" s="26">
        <v>1.1000000000000001</v>
      </c>
      <c r="E38" s="26">
        <f>D38*E36</f>
        <v>3.8500000000000005</v>
      </c>
      <c r="F38" s="26"/>
      <c r="G38" s="9">
        <f t="shared" si="0"/>
        <v>0</v>
      </c>
      <c r="H38" s="26"/>
      <c r="I38" s="9">
        <f t="shared" si="1"/>
        <v>0</v>
      </c>
      <c r="J38" s="26"/>
      <c r="K38" s="9">
        <f t="shared" si="2"/>
        <v>0</v>
      </c>
      <c r="L38" s="9">
        <f t="shared" si="3"/>
        <v>0</v>
      </c>
    </row>
    <row r="39" spans="1:12" x14ac:dyDescent="0.3">
      <c r="A39" s="12"/>
      <c r="B39" s="27" t="s">
        <v>58</v>
      </c>
      <c r="C39" s="75" t="s">
        <v>1</v>
      </c>
      <c r="D39" s="26">
        <v>7</v>
      </c>
      <c r="E39" s="26">
        <f>E36*D39</f>
        <v>24.5</v>
      </c>
      <c r="F39" s="26"/>
      <c r="G39" s="9">
        <f t="shared" si="0"/>
        <v>0</v>
      </c>
      <c r="H39" s="26"/>
      <c r="I39" s="9">
        <f t="shared" si="1"/>
        <v>0</v>
      </c>
      <c r="J39" s="26"/>
      <c r="K39" s="9">
        <f t="shared" si="2"/>
        <v>0</v>
      </c>
      <c r="L39" s="9">
        <f t="shared" si="3"/>
        <v>0</v>
      </c>
    </row>
    <row r="40" spans="1:12" x14ac:dyDescent="0.3">
      <c r="A40" s="12"/>
      <c r="B40" s="27" t="s">
        <v>59</v>
      </c>
      <c r="C40" s="75" t="s">
        <v>1</v>
      </c>
      <c r="D40" s="26">
        <v>0.3</v>
      </c>
      <c r="E40" s="26">
        <f>E37*D40</f>
        <v>1.05</v>
      </c>
      <c r="F40" s="26"/>
      <c r="G40" s="9">
        <f t="shared" si="0"/>
        <v>0</v>
      </c>
      <c r="H40" s="26"/>
      <c r="I40" s="9">
        <f t="shared" si="1"/>
        <v>0</v>
      </c>
      <c r="J40" s="26"/>
      <c r="K40" s="9">
        <f t="shared" si="2"/>
        <v>0</v>
      </c>
      <c r="L40" s="9">
        <f t="shared" si="3"/>
        <v>0</v>
      </c>
    </row>
    <row r="41" spans="1:12" x14ac:dyDescent="0.3">
      <c r="A41" s="12"/>
      <c r="B41" s="27" t="s">
        <v>9</v>
      </c>
      <c r="C41" s="75" t="s">
        <v>0</v>
      </c>
      <c r="D41" s="26">
        <v>0.2</v>
      </c>
      <c r="E41" s="26">
        <f>E36*D41</f>
        <v>0.70000000000000007</v>
      </c>
      <c r="F41" s="26"/>
      <c r="G41" s="9">
        <f t="shared" si="0"/>
        <v>0</v>
      </c>
      <c r="H41" s="26"/>
      <c r="I41" s="9">
        <f t="shared" si="1"/>
        <v>0</v>
      </c>
      <c r="J41" s="26"/>
      <c r="K41" s="9">
        <f t="shared" si="2"/>
        <v>0</v>
      </c>
      <c r="L41" s="9">
        <f t="shared" si="3"/>
        <v>0</v>
      </c>
    </row>
    <row r="42" spans="1:12" x14ac:dyDescent="0.3">
      <c r="A42" s="59">
        <v>7</v>
      </c>
      <c r="B42" s="60" t="s">
        <v>60</v>
      </c>
      <c r="C42" s="74" t="s">
        <v>30</v>
      </c>
      <c r="D42" s="61"/>
      <c r="E42" s="62">
        <f>1.2+1.2+0.9</f>
        <v>3.3</v>
      </c>
      <c r="F42" s="63"/>
      <c r="G42" s="9">
        <f t="shared" si="0"/>
        <v>0</v>
      </c>
      <c r="H42" s="30"/>
      <c r="I42" s="9">
        <f t="shared" si="1"/>
        <v>0</v>
      </c>
      <c r="J42" s="30"/>
      <c r="K42" s="9">
        <f t="shared" si="2"/>
        <v>0</v>
      </c>
      <c r="L42" s="9">
        <f t="shared" si="3"/>
        <v>0</v>
      </c>
    </row>
    <row r="43" spans="1:12" x14ac:dyDescent="0.3">
      <c r="A43" s="59"/>
      <c r="B43" s="25" t="s">
        <v>10</v>
      </c>
      <c r="C43" s="64" t="s">
        <v>30</v>
      </c>
      <c r="D43" s="16">
        <v>1</v>
      </c>
      <c r="E43" s="16">
        <f>D43*E42</f>
        <v>3.3</v>
      </c>
      <c r="F43" s="26"/>
      <c r="G43" s="9">
        <f t="shared" si="0"/>
        <v>0</v>
      </c>
      <c r="H43" s="26"/>
      <c r="I43" s="9">
        <f t="shared" si="1"/>
        <v>0</v>
      </c>
      <c r="J43" s="31"/>
      <c r="K43" s="9">
        <f t="shared" si="2"/>
        <v>0</v>
      </c>
      <c r="L43" s="9">
        <f t="shared" si="3"/>
        <v>0</v>
      </c>
    </row>
    <row r="44" spans="1:12" x14ac:dyDescent="0.3">
      <c r="A44" s="65"/>
      <c r="B44" s="27" t="s">
        <v>61</v>
      </c>
      <c r="C44" s="75" t="s">
        <v>30</v>
      </c>
      <c r="D44" s="28">
        <v>1.08</v>
      </c>
      <c r="E44" s="26">
        <f>E42*D44</f>
        <v>3.5640000000000001</v>
      </c>
      <c r="F44" s="26"/>
      <c r="G44" s="9">
        <f t="shared" si="0"/>
        <v>0</v>
      </c>
      <c r="H44" s="26"/>
      <c r="I44" s="9">
        <f t="shared" si="1"/>
        <v>0</v>
      </c>
      <c r="J44" s="26"/>
      <c r="K44" s="9">
        <f t="shared" si="2"/>
        <v>0</v>
      </c>
      <c r="L44" s="9">
        <f t="shared" si="3"/>
        <v>0</v>
      </c>
    </row>
    <row r="45" spans="1:12" x14ac:dyDescent="0.3">
      <c r="A45" s="12"/>
      <c r="B45" s="27" t="s">
        <v>58</v>
      </c>
      <c r="C45" s="75" t="s">
        <v>1</v>
      </c>
      <c r="D45" s="26">
        <v>2</v>
      </c>
      <c r="E45" s="26">
        <f>E42*D45</f>
        <v>6.6</v>
      </c>
      <c r="F45" s="26"/>
      <c r="G45" s="9">
        <f t="shared" si="0"/>
        <v>0</v>
      </c>
      <c r="H45" s="26"/>
      <c r="I45" s="9">
        <f t="shared" si="1"/>
        <v>0</v>
      </c>
      <c r="J45" s="26"/>
      <c r="K45" s="9">
        <f t="shared" si="2"/>
        <v>0</v>
      </c>
      <c r="L45" s="9">
        <f t="shared" si="3"/>
        <v>0</v>
      </c>
    </row>
    <row r="46" spans="1:12" x14ac:dyDescent="0.3">
      <c r="A46" s="12"/>
      <c r="B46" s="27" t="s">
        <v>59</v>
      </c>
      <c r="C46" s="75" t="s">
        <v>1</v>
      </c>
      <c r="D46" s="26">
        <v>0.1</v>
      </c>
      <c r="E46" s="26">
        <f>E43*D46</f>
        <v>0.33</v>
      </c>
      <c r="F46" s="26"/>
      <c r="G46" s="9">
        <f t="shared" si="0"/>
        <v>0</v>
      </c>
      <c r="H46" s="26"/>
      <c r="I46" s="9">
        <f t="shared" si="1"/>
        <v>0</v>
      </c>
      <c r="J46" s="26"/>
      <c r="K46" s="9">
        <f t="shared" si="2"/>
        <v>0</v>
      </c>
      <c r="L46" s="9">
        <f t="shared" si="3"/>
        <v>0</v>
      </c>
    </row>
    <row r="47" spans="1:12" x14ac:dyDescent="0.3">
      <c r="A47" s="65"/>
      <c r="B47" s="84" t="s">
        <v>9</v>
      </c>
      <c r="C47" s="64" t="s">
        <v>0</v>
      </c>
      <c r="D47" s="35">
        <v>0.5</v>
      </c>
      <c r="E47" s="16">
        <f>D47*E42</f>
        <v>1.65</v>
      </c>
      <c r="F47" s="16"/>
      <c r="G47" s="9">
        <f t="shared" si="0"/>
        <v>0</v>
      </c>
      <c r="H47" s="16"/>
      <c r="I47" s="9">
        <f t="shared" si="1"/>
        <v>0</v>
      </c>
      <c r="J47" s="16"/>
      <c r="K47" s="9">
        <f t="shared" si="2"/>
        <v>0</v>
      </c>
      <c r="L47" s="9">
        <f t="shared" si="3"/>
        <v>0</v>
      </c>
    </row>
    <row r="48" spans="1:12" x14ac:dyDescent="0.3">
      <c r="A48" s="12">
        <v>8</v>
      </c>
      <c r="B48" s="67" t="s">
        <v>68</v>
      </c>
      <c r="C48" s="74" t="s">
        <v>37</v>
      </c>
      <c r="D48" s="98"/>
      <c r="E48" s="68">
        <f>E28-1.8*1.2</f>
        <v>14.997500000000002</v>
      </c>
      <c r="F48" s="69"/>
      <c r="G48" s="9">
        <f t="shared" si="0"/>
        <v>0</v>
      </c>
      <c r="H48" s="26"/>
      <c r="I48" s="9">
        <f t="shared" si="1"/>
        <v>0</v>
      </c>
      <c r="J48" s="26"/>
      <c r="K48" s="9">
        <f t="shared" si="2"/>
        <v>0</v>
      </c>
      <c r="L48" s="9">
        <f t="shared" si="3"/>
        <v>0</v>
      </c>
    </row>
    <row r="49" spans="1:12" x14ac:dyDescent="0.3">
      <c r="A49" s="12"/>
      <c r="B49" s="25" t="s">
        <v>10</v>
      </c>
      <c r="C49" s="64" t="s">
        <v>31</v>
      </c>
      <c r="D49" s="16">
        <v>1</v>
      </c>
      <c r="E49" s="16">
        <f>E48*D49</f>
        <v>14.997500000000002</v>
      </c>
      <c r="F49" s="26"/>
      <c r="G49" s="9">
        <f t="shared" si="0"/>
        <v>0</v>
      </c>
      <c r="H49" s="26"/>
      <c r="I49" s="9">
        <f t="shared" si="1"/>
        <v>0</v>
      </c>
      <c r="J49" s="26"/>
      <c r="K49" s="9">
        <f t="shared" si="2"/>
        <v>0</v>
      </c>
      <c r="L49" s="9">
        <f t="shared" si="3"/>
        <v>0</v>
      </c>
    </row>
    <row r="50" spans="1:12" x14ac:dyDescent="0.3">
      <c r="A50" s="12"/>
      <c r="B50" s="27" t="s">
        <v>67</v>
      </c>
      <c r="C50" s="64" t="s">
        <v>31</v>
      </c>
      <c r="D50" s="26">
        <v>1.05</v>
      </c>
      <c r="E50" s="26">
        <f>D50*E48</f>
        <v>15.747375000000003</v>
      </c>
      <c r="F50" s="26"/>
      <c r="G50" s="9">
        <f t="shared" si="0"/>
        <v>0</v>
      </c>
      <c r="H50" s="26"/>
      <c r="I50" s="9">
        <f t="shared" si="1"/>
        <v>0</v>
      </c>
      <c r="J50" s="26"/>
      <c r="K50" s="9">
        <f t="shared" si="2"/>
        <v>0</v>
      </c>
      <c r="L50" s="9">
        <f t="shared" si="3"/>
        <v>0</v>
      </c>
    </row>
    <row r="51" spans="1:12" x14ac:dyDescent="0.3">
      <c r="A51" s="12"/>
      <c r="B51" s="27" t="s">
        <v>58</v>
      </c>
      <c r="C51" s="75" t="s">
        <v>1</v>
      </c>
      <c r="D51" s="26">
        <v>7</v>
      </c>
      <c r="E51" s="26">
        <f>E48*D51</f>
        <v>104.98250000000002</v>
      </c>
      <c r="F51" s="26"/>
      <c r="G51" s="9">
        <f t="shared" si="0"/>
        <v>0</v>
      </c>
      <c r="H51" s="26"/>
      <c r="I51" s="9">
        <f t="shared" si="1"/>
        <v>0</v>
      </c>
      <c r="J51" s="26"/>
      <c r="K51" s="9">
        <f t="shared" si="2"/>
        <v>0</v>
      </c>
      <c r="L51" s="9">
        <f t="shared" si="3"/>
        <v>0</v>
      </c>
    </row>
    <row r="52" spans="1:12" x14ac:dyDescent="0.3">
      <c r="A52" s="12"/>
      <c r="B52" s="27" t="s">
        <v>59</v>
      </c>
      <c r="C52" s="75" t="s">
        <v>1</v>
      </c>
      <c r="D52" s="26">
        <v>0.3</v>
      </c>
      <c r="E52" s="26">
        <f>E49*D52</f>
        <v>4.4992500000000009</v>
      </c>
      <c r="F52" s="26"/>
      <c r="G52" s="9">
        <f t="shared" si="0"/>
        <v>0</v>
      </c>
      <c r="H52" s="26"/>
      <c r="I52" s="9">
        <f t="shared" si="1"/>
        <v>0</v>
      </c>
      <c r="J52" s="26"/>
      <c r="K52" s="9">
        <f t="shared" si="2"/>
        <v>0</v>
      </c>
      <c r="L52" s="9">
        <f t="shared" si="3"/>
        <v>0</v>
      </c>
    </row>
    <row r="53" spans="1:12" x14ac:dyDescent="0.3">
      <c r="A53" s="12"/>
      <c r="B53" s="27" t="s">
        <v>9</v>
      </c>
      <c r="C53" s="75" t="s">
        <v>0</v>
      </c>
      <c r="D53" s="26">
        <v>0.2</v>
      </c>
      <c r="E53" s="26">
        <f>E48*D53</f>
        <v>2.9995000000000007</v>
      </c>
      <c r="F53" s="26"/>
      <c r="G53" s="9">
        <f t="shared" si="0"/>
        <v>0</v>
      </c>
      <c r="H53" s="26"/>
      <c r="I53" s="9">
        <f t="shared" si="1"/>
        <v>0</v>
      </c>
      <c r="J53" s="26"/>
      <c r="K53" s="9">
        <f t="shared" si="2"/>
        <v>0</v>
      </c>
      <c r="L53" s="9">
        <f t="shared" si="3"/>
        <v>0</v>
      </c>
    </row>
    <row r="54" spans="1:12" x14ac:dyDescent="0.3">
      <c r="A54" s="59">
        <v>9</v>
      </c>
      <c r="B54" s="60" t="s">
        <v>69</v>
      </c>
      <c r="C54" s="74" t="s">
        <v>30</v>
      </c>
      <c r="D54" s="61"/>
      <c r="E54" s="62">
        <v>12</v>
      </c>
      <c r="F54" s="63"/>
      <c r="G54" s="9">
        <f t="shared" si="0"/>
        <v>0</v>
      </c>
      <c r="H54" s="30"/>
      <c r="I54" s="9">
        <f t="shared" si="1"/>
        <v>0</v>
      </c>
      <c r="J54" s="30"/>
      <c r="K54" s="9">
        <f t="shared" si="2"/>
        <v>0</v>
      </c>
      <c r="L54" s="9">
        <f t="shared" si="3"/>
        <v>0</v>
      </c>
    </row>
    <row r="55" spans="1:12" x14ac:dyDescent="0.3">
      <c r="A55" s="59"/>
      <c r="B55" s="25" t="s">
        <v>10</v>
      </c>
      <c r="C55" s="64" t="s">
        <v>30</v>
      </c>
      <c r="D55" s="16">
        <v>1</v>
      </c>
      <c r="E55" s="16">
        <f>D55*E54</f>
        <v>12</v>
      </c>
      <c r="F55" s="26"/>
      <c r="G55" s="9">
        <f t="shared" si="0"/>
        <v>0</v>
      </c>
      <c r="H55" s="26"/>
      <c r="I55" s="9">
        <f t="shared" si="1"/>
        <v>0</v>
      </c>
      <c r="J55" s="31"/>
      <c r="K55" s="9">
        <f t="shared" si="2"/>
        <v>0</v>
      </c>
      <c r="L55" s="9">
        <f t="shared" si="3"/>
        <v>0</v>
      </c>
    </row>
    <row r="56" spans="1:12" x14ac:dyDescent="0.3">
      <c r="A56" s="65"/>
      <c r="B56" s="27" t="s">
        <v>70</v>
      </c>
      <c r="C56" s="75" t="s">
        <v>30</v>
      </c>
      <c r="D56" s="28">
        <v>0.12</v>
      </c>
      <c r="E56" s="26">
        <f>E54*D56</f>
        <v>1.44</v>
      </c>
      <c r="F56" s="26"/>
      <c r="G56" s="9">
        <f t="shared" si="0"/>
        <v>0</v>
      </c>
      <c r="H56" s="26"/>
      <c r="I56" s="9">
        <f t="shared" si="1"/>
        <v>0</v>
      </c>
      <c r="J56" s="26"/>
      <c r="K56" s="9">
        <f t="shared" si="2"/>
        <v>0</v>
      </c>
      <c r="L56" s="9">
        <f t="shared" si="3"/>
        <v>0</v>
      </c>
    </row>
    <row r="57" spans="1:12" x14ac:dyDescent="0.3">
      <c r="A57" s="12"/>
      <c r="B57" s="27" t="s">
        <v>58</v>
      </c>
      <c r="C57" s="75" t="s">
        <v>1</v>
      </c>
      <c r="D57" s="26">
        <v>1.5</v>
      </c>
      <c r="E57" s="26">
        <f>E54*D57</f>
        <v>18</v>
      </c>
      <c r="F57" s="26"/>
      <c r="G57" s="9">
        <f t="shared" si="0"/>
        <v>0</v>
      </c>
      <c r="H57" s="26"/>
      <c r="I57" s="9">
        <f t="shared" si="1"/>
        <v>0</v>
      </c>
      <c r="J57" s="26"/>
      <c r="K57" s="9">
        <f t="shared" si="2"/>
        <v>0</v>
      </c>
      <c r="L57" s="9">
        <f t="shared" si="3"/>
        <v>0</v>
      </c>
    </row>
    <row r="58" spans="1:12" ht="15.6" customHeight="1" x14ac:dyDescent="0.3">
      <c r="A58" s="12"/>
      <c r="B58" s="27" t="s">
        <v>59</v>
      </c>
      <c r="C58" s="75" t="s">
        <v>1</v>
      </c>
      <c r="D58" s="26">
        <v>0.1</v>
      </c>
      <c r="E58" s="26">
        <f>E55*D58</f>
        <v>1.2000000000000002</v>
      </c>
      <c r="F58" s="26"/>
      <c r="G58" s="9">
        <f t="shared" si="0"/>
        <v>0</v>
      </c>
      <c r="H58" s="26"/>
      <c r="I58" s="9">
        <f t="shared" si="1"/>
        <v>0</v>
      </c>
      <c r="J58" s="26"/>
      <c r="K58" s="9">
        <f t="shared" si="2"/>
        <v>0</v>
      </c>
      <c r="L58" s="9">
        <f t="shared" si="3"/>
        <v>0</v>
      </c>
    </row>
    <row r="59" spans="1:12" x14ac:dyDescent="0.3">
      <c r="A59" s="65"/>
      <c r="B59" s="84" t="s">
        <v>9</v>
      </c>
      <c r="C59" s="64" t="s">
        <v>0</v>
      </c>
      <c r="D59" s="35">
        <v>0.3</v>
      </c>
      <c r="E59" s="16">
        <f>D59*E54</f>
        <v>3.5999999999999996</v>
      </c>
      <c r="F59" s="16"/>
      <c r="G59" s="9">
        <f t="shared" si="0"/>
        <v>0</v>
      </c>
      <c r="H59" s="16"/>
      <c r="I59" s="9">
        <f t="shared" si="1"/>
        <v>0</v>
      </c>
      <c r="J59" s="16"/>
      <c r="K59" s="9">
        <f t="shared" si="2"/>
        <v>0</v>
      </c>
      <c r="L59" s="9">
        <f t="shared" si="3"/>
        <v>0</v>
      </c>
    </row>
    <row r="60" spans="1:12" x14ac:dyDescent="0.3">
      <c r="A60" s="65" t="s">
        <v>76</v>
      </c>
      <c r="B60" s="67" t="s">
        <v>78</v>
      </c>
      <c r="C60" s="74" t="s">
        <v>37</v>
      </c>
      <c r="D60" s="98"/>
      <c r="E60" s="68">
        <v>5</v>
      </c>
      <c r="F60" s="69"/>
      <c r="G60" s="9">
        <f t="shared" si="0"/>
        <v>0</v>
      </c>
      <c r="H60" s="26"/>
      <c r="I60" s="9">
        <f t="shared" si="1"/>
        <v>0</v>
      </c>
      <c r="J60" s="26"/>
      <c r="K60" s="9">
        <f t="shared" si="2"/>
        <v>0</v>
      </c>
      <c r="L60" s="9">
        <f t="shared" si="3"/>
        <v>0</v>
      </c>
    </row>
    <row r="61" spans="1:12" x14ac:dyDescent="0.3">
      <c r="A61" s="65"/>
      <c r="B61" s="25" t="s">
        <v>10</v>
      </c>
      <c r="C61" s="64" t="s">
        <v>31</v>
      </c>
      <c r="D61" s="16">
        <v>1</v>
      </c>
      <c r="E61" s="16">
        <f>E60*D61</f>
        <v>5</v>
      </c>
      <c r="F61" s="26"/>
      <c r="G61" s="9">
        <f t="shared" si="0"/>
        <v>0</v>
      </c>
      <c r="H61" s="26"/>
      <c r="I61" s="9">
        <f t="shared" si="1"/>
        <v>0</v>
      </c>
      <c r="J61" s="26"/>
      <c r="K61" s="9">
        <f t="shared" si="2"/>
        <v>0</v>
      </c>
      <c r="L61" s="9">
        <f t="shared" si="3"/>
        <v>0</v>
      </c>
    </row>
    <row r="62" spans="1:12" ht="27.6" x14ac:dyDescent="0.3">
      <c r="A62" s="65"/>
      <c r="B62" s="27" t="s">
        <v>79</v>
      </c>
      <c r="C62" s="64" t="s">
        <v>31</v>
      </c>
      <c r="D62" s="26">
        <v>1.1000000000000001</v>
      </c>
      <c r="E62" s="26">
        <f>D62*E60</f>
        <v>5.5</v>
      </c>
      <c r="F62" s="26"/>
      <c r="G62" s="9">
        <f t="shared" si="0"/>
        <v>0</v>
      </c>
      <c r="H62" s="26"/>
      <c r="I62" s="9">
        <f t="shared" si="1"/>
        <v>0</v>
      </c>
      <c r="J62" s="26"/>
      <c r="K62" s="9">
        <f t="shared" si="2"/>
        <v>0</v>
      </c>
      <c r="L62" s="9">
        <f t="shared" si="3"/>
        <v>0</v>
      </c>
    </row>
    <row r="63" spans="1:12" x14ac:dyDescent="0.3">
      <c r="A63" s="65"/>
      <c r="B63" s="27" t="s">
        <v>58</v>
      </c>
      <c r="C63" s="75" t="s">
        <v>1</v>
      </c>
      <c r="D63" s="26">
        <v>4</v>
      </c>
      <c r="E63" s="26">
        <f>E60*D63</f>
        <v>20</v>
      </c>
      <c r="F63" s="26"/>
      <c r="G63" s="9">
        <f t="shared" si="0"/>
        <v>0</v>
      </c>
      <c r="H63" s="26"/>
      <c r="I63" s="9">
        <f t="shared" si="1"/>
        <v>0</v>
      </c>
      <c r="J63" s="26"/>
      <c r="K63" s="9">
        <f t="shared" si="2"/>
        <v>0</v>
      </c>
      <c r="L63" s="9">
        <f t="shared" si="3"/>
        <v>0</v>
      </c>
    </row>
    <row r="64" spans="1:12" x14ac:dyDescent="0.3">
      <c r="A64" s="65"/>
      <c r="B64" s="27" t="s">
        <v>80</v>
      </c>
      <c r="C64" s="75" t="s">
        <v>17</v>
      </c>
      <c r="D64" s="26">
        <v>5</v>
      </c>
      <c r="E64" s="26">
        <f>E61*D64</f>
        <v>25</v>
      </c>
      <c r="F64" s="26"/>
      <c r="G64" s="9">
        <f t="shared" si="0"/>
        <v>0</v>
      </c>
      <c r="H64" s="26"/>
      <c r="I64" s="9">
        <f t="shared" si="1"/>
        <v>0</v>
      </c>
      <c r="J64" s="26"/>
      <c r="K64" s="9">
        <f t="shared" si="2"/>
        <v>0</v>
      </c>
      <c r="L64" s="9">
        <f t="shared" si="3"/>
        <v>0</v>
      </c>
    </row>
    <row r="65" spans="1:12" x14ac:dyDescent="0.3">
      <c r="A65" s="65"/>
      <c r="B65" s="27" t="s">
        <v>9</v>
      </c>
      <c r="C65" s="75" t="s">
        <v>0</v>
      </c>
      <c r="D65" s="26">
        <v>0.53</v>
      </c>
      <c r="E65" s="26">
        <f>E60*D65</f>
        <v>2.6500000000000004</v>
      </c>
      <c r="F65" s="26"/>
      <c r="G65" s="9">
        <f t="shared" si="0"/>
        <v>0</v>
      </c>
      <c r="H65" s="26"/>
      <c r="I65" s="9">
        <f t="shared" si="1"/>
        <v>0</v>
      </c>
      <c r="J65" s="26"/>
      <c r="K65" s="9">
        <f t="shared" si="2"/>
        <v>0</v>
      </c>
      <c r="L65" s="9">
        <f t="shared" si="3"/>
        <v>0</v>
      </c>
    </row>
    <row r="66" spans="1:12" ht="27.6" x14ac:dyDescent="0.3">
      <c r="A66" s="65" t="s">
        <v>81</v>
      </c>
      <c r="B66" s="67" t="s">
        <v>82</v>
      </c>
      <c r="C66" s="74" t="s">
        <v>37</v>
      </c>
      <c r="D66" s="98"/>
      <c r="E66" s="68">
        <v>3</v>
      </c>
      <c r="F66" s="69"/>
      <c r="G66" s="9">
        <f t="shared" si="0"/>
        <v>0</v>
      </c>
      <c r="H66" s="26"/>
      <c r="I66" s="9">
        <f t="shared" si="1"/>
        <v>0</v>
      </c>
      <c r="J66" s="26"/>
      <c r="K66" s="9">
        <f t="shared" si="2"/>
        <v>0</v>
      </c>
      <c r="L66" s="9">
        <f t="shared" si="3"/>
        <v>0</v>
      </c>
    </row>
    <row r="67" spans="1:12" x14ac:dyDescent="0.3">
      <c r="A67" s="65"/>
      <c r="B67" s="25" t="s">
        <v>10</v>
      </c>
      <c r="C67" s="64" t="s">
        <v>31</v>
      </c>
      <c r="D67" s="16">
        <v>1</v>
      </c>
      <c r="E67" s="16">
        <f>E66*D67</f>
        <v>3</v>
      </c>
      <c r="F67" s="26"/>
      <c r="G67" s="9">
        <f t="shared" si="0"/>
        <v>0</v>
      </c>
      <c r="H67" s="26"/>
      <c r="I67" s="9">
        <f t="shared" si="1"/>
        <v>0</v>
      </c>
      <c r="J67" s="26"/>
      <c r="K67" s="9">
        <f t="shared" si="2"/>
        <v>0</v>
      </c>
      <c r="L67" s="9">
        <f t="shared" si="3"/>
        <v>0</v>
      </c>
    </row>
    <row r="68" spans="1:12" ht="27.6" x14ac:dyDescent="0.3">
      <c r="A68" s="65"/>
      <c r="B68" s="27" t="s">
        <v>85</v>
      </c>
      <c r="C68" s="64" t="s">
        <v>31</v>
      </c>
      <c r="D68" s="26">
        <v>1.1000000000000001</v>
      </c>
      <c r="E68" s="26">
        <f>D68*E66</f>
        <v>3.3000000000000003</v>
      </c>
      <c r="F68" s="26"/>
      <c r="G68" s="9">
        <f t="shared" si="0"/>
        <v>0</v>
      </c>
      <c r="H68" s="26"/>
      <c r="I68" s="9">
        <f t="shared" si="1"/>
        <v>0</v>
      </c>
      <c r="J68" s="26"/>
      <c r="K68" s="9">
        <f t="shared" si="2"/>
        <v>0</v>
      </c>
      <c r="L68" s="9">
        <f t="shared" si="3"/>
        <v>0</v>
      </c>
    </row>
    <row r="69" spans="1:12" x14ac:dyDescent="0.3">
      <c r="A69" s="65"/>
      <c r="B69" s="27" t="s">
        <v>83</v>
      </c>
      <c r="C69" s="75" t="s">
        <v>1</v>
      </c>
      <c r="D69" s="26">
        <v>1.2</v>
      </c>
      <c r="E69" s="26">
        <f>E66*D69</f>
        <v>3.5999999999999996</v>
      </c>
      <c r="F69" s="26"/>
      <c r="G69" s="9">
        <f t="shared" si="0"/>
        <v>0</v>
      </c>
      <c r="H69" s="26"/>
      <c r="I69" s="9">
        <f t="shared" si="1"/>
        <v>0</v>
      </c>
      <c r="J69" s="26"/>
      <c r="K69" s="9">
        <f t="shared" si="2"/>
        <v>0</v>
      </c>
      <c r="L69" s="9">
        <f t="shared" si="3"/>
        <v>0</v>
      </c>
    </row>
    <row r="70" spans="1:12" x14ac:dyDescent="0.3">
      <c r="A70" s="65"/>
      <c r="B70" s="27" t="s">
        <v>80</v>
      </c>
      <c r="C70" s="75" t="s">
        <v>17</v>
      </c>
      <c r="D70" s="26">
        <v>5</v>
      </c>
      <c r="E70" s="26">
        <f>E67*D70</f>
        <v>15</v>
      </c>
      <c r="F70" s="26"/>
      <c r="G70" s="9">
        <f t="shared" si="0"/>
        <v>0</v>
      </c>
      <c r="H70" s="26"/>
      <c r="I70" s="9">
        <f t="shared" si="1"/>
        <v>0</v>
      </c>
      <c r="J70" s="26"/>
      <c r="K70" s="9">
        <f t="shared" si="2"/>
        <v>0</v>
      </c>
      <c r="L70" s="9">
        <f t="shared" si="3"/>
        <v>0</v>
      </c>
    </row>
    <row r="71" spans="1:12" x14ac:dyDescent="0.3">
      <c r="A71" s="65"/>
      <c r="B71" s="27" t="s">
        <v>9</v>
      </c>
      <c r="C71" s="75" t="s">
        <v>0</v>
      </c>
      <c r="D71" s="26">
        <v>0.53</v>
      </c>
      <c r="E71" s="26">
        <f>E66*D71</f>
        <v>1.59</v>
      </c>
      <c r="F71" s="26"/>
      <c r="G71" s="9">
        <f t="shared" si="0"/>
        <v>0</v>
      </c>
      <c r="H71" s="26"/>
      <c r="I71" s="9">
        <f t="shared" si="1"/>
        <v>0</v>
      </c>
      <c r="J71" s="26"/>
      <c r="K71" s="9">
        <f t="shared" si="2"/>
        <v>0</v>
      </c>
      <c r="L71" s="9">
        <f t="shared" si="3"/>
        <v>0</v>
      </c>
    </row>
    <row r="72" spans="1:12" x14ac:dyDescent="0.3">
      <c r="A72" s="12">
        <v>12</v>
      </c>
      <c r="B72" s="6" t="s">
        <v>84</v>
      </c>
      <c r="C72" s="74" t="s">
        <v>11</v>
      </c>
      <c r="D72" s="7"/>
      <c r="E72" s="7">
        <v>2.5</v>
      </c>
      <c r="F72" s="8"/>
      <c r="G72" s="9">
        <f t="shared" ref="G72:G135" si="4">F72*E72</f>
        <v>0</v>
      </c>
      <c r="H72" s="8"/>
      <c r="I72" s="9">
        <f t="shared" ref="I72:I135" si="5">H72*E72</f>
        <v>0</v>
      </c>
      <c r="J72" s="8"/>
      <c r="K72" s="9">
        <f t="shared" ref="K72:K135" si="6">J72*E72</f>
        <v>0</v>
      </c>
      <c r="L72" s="9">
        <f t="shared" ref="L72:L135" si="7">G72+I72+K72</f>
        <v>0</v>
      </c>
    </row>
    <row r="73" spans="1:12" x14ac:dyDescent="0.3">
      <c r="A73" s="12">
        <v>13</v>
      </c>
      <c r="B73" s="6" t="s">
        <v>210</v>
      </c>
      <c r="C73" s="74" t="s">
        <v>11</v>
      </c>
      <c r="D73" s="7"/>
      <c r="E73" s="7">
        <v>145</v>
      </c>
      <c r="F73" s="8"/>
      <c r="G73" s="9">
        <f t="shared" si="4"/>
        <v>0</v>
      </c>
      <c r="H73" s="8"/>
      <c r="I73" s="9">
        <f t="shared" si="5"/>
        <v>0</v>
      </c>
      <c r="J73" s="8"/>
      <c r="K73" s="9">
        <f t="shared" si="6"/>
        <v>0</v>
      </c>
      <c r="L73" s="9">
        <f t="shared" si="7"/>
        <v>0</v>
      </c>
    </row>
    <row r="74" spans="1:12" x14ac:dyDescent="0.3">
      <c r="A74" s="12"/>
      <c r="B74" s="25" t="s">
        <v>10</v>
      </c>
      <c r="C74" s="64" t="s">
        <v>31</v>
      </c>
      <c r="D74" s="16">
        <v>1</v>
      </c>
      <c r="E74" s="16">
        <f>E73*D74</f>
        <v>145</v>
      </c>
      <c r="F74" s="26"/>
      <c r="G74" s="9">
        <f t="shared" si="4"/>
        <v>0</v>
      </c>
      <c r="H74" s="31"/>
      <c r="I74" s="9">
        <f t="shared" si="5"/>
        <v>0</v>
      </c>
      <c r="J74" s="31"/>
      <c r="K74" s="9">
        <f t="shared" si="6"/>
        <v>0</v>
      </c>
      <c r="L74" s="9">
        <f t="shared" si="7"/>
        <v>0</v>
      </c>
    </row>
    <row r="75" spans="1:12" x14ac:dyDescent="0.3">
      <c r="A75" s="12"/>
      <c r="B75" s="85" t="s">
        <v>86</v>
      </c>
      <c r="C75" s="76" t="s">
        <v>11</v>
      </c>
      <c r="D75" s="34">
        <v>0.63</v>
      </c>
      <c r="E75" s="31">
        <f>E73*D75</f>
        <v>91.35</v>
      </c>
      <c r="F75" s="31"/>
      <c r="G75" s="9">
        <f t="shared" si="4"/>
        <v>0</v>
      </c>
      <c r="H75" s="31"/>
      <c r="I75" s="9">
        <f t="shared" si="5"/>
        <v>0</v>
      </c>
      <c r="J75" s="31"/>
      <c r="K75" s="9">
        <f t="shared" si="6"/>
        <v>0</v>
      </c>
      <c r="L75" s="9">
        <f t="shared" si="7"/>
        <v>0</v>
      </c>
    </row>
    <row r="76" spans="1:12" x14ac:dyDescent="0.3">
      <c r="A76" s="12"/>
      <c r="B76" s="58" t="s">
        <v>9</v>
      </c>
      <c r="C76" s="64" t="s">
        <v>0</v>
      </c>
      <c r="D76" s="16">
        <v>1</v>
      </c>
      <c r="E76" s="31">
        <f>E73*D76</f>
        <v>145</v>
      </c>
      <c r="F76" s="31"/>
      <c r="G76" s="9">
        <f t="shared" si="4"/>
        <v>0</v>
      </c>
      <c r="H76" s="31"/>
      <c r="I76" s="9">
        <f t="shared" si="5"/>
        <v>0</v>
      </c>
      <c r="J76" s="31"/>
      <c r="K76" s="9">
        <f t="shared" si="6"/>
        <v>0</v>
      </c>
      <c r="L76" s="9">
        <f t="shared" si="7"/>
        <v>0</v>
      </c>
    </row>
    <row r="77" spans="1:12" ht="27.6" x14ac:dyDescent="0.3">
      <c r="A77" s="12">
        <v>14</v>
      </c>
      <c r="B77" s="6" t="s">
        <v>87</v>
      </c>
      <c r="C77" s="74" t="s">
        <v>30</v>
      </c>
      <c r="D77" s="14"/>
      <c r="E77" s="101">
        <v>22.8</v>
      </c>
      <c r="F77" s="8"/>
      <c r="G77" s="9">
        <f t="shared" si="4"/>
        <v>0</v>
      </c>
      <c r="H77" s="8"/>
      <c r="I77" s="9">
        <f t="shared" si="5"/>
        <v>0</v>
      </c>
      <c r="J77" s="8"/>
      <c r="K77" s="9">
        <f t="shared" si="6"/>
        <v>0</v>
      </c>
      <c r="L77" s="9">
        <f t="shared" si="7"/>
        <v>0</v>
      </c>
    </row>
    <row r="78" spans="1:12" x14ac:dyDescent="0.3">
      <c r="A78" s="12"/>
      <c r="B78" s="25" t="s">
        <v>10</v>
      </c>
      <c r="C78" s="64" t="s">
        <v>31</v>
      </c>
      <c r="D78" s="16">
        <v>1</v>
      </c>
      <c r="E78" s="16">
        <f>E77*D78</f>
        <v>22.8</v>
      </c>
      <c r="F78" s="26"/>
      <c r="G78" s="9">
        <f t="shared" si="4"/>
        <v>0</v>
      </c>
      <c r="H78" s="31"/>
      <c r="I78" s="9">
        <f t="shared" si="5"/>
        <v>0</v>
      </c>
      <c r="J78" s="26"/>
      <c r="K78" s="9">
        <f t="shared" si="6"/>
        <v>0</v>
      </c>
      <c r="L78" s="9">
        <f t="shared" si="7"/>
        <v>0</v>
      </c>
    </row>
    <row r="79" spans="1:12" x14ac:dyDescent="0.3">
      <c r="A79" s="12"/>
      <c r="B79" s="27" t="s">
        <v>63</v>
      </c>
      <c r="C79" s="75" t="s">
        <v>54</v>
      </c>
      <c r="D79" s="26">
        <v>0.01</v>
      </c>
      <c r="E79" s="26">
        <f>E77*D79:D1153</f>
        <v>0.22800000000000001</v>
      </c>
      <c r="F79" s="26"/>
      <c r="G79" s="9">
        <f t="shared" si="4"/>
        <v>0</v>
      </c>
      <c r="H79" s="26"/>
      <c r="I79" s="9">
        <f t="shared" si="5"/>
        <v>0</v>
      </c>
      <c r="J79" s="26"/>
      <c r="K79" s="9">
        <f t="shared" si="6"/>
        <v>0</v>
      </c>
      <c r="L79" s="9">
        <f t="shared" si="7"/>
        <v>0</v>
      </c>
    </row>
    <row r="80" spans="1:12" x14ac:dyDescent="0.3">
      <c r="A80" s="12"/>
      <c r="B80" s="85" t="s">
        <v>86</v>
      </c>
      <c r="C80" s="76" t="s">
        <v>11</v>
      </c>
      <c r="D80" s="34">
        <v>0.02</v>
      </c>
      <c r="E80" s="31">
        <f>E78*D80</f>
        <v>0.45600000000000002</v>
      </c>
      <c r="F80" s="31"/>
      <c r="G80" s="9">
        <f t="shared" si="4"/>
        <v>0</v>
      </c>
      <c r="H80" s="31"/>
      <c r="I80" s="9">
        <f t="shared" si="5"/>
        <v>0</v>
      </c>
      <c r="J80" s="31"/>
      <c r="K80" s="9">
        <f t="shared" si="6"/>
        <v>0</v>
      </c>
      <c r="L80" s="9">
        <f t="shared" si="7"/>
        <v>0</v>
      </c>
    </row>
    <row r="81" spans="1:12" x14ac:dyDescent="0.3">
      <c r="A81" s="12"/>
      <c r="B81" s="36" t="s">
        <v>2</v>
      </c>
      <c r="C81" s="93" t="s">
        <v>0</v>
      </c>
      <c r="D81" s="11">
        <v>0.2</v>
      </c>
      <c r="E81" s="8">
        <f>E77*D81</f>
        <v>4.5600000000000005</v>
      </c>
      <c r="F81" s="8"/>
      <c r="G81" s="9">
        <f t="shared" si="4"/>
        <v>0</v>
      </c>
      <c r="H81" s="8"/>
      <c r="I81" s="9">
        <f t="shared" si="5"/>
        <v>0</v>
      </c>
      <c r="J81" s="8"/>
      <c r="K81" s="9">
        <f t="shared" si="6"/>
        <v>0</v>
      </c>
      <c r="L81" s="9">
        <f t="shared" si="7"/>
        <v>0</v>
      </c>
    </row>
    <row r="82" spans="1:12" ht="27.6" x14ac:dyDescent="0.3">
      <c r="A82" s="12">
        <v>15</v>
      </c>
      <c r="B82" s="6" t="s">
        <v>92</v>
      </c>
      <c r="C82" s="74" t="s">
        <v>11</v>
      </c>
      <c r="D82" s="7"/>
      <c r="E82" s="7">
        <v>10.7</v>
      </c>
      <c r="F82" s="8"/>
      <c r="G82" s="9">
        <f t="shared" si="4"/>
        <v>0</v>
      </c>
      <c r="H82" s="8"/>
      <c r="I82" s="9">
        <f t="shared" si="5"/>
        <v>0</v>
      </c>
      <c r="J82" s="8"/>
      <c r="K82" s="9">
        <f t="shared" si="6"/>
        <v>0</v>
      </c>
      <c r="L82" s="9">
        <f t="shared" si="7"/>
        <v>0</v>
      </c>
    </row>
    <row r="83" spans="1:12" x14ac:dyDescent="0.3">
      <c r="A83" s="12"/>
      <c r="B83" s="25" t="s">
        <v>10</v>
      </c>
      <c r="C83" s="64" t="s">
        <v>31</v>
      </c>
      <c r="D83" s="16">
        <v>1</v>
      </c>
      <c r="E83" s="16">
        <f>E82*D83</f>
        <v>10.7</v>
      </c>
      <c r="F83" s="26"/>
      <c r="G83" s="9">
        <f t="shared" si="4"/>
        <v>0</v>
      </c>
      <c r="H83" s="16"/>
      <c r="I83" s="9">
        <f t="shared" si="5"/>
        <v>0</v>
      </c>
      <c r="J83" s="16"/>
      <c r="K83" s="9">
        <f t="shared" si="6"/>
        <v>0</v>
      </c>
      <c r="L83" s="9">
        <f t="shared" si="7"/>
        <v>0</v>
      </c>
    </row>
    <row r="84" spans="1:12" x14ac:dyDescent="0.3">
      <c r="A84" s="12"/>
      <c r="B84" s="25" t="s">
        <v>91</v>
      </c>
      <c r="C84" s="64" t="s">
        <v>1</v>
      </c>
      <c r="D84" s="16">
        <v>3</v>
      </c>
      <c r="E84" s="31">
        <f>E81*D84</f>
        <v>13.680000000000001</v>
      </c>
      <c r="F84" s="31"/>
      <c r="G84" s="9">
        <f t="shared" si="4"/>
        <v>0</v>
      </c>
      <c r="H84" s="31"/>
      <c r="I84" s="9">
        <f t="shared" si="5"/>
        <v>0</v>
      </c>
      <c r="J84" s="31"/>
      <c r="K84" s="9">
        <f t="shared" si="6"/>
        <v>0</v>
      </c>
      <c r="L84" s="9">
        <f t="shared" si="7"/>
        <v>0</v>
      </c>
    </row>
    <row r="85" spans="1:12" x14ac:dyDescent="0.3">
      <c r="A85" s="12"/>
      <c r="B85" s="86" t="s">
        <v>88</v>
      </c>
      <c r="C85" s="64" t="s">
        <v>1</v>
      </c>
      <c r="D85" s="16">
        <v>2</v>
      </c>
      <c r="E85" s="31">
        <f>E82*D85</f>
        <v>21.4</v>
      </c>
      <c r="F85" s="31"/>
      <c r="G85" s="9">
        <f t="shared" si="4"/>
        <v>0</v>
      </c>
      <c r="H85" s="31"/>
      <c r="I85" s="9">
        <f t="shared" si="5"/>
        <v>0</v>
      </c>
      <c r="J85" s="31"/>
      <c r="K85" s="9">
        <f t="shared" si="6"/>
        <v>0</v>
      </c>
      <c r="L85" s="9">
        <f t="shared" si="7"/>
        <v>0</v>
      </c>
    </row>
    <row r="86" spans="1:12" x14ac:dyDescent="0.3">
      <c r="A86" s="12"/>
      <c r="B86" s="32" t="s">
        <v>89</v>
      </c>
      <c r="C86" s="64" t="s">
        <v>1</v>
      </c>
      <c r="D86" s="16">
        <v>0.63</v>
      </c>
      <c r="E86" s="31">
        <f>E82*D86</f>
        <v>6.7409999999999997</v>
      </c>
      <c r="F86" s="31"/>
      <c r="G86" s="9">
        <f t="shared" si="4"/>
        <v>0</v>
      </c>
      <c r="H86" s="31"/>
      <c r="I86" s="9">
        <f t="shared" si="5"/>
        <v>0</v>
      </c>
      <c r="J86" s="31"/>
      <c r="K86" s="9">
        <f t="shared" si="6"/>
        <v>0</v>
      </c>
      <c r="L86" s="9">
        <f t="shared" si="7"/>
        <v>0</v>
      </c>
    </row>
    <row r="87" spans="1:12" x14ac:dyDescent="0.3">
      <c r="A87" s="12"/>
      <c r="B87" s="32" t="s">
        <v>90</v>
      </c>
      <c r="C87" s="64" t="s">
        <v>1</v>
      </c>
      <c r="D87" s="16">
        <v>0.12</v>
      </c>
      <c r="E87" s="31">
        <f>E82*D87</f>
        <v>1.2839999999999998</v>
      </c>
      <c r="F87" s="31"/>
      <c r="G87" s="9">
        <f t="shared" si="4"/>
        <v>0</v>
      </c>
      <c r="H87" s="31"/>
      <c r="I87" s="9">
        <f t="shared" si="5"/>
        <v>0</v>
      </c>
      <c r="J87" s="31"/>
      <c r="K87" s="9">
        <f t="shared" si="6"/>
        <v>0</v>
      </c>
      <c r="L87" s="9">
        <f t="shared" si="7"/>
        <v>0</v>
      </c>
    </row>
    <row r="88" spans="1:12" x14ac:dyDescent="0.3">
      <c r="A88" s="12"/>
      <c r="B88" s="33" t="s">
        <v>14</v>
      </c>
      <c r="C88" s="76" t="s">
        <v>12</v>
      </c>
      <c r="D88" s="99"/>
      <c r="E88" s="26">
        <v>5</v>
      </c>
      <c r="F88" s="26"/>
      <c r="G88" s="9">
        <f t="shared" si="4"/>
        <v>0</v>
      </c>
      <c r="H88" s="34"/>
      <c r="I88" s="9">
        <f t="shared" si="5"/>
        <v>0</v>
      </c>
      <c r="J88" s="34"/>
      <c r="K88" s="9">
        <f t="shared" si="6"/>
        <v>0</v>
      </c>
      <c r="L88" s="9">
        <f t="shared" si="7"/>
        <v>0</v>
      </c>
    </row>
    <row r="89" spans="1:12" x14ac:dyDescent="0.3">
      <c r="A89" s="12"/>
      <c r="B89" s="87" t="s">
        <v>15</v>
      </c>
      <c r="C89" s="64" t="s">
        <v>13</v>
      </c>
      <c r="D89" s="16"/>
      <c r="E89" s="31">
        <v>3</v>
      </c>
      <c r="F89" s="31"/>
      <c r="G89" s="9">
        <f t="shared" si="4"/>
        <v>0</v>
      </c>
      <c r="H89" s="31"/>
      <c r="I89" s="9">
        <f t="shared" si="5"/>
        <v>0</v>
      </c>
      <c r="J89" s="31"/>
      <c r="K89" s="9">
        <f t="shared" si="6"/>
        <v>0</v>
      </c>
      <c r="L89" s="9">
        <f t="shared" si="7"/>
        <v>0</v>
      </c>
    </row>
    <row r="90" spans="1:12" x14ac:dyDescent="0.3">
      <c r="A90" s="12"/>
      <c r="B90" s="87" t="s">
        <v>16</v>
      </c>
      <c r="C90" s="64" t="s">
        <v>0</v>
      </c>
      <c r="D90" s="16">
        <v>0.5</v>
      </c>
      <c r="E90" s="31">
        <f>E82*D90</f>
        <v>5.35</v>
      </c>
      <c r="F90" s="31"/>
      <c r="G90" s="9">
        <f t="shared" si="4"/>
        <v>0</v>
      </c>
      <c r="H90" s="31"/>
      <c r="I90" s="9">
        <f t="shared" si="5"/>
        <v>0</v>
      </c>
      <c r="J90" s="31"/>
      <c r="K90" s="9">
        <f t="shared" si="6"/>
        <v>0</v>
      </c>
      <c r="L90" s="9">
        <f t="shared" si="7"/>
        <v>0</v>
      </c>
    </row>
    <row r="91" spans="1:12" ht="27.6" x14ac:dyDescent="0.3">
      <c r="A91" s="12">
        <v>16</v>
      </c>
      <c r="B91" s="6" t="s">
        <v>93</v>
      </c>
      <c r="C91" s="74" t="s">
        <v>11</v>
      </c>
      <c r="D91" s="7"/>
      <c r="E91" s="7">
        <v>22</v>
      </c>
      <c r="F91" s="8"/>
      <c r="G91" s="9">
        <f t="shared" si="4"/>
        <v>0</v>
      </c>
      <c r="H91" s="8"/>
      <c r="I91" s="9">
        <f t="shared" si="5"/>
        <v>0</v>
      </c>
      <c r="J91" s="8"/>
      <c r="K91" s="9">
        <f t="shared" si="6"/>
        <v>0</v>
      </c>
      <c r="L91" s="9">
        <f t="shared" si="7"/>
        <v>0</v>
      </c>
    </row>
    <row r="92" spans="1:12" x14ac:dyDescent="0.3">
      <c r="A92" s="12"/>
      <c r="B92" s="25" t="s">
        <v>10</v>
      </c>
      <c r="C92" s="64" t="s">
        <v>31</v>
      </c>
      <c r="D92" s="16">
        <v>1</v>
      </c>
      <c r="E92" s="16">
        <f>E91*D92</f>
        <v>22</v>
      </c>
      <c r="F92" s="26"/>
      <c r="G92" s="9">
        <f t="shared" si="4"/>
        <v>0</v>
      </c>
      <c r="H92" s="16"/>
      <c r="I92" s="9">
        <f t="shared" si="5"/>
        <v>0</v>
      </c>
      <c r="J92" s="16"/>
      <c r="K92" s="9">
        <f t="shared" si="6"/>
        <v>0</v>
      </c>
      <c r="L92" s="9">
        <f t="shared" si="7"/>
        <v>0</v>
      </c>
    </row>
    <row r="93" spans="1:12" x14ac:dyDescent="0.3">
      <c r="A93" s="12"/>
      <c r="B93" s="86" t="s">
        <v>102</v>
      </c>
      <c r="C93" s="64" t="s">
        <v>31</v>
      </c>
      <c r="D93" s="16">
        <v>1.1000000000000001</v>
      </c>
      <c r="E93" s="31">
        <f>E91*D93</f>
        <v>24.200000000000003</v>
      </c>
      <c r="F93" s="31"/>
      <c r="G93" s="9">
        <f t="shared" si="4"/>
        <v>0</v>
      </c>
      <c r="H93" s="31"/>
      <c r="I93" s="9">
        <f t="shared" si="5"/>
        <v>0</v>
      </c>
      <c r="J93" s="31"/>
      <c r="K93" s="9">
        <f t="shared" si="6"/>
        <v>0</v>
      </c>
      <c r="L93" s="9">
        <f t="shared" si="7"/>
        <v>0</v>
      </c>
    </row>
    <row r="94" spans="1:12" x14ac:dyDescent="0.3">
      <c r="A94" s="12"/>
      <c r="B94" s="32" t="s">
        <v>80</v>
      </c>
      <c r="C94" s="64" t="s">
        <v>17</v>
      </c>
      <c r="D94" s="16">
        <v>1</v>
      </c>
      <c r="E94" s="31">
        <f>E91*D94</f>
        <v>22</v>
      </c>
      <c r="F94" s="31"/>
      <c r="G94" s="9">
        <f t="shared" si="4"/>
        <v>0</v>
      </c>
      <c r="H94" s="31"/>
      <c r="I94" s="9">
        <f t="shared" si="5"/>
        <v>0</v>
      </c>
      <c r="J94" s="31"/>
      <c r="K94" s="9">
        <f t="shared" si="6"/>
        <v>0</v>
      </c>
      <c r="L94" s="9">
        <f t="shared" si="7"/>
        <v>0</v>
      </c>
    </row>
    <row r="95" spans="1:12" x14ac:dyDescent="0.3">
      <c r="A95" s="12"/>
      <c r="B95" s="32" t="s">
        <v>94</v>
      </c>
      <c r="C95" s="64" t="s">
        <v>1</v>
      </c>
      <c r="D95" s="16">
        <v>0.45</v>
      </c>
      <c r="E95" s="31">
        <f>E91*D95</f>
        <v>9.9</v>
      </c>
      <c r="F95" s="31"/>
      <c r="G95" s="9">
        <f t="shared" si="4"/>
        <v>0</v>
      </c>
      <c r="H95" s="31"/>
      <c r="I95" s="9">
        <f t="shared" si="5"/>
        <v>0</v>
      </c>
      <c r="J95" s="31"/>
      <c r="K95" s="9">
        <f t="shared" si="6"/>
        <v>0</v>
      </c>
      <c r="L95" s="9">
        <f t="shared" si="7"/>
        <v>0</v>
      </c>
    </row>
    <row r="96" spans="1:12" x14ac:dyDescent="0.3">
      <c r="A96" s="12"/>
      <c r="B96" s="87" t="s">
        <v>16</v>
      </c>
      <c r="C96" s="64" t="s">
        <v>0</v>
      </c>
      <c r="D96" s="16">
        <v>0.5</v>
      </c>
      <c r="E96" s="31">
        <f>E91*D96</f>
        <v>11</v>
      </c>
      <c r="F96" s="31"/>
      <c r="G96" s="9">
        <f t="shared" si="4"/>
        <v>0</v>
      </c>
      <c r="H96" s="31"/>
      <c r="I96" s="9">
        <f t="shared" si="5"/>
        <v>0</v>
      </c>
      <c r="J96" s="31"/>
      <c r="K96" s="9">
        <f t="shared" si="6"/>
        <v>0</v>
      </c>
      <c r="L96" s="9">
        <f t="shared" si="7"/>
        <v>0</v>
      </c>
    </row>
    <row r="97" spans="1:12" x14ac:dyDescent="0.3">
      <c r="A97" s="65" t="s">
        <v>98</v>
      </c>
      <c r="B97" s="67" t="s">
        <v>95</v>
      </c>
      <c r="C97" s="74" t="s">
        <v>30</v>
      </c>
      <c r="D97" s="98"/>
      <c r="E97" s="68">
        <v>11</v>
      </c>
      <c r="F97" s="69"/>
      <c r="G97" s="9">
        <f t="shared" si="4"/>
        <v>0</v>
      </c>
      <c r="H97" s="26"/>
      <c r="I97" s="9">
        <f t="shared" si="5"/>
        <v>0</v>
      </c>
      <c r="J97" s="26"/>
      <c r="K97" s="9">
        <f t="shared" si="6"/>
        <v>0</v>
      </c>
      <c r="L97" s="9">
        <f t="shared" si="7"/>
        <v>0</v>
      </c>
    </row>
    <row r="98" spans="1:12" x14ac:dyDescent="0.3">
      <c r="A98" s="65"/>
      <c r="B98" s="25" t="s">
        <v>10</v>
      </c>
      <c r="C98" s="64" t="s">
        <v>30</v>
      </c>
      <c r="D98" s="16">
        <v>1</v>
      </c>
      <c r="E98" s="16">
        <f>E97*D98</f>
        <v>11</v>
      </c>
      <c r="F98" s="26"/>
      <c r="G98" s="9">
        <f t="shared" si="4"/>
        <v>0</v>
      </c>
      <c r="H98" s="26"/>
      <c r="I98" s="9">
        <f t="shared" si="5"/>
        <v>0</v>
      </c>
      <c r="J98" s="26"/>
      <c r="K98" s="9">
        <f t="shared" si="6"/>
        <v>0</v>
      </c>
      <c r="L98" s="9">
        <f t="shared" si="7"/>
        <v>0</v>
      </c>
    </row>
    <row r="99" spans="1:12" x14ac:dyDescent="0.3">
      <c r="A99" s="65"/>
      <c r="B99" s="27" t="s">
        <v>104</v>
      </c>
      <c r="C99" s="64" t="s">
        <v>30</v>
      </c>
      <c r="D99" s="26">
        <v>1.1000000000000001</v>
      </c>
      <c r="E99" s="26">
        <f>D99*E97</f>
        <v>12.100000000000001</v>
      </c>
      <c r="F99" s="26"/>
      <c r="G99" s="9">
        <f t="shared" si="4"/>
        <v>0</v>
      </c>
      <c r="H99" s="26"/>
      <c r="I99" s="9">
        <f t="shared" si="5"/>
        <v>0</v>
      </c>
      <c r="J99" s="26"/>
      <c r="K99" s="9">
        <f t="shared" si="6"/>
        <v>0</v>
      </c>
      <c r="L99" s="9">
        <f t="shared" si="7"/>
        <v>0</v>
      </c>
    </row>
    <row r="100" spans="1:12" x14ac:dyDescent="0.3">
      <c r="A100" s="65"/>
      <c r="B100" s="27" t="s">
        <v>96</v>
      </c>
      <c r="C100" s="75" t="s">
        <v>12</v>
      </c>
      <c r="D100" s="26">
        <v>0.2</v>
      </c>
      <c r="E100" s="100">
        <f>E97*D100</f>
        <v>2.2000000000000002</v>
      </c>
      <c r="F100" s="26"/>
      <c r="G100" s="9">
        <f t="shared" si="4"/>
        <v>0</v>
      </c>
      <c r="H100" s="26"/>
      <c r="I100" s="9">
        <f t="shared" si="5"/>
        <v>0</v>
      </c>
      <c r="J100" s="26"/>
      <c r="K100" s="9">
        <f t="shared" si="6"/>
        <v>0</v>
      </c>
      <c r="L100" s="9">
        <f t="shared" si="7"/>
        <v>0</v>
      </c>
    </row>
    <row r="101" spans="1:12" x14ac:dyDescent="0.3">
      <c r="A101" s="65"/>
      <c r="B101" s="27" t="s">
        <v>80</v>
      </c>
      <c r="C101" s="75" t="s">
        <v>17</v>
      </c>
      <c r="D101" s="26">
        <v>5</v>
      </c>
      <c r="E101" s="26">
        <f>E98*D101</f>
        <v>55</v>
      </c>
      <c r="F101" s="26"/>
      <c r="G101" s="9">
        <f t="shared" si="4"/>
        <v>0</v>
      </c>
      <c r="H101" s="26"/>
      <c r="I101" s="9">
        <f t="shared" si="5"/>
        <v>0</v>
      </c>
      <c r="J101" s="26"/>
      <c r="K101" s="9">
        <f t="shared" si="6"/>
        <v>0</v>
      </c>
      <c r="L101" s="9">
        <f t="shared" si="7"/>
        <v>0</v>
      </c>
    </row>
    <row r="102" spans="1:12" x14ac:dyDescent="0.3">
      <c r="A102" s="65"/>
      <c r="B102" s="27" t="s">
        <v>9</v>
      </c>
      <c r="C102" s="75" t="s">
        <v>0</v>
      </c>
      <c r="D102" s="26">
        <v>0.53</v>
      </c>
      <c r="E102" s="26">
        <f>E97*D102</f>
        <v>5.83</v>
      </c>
      <c r="F102" s="26"/>
      <c r="G102" s="9">
        <f t="shared" si="4"/>
        <v>0</v>
      </c>
      <c r="H102" s="26"/>
      <c r="I102" s="9">
        <f t="shared" si="5"/>
        <v>0</v>
      </c>
      <c r="J102" s="26"/>
      <c r="K102" s="9">
        <f t="shared" si="6"/>
        <v>0</v>
      </c>
      <c r="L102" s="9">
        <f t="shared" si="7"/>
        <v>0</v>
      </c>
    </row>
    <row r="103" spans="1:12" ht="27.6" x14ac:dyDescent="0.3">
      <c r="A103" s="65" t="s">
        <v>133</v>
      </c>
      <c r="B103" s="67" t="s">
        <v>100</v>
      </c>
      <c r="C103" s="74" t="s">
        <v>30</v>
      </c>
      <c r="D103" s="98"/>
      <c r="E103" s="68">
        <v>12</v>
      </c>
      <c r="F103" s="69"/>
      <c r="G103" s="9">
        <f t="shared" si="4"/>
        <v>0</v>
      </c>
      <c r="H103" s="26"/>
      <c r="I103" s="9">
        <f t="shared" si="5"/>
        <v>0</v>
      </c>
      <c r="J103" s="26"/>
      <c r="K103" s="9">
        <f t="shared" si="6"/>
        <v>0</v>
      </c>
      <c r="L103" s="9">
        <f t="shared" si="7"/>
        <v>0</v>
      </c>
    </row>
    <row r="104" spans="1:12" x14ac:dyDescent="0.3">
      <c r="A104" s="65"/>
      <c r="B104" s="25" t="s">
        <v>10</v>
      </c>
      <c r="C104" s="64" t="s">
        <v>30</v>
      </c>
      <c r="D104" s="16">
        <v>1</v>
      </c>
      <c r="E104" s="16">
        <f>E103*D104</f>
        <v>12</v>
      </c>
      <c r="F104" s="26"/>
      <c r="G104" s="9">
        <f t="shared" si="4"/>
        <v>0</v>
      </c>
      <c r="H104" s="26"/>
      <c r="I104" s="9">
        <f t="shared" si="5"/>
        <v>0</v>
      </c>
      <c r="J104" s="26"/>
      <c r="K104" s="9">
        <f t="shared" si="6"/>
        <v>0</v>
      </c>
      <c r="L104" s="9">
        <f t="shared" si="7"/>
        <v>0</v>
      </c>
    </row>
    <row r="105" spans="1:12" x14ac:dyDescent="0.3">
      <c r="A105" s="65"/>
      <c r="B105" s="27" t="s">
        <v>101</v>
      </c>
      <c r="C105" s="64" t="s">
        <v>30</v>
      </c>
      <c r="D105" s="26">
        <v>1.1000000000000001</v>
      </c>
      <c r="E105" s="26">
        <f>D105*E103</f>
        <v>13.200000000000001</v>
      </c>
      <c r="F105" s="26"/>
      <c r="G105" s="9">
        <f t="shared" si="4"/>
        <v>0</v>
      </c>
      <c r="H105" s="26"/>
      <c r="I105" s="9">
        <f t="shared" si="5"/>
        <v>0</v>
      </c>
      <c r="J105" s="26"/>
      <c r="K105" s="9">
        <f t="shared" si="6"/>
        <v>0</v>
      </c>
      <c r="L105" s="9">
        <f t="shared" si="7"/>
        <v>0</v>
      </c>
    </row>
    <row r="106" spans="1:12" x14ac:dyDescent="0.3">
      <c r="A106" s="65"/>
      <c r="B106" s="27" t="s">
        <v>96</v>
      </c>
      <c r="C106" s="75" t="s">
        <v>12</v>
      </c>
      <c r="D106" s="26">
        <v>0.2</v>
      </c>
      <c r="E106" s="100">
        <v>3</v>
      </c>
      <c r="F106" s="26"/>
      <c r="G106" s="9">
        <f t="shared" si="4"/>
        <v>0</v>
      </c>
      <c r="H106" s="26"/>
      <c r="I106" s="9">
        <f t="shared" si="5"/>
        <v>0</v>
      </c>
      <c r="J106" s="26"/>
      <c r="K106" s="9">
        <f t="shared" si="6"/>
        <v>0</v>
      </c>
      <c r="L106" s="9">
        <f t="shared" si="7"/>
        <v>0</v>
      </c>
    </row>
    <row r="107" spans="1:12" x14ac:dyDescent="0.3">
      <c r="A107" s="65"/>
      <c r="B107" s="27" t="s">
        <v>80</v>
      </c>
      <c r="C107" s="75" t="s">
        <v>17</v>
      </c>
      <c r="D107" s="26">
        <v>2</v>
      </c>
      <c r="E107" s="26">
        <f>E104*D107</f>
        <v>24</v>
      </c>
      <c r="F107" s="26"/>
      <c r="G107" s="9">
        <f t="shared" si="4"/>
        <v>0</v>
      </c>
      <c r="H107" s="26"/>
      <c r="I107" s="9">
        <f t="shared" si="5"/>
        <v>0</v>
      </c>
      <c r="J107" s="26"/>
      <c r="K107" s="9">
        <f t="shared" si="6"/>
        <v>0</v>
      </c>
      <c r="L107" s="9">
        <f t="shared" si="7"/>
        <v>0</v>
      </c>
    </row>
    <row r="108" spans="1:12" x14ac:dyDescent="0.3">
      <c r="A108" s="65"/>
      <c r="B108" s="27" t="s">
        <v>9</v>
      </c>
      <c r="C108" s="75" t="s">
        <v>0</v>
      </c>
      <c r="D108" s="26">
        <v>0.7</v>
      </c>
      <c r="E108" s="26">
        <f>E103*D108</f>
        <v>8.3999999999999986</v>
      </c>
      <c r="F108" s="26"/>
      <c r="G108" s="9">
        <f t="shared" si="4"/>
        <v>0</v>
      </c>
      <c r="H108" s="26"/>
      <c r="I108" s="9">
        <f t="shared" si="5"/>
        <v>0</v>
      </c>
      <c r="J108" s="26"/>
      <c r="K108" s="9">
        <f t="shared" si="6"/>
        <v>0</v>
      </c>
      <c r="L108" s="9">
        <f t="shared" si="7"/>
        <v>0</v>
      </c>
    </row>
    <row r="109" spans="1:12" x14ac:dyDescent="0.3">
      <c r="A109" s="65" t="s">
        <v>99</v>
      </c>
      <c r="B109" s="67" t="s">
        <v>135</v>
      </c>
      <c r="C109" s="74" t="s">
        <v>30</v>
      </c>
      <c r="D109" s="98"/>
      <c r="E109" s="68">
        <v>45</v>
      </c>
      <c r="F109" s="69"/>
      <c r="G109" s="9">
        <f t="shared" si="4"/>
        <v>0</v>
      </c>
      <c r="H109" s="26"/>
      <c r="I109" s="9">
        <f t="shared" si="5"/>
        <v>0</v>
      </c>
      <c r="J109" s="26"/>
      <c r="K109" s="9">
        <f t="shared" si="6"/>
        <v>0</v>
      </c>
      <c r="L109" s="9">
        <f t="shared" si="7"/>
        <v>0</v>
      </c>
    </row>
    <row r="110" spans="1:12" x14ac:dyDescent="0.3">
      <c r="A110" s="65"/>
      <c r="B110" s="25" t="s">
        <v>10</v>
      </c>
      <c r="C110" s="64" t="s">
        <v>30</v>
      </c>
      <c r="D110" s="16">
        <v>1</v>
      </c>
      <c r="E110" s="16">
        <f>E109*D110</f>
        <v>45</v>
      </c>
      <c r="F110" s="26"/>
      <c r="G110" s="9">
        <f t="shared" si="4"/>
        <v>0</v>
      </c>
      <c r="H110" s="26"/>
      <c r="I110" s="9">
        <f t="shared" si="5"/>
        <v>0</v>
      </c>
      <c r="J110" s="26"/>
      <c r="K110" s="9">
        <f t="shared" si="6"/>
        <v>0</v>
      </c>
      <c r="L110" s="9">
        <f t="shared" si="7"/>
        <v>0</v>
      </c>
    </row>
    <row r="111" spans="1:12" x14ac:dyDescent="0.3">
      <c r="A111" s="65"/>
      <c r="B111" s="27" t="s">
        <v>106</v>
      </c>
      <c r="C111" s="64" t="s">
        <v>30</v>
      </c>
      <c r="D111" s="26">
        <v>1.1000000000000001</v>
      </c>
      <c r="E111" s="26">
        <f>D111*E109</f>
        <v>49.500000000000007</v>
      </c>
      <c r="F111" s="26"/>
      <c r="G111" s="9">
        <f t="shared" si="4"/>
        <v>0</v>
      </c>
      <c r="H111" s="26"/>
      <c r="I111" s="9">
        <f t="shared" si="5"/>
        <v>0</v>
      </c>
      <c r="J111" s="26"/>
      <c r="K111" s="9">
        <f t="shared" si="6"/>
        <v>0</v>
      </c>
      <c r="L111" s="9">
        <f t="shared" si="7"/>
        <v>0</v>
      </c>
    </row>
    <row r="112" spans="1:12" x14ac:dyDescent="0.3">
      <c r="A112" s="65"/>
      <c r="B112" s="27" t="s">
        <v>108</v>
      </c>
      <c r="C112" s="75" t="s">
        <v>12</v>
      </c>
      <c r="D112" s="26"/>
      <c r="E112" s="100">
        <v>4</v>
      </c>
      <c r="F112" s="26"/>
      <c r="G112" s="9">
        <f t="shared" si="4"/>
        <v>0</v>
      </c>
      <c r="H112" s="26"/>
      <c r="I112" s="9">
        <f t="shared" si="5"/>
        <v>0</v>
      </c>
      <c r="J112" s="26"/>
      <c r="K112" s="9">
        <f t="shared" si="6"/>
        <v>0</v>
      </c>
      <c r="L112" s="9">
        <f t="shared" si="7"/>
        <v>0</v>
      </c>
    </row>
    <row r="113" spans="1:12" x14ac:dyDescent="0.3">
      <c r="A113" s="65"/>
      <c r="B113" s="27" t="s">
        <v>107</v>
      </c>
      <c r="C113" s="75" t="s">
        <v>12</v>
      </c>
      <c r="D113" s="26">
        <v>2</v>
      </c>
      <c r="E113" s="100">
        <f>E109*D113</f>
        <v>90</v>
      </c>
      <c r="F113" s="26"/>
      <c r="G113" s="9">
        <f t="shared" si="4"/>
        <v>0</v>
      </c>
      <c r="H113" s="26"/>
      <c r="I113" s="9">
        <f t="shared" si="5"/>
        <v>0</v>
      </c>
      <c r="J113" s="26"/>
      <c r="K113" s="9">
        <f t="shared" si="6"/>
        <v>0</v>
      </c>
      <c r="L113" s="9">
        <f t="shared" si="7"/>
        <v>0</v>
      </c>
    </row>
    <row r="114" spans="1:12" x14ac:dyDescent="0.3">
      <c r="A114" s="65"/>
      <c r="B114" s="27" t="s">
        <v>96</v>
      </c>
      <c r="C114" s="75" t="s">
        <v>12</v>
      </c>
      <c r="D114" s="26">
        <v>0.2</v>
      </c>
      <c r="E114" s="100">
        <v>4</v>
      </c>
      <c r="F114" s="26"/>
      <c r="G114" s="9">
        <f t="shared" si="4"/>
        <v>0</v>
      </c>
      <c r="H114" s="26"/>
      <c r="I114" s="9">
        <f t="shared" si="5"/>
        <v>0</v>
      </c>
      <c r="J114" s="26"/>
      <c r="K114" s="9">
        <f t="shared" si="6"/>
        <v>0</v>
      </c>
      <c r="L114" s="9">
        <f t="shared" si="7"/>
        <v>0</v>
      </c>
    </row>
    <row r="115" spans="1:12" x14ac:dyDescent="0.3">
      <c r="A115" s="65"/>
      <c r="B115" s="27" t="s">
        <v>80</v>
      </c>
      <c r="C115" s="75" t="s">
        <v>17</v>
      </c>
      <c r="D115" s="26">
        <v>0.8</v>
      </c>
      <c r="E115" s="26">
        <f>E110*D115</f>
        <v>36</v>
      </c>
      <c r="F115" s="26"/>
      <c r="G115" s="9">
        <f t="shared" si="4"/>
        <v>0</v>
      </c>
      <c r="H115" s="26"/>
      <c r="I115" s="9">
        <f t="shared" si="5"/>
        <v>0</v>
      </c>
      <c r="J115" s="26"/>
      <c r="K115" s="9">
        <f t="shared" si="6"/>
        <v>0</v>
      </c>
      <c r="L115" s="9">
        <f t="shared" si="7"/>
        <v>0</v>
      </c>
    </row>
    <row r="116" spans="1:12" x14ac:dyDescent="0.3">
      <c r="A116" s="65"/>
      <c r="B116" s="27" t="s">
        <v>9</v>
      </c>
      <c r="C116" s="75" t="s">
        <v>0</v>
      </c>
      <c r="D116" s="26">
        <v>0.53</v>
      </c>
      <c r="E116" s="26">
        <f>E109*D116</f>
        <v>23.85</v>
      </c>
      <c r="F116" s="26"/>
      <c r="G116" s="9">
        <f t="shared" si="4"/>
        <v>0</v>
      </c>
      <c r="H116" s="26"/>
      <c r="I116" s="9">
        <f t="shared" si="5"/>
        <v>0</v>
      </c>
      <c r="J116" s="26"/>
      <c r="K116" s="9">
        <f t="shared" si="6"/>
        <v>0</v>
      </c>
      <c r="L116" s="9">
        <f t="shared" si="7"/>
        <v>0</v>
      </c>
    </row>
    <row r="117" spans="1:12" x14ac:dyDescent="0.3">
      <c r="A117" s="65" t="s">
        <v>105</v>
      </c>
      <c r="B117" s="67" t="s">
        <v>109</v>
      </c>
      <c r="C117" s="74" t="s">
        <v>30</v>
      </c>
      <c r="D117" s="98"/>
      <c r="E117" s="68">
        <v>8</v>
      </c>
      <c r="F117" s="69"/>
      <c r="G117" s="9">
        <f t="shared" si="4"/>
        <v>0</v>
      </c>
      <c r="H117" s="26"/>
      <c r="I117" s="9">
        <f t="shared" si="5"/>
        <v>0</v>
      </c>
      <c r="J117" s="26"/>
      <c r="K117" s="9">
        <f t="shared" si="6"/>
        <v>0</v>
      </c>
      <c r="L117" s="9">
        <f t="shared" si="7"/>
        <v>0</v>
      </c>
    </row>
    <row r="118" spans="1:12" x14ac:dyDescent="0.3">
      <c r="A118" s="65"/>
      <c r="B118" s="25" t="s">
        <v>10</v>
      </c>
      <c r="C118" s="64" t="s">
        <v>30</v>
      </c>
      <c r="D118" s="16">
        <v>1</v>
      </c>
      <c r="E118" s="16">
        <f>E117*D118</f>
        <v>8</v>
      </c>
      <c r="F118" s="26"/>
      <c r="G118" s="9">
        <f t="shared" si="4"/>
        <v>0</v>
      </c>
      <c r="H118" s="26"/>
      <c r="I118" s="9">
        <f t="shared" si="5"/>
        <v>0</v>
      </c>
      <c r="J118" s="26"/>
      <c r="K118" s="9">
        <f t="shared" si="6"/>
        <v>0</v>
      </c>
      <c r="L118" s="9">
        <f t="shared" si="7"/>
        <v>0</v>
      </c>
    </row>
    <row r="119" spans="1:12" x14ac:dyDescent="0.3">
      <c r="A119" s="65"/>
      <c r="B119" s="27" t="s">
        <v>110</v>
      </c>
      <c r="C119" s="64" t="s">
        <v>30</v>
      </c>
      <c r="D119" s="26">
        <v>1.1000000000000001</v>
      </c>
      <c r="E119" s="26">
        <f>D119*E117</f>
        <v>8.8000000000000007</v>
      </c>
      <c r="F119" s="26"/>
      <c r="G119" s="9">
        <f t="shared" si="4"/>
        <v>0</v>
      </c>
      <c r="H119" s="26"/>
      <c r="I119" s="9">
        <f t="shared" si="5"/>
        <v>0</v>
      </c>
      <c r="J119" s="26"/>
      <c r="K119" s="9">
        <f t="shared" si="6"/>
        <v>0</v>
      </c>
      <c r="L119" s="9">
        <f t="shared" si="7"/>
        <v>0</v>
      </c>
    </row>
    <row r="120" spans="1:12" x14ac:dyDescent="0.3">
      <c r="A120" s="65"/>
      <c r="B120" s="27" t="s">
        <v>107</v>
      </c>
      <c r="C120" s="75" t="s">
        <v>12</v>
      </c>
      <c r="D120" s="26">
        <v>2</v>
      </c>
      <c r="E120" s="100">
        <f>E117*D120</f>
        <v>16</v>
      </c>
      <c r="F120" s="26"/>
      <c r="G120" s="9">
        <f t="shared" si="4"/>
        <v>0</v>
      </c>
      <c r="H120" s="26"/>
      <c r="I120" s="9">
        <f t="shared" si="5"/>
        <v>0</v>
      </c>
      <c r="J120" s="26"/>
      <c r="K120" s="9">
        <f t="shared" si="6"/>
        <v>0</v>
      </c>
      <c r="L120" s="9">
        <f t="shared" si="7"/>
        <v>0</v>
      </c>
    </row>
    <row r="121" spans="1:12" x14ac:dyDescent="0.3">
      <c r="A121" s="65"/>
      <c r="B121" s="27" t="s">
        <v>96</v>
      </c>
      <c r="C121" s="75" t="s">
        <v>12</v>
      </c>
      <c r="D121" s="26">
        <v>0.2</v>
      </c>
      <c r="E121" s="100">
        <v>1</v>
      </c>
      <c r="F121" s="26"/>
      <c r="G121" s="9">
        <f t="shared" si="4"/>
        <v>0</v>
      </c>
      <c r="H121" s="26"/>
      <c r="I121" s="9">
        <f t="shared" si="5"/>
        <v>0</v>
      </c>
      <c r="J121" s="26"/>
      <c r="K121" s="9">
        <f t="shared" si="6"/>
        <v>0</v>
      </c>
      <c r="L121" s="9">
        <f t="shared" si="7"/>
        <v>0</v>
      </c>
    </row>
    <row r="122" spans="1:12" x14ac:dyDescent="0.3">
      <c r="A122" s="65"/>
      <c r="B122" s="27" t="s">
        <v>80</v>
      </c>
      <c r="C122" s="75" t="s">
        <v>17</v>
      </c>
      <c r="D122" s="26">
        <v>0.5</v>
      </c>
      <c r="E122" s="26">
        <f>E118*D122</f>
        <v>4</v>
      </c>
      <c r="F122" s="26"/>
      <c r="G122" s="9">
        <f t="shared" si="4"/>
        <v>0</v>
      </c>
      <c r="H122" s="26"/>
      <c r="I122" s="9">
        <f t="shared" si="5"/>
        <v>0</v>
      </c>
      <c r="J122" s="26"/>
      <c r="K122" s="9">
        <f t="shared" si="6"/>
        <v>0</v>
      </c>
      <c r="L122" s="9">
        <f t="shared" si="7"/>
        <v>0</v>
      </c>
    </row>
    <row r="123" spans="1:12" x14ac:dyDescent="0.3">
      <c r="A123" s="65"/>
      <c r="B123" s="27" t="s">
        <v>9</v>
      </c>
      <c r="C123" s="75" t="s">
        <v>0</v>
      </c>
      <c r="D123" s="26">
        <v>0.53</v>
      </c>
      <c r="E123" s="26">
        <f>E117*D123</f>
        <v>4.24</v>
      </c>
      <c r="F123" s="26"/>
      <c r="G123" s="9">
        <f t="shared" si="4"/>
        <v>0</v>
      </c>
      <c r="H123" s="26"/>
      <c r="I123" s="9">
        <f t="shared" si="5"/>
        <v>0</v>
      </c>
      <c r="J123" s="26"/>
      <c r="K123" s="9">
        <f t="shared" si="6"/>
        <v>0</v>
      </c>
      <c r="L123" s="9">
        <f t="shared" si="7"/>
        <v>0</v>
      </c>
    </row>
    <row r="124" spans="1:12" x14ac:dyDescent="0.3">
      <c r="A124" s="65" t="s">
        <v>111</v>
      </c>
      <c r="B124" s="67" t="s">
        <v>113</v>
      </c>
      <c r="C124" s="74" t="s">
        <v>30</v>
      </c>
      <c r="D124" s="98"/>
      <c r="E124" s="68">
        <v>28</v>
      </c>
      <c r="F124" s="69"/>
      <c r="G124" s="9">
        <f t="shared" si="4"/>
        <v>0</v>
      </c>
      <c r="H124" s="26"/>
      <c r="I124" s="9">
        <f t="shared" si="5"/>
        <v>0</v>
      </c>
      <c r="J124" s="26"/>
      <c r="K124" s="9">
        <f t="shared" si="6"/>
        <v>0</v>
      </c>
      <c r="L124" s="9">
        <f t="shared" si="7"/>
        <v>0</v>
      </c>
    </row>
    <row r="125" spans="1:12" x14ac:dyDescent="0.3">
      <c r="A125" s="65"/>
      <c r="B125" s="25" t="s">
        <v>10</v>
      </c>
      <c r="C125" s="64" t="s">
        <v>30</v>
      </c>
      <c r="D125" s="16">
        <v>1</v>
      </c>
      <c r="E125" s="16">
        <f>E124*D125</f>
        <v>28</v>
      </c>
      <c r="F125" s="26"/>
      <c r="G125" s="9">
        <f t="shared" si="4"/>
        <v>0</v>
      </c>
      <c r="H125" s="26"/>
      <c r="I125" s="9">
        <f t="shared" si="5"/>
        <v>0</v>
      </c>
      <c r="J125" s="26"/>
      <c r="K125" s="9">
        <f t="shared" si="6"/>
        <v>0</v>
      </c>
      <c r="L125" s="9">
        <f t="shared" si="7"/>
        <v>0</v>
      </c>
    </row>
    <row r="126" spans="1:12" x14ac:dyDescent="0.3">
      <c r="A126" s="65"/>
      <c r="B126" s="27" t="s">
        <v>117</v>
      </c>
      <c r="C126" s="64" t="s">
        <v>30</v>
      </c>
      <c r="D126" s="26">
        <v>1.1000000000000001</v>
      </c>
      <c r="E126" s="26">
        <f>D126*E124</f>
        <v>30.800000000000004</v>
      </c>
      <c r="F126" s="26"/>
      <c r="G126" s="9">
        <f t="shared" si="4"/>
        <v>0</v>
      </c>
      <c r="H126" s="26"/>
      <c r="I126" s="9">
        <f t="shared" si="5"/>
        <v>0</v>
      </c>
      <c r="J126" s="26"/>
      <c r="K126" s="9">
        <f t="shared" si="6"/>
        <v>0</v>
      </c>
      <c r="L126" s="9">
        <f t="shared" si="7"/>
        <v>0</v>
      </c>
    </row>
    <row r="127" spans="1:12" x14ac:dyDescent="0.3">
      <c r="A127" s="65"/>
      <c r="B127" s="27" t="s">
        <v>107</v>
      </c>
      <c r="C127" s="75" t="s">
        <v>12</v>
      </c>
      <c r="D127" s="26">
        <v>2</v>
      </c>
      <c r="E127" s="100">
        <f>E124*D127</f>
        <v>56</v>
      </c>
      <c r="F127" s="26"/>
      <c r="G127" s="9">
        <f t="shared" si="4"/>
        <v>0</v>
      </c>
      <c r="H127" s="26"/>
      <c r="I127" s="9">
        <f t="shared" si="5"/>
        <v>0</v>
      </c>
      <c r="J127" s="26"/>
      <c r="K127" s="9">
        <f t="shared" si="6"/>
        <v>0</v>
      </c>
      <c r="L127" s="9">
        <f t="shared" si="7"/>
        <v>0</v>
      </c>
    </row>
    <row r="128" spans="1:12" x14ac:dyDescent="0.3">
      <c r="A128" s="65"/>
      <c r="B128" s="27" t="s">
        <v>80</v>
      </c>
      <c r="C128" s="75" t="s">
        <v>17</v>
      </c>
      <c r="D128" s="26">
        <v>1</v>
      </c>
      <c r="E128" s="26">
        <f>E125*D128</f>
        <v>28</v>
      </c>
      <c r="F128" s="26"/>
      <c r="G128" s="9">
        <f t="shared" si="4"/>
        <v>0</v>
      </c>
      <c r="H128" s="26"/>
      <c r="I128" s="9">
        <f t="shared" si="5"/>
        <v>0</v>
      </c>
      <c r="J128" s="26"/>
      <c r="K128" s="9">
        <f t="shared" si="6"/>
        <v>0</v>
      </c>
      <c r="L128" s="9">
        <f t="shared" si="7"/>
        <v>0</v>
      </c>
    </row>
    <row r="129" spans="1:12" x14ac:dyDescent="0.3">
      <c r="A129" s="65"/>
      <c r="B129" s="27" t="s">
        <v>9</v>
      </c>
      <c r="C129" s="75" t="s">
        <v>0</v>
      </c>
      <c r="D129" s="26">
        <v>0.8</v>
      </c>
      <c r="E129" s="26">
        <f>E124*D129</f>
        <v>22.400000000000002</v>
      </c>
      <c r="F129" s="26"/>
      <c r="G129" s="9">
        <f t="shared" si="4"/>
        <v>0</v>
      </c>
      <c r="H129" s="26"/>
      <c r="I129" s="9">
        <f t="shared" si="5"/>
        <v>0</v>
      </c>
      <c r="J129" s="26"/>
      <c r="K129" s="9">
        <f t="shared" si="6"/>
        <v>0</v>
      </c>
      <c r="L129" s="9">
        <f t="shared" si="7"/>
        <v>0</v>
      </c>
    </row>
    <row r="130" spans="1:12" ht="27.6" x14ac:dyDescent="0.3">
      <c r="A130" s="65" t="s">
        <v>112</v>
      </c>
      <c r="B130" s="67" t="s">
        <v>115</v>
      </c>
      <c r="C130" s="74" t="s">
        <v>12</v>
      </c>
      <c r="D130" s="98"/>
      <c r="E130" s="68">
        <v>1</v>
      </c>
      <c r="F130" s="69"/>
      <c r="G130" s="9">
        <f t="shared" si="4"/>
        <v>0</v>
      </c>
      <c r="H130" s="26"/>
      <c r="I130" s="9">
        <f t="shared" si="5"/>
        <v>0</v>
      </c>
      <c r="J130" s="26"/>
      <c r="K130" s="9">
        <f t="shared" si="6"/>
        <v>0</v>
      </c>
      <c r="L130" s="9">
        <f t="shared" si="7"/>
        <v>0</v>
      </c>
    </row>
    <row r="131" spans="1:12" x14ac:dyDescent="0.3">
      <c r="A131" s="65"/>
      <c r="B131" s="25" t="s">
        <v>10</v>
      </c>
      <c r="C131" s="64" t="s">
        <v>30</v>
      </c>
      <c r="D131" s="16">
        <v>1</v>
      </c>
      <c r="E131" s="16">
        <f>E130*D131</f>
        <v>1</v>
      </c>
      <c r="F131" s="26"/>
      <c r="G131" s="9">
        <f t="shared" si="4"/>
        <v>0</v>
      </c>
      <c r="H131" s="26"/>
      <c r="I131" s="9">
        <f t="shared" si="5"/>
        <v>0</v>
      </c>
      <c r="J131" s="26"/>
      <c r="K131" s="9">
        <f t="shared" si="6"/>
        <v>0</v>
      </c>
      <c r="L131" s="9">
        <f t="shared" si="7"/>
        <v>0</v>
      </c>
    </row>
    <row r="132" spans="1:12" x14ac:dyDescent="0.3">
      <c r="A132" s="65"/>
      <c r="B132" s="27" t="s">
        <v>116</v>
      </c>
      <c r="C132" s="64" t="s">
        <v>31</v>
      </c>
      <c r="D132" s="26">
        <v>3.5</v>
      </c>
      <c r="E132" s="26">
        <f>D132*E130</f>
        <v>3.5</v>
      </c>
      <c r="F132" s="26"/>
      <c r="G132" s="9">
        <f t="shared" si="4"/>
        <v>0</v>
      </c>
      <c r="H132" s="26"/>
      <c r="I132" s="9">
        <f t="shared" si="5"/>
        <v>0</v>
      </c>
      <c r="J132" s="26"/>
      <c r="K132" s="9">
        <f t="shared" si="6"/>
        <v>0</v>
      </c>
      <c r="L132" s="9">
        <f t="shared" si="7"/>
        <v>0</v>
      </c>
    </row>
    <row r="133" spans="1:12" x14ac:dyDescent="0.3">
      <c r="A133" s="65"/>
      <c r="B133" s="27" t="s">
        <v>118</v>
      </c>
      <c r="C133" s="75" t="s">
        <v>30</v>
      </c>
      <c r="D133" s="26"/>
      <c r="E133" s="100">
        <v>8</v>
      </c>
      <c r="F133" s="26"/>
      <c r="G133" s="9">
        <f t="shared" si="4"/>
        <v>0</v>
      </c>
      <c r="H133" s="26"/>
      <c r="I133" s="9">
        <f t="shared" si="5"/>
        <v>0</v>
      </c>
      <c r="J133" s="26"/>
      <c r="K133" s="9">
        <f t="shared" si="6"/>
        <v>0</v>
      </c>
      <c r="L133" s="9">
        <f t="shared" si="7"/>
        <v>0</v>
      </c>
    </row>
    <row r="134" spans="1:12" x14ac:dyDescent="0.3">
      <c r="A134" s="65"/>
      <c r="B134" s="27" t="s">
        <v>119</v>
      </c>
      <c r="C134" s="75" t="s">
        <v>17</v>
      </c>
      <c r="D134" s="26">
        <v>4</v>
      </c>
      <c r="E134" s="26">
        <f>E131*D134</f>
        <v>4</v>
      </c>
      <c r="F134" s="26"/>
      <c r="G134" s="9">
        <f t="shared" si="4"/>
        <v>0</v>
      </c>
      <c r="H134" s="26"/>
      <c r="I134" s="9">
        <f t="shared" si="5"/>
        <v>0</v>
      </c>
      <c r="J134" s="26"/>
      <c r="K134" s="9">
        <f t="shared" si="6"/>
        <v>0</v>
      </c>
      <c r="L134" s="9">
        <f t="shared" si="7"/>
        <v>0</v>
      </c>
    </row>
    <row r="135" spans="1:12" x14ac:dyDescent="0.3">
      <c r="A135" s="65"/>
      <c r="B135" s="27" t="s">
        <v>9</v>
      </c>
      <c r="C135" s="75" t="s">
        <v>0</v>
      </c>
      <c r="D135" s="26">
        <v>5</v>
      </c>
      <c r="E135" s="26">
        <f>E130*D135</f>
        <v>5</v>
      </c>
      <c r="F135" s="26"/>
      <c r="G135" s="9">
        <f t="shared" si="4"/>
        <v>0</v>
      </c>
      <c r="H135" s="26"/>
      <c r="I135" s="9">
        <f t="shared" si="5"/>
        <v>0</v>
      </c>
      <c r="J135" s="26"/>
      <c r="K135" s="9">
        <f t="shared" si="6"/>
        <v>0</v>
      </c>
      <c r="L135" s="9">
        <f t="shared" si="7"/>
        <v>0</v>
      </c>
    </row>
    <row r="136" spans="1:12" ht="27.6" x14ac:dyDescent="0.3">
      <c r="A136" s="65" t="s">
        <v>114</v>
      </c>
      <c r="B136" s="67" t="s">
        <v>121</v>
      </c>
      <c r="C136" s="74" t="s">
        <v>11</v>
      </c>
      <c r="D136" s="98"/>
      <c r="E136" s="68">
        <f>E138+E139+E140+E141+E142</f>
        <v>13.145</v>
      </c>
      <c r="F136" s="69"/>
      <c r="G136" s="9">
        <f t="shared" ref="G136:G149" si="8">F136*E136</f>
        <v>0</v>
      </c>
      <c r="H136" s="26"/>
      <c r="I136" s="9">
        <f t="shared" ref="I136:I149" si="9">H136*E136</f>
        <v>0</v>
      </c>
      <c r="J136" s="26"/>
      <c r="K136" s="9">
        <f t="shared" ref="K136:K149" si="10">J136*E136</f>
        <v>0</v>
      </c>
      <c r="L136" s="9">
        <f t="shared" ref="L136:L149" si="11">G136+I136+K136</f>
        <v>0</v>
      </c>
    </row>
    <row r="137" spans="1:12" x14ac:dyDescent="0.3">
      <c r="A137" s="65"/>
      <c r="B137" s="25" t="s">
        <v>10</v>
      </c>
      <c r="C137" s="64" t="s">
        <v>31</v>
      </c>
      <c r="D137" s="16">
        <v>1</v>
      </c>
      <c r="E137" s="16">
        <f>E136*D137</f>
        <v>13.145</v>
      </c>
      <c r="F137" s="26"/>
      <c r="G137" s="9">
        <f t="shared" si="8"/>
        <v>0</v>
      </c>
      <c r="H137" s="26"/>
      <c r="I137" s="9">
        <f t="shared" si="9"/>
        <v>0</v>
      </c>
      <c r="J137" s="26"/>
      <c r="K137" s="9">
        <f t="shared" si="10"/>
        <v>0</v>
      </c>
      <c r="L137" s="9">
        <f t="shared" si="11"/>
        <v>0</v>
      </c>
    </row>
    <row r="138" spans="1:12" ht="41.4" x14ac:dyDescent="0.3">
      <c r="A138" s="65"/>
      <c r="B138" s="27" t="s">
        <v>153</v>
      </c>
      <c r="C138" s="64" t="s">
        <v>31</v>
      </c>
      <c r="D138" s="26"/>
      <c r="E138" s="26">
        <f>0.73*2</f>
        <v>1.46</v>
      </c>
      <c r="F138" s="26"/>
      <c r="G138" s="9">
        <f t="shared" si="8"/>
        <v>0</v>
      </c>
      <c r="H138" s="26"/>
      <c r="I138" s="9">
        <f t="shared" si="9"/>
        <v>0</v>
      </c>
      <c r="J138" s="26"/>
      <c r="K138" s="9">
        <f t="shared" si="10"/>
        <v>0</v>
      </c>
      <c r="L138" s="9">
        <f t="shared" si="11"/>
        <v>0</v>
      </c>
    </row>
    <row r="139" spans="1:12" ht="27.6" x14ac:dyDescent="0.3">
      <c r="A139" s="65"/>
      <c r="B139" s="27" t="s">
        <v>126</v>
      </c>
      <c r="C139" s="64" t="s">
        <v>31</v>
      </c>
      <c r="D139" s="26"/>
      <c r="E139" s="26">
        <v>0</v>
      </c>
      <c r="F139" s="26"/>
      <c r="G139" s="9">
        <f t="shared" si="8"/>
        <v>0</v>
      </c>
      <c r="H139" s="26"/>
      <c r="I139" s="9">
        <f t="shared" si="9"/>
        <v>0</v>
      </c>
      <c r="J139" s="26"/>
      <c r="K139" s="9">
        <f t="shared" si="10"/>
        <v>0</v>
      </c>
      <c r="L139" s="9">
        <f t="shared" si="11"/>
        <v>0</v>
      </c>
    </row>
    <row r="140" spans="1:12" ht="27.6" x14ac:dyDescent="0.3">
      <c r="A140" s="65"/>
      <c r="B140" s="27" t="s">
        <v>123</v>
      </c>
      <c r="C140" s="64" t="s">
        <v>31</v>
      </c>
      <c r="D140" s="26"/>
      <c r="E140" s="100">
        <f>2.7*2.45</f>
        <v>6.6150000000000011</v>
      </c>
      <c r="F140" s="26"/>
      <c r="G140" s="9">
        <f t="shared" si="8"/>
        <v>0</v>
      </c>
      <c r="H140" s="26"/>
      <c r="I140" s="9">
        <f t="shared" si="9"/>
        <v>0</v>
      </c>
      <c r="J140" s="26"/>
      <c r="K140" s="9">
        <f t="shared" si="10"/>
        <v>0</v>
      </c>
      <c r="L140" s="9">
        <f t="shared" si="11"/>
        <v>0</v>
      </c>
    </row>
    <row r="141" spans="1:12" ht="27.6" x14ac:dyDescent="0.3">
      <c r="A141" s="65"/>
      <c r="B141" s="27" t="s">
        <v>124</v>
      </c>
      <c r="C141" s="64" t="s">
        <v>31</v>
      </c>
      <c r="D141" s="26"/>
      <c r="E141" s="100">
        <f>2*2.4</f>
        <v>4.8</v>
      </c>
      <c r="F141" s="26"/>
      <c r="G141" s="9">
        <f t="shared" si="8"/>
        <v>0</v>
      </c>
      <c r="H141" s="26"/>
      <c r="I141" s="9">
        <f t="shared" si="9"/>
        <v>0</v>
      </c>
      <c r="J141" s="26"/>
      <c r="K141" s="9">
        <f t="shared" si="10"/>
        <v>0</v>
      </c>
      <c r="L141" s="9">
        <f t="shared" si="11"/>
        <v>0</v>
      </c>
    </row>
    <row r="142" spans="1:12" ht="27.6" x14ac:dyDescent="0.3">
      <c r="A142" s="65"/>
      <c r="B142" s="27" t="s">
        <v>125</v>
      </c>
      <c r="C142" s="64" t="s">
        <v>31</v>
      </c>
      <c r="D142" s="26"/>
      <c r="E142" s="26">
        <f>0.9*0.3</f>
        <v>0.27</v>
      </c>
      <c r="F142" s="26"/>
      <c r="G142" s="9">
        <f t="shared" si="8"/>
        <v>0</v>
      </c>
      <c r="H142" s="26"/>
      <c r="I142" s="9">
        <f t="shared" si="9"/>
        <v>0</v>
      </c>
      <c r="J142" s="26"/>
      <c r="K142" s="9">
        <f t="shared" si="10"/>
        <v>0</v>
      </c>
      <c r="L142" s="9">
        <f t="shared" si="11"/>
        <v>0</v>
      </c>
    </row>
    <row r="143" spans="1:12" x14ac:dyDescent="0.3">
      <c r="A143" s="65"/>
      <c r="B143" s="27" t="s">
        <v>119</v>
      </c>
      <c r="C143" s="75" t="s">
        <v>17</v>
      </c>
      <c r="D143" s="26">
        <v>2</v>
      </c>
      <c r="E143" s="26">
        <f>E137*D143</f>
        <v>26.29</v>
      </c>
      <c r="F143" s="26"/>
      <c r="G143" s="9">
        <f t="shared" si="8"/>
        <v>0</v>
      </c>
      <c r="H143" s="26"/>
      <c r="I143" s="9">
        <f t="shared" si="9"/>
        <v>0</v>
      </c>
      <c r="J143" s="26"/>
      <c r="K143" s="9">
        <f t="shared" si="10"/>
        <v>0</v>
      </c>
      <c r="L143" s="9">
        <f t="shared" si="11"/>
        <v>0</v>
      </c>
    </row>
    <row r="144" spans="1:12" x14ac:dyDescent="0.3">
      <c r="A144" s="65"/>
      <c r="B144" s="27" t="s">
        <v>9</v>
      </c>
      <c r="C144" s="75" t="s">
        <v>0</v>
      </c>
      <c r="D144" s="26">
        <v>0.7</v>
      </c>
      <c r="E144" s="26">
        <f>E136*D144</f>
        <v>9.2014999999999993</v>
      </c>
      <c r="F144" s="26"/>
      <c r="G144" s="9">
        <f t="shared" si="8"/>
        <v>0</v>
      </c>
      <c r="H144" s="26"/>
      <c r="I144" s="9">
        <f t="shared" si="9"/>
        <v>0</v>
      </c>
      <c r="J144" s="26"/>
      <c r="K144" s="9">
        <f t="shared" si="10"/>
        <v>0</v>
      </c>
      <c r="L144" s="9">
        <f t="shared" si="11"/>
        <v>0</v>
      </c>
    </row>
    <row r="145" spans="1:12" x14ac:dyDescent="0.3">
      <c r="A145" s="59">
        <v>24</v>
      </c>
      <c r="B145" s="67" t="s">
        <v>145</v>
      </c>
      <c r="C145" s="74" t="s">
        <v>11</v>
      </c>
      <c r="D145" s="98"/>
      <c r="E145" s="68">
        <f>0.2*0.8</f>
        <v>0.16000000000000003</v>
      </c>
      <c r="F145" s="69"/>
      <c r="G145" s="9">
        <f t="shared" si="8"/>
        <v>0</v>
      </c>
      <c r="H145" s="26"/>
      <c r="I145" s="9">
        <f t="shared" si="9"/>
        <v>0</v>
      </c>
      <c r="J145" s="26"/>
      <c r="K145" s="9">
        <f t="shared" si="10"/>
        <v>0</v>
      </c>
      <c r="L145" s="9">
        <f t="shared" si="11"/>
        <v>0</v>
      </c>
    </row>
    <row r="146" spans="1:12" x14ac:dyDescent="0.3">
      <c r="A146" s="59">
        <v>25</v>
      </c>
      <c r="B146" s="15" t="s">
        <v>136</v>
      </c>
      <c r="C146" s="78" t="s">
        <v>17</v>
      </c>
      <c r="D146" s="7"/>
      <c r="E146" s="7">
        <v>8</v>
      </c>
      <c r="F146" s="8"/>
      <c r="G146" s="9">
        <f t="shared" si="8"/>
        <v>0</v>
      </c>
      <c r="H146" s="8"/>
      <c r="I146" s="9">
        <f t="shared" si="9"/>
        <v>0</v>
      </c>
      <c r="J146" s="11"/>
      <c r="K146" s="9">
        <f t="shared" si="10"/>
        <v>0</v>
      </c>
      <c r="L146" s="9">
        <f t="shared" si="11"/>
        <v>0</v>
      </c>
    </row>
    <row r="147" spans="1:12" ht="27.6" x14ac:dyDescent="0.3">
      <c r="A147" s="59">
        <v>26</v>
      </c>
      <c r="B147" s="6" t="s">
        <v>127</v>
      </c>
      <c r="C147" s="78" t="s">
        <v>30</v>
      </c>
      <c r="D147" s="7"/>
      <c r="E147" s="7">
        <v>15</v>
      </c>
      <c r="F147" s="8"/>
      <c r="G147" s="9">
        <f t="shared" si="8"/>
        <v>0</v>
      </c>
      <c r="H147" s="8"/>
      <c r="I147" s="9">
        <f t="shared" si="9"/>
        <v>0</v>
      </c>
      <c r="J147" s="11"/>
      <c r="K147" s="9">
        <f t="shared" si="10"/>
        <v>0</v>
      </c>
      <c r="L147" s="9">
        <f t="shared" si="11"/>
        <v>0</v>
      </c>
    </row>
    <row r="148" spans="1:12" ht="27.6" x14ac:dyDescent="0.3">
      <c r="A148" s="59">
        <v>27</v>
      </c>
      <c r="B148" s="24" t="s">
        <v>40</v>
      </c>
      <c r="C148" s="64" t="s">
        <v>11</v>
      </c>
      <c r="D148" s="8"/>
      <c r="E148" s="8">
        <v>25</v>
      </c>
      <c r="F148" s="8"/>
      <c r="G148" s="9">
        <f t="shared" si="8"/>
        <v>0</v>
      </c>
      <c r="H148" s="8"/>
      <c r="I148" s="9">
        <f t="shared" si="9"/>
        <v>0</v>
      </c>
      <c r="J148" s="8"/>
      <c r="K148" s="9">
        <f t="shared" si="10"/>
        <v>0</v>
      </c>
      <c r="L148" s="9">
        <f t="shared" si="11"/>
        <v>0</v>
      </c>
    </row>
    <row r="149" spans="1:12" x14ac:dyDescent="0.3">
      <c r="A149" s="65" t="s">
        <v>140</v>
      </c>
      <c r="B149" s="116" t="s">
        <v>214</v>
      </c>
      <c r="C149" s="64" t="s">
        <v>213</v>
      </c>
      <c r="D149" s="8"/>
      <c r="E149" s="8">
        <v>28</v>
      </c>
      <c r="F149" s="8"/>
      <c r="G149" s="9">
        <f t="shared" si="8"/>
        <v>0</v>
      </c>
      <c r="H149" s="8"/>
      <c r="I149" s="9">
        <f t="shared" si="9"/>
        <v>0</v>
      </c>
      <c r="J149" s="8"/>
      <c r="K149" s="9">
        <f t="shared" si="10"/>
        <v>0</v>
      </c>
      <c r="L149" s="9">
        <f t="shared" si="11"/>
        <v>0</v>
      </c>
    </row>
    <row r="150" spans="1:12" x14ac:dyDescent="0.3">
      <c r="A150" s="12"/>
      <c r="B150" s="39" t="s">
        <v>4</v>
      </c>
      <c r="C150" s="93"/>
      <c r="D150" s="11"/>
      <c r="E150" s="8"/>
      <c r="F150" s="16"/>
      <c r="G150" s="17">
        <f>SUM(G9:G149)</f>
        <v>0</v>
      </c>
      <c r="H150" s="13"/>
      <c r="I150" s="17">
        <f>SUM(I9:I149)</f>
        <v>0</v>
      </c>
      <c r="J150" s="13"/>
      <c r="K150" s="17">
        <f>SUM(K9:K149)</f>
        <v>0</v>
      </c>
      <c r="L150" s="17">
        <f>SUM(L9:L149)</f>
        <v>0</v>
      </c>
    </row>
    <row r="151" spans="1:12" x14ac:dyDescent="0.3">
      <c r="A151" s="12"/>
      <c r="B151" s="36" t="s">
        <v>3</v>
      </c>
      <c r="C151" s="94">
        <v>0.03</v>
      </c>
      <c r="D151" s="11"/>
      <c r="E151" s="8"/>
      <c r="F151" s="16"/>
      <c r="G151" s="8"/>
      <c r="H151" s="8"/>
      <c r="I151" s="8"/>
      <c r="J151" s="8"/>
      <c r="K151" s="9"/>
      <c r="L151" s="9">
        <f>G150*C151</f>
        <v>0</v>
      </c>
    </row>
    <row r="152" spans="1:12" x14ac:dyDescent="0.3">
      <c r="A152" s="38"/>
      <c r="B152" s="88" t="s">
        <v>4</v>
      </c>
      <c r="C152" s="93"/>
      <c r="D152" s="18"/>
      <c r="E152" s="19"/>
      <c r="F152" s="20"/>
      <c r="G152" s="19"/>
      <c r="H152" s="20"/>
      <c r="I152" s="20"/>
      <c r="J152" s="19"/>
      <c r="K152" s="21"/>
      <c r="L152" s="22">
        <f>L151+L150</f>
        <v>0</v>
      </c>
    </row>
    <row r="153" spans="1:12" x14ac:dyDescent="0.3">
      <c r="A153" s="38"/>
      <c r="B153" s="89" t="s">
        <v>5</v>
      </c>
      <c r="C153" s="95">
        <v>0.1</v>
      </c>
      <c r="D153" s="18"/>
      <c r="E153" s="19"/>
      <c r="F153" s="20"/>
      <c r="G153" s="19"/>
      <c r="H153" s="20"/>
      <c r="I153" s="20"/>
      <c r="J153" s="19"/>
      <c r="K153" s="21"/>
      <c r="L153" s="22">
        <f>L152*C153</f>
        <v>0</v>
      </c>
    </row>
    <row r="154" spans="1:12" x14ac:dyDescent="0.3">
      <c r="A154" s="38"/>
      <c r="B154" s="90" t="s">
        <v>4</v>
      </c>
      <c r="C154" s="96"/>
      <c r="D154" s="18"/>
      <c r="E154" s="19"/>
      <c r="F154" s="20"/>
      <c r="G154" s="19"/>
      <c r="H154" s="20"/>
      <c r="I154" s="20"/>
      <c r="J154" s="19"/>
      <c r="K154" s="21"/>
      <c r="L154" s="22">
        <f>L153+L152</f>
        <v>0</v>
      </c>
    </row>
    <row r="155" spans="1:12" x14ac:dyDescent="0.3">
      <c r="A155" s="12"/>
      <c r="B155" s="89" t="s">
        <v>34</v>
      </c>
      <c r="C155" s="95">
        <v>0.08</v>
      </c>
      <c r="D155" s="18"/>
      <c r="E155" s="8"/>
      <c r="F155" s="16"/>
      <c r="G155" s="8"/>
      <c r="H155" s="16"/>
      <c r="I155" s="16"/>
      <c r="J155" s="8"/>
      <c r="K155" s="9"/>
      <c r="L155" s="9">
        <f>L154*C155</f>
        <v>0</v>
      </c>
    </row>
    <row r="156" spans="1:12" x14ac:dyDescent="0.3">
      <c r="A156" s="12"/>
      <c r="B156" s="90" t="s">
        <v>4</v>
      </c>
      <c r="C156" s="96"/>
      <c r="D156" s="23"/>
      <c r="E156" s="8"/>
      <c r="F156" s="16"/>
      <c r="G156" s="8"/>
      <c r="H156" s="16"/>
      <c r="I156" s="16"/>
      <c r="J156" s="8"/>
      <c r="K156" s="9"/>
      <c r="L156" s="9">
        <f>L155+L154</f>
        <v>0</v>
      </c>
    </row>
    <row r="157" spans="1:12" x14ac:dyDescent="0.3">
      <c r="A157" s="12"/>
      <c r="B157" s="89" t="s">
        <v>6</v>
      </c>
      <c r="C157" s="94">
        <v>0.03</v>
      </c>
      <c r="D157" s="11"/>
      <c r="E157" s="8"/>
      <c r="F157" s="16"/>
      <c r="G157" s="8"/>
      <c r="H157" s="16"/>
      <c r="I157" s="16"/>
      <c r="J157" s="8"/>
      <c r="K157" s="9"/>
      <c r="L157" s="9">
        <f>L156*C157</f>
        <v>0</v>
      </c>
    </row>
    <row r="158" spans="1:12" x14ac:dyDescent="0.3">
      <c r="A158" s="12"/>
      <c r="B158" s="90" t="s">
        <v>32</v>
      </c>
      <c r="C158" s="93"/>
      <c r="D158" s="11"/>
      <c r="E158" s="8"/>
      <c r="F158" s="16"/>
      <c r="G158" s="8"/>
      <c r="H158" s="8"/>
      <c r="I158" s="8"/>
      <c r="J158" s="8"/>
      <c r="K158" s="9"/>
      <c r="L158" s="9">
        <f>L157+L156</f>
        <v>0</v>
      </c>
    </row>
    <row r="159" spans="1:12" x14ac:dyDescent="0.3">
      <c r="A159" s="12"/>
      <c r="B159" s="10" t="s">
        <v>33</v>
      </c>
      <c r="C159" s="94">
        <v>0.18</v>
      </c>
      <c r="D159" s="11"/>
      <c r="E159" s="11"/>
      <c r="F159" s="11"/>
      <c r="G159" s="11"/>
      <c r="H159" s="11"/>
      <c r="I159" s="11"/>
      <c r="J159" s="11"/>
      <c r="K159" s="11"/>
      <c r="L159" s="71">
        <f>L158*C159</f>
        <v>0</v>
      </c>
    </row>
    <row r="160" spans="1:12" x14ac:dyDescent="0.3">
      <c r="A160" s="12"/>
      <c r="B160" s="37" t="s">
        <v>7</v>
      </c>
      <c r="C160" s="5"/>
      <c r="D160" s="11"/>
      <c r="E160" s="11"/>
      <c r="F160" s="11"/>
      <c r="G160" s="11"/>
      <c r="H160" s="11"/>
      <c r="I160" s="11"/>
      <c r="J160" s="11"/>
      <c r="K160" s="11"/>
      <c r="L160" s="23">
        <f>SUM(L158:L159)</f>
        <v>0</v>
      </c>
    </row>
  </sheetData>
  <mergeCells count="12">
    <mergeCell ref="L4:L5"/>
    <mergeCell ref="A2:L2"/>
    <mergeCell ref="H3:J3"/>
    <mergeCell ref="A4:A5"/>
    <mergeCell ref="B4:B5"/>
    <mergeCell ref="C4:C5"/>
    <mergeCell ref="D4:D5"/>
    <mergeCell ref="E4:E5"/>
    <mergeCell ref="F4:G4"/>
    <mergeCell ref="H4:I4"/>
    <mergeCell ref="J4:K4"/>
    <mergeCell ref="K3:L3"/>
  </mergeCells>
  <conditionalFormatting sqref="C44">
    <cfRule type="cellIs" dxfId="12" priority="2" stopIfTrue="1" operator="equal">
      <formula>8223.307275</formula>
    </cfRule>
  </conditionalFormatting>
  <conditionalFormatting sqref="C56">
    <cfRule type="cellIs" dxfId="11" priority="1" stopIfTrue="1" operator="equal">
      <formula>8223.307275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18</vt:i4>
      </vt:variant>
    </vt:vector>
  </HeadingPairs>
  <TitlesOfParts>
    <vt:vector size="18" baseType="lpstr">
      <vt:lpstr>კრებსითი</vt:lpstr>
      <vt:lpstr>59</vt:lpstr>
      <vt:lpstr>60</vt:lpstr>
      <vt:lpstr>61</vt:lpstr>
      <vt:lpstr>62</vt:lpstr>
      <vt:lpstr>63</vt:lpstr>
      <vt:lpstr>64</vt:lpstr>
      <vt:lpstr>65</vt:lpstr>
      <vt:lpstr>66</vt:lpstr>
      <vt:lpstr>67</vt:lpstr>
      <vt:lpstr>68</vt:lpstr>
      <vt:lpstr>73</vt:lpstr>
      <vt:lpstr>74</vt:lpstr>
      <vt:lpstr>75</vt:lpstr>
      <vt:lpstr>76</vt:lpstr>
      <vt:lpstr>77</vt:lpstr>
      <vt:lpstr>79</vt:lpstr>
      <vt:lpstr>80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2026-02-27T11:02:07Z</dcterms:modified>
</cp:coreProperties>
</file>