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geogm-my.sharepoint.com/personal/k_simonia_gm_ge/Documents/Desktop/SellBuy/China/000001715/"/>
    </mc:Choice>
  </mc:AlternateContent>
  <xr:revisionPtr revIDLastSave="320" documentId="11_F25DC773A252ABDACC104808211C58C65BDE58EC" xr6:coauthVersionLast="47" xr6:coauthVersionMax="47" xr10:uidLastSave="{0048FD27-D9C9-4D5E-8ECA-5EAB264F1E5C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K24" i="1"/>
  <c r="K23" i="1"/>
  <c r="K22" i="1"/>
  <c r="K21" i="1"/>
  <c r="K20" i="1"/>
  <c r="K19" i="1"/>
  <c r="K18" i="1"/>
  <c r="K17" i="1"/>
  <c r="K16" i="1"/>
  <c r="K15" i="1"/>
  <c r="K14" i="1"/>
  <c r="K13" i="1"/>
  <c r="K26" i="1" s="1"/>
</calcChain>
</file>

<file path=xl/sharedStrings.xml><?xml version="1.0" encoding="utf-8"?>
<sst xmlns="http://schemas.openxmlformats.org/spreadsheetml/2006/main" count="98" uniqueCount="62">
  <si>
    <t>Supplier</t>
  </si>
  <si>
    <t xml:space="preserve">Delivery Terms </t>
  </si>
  <si>
    <t xml:space="preserve">Loading Address </t>
  </si>
  <si>
    <t xml:space="preserve">Place of Unloading </t>
  </si>
  <si>
    <t>Packaging Type</t>
  </si>
  <si>
    <t>Order #</t>
  </si>
  <si>
    <t>Length (cm.)</t>
  </si>
  <si>
    <t>Width (cm.)</t>
  </si>
  <si>
    <t>Height (cm.)</t>
  </si>
  <si>
    <t>Volume</t>
  </si>
  <si>
    <t>Weight (kg.)</t>
  </si>
  <si>
    <t>Stackable</t>
  </si>
  <si>
    <t>FOB</t>
  </si>
  <si>
    <t>SBL00007753</t>
  </si>
  <si>
    <t>არა</t>
  </si>
  <si>
    <t>EXW</t>
  </si>
  <si>
    <t>SBL00007317</t>
  </si>
  <si>
    <t>Conveyor Spare Parts</t>
  </si>
  <si>
    <t>SBL00007294</t>
  </si>
  <si>
    <t>Shanghai</t>
  </si>
  <si>
    <t>SBL00007217</t>
  </si>
  <si>
    <t>SBL00007118</t>
  </si>
  <si>
    <t>FCA</t>
  </si>
  <si>
    <t>Qingdao or Tianjin</t>
  </si>
  <si>
    <t>Liuyuan, Yanshan Town, Yanshan County, Cangzhou City, Hebei Province</t>
  </si>
  <si>
    <t>Zestaponi</t>
  </si>
  <si>
    <t>Chiatura</t>
  </si>
  <si>
    <t xml:space="preserve"> Chiatura</t>
  </si>
  <si>
    <t>Zestaponi/Chiatura</t>
  </si>
  <si>
    <t xml:space="preserve"> Ningbo</t>
  </si>
  <si>
    <t>Cargo</t>
  </si>
  <si>
    <t>ხვრელის გამხსნელი მანქანის სნაწილები</t>
  </si>
  <si>
    <t xml:space="preserve"> Pumps</t>
  </si>
  <si>
    <t xml:space="preserve"> - Mine locomotive spare parts </t>
  </si>
  <si>
    <t xml:space="preserve"> ალუმინის კიბეებზე </t>
  </si>
  <si>
    <t>Wooden Case</t>
  </si>
  <si>
    <t>Photos</t>
  </si>
  <si>
    <t>Quantity of Packages</t>
  </si>
  <si>
    <t>Carton</t>
  </si>
  <si>
    <t>Nude</t>
  </si>
  <si>
    <t>Wooden Pallet</t>
  </si>
  <si>
    <t>Pallet</t>
  </si>
  <si>
    <t>Wooden Box</t>
  </si>
  <si>
    <t>Qingdao</t>
  </si>
  <si>
    <t>Hammers</t>
  </si>
  <si>
    <t>Sp. Parts</t>
  </si>
  <si>
    <t>Pallet Jack</t>
  </si>
  <si>
    <t>Sockets</t>
  </si>
  <si>
    <t>Welding Machines</t>
  </si>
  <si>
    <t>Gear Hob Cutter</t>
  </si>
  <si>
    <t>Rubber Gasket</t>
  </si>
  <si>
    <t>Valves</t>
  </si>
  <si>
    <t>Rail Track Drill</t>
  </si>
  <si>
    <t>Cutting Disc</t>
  </si>
  <si>
    <t>Pressure Spring</t>
  </si>
  <si>
    <t>Drilling Bits</t>
  </si>
  <si>
    <t>Supplier N1</t>
  </si>
  <si>
    <t>Supplier N2</t>
  </si>
  <si>
    <t>Supplier N3</t>
  </si>
  <si>
    <t>Supplier N4</t>
  </si>
  <si>
    <t>Supplier N5</t>
  </si>
  <si>
    <t>Supplier N6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</si>
</sst>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3" fillId="0" borderId="0" xfId="1" applyFont="1" applyBorder="1" applyAlignment="1">
      <alignment horizontal="center" vertical="center" wrapText="1"/>
    </xf>
    <xf numFmtId="1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1" fontId="1" fillId="3" borderId="4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 xr:uid="{0AD19F4F-9463-420A-ABAE-FF0D5C6608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63502</xdr:colOff>
      <xdr:row>4</xdr:row>
      <xdr:rowOff>25403</xdr:rowOff>
    </xdr:from>
    <xdr:to>
      <xdr:col>14</xdr:col>
      <xdr:colOff>1038226</xdr:colOff>
      <xdr:row>7</xdr:row>
      <xdr:rowOff>419101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4AAAB93-76BE-E2B4-27E8-37AE481A2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45652" y="1682753"/>
          <a:ext cx="971549" cy="1727198"/>
        </a:xfrm>
        <a:prstGeom prst="rect">
          <a:avLst/>
        </a:prstGeom>
      </xdr:spPr>
    </xdr:pic>
    <xdr:clientData/>
  </xdr:twoCellAnchor>
  <xdr:twoCellAnchor editAs="oneCell">
    <xdr:from>
      <xdr:col>14</xdr:col>
      <xdr:colOff>1064402</xdr:colOff>
      <xdr:row>4</xdr:row>
      <xdr:rowOff>42050</xdr:rowOff>
    </xdr:from>
    <xdr:to>
      <xdr:col>14</xdr:col>
      <xdr:colOff>2075457</xdr:colOff>
      <xdr:row>7</xdr:row>
      <xdr:rowOff>57150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430D2C8-E356-28C4-014C-0114A2520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6552" y="1699400"/>
          <a:ext cx="1011055" cy="1348600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38101</xdr:colOff>
      <xdr:row>8</xdr:row>
      <xdr:rowOff>38105</xdr:rowOff>
    </xdr:from>
    <xdr:to>
      <xdr:col>14</xdr:col>
      <xdr:colOff>1219200</xdr:colOff>
      <xdr:row>8</xdr:row>
      <xdr:rowOff>1609728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F047532-BD49-7256-681A-B68B214F9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423402" y="3670304"/>
          <a:ext cx="1574798" cy="1181099"/>
        </a:xfrm>
        <a:prstGeom prst="rect">
          <a:avLst/>
        </a:prstGeom>
      </xdr:spPr>
    </xdr:pic>
    <xdr:clientData/>
  </xdr:twoCellAnchor>
  <xdr:twoCellAnchor editAs="oneCell">
    <xdr:from>
      <xdr:col>14</xdr:col>
      <xdr:colOff>42333</xdr:colOff>
      <xdr:row>9</xdr:row>
      <xdr:rowOff>31751</xdr:rowOff>
    </xdr:from>
    <xdr:to>
      <xdr:col>14</xdr:col>
      <xdr:colOff>1314450</xdr:colOff>
      <xdr:row>9</xdr:row>
      <xdr:rowOff>982664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B09428D-204A-955F-8797-E468B845F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4483" y="5143501"/>
          <a:ext cx="1272117" cy="954088"/>
        </a:xfrm>
        <a:prstGeom prst="rect">
          <a:avLst/>
        </a:prstGeom>
      </xdr:spPr>
    </xdr:pic>
    <xdr:clientData/>
  </xdr:twoCellAnchor>
  <xdr:twoCellAnchor editAs="oneCell">
    <xdr:from>
      <xdr:col>14</xdr:col>
      <xdr:colOff>61104</xdr:colOff>
      <xdr:row>10</xdr:row>
      <xdr:rowOff>35618</xdr:rowOff>
    </xdr:from>
    <xdr:to>
      <xdr:col>14</xdr:col>
      <xdr:colOff>769868</xdr:colOff>
      <xdr:row>11</xdr:row>
      <xdr:rowOff>474453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ED6DCD7-B9B9-ACB0-1900-9C9DB3D90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4756" y="6164748"/>
          <a:ext cx="711939" cy="946835"/>
        </a:xfrm>
        <a:prstGeom prst="rect">
          <a:avLst/>
        </a:prstGeom>
      </xdr:spPr>
    </xdr:pic>
    <xdr:clientData/>
  </xdr:twoCellAnchor>
  <xdr:twoCellAnchor editAs="oneCell">
    <xdr:from>
      <xdr:col>14</xdr:col>
      <xdr:colOff>55218</xdr:colOff>
      <xdr:row>12</xdr:row>
      <xdr:rowOff>22088</xdr:rowOff>
    </xdr:from>
    <xdr:to>
      <xdr:col>14</xdr:col>
      <xdr:colOff>450436</xdr:colOff>
      <xdr:row>12</xdr:row>
      <xdr:rowOff>791957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ED4B56E9-7637-40FB-8EEA-68DD726B7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8870" y="7167218"/>
          <a:ext cx="392043" cy="773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38652</xdr:colOff>
      <xdr:row>13</xdr:row>
      <xdr:rowOff>44175</xdr:rowOff>
    </xdr:from>
    <xdr:to>
      <xdr:col>14</xdr:col>
      <xdr:colOff>714651</xdr:colOff>
      <xdr:row>13</xdr:row>
      <xdr:rowOff>492141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9A1188F6-DCDF-4F6A-9038-CB46F2E93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2304" y="8028610"/>
          <a:ext cx="679174" cy="4479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44175</xdr:colOff>
      <xdr:row>14</xdr:row>
      <xdr:rowOff>27609</xdr:rowOff>
    </xdr:from>
    <xdr:to>
      <xdr:col>14</xdr:col>
      <xdr:colOff>1057000</xdr:colOff>
      <xdr:row>14</xdr:row>
      <xdr:rowOff>478497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6F6E244E-FAD2-4C73-AAB0-44BD2FF5E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7827" y="8531087"/>
          <a:ext cx="1016000" cy="450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60739</xdr:colOff>
      <xdr:row>15</xdr:row>
      <xdr:rowOff>27607</xdr:rowOff>
    </xdr:from>
    <xdr:to>
      <xdr:col>14</xdr:col>
      <xdr:colOff>359833</xdr:colOff>
      <xdr:row>15</xdr:row>
      <xdr:rowOff>500460</xdr:rowOff>
    </xdr:to>
    <xdr:pic>
      <xdr:nvPicPr>
        <xdr:cNvPr id="8" name="图片 4">
          <a:extLst>
            <a:ext uri="{FF2B5EF4-FFF2-40B4-BE49-F238E27FC236}">
              <a16:creationId xmlns:a16="http://schemas.microsoft.com/office/drawing/2014/main" id="{880C090F-ECB9-4E0D-94AD-DD7D6F38B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8017" y="9023440"/>
          <a:ext cx="299094" cy="472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71783</xdr:colOff>
      <xdr:row>16</xdr:row>
      <xdr:rowOff>55219</xdr:rowOff>
    </xdr:from>
    <xdr:to>
      <xdr:col>14</xdr:col>
      <xdr:colOff>458304</xdr:colOff>
      <xdr:row>16</xdr:row>
      <xdr:rowOff>581643</xdr:rowOff>
    </xdr:to>
    <xdr:pic>
      <xdr:nvPicPr>
        <xdr:cNvPr id="10" name="图片 12">
          <a:extLst>
            <a:ext uri="{FF2B5EF4-FFF2-40B4-BE49-F238E27FC236}">
              <a16:creationId xmlns:a16="http://schemas.microsoft.com/office/drawing/2014/main" id="{C841C0A6-4341-493F-896D-7F82F9470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5435" y="9442176"/>
          <a:ext cx="386521" cy="523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60739</xdr:colOff>
      <xdr:row>17</xdr:row>
      <xdr:rowOff>27609</xdr:rowOff>
    </xdr:from>
    <xdr:to>
      <xdr:col>14</xdr:col>
      <xdr:colOff>403086</xdr:colOff>
      <xdr:row>17</xdr:row>
      <xdr:rowOff>373131</xdr:rowOff>
    </xdr:to>
    <xdr:pic>
      <xdr:nvPicPr>
        <xdr:cNvPr id="11" name="图片 1">
          <a:extLst>
            <a:ext uri="{FF2B5EF4-FFF2-40B4-BE49-F238E27FC236}">
              <a16:creationId xmlns:a16="http://schemas.microsoft.com/office/drawing/2014/main" id="{B7950116-C3E8-4468-9B38-735DC6DFB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4391" y="10176566"/>
          <a:ext cx="342347" cy="342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22087</xdr:colOff>
      <xdr:row>18</xdr:row>
      <xdr:rowOff>16566</xdr:rowOff>
    </xdr:from>
    <xdr:to>
      <xdr:col>14</xdr:col>
      <xdr:colOff>723348</xdr:colOff>
      <xdr:row>18</xdr:row>
      <xdr:rowOff>294735</xdr:rowOff>
    </xdr:to>
    <xdr:pic>
      <xdr:nvPicPr>
        <xdr:cNvPr id="12" name="图片 1">
          <a:extLst>
            <a:ext uri="{FF2B5EF4-FFF2-40B4-BE49-F238E27FC236}">
              <a16:creationId xmlns:a16="http://schemas.microsoft.com/office/drawing/2014/main" id="{8B432F48-537B-4DF3-B3D4-F4F3C2F4A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5739" y="10552044"/>
          <a:ext cx="701261" cy="281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55218</xdr:colOff>
      <xdr:row>19</xdr:row>
      <xdr:rowOff>22086</xdr:rowOff>
    </xdr:from>
    <xdr:to>
      <xdr:col>14</xdr:col>
      <xdr:colOff>963958</xdr:colOff>
      <xdr:row>19</xdr:row>
      <xdr:rowOff>676114</xdr:rowOff>
    </xdr:to>
    <xdr:pic>
      <xdr:nvPicPr>
        <xdr:cNvPr id="14" name="图片 2">
          <a:extLst>
            <a:ext uri="{FF2B5EF4-FFF2-40B4-BE49-F238E27FC236}">
              <a16:creationId xmlns:a16="http://schemas.microsoft.com/office/drawing/2014/main" id="{7F4E7341-B450-42D6-89D7-244C1F9C8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8870" y="10944086"/>
          <a:ext cx="905565" cy="65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55217</xdr:colOff>
      <xdr:row>20</xdr:row>
      <xdr:rowOff>16566</xdr:rowOff>
    </xdr:from>
    <xdr:to>
      <xdr:col>14</xdr:col>
      <xdr:colOff>373132</xdr:colOff>
      <xdr:row>20</xdr:row>
      <xdr:rowOff>378092</xdr:rowOff>
    </xdr:to>
    <xdr:pic>
      <xdr:nvPicPr>
        <xdr:cNvPr id="15" name="图片 2">
          <a:extLst>
            <a:ext uri="{FF2B5EF4-FFF2-40B4-BE49-F238E27FC236}">
              <a16:creationId xmlns:a16="http://schemas.microsoft.com/office/drawing/2014/main" id="{4538C66A-849C-486E-9B76-6AA82A054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8869" y="11645349"/>
          <a:ext cx="314740" cy="361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55218</xdr:colOff>
      <xdr:row>21</xdr:row>
      <xdr:rowOff>38653</xdr:rowOff>
    </xdr:from>
    <xdr:to>
      <xdr:col>14</xdr:col>
      <xdr:colOff>295976</xdr:colOff>
      <xdr:row>21</xdr:row>
      <xdr:rowOff>616088</xdr:rowOff>
    </xdr:to>
    <xdr:pic>
      <xdr:nvPicPr>
        <xdr:cNvPr id="16" name="图片 2">
          <a:extLst>
            <a:ext uri="{FF2B5EF4-FFF2-40B4-BE49-F238E27FC236}">
              <a16:creationId xmlns:a16="http://schemas.microsoft.com/office/drawing/2014/main" id="{CE979A25-70AF-4C09-BEF2-9F2AE542D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8870" y="12048436"/>
          <a:ext cx="243933" cy="574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49695</xdr:colOff>
      <xdr:row>22</xdr:row>
      <xdr:rowOff>33131</xdr:rowOff>
    </xdr:from>
    <xdr:to>
      <xdr:col>14</xdr:col>
      <xdr:colOff>505653</xdr:colOff>
      <xdr:row>22</xdr:row>
      <xdr:rowOff>522111</xdr:rowOff>
    </xdr:to>
    <xdr:pic>
      <xdr:nvPicPr>
        <xdr:cNvPr id="17" name="图片 1">
          <a:extLst>
            <a:ext uri="{FF2B5EF4-FFF2-40B4-BE49-F238E27FC236}">
              <a16:creationId xmlns:a16="http://schemas.microsoft.com/office/drawing/2014/main" id="{5EBDC718-B153-4598-BC87-993CFC167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3347" y="12727609"/>
          <a:ext cx="452783" cy="492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44174</xdr:colOff>
      <xdr:row>23</xdr:row>
      <xdr:rowOff>27609</xdr:rowOff>
    </xdr:from>
    <xdr:to>
      <xdr:col>14</xdr:col>
      <xdr:colOff>933174</xdr:colOff>
      <xdr:row>23</xdr:row>
      <xdr:rowOff>601429</xdr:rowOff>
    </xdr:to>
    <xdr:pic>
      <xdr:nvPicPr>
        <xdr:cNvPr id="18" name="图片 1">
          <a:extLst>
            <a:ext uri="{FF2B5EF4-FFF2-40B4-BE49-F238E27FC236}">
              <a16:creationId xmlns:a16="http://schemas.microsoft.com/office/drawing/2014/main" id="{061644F6-0A23-49B0-88E1-F52F6E794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7826" y="13346044"/>
          <a:ext cx="889000" cy="576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zoomScale="90" zoomScaleNormal="90" workbookViewId="0">
      <pane ySplit="1" topLeftCell="A17" activePane="bottomLeft" state="frozen"/>
      <selection pane="bottomLeft" activeCell="E20" sqref="A1:O24"/>
    </sheetView>
  </sheetViews>
  <sheetFormatPr defaultRowHeight="30" customHeight="1" x14ac:dyDescent="0.35"/>
  <cols>
    <col min="1" max="1" width="13" style="4" customWidth="1"/>
    <col min="2" max="3" width="8.7265625" style="4"/>
    <col min="4" max="4" width="11.7265625" style="4" customWidth="1"/>
    <col min="5" max="5" width="12.6328125" style="4" customWidth="1"/>
    <col min="6" max="6" width="15.54296875" style="4" customWidth="1"/>
    <col min="7" max="9" width="8.7265625" style="4"/>
    <col min="10" max="10" width="10.6328125" style="4" customWidth="1"/>
    <col min="11" max="14" width="8.7265625" style="4"/>
    <col min="15" max="15" width="31.453125" style="4" customWidth="1"/>
    <col min="16" max="16384" width="8.7265625" style="4"/>
  </cols>
  <sheetData>
    <row r="1" spans="1:15" ht="40.5" customHeight="1" x14ac:dyDescent="0.35">
      <c r="A1" s="12" t="s">
        <v>0</v>
      </c>
      <c r="B1" s="12" t="s">
        <v>1</v>
      </c>
      <c r="C1" s="12" t="s">
        <v>2</v>
      </c>
      <c r="D1" s="12" t="s">
        <v>3</v>
      </c>
      <c r="E1" s="12" t="s">
        <v>5</v>
      </c>
      <c r="F1" s="12" t="s">
        <v>30</v>
      </c>
      <c r="G1" s="12" t="s">
        <v>6</v>
      </c>
      <c r="H1" s="12" t="s">
        <v>7</v>
      </c>
      <c r="I1" s="12" t="s">
        <v>8</v>
      </c>
      <c r="J1" s="12" t="s">
        <v>37</v>
      </c>
      <c r="K1" s="12" t="s">
        <v>9</v>
      </c>
      <c r="L1" s="12" t="s">
        <v>10</v>
      </c>
      <c r="M1" s="12" t="s">
        <v>11</v>
      </c>
      <c r="N1" s="12" t="s">
        <v>4</v>
      </c>
      <c r="O1" s="12" t="s">
        <v>36</v>
      </c>
    </row>
    <row r="2" spans="1:15" ht="30" customHeight="1" x14ac:dyDescent="0.35">
      <c r="A2" s="13" t="s">
        <v>56</v>
      </c>
      <c r="B2" s="13" t="s">
        <v>22</v>
      </c>
      <c r="C2" s="13" t="s">
        <v>23</v>
      </c>
      <c r="D2" s="13" t="s">
        <v>25</v>
      </c>
      <c r="E2" s="13" t="s">
        <v>13</v>
      </c>
      <c r="F2" s="14" t="s">
        <v>31</v>
      </c>
      <c r="G2" s="15">
        <v>116</v>
      </c>
      <c r="H2" s="15">
        <v>70</v>
      </c>
      <c r="I2" s="15">
        <v>78</v>
      </c>
      <c r="J2" s="15">
        <v>1</v>
      </c>
      <c r="K2" s="16">
        <v>0.63</v>
      </c>
      <c r="L2" s="15">
        <v>180</v>
      </c>
      <c r="M2" s="17" t="s">
        <v>14</v>
      </c>
      <c r="N2" s="13" t="s">
        <v>35</v>
      </c>
      <c r="O2" s="14"/>
    </row>
    <row r="3" spans="1:15" ht="30" customHeight="1" x14ac:dyDescent="0.35">
      <c r="A3" s="13"/>
      <c r="B3" s="13"/>
      <c r="C3" s="13"/>
      <c r="D3" s="13"/>
      <c r="E3" s="13"/>
      <c r="F3" s="18"/>
      <c r="G3" s="15">
        <v>160</v>
      </c>
      <c r="H3" s="15">
        <v>96</v>
      </c>
      <c r="I3" s="15">
        <v>103</v>
      </c>
      <c r="J3" s="15">
        <v>1</v>
      </c>
      <c r="K3" s="16">
        <v>1.58</v>
      </c>
      <c r="L3" s="15">
        <v>430</v>
      </c>
      <c r="M3" s="17" t="s">
        <v>14</v>
      </c>
      <c r="N3" s="13"/>
      <c r="O3" s="18"/>
    </row>
    <row r="4" spans="1:15" ht="30" customHeight="1" x14ac:dyDescent="0.35">
      <c r="A4" s="13"/>
      <c r="B4" s="13"/>
      <c r="C4" s="13"/>
      <c r="D4" s="13"/>
      <c r="E4" s="13"/>
      <c r="F4" s="19"/>
      <c r="G4" s="15">
        <v>106</v>
      </c>
      <c r="H4" s="15">
        <v>50</v>
      </c>
      <c r="I4" s="15">
        <v>68</v>
      </c>
      <c r="J4" s="15">
        <v>1</v>
      </c>
      <c r="K4" s="16">
        <v>0.36</v>
      </c>
      <c r="L4" s="15">
        <v>680</v>
      </c>
      <c r="M4" s="17" t="s">
        <v>14</v>
      </c>
      <c r="N4" s="13"/>
      <c r="O4" s="19"/>
    </row>
    <row r="5" spans="1:15" ht="35" customHeight="1" x14ac:dyDescent="0.35">
      <c r="A5" s="13" t="s">
        <v>57</v>
      </c>
      <c r="B5" s="13" t="s">
        <v>15</v>
      </c>
      <c r="C5" s="13" t="s">
        <v>24</v>
      </c>
      <c r="D5" s="13" t="s">
        <v>26</v>
      </c>
      <c r="E5" s="13" t="s">
        <v>16</v>
      </c>
      <c r="F5" s="14" t="s">
        <v>17</v>
      </c>
      <c r="G5" s="15">
        <v>39</v>
      </c>
      <c r="H5" s="15">
        <v>28</v>
      </c>
      <c r="I5" s="15">
        <v>23</v>
      </c>
      <c r="J5" s="15">
        <v>1</v>
      </c>
      <c r="K5" s="16">
        <v>0.03</v>
      </c>
      <c r="L5" s="15">
        <v>23</v>
      </c>
      <c r="M5" s="17" t="s">
        <v>14</v>
      </c>
      <c r="N5" s="17" t="s">
        <v>38</v>
      </c>
      <c r="O5" s="14"/>
    </row>
    <row r="6" spans="1:15" ht="35" customHeight="1" x14ac:dyDescent="0.35">
      <c r="A6" s="13"/>
      <c r="B6" s="13"/>
      <c r="C6" s="13"/>
      <c r="D6" s="13"/>
      <c r="E6" s="13"/>
      <c r="F6" s="18"/>
      <c r="G6" s="15">
        <v>42</v>
      </c>
      <c r="H6" s="15">
        <v>31</v>
      </c>
      <c r="I6" s="15">
        <v>29</v>
      </c>
      <c r="J6" s="15">
        <v>25</v>
      </c>
      <c r="K6" s="16">
        <v>0.94</v>
      </c>
      <c r="L6" s="15">
        <v>725</v>
      </c>
      <c r="M6" s="17" t="s">
        <v>14</v>
      </c>
      <c r="N6" s="17" t="s">
        <v>38</v>
      </c>
      <c r="O6" s="18"/>
    </row>
    <row r="7" spans="1:15" ht="35" customHeight="1" x14ac:dyDescent="0.35">
      <c r="A7" s="13"/>
      <c r="B7" s="13"/>
      <c r="C7" s="13"/>
      <c r="D7" s="13"/>
      <c r="E7" s="13"/>
      <c r="F7" s="18"/>
      <c r="G7" s="15">
        <v>120</v>
      </c>
      <c r="H7" s="15">
        <v>120</v>
      </c>
      <c r="I7" s="15">
        <v>120</v>
      </c>
      <c r="J7" s="15">
        <v>1</v>
      </c>
      <c r="K7" s="16">
        <v>1.73</v>
      </c>
      <c r="L7" s="20">
        <v>1200</v>
      </c>
      <c r="M7" s="17" t="s">
        <v>14</v>
      </c>
      <c r="N7" s="17" t="s">
        <v>35</v>
      </c>
      <c r="O7" s="18"/>
    </row>
    <row r="8" spans="1:15" ht="35" customHeight="1" x14ac:dyDescent="0.35">
      <c r="A8" s="13"/>
      <c r="B8" s="13"/>
      <c r="C8" s="13"/>
      <c r="D8" s="13"/>
      <c r="E8" s="13"/>
      <c r="F8" s="19"/>
      <c r="G8" s="15">
        <v>120</v>
      </c>
      <c r="H8" s="15">
        <v>120</v>
      </c>
      <c r="I8" s="15">
        <v>120</v>
      </c>
      <c r="J8" s="15">
        <v>2</v>
      </c>
      <c r="K8" s="16">
        <v>3.46</v>
      </c>
      <c r="L8" s="20">
        <v>2000</v>
      </c>
      <c r="M8" s="17" t="s">
        <v>14</v>
      </c>
      <c r="N8" s="17" t="s">
        <v>35</v>
      </c>
      <c r="O8" s="19"/>
    </row>
    <row r="9" spans="1:15" ht="132" customHeight="1" x14ac:dyDescent="0.35">
      <c r="A9" s="17" t="s">
        <v>58</v>
      </c>
      <c r="B9" s="17" t="s">
        <v>12</v>
      </c>
      <c r="C9" s="17" t="s">
        <v>29</v>
      </c>
      <c r="D9" s="17" t="s">
        <v>26</v>
      </c>
      <c r="E9" s="17" t="s">
        <v>18</v>
      </c>
      <c r="F9" s="17" t="s">
        <v>32</v>
      </c>
      <c r="G9" s="15">
        <v>40</v>
      </c>
      <c r="H9" s="15">
        <v>40</v>
      </c>
      <c r="I9" s="15">
        <v>91</v>
      </c>
      <c r="J9" s="15">
        <v>25</v>
      </c>
      <c r="K9" s="16">
        <v>3.64</v>
      </c>
      <c r="L9" s="20">
        <v>2595</v>
      </c>
      <c r="M9" s="17" t="s">
        <v>14</v>
      </c>
      <c r="N9" s="17" t="s">
        <v>35</v>
      </c>
      <c r="O9" s="17"/>
    </row>
    <row r="10" spans="1:15" ht="79" customHeight="1" x14ac:dyDescent="0.35">
      <c r="A10" s="17" t="s">
        <v>59</v>
      </c>
      <c r="B10" s="17" t="s">
        <v>12</v>
      </c>
      <c r="C10" s="17" t="s">
        <v>19</v>
      </c>
      <c r="D10" s="17" t="s">
        <v>27</v>
      </c>
      <c r="E10" s="17" t="s">
        <v>20</v>
      </c>
      <c r="F10" s="17" t="s">
        <v>33</v>
      </c>
      <c r="G10" s="17"/>
      <c r="H10" s="17"/>
      <c r="I10" s="17"/>
      <c r="J10" s="15">
        <v>1</v>
      </c>
      <c r="K10" s="16">
        <v>0.92</v>
      </c>
      <c r="L10" s="15">
        <v>530</v>
      </c>
      <c r="M10" s="17" t="s">
        <v>14</v>
      </c>
      <c r="N10" s="17"/>
      <c r="O10" s="17"/>
    </row>
    <row r="11" spans="1:15" ht="40" customHeight="1" x14ac:dyDescent="0.35">
      <c r="A11" s="13" t="s">
        <v>60</v>
      </c>
      <c r="B11" s="13" t="s">
        <v>12</v>
      </c>
      <c r="C11" s="13" t="s">
        <v>29</v>
      </c>
      <c r="D11" s="13" t="s">
        <v>28</v>
      </c>
      <c r="E11" s="13" t="s">
        <v>21</v>
      </c>
      <c r="F11" s="13" t="s">
        <v>34</v>
      </c>
      <c r="G11" s="17">
        <v>366</v>
      </c>
      <c r="H11" s="17">
        <v>46</v>
      </c>
      <c r="I11" s="17">
        <v>16</v>
      </c>
      <c r="J11" s="21">
        <v>16</v>
      </c>
      <c r="K11" s="22">
        <v>4.2300000000000004</v>
      </c>
      <c r="L11" s="21">
        <v>300</v>
      </c>
      <c r="M11" s="13" t="s">
        <v>14</v>
      </c>
      <c r="N11" s="13" t="s">
        <v>39</v>
      </c>
      <c r="O11" s="14"/>
    </row>
    <row r="12" spans="1:15" ht="40" customHeight="1" x14ac:dyDescent="0.35">
      <c r="A12" s="13"/>
      <c r="B12" s="13"/>
      <c r="C12" s="13"/>
      <c r="D12" s="13"/>
      <c r="E12" s="13"/>
      <c r="F12" s="13"/>
      <c r="G12" s="17">
        <v>394</v>
      </c>
      <c r="H12" s="23">
        <v>46</v>
      </c>
      <c r="I12" s="17">
        <v>16</v>
      </c>
      <c r="J12" s="21"/>
      <c r="K12" s="22"/>
      <c r="L12" s="21"/>
      <c r="M12" s="13"/>
      <c r="N12" s="13"/>
      <c r="O12" s="19"/>
    </row>
    <row r="13" spans="1:15" ht="66" customHeight="1" x14ac:dyDescent="0.35">
      <c r="A13" s="13" t="s">
        <v>61</v>
      </c>
      <c r="B13" s="13" t="s">
        <v>12</v>
      </c>
      <c r="C13" s="13" t="s">
        <v>43</v>
      </c>
      <c r="D13" s="17" t="s">
        <v>26</v>
      </c>
      <c r="E13" s="17"/>
      <c r="F13" s="17" t="s">
        <v>44</v>
      </c>
      <c r="G13" s="17">
        <v>103</v>
      </c>
      <c r="H13" s="23">
        <v>88</v>
      </c>
      <c r="I13" s="17">
        <v>123</v>
      </c>
      <c r="J13" s="15">
        <v>1</v>
      </c>
      <c r="K13" s="16">
        <f>1.03*0.88*1.23*1</f>
        <v>1.1148719999999999</v>
      </c>
      <c r="L13" s="15">
        <v>518</v>
      </c>
      <c r="M13" s="17"/>
      <c r="N13" s="17" t="s">
        <v>35</v>
      </c>
      <c r="O13" s="24"/>
    </row>
    <row r="14" spans="1:15" ht="41" customHeight="1" x14ac:dyDescent="0.35">
      <c r="A14" s="13"/>
      <c r="B14" s="13"/>
      <c r="C14" s="13"/>
      <c r="D14" s="9"/>
      <c r="E14" s="9"/>
      <c r="F14" s="9" t="s">
        <v>45</v>
      </c>
      <c r="G14" s="9">
        <v>69</v>
      </c>
      <c r="H14" s="9">
        <v>59</v>
      </c>
      <c r="I14" s="9">
        <v>65</v>
      </c>
      <c r="J14" s="25">
        <v>1</v>
      </c>
      <c r="K14" s="9">
        <f>0.69*0.59*0.65*1</f>
        <v>0.26461499999999999</v>
      </c>
      <c r="L14" s="9">
        <v>112</v>
      </c>
      <c r="M14" s="9"/>
      <c r="N14" s="26" t="s">
        <v>35</v>
      </c>
      <c r="O14" s="10"/>
    </row>
    <row r="15" spans="1:15" ht="39.5" customHeight="1" x14ac:dyDescent="0.35">
      <c r="A15" s="13"/>
      <c r="B15" s="13"/>
      <c r="C15" s="13"/>
      <c r="D15" s="9"/>
      <c r="E15" s="9"/>
      <c r="F15" s="9" t="s">
        <v>46</v>
      </c>
      <c r="G15" s="9">
        <v>194</v>
      </c>
      <c r="H15" s="9">
        <v>88</v>
      </c>
      <c r="I15" s="9">
        <v>67</v>
      </c>
      <c r="J15" s="25">
        <v>1</v>
      </c>
      <c r="K15" s="9">
        <f>1.94*0.88*0.67*1</f>
        <v>1.1438240000000002</v>
      </c>
      <c r="L15" s="9">
        <v>139</v>
      </c>
      <c r="M15" s="9"/>
      <c r="N15" s="26" t="s">
        <v>40</v>
      </c>
      <c r="O15" s="10"/>
    </row>
    <row r="16" spans="1:15" ht="40.5" customHeight="1" x14ac:dyDescent="0.35">
      <c r="A16" s="13"/>
      <c r="B16" s="13"/>
      <c r="C16" s="13"/>
      <c r="D16" s="9"/>
      <c r="E16" s="9"/>
      <c r="F16" s="9" t="s">
        <v>47</v>
      </c>
      <c r="G16" s="9">
        <v>68</v>
      </c>
      <c r="H16" s="9">
        <v>41</v>
      </c>
      <c r="I16" s="9">
        <v>59</v>
      </c>
      <c r="J16" s="25">
        <v>1</v>
      </c>
      <c r="K16" s="9">
        <f>0.68*0.41*0.59*1</f>
        <v>0.164492</v>
      </c>
      <c r="L16" s="9">
        <v>100</v>
      </c>
      <c r="M16" s="9"/>
      <c r="N16" s="26" t="s">
        <v>35</v>
      </c>
      <c r="O16" s="10"/>
    </row>
    <row r="17" spans="1:15" ht="49.5" customHeight="1" x14ac:dyDescent="0.35">
      <c r="A17" s="13"/>
      <c r="B17" s="13"/>
      <c r="C17" s="13"/>
      <c r="D17" s="9" t="s">
        <v>26</v>
      </c>
      <c r="E17" s="9"/>
      <c r="F17" s="11" t="s">
        <v>48</v>
      </c>
      <c r="G17" s="9">
        <v>115</v>
      </c>
      <c r="H17" s="9">
        <v>120</v>
      </c>
      <c r="I17" s="9">
        <v>150</v>
      </c>
      <c r="J17" s="25">
        <v>1</v>
      </c>
      <c r="K17" s="9">
        <f>1.15*1.2*1.5*1</f>
        <v>2.0699999999999998</v>
      </c>
      <c r="L17" s="9">
        <v>308</v>
      </c>
      <c r="M17" s="9"/>
      <c r="N17" s="26" t="s">
        <v>41</v>
      </c>
      <c r="O17" s="10"/>
    </row>
    <row r="18" spans="1:15" ht="30.5" customHeight="1" x14ac:dyDescent="0.35">
      <c r="A18" s="13"/>
      <c r="B18" s="13"/>
      <c r="C18" s="13"/>
      <c r="D18" s="9" t="s">
        <v>26</v>
      </c>
      <c r="E18" s="9"/>
      <c r="F18" s="9" t="s">
        <v>49</v>
      </c>
      <c r="G18" s="9">
        <v>33</v>
      </c>
      <c r="H18" s="9">
        <v>30</v>
      </c>
      <c r="I18" s="9">
        <v>15</v>
      </c>
      <c r="J18" s="25">
        <v>1</v>
      </c>
      <c r="K18" s="9">
        <f>0.33*0.3*0.15*1</f>
        <v>1.485E-2</v>
      </c>
      <c r="L18" s="9">
        <v>12</v>
      </c>
      <c r="M18" s="9"/>
      <c r="N18" s="26" t="s">
        <v>38</v>
      </c>
      <c r="O18" s="10"/>
    </row>
    <row r="19" spans="1:15" ht="30.5" customHeight="1" x14ac:dyDescent="0.35">
      <c r="A19" s="13"/>
      <c r="B19" s="13"/>
      <c r="C19" s="13"/>
      <c r="D19" s="9" t="s">
        <v>26</v>
      </c>
      <c r="E19" s="9"/>
      <c r="F19" s="9" t="s">
        <v>50</v>
      </c>
      <c r="G19" s="9">
        <v>56</v>
      </c>
      <c r="H19" s="9">
        <v>18.5</v>
      </c>
      <c r="I19" s="9">
        <v>18.5</v>
      </c>
      <c r="J19" s="25">
        <v>1</v>
      </c>
      <c r="K19" s="9">
        <f>0.56*0.185*0.185*1</f>
        <v>1.9166000000000002E-2</v>
      </c>
      <c r="L19" s="9">
        <v>15</v>
      </c>
      <c r="M19" s="9"/>
      <c r="N19" s="26" t="s">
        <v>38</v>
      </c>
      <c r="O19" s="10"/>
    </row>
    <row r="20" spans="1:15" ht="55.5" customHeight="1" x14ac:dyDescent="0.35">
      <c r="A20" s="13"/>
      <c r="B20" s="13"/>
      <c r="C20" s="13"/>
      <c r="D20" s="9" t="s">
        <v>26</v>
      </c>
      <c r="E20" s="9"/>
      <c r="F20" s="9" t="s">
        <v>51</v>
      </c>
      <c r="G20" s="9">
        <v>120</v>
      </c>
      <c r="H20" s="9">
        <v>70</v>
      </c>
      <c r="I20" s="9">
        <v>50</v>
      </c>
      <c r="J20" s="25">
        <v>1</v>
      </c>
      <c r="K20" s="9">
        <f>1.2*0.7*0.5*1</f>
        <v>0.42</v>
      </c>
      <c r="L20" s="9">
        <v>145</v>
      </c>
      <c r="M20" s="9"/>
      <c r="N20" s="26" t="s">
        <v>35</v>
      </c>
      <c r="O20" s="10"/>
    </row>
    <row r="21" spans="1:15" ht="30" customHeight="1" x14ac:dyDescent="0.35">
      <c r="A21" s="13"/>
      <c r="B21" s="13"/>
      <c r="C21" s="13"/>
      <c r="D21" s="9" t="s">
        <v>26</v>
      </c>
      <c r="E21" s="9"/>
      <c r="F21" s="9" t="s">
        <v>52</v>
      </c>
      <c r="G21" s="9">
        <v>37</v>
      </c>
      <c r="H21" s="9">
        <v>27</v>
      </c>
      <c r="I21" s="9">
        <v>17</v>
      </c>
      <c r="J21" s="25">
        <v>1</v>
      </c>
      <c r="K21" s="9">
        <f>0.37*0.27*0.17*1</f>
        <v>1.6983000000000002E-2</v>
      </c>
      <c r="L21" s="9">
        <v>4</v>
      </c>
      <c r="M21" s="9"/>
      <c r="N21" s="26" t="s">
        <v>38</v>
      </c>
      <c r="O21" s="10"/>
    </row>
    <row r="22" spans="1:15" ht="54" customHeight="1" x14ac:dyDescent="0.35">
      <c r="A22" s="13"/>
      <c r="B22" s="13"/>
      <c r="C22" s="13"/>
      <c r="D22" s="9" t="s">
        <v>26</v>
      </c>
      <c r="E22" s="9"/>
      <c r="F22" s="9" t="s">
        <v>53</v>
      </c>
      <c r="G22" s="9">
        <v>44</v>
      </c>
      <c r="H22" s="9">
        <v>44</v>
      </c>
      <c r="I22" s="9">
        <v>17</v>
      </c>
      <c r="J22" s="25">
        <v>4</v>
      </c>
      <c r="K22" s="9">
        <f>0.44*0.44*0.17*4</f>
        <v>0.13164800000000002</v>
      </c>
      <c r="L22" s="9">
        <v>64</v>
      </c>
      <c r="M22" s="9"/>
      <c r="N22" s="26" t="s">
        <v>38</v>
      </c>
      <c r="O22" s="10"/>
    </row>
    <row r="23" spans="1:15" ht="49" customHeight="1" x14ac:dyDescent="0.35">
      <c r="A23" s="13"/>
      <c r="B23" s="13"/>
      <c r="C23" s="13"/>
      <c r="D23" s="9" t="s">
        <v>26</v>
      </c>
      <c r="E23" s="9"/>
      <c r="F23" s="9" t="s">
        <v>54</v>
      </c>
      <c r="G23" s="9">
        <v>52</v>
      </c>
      <c r="H23" s="9">
        <v>40</v>
      </c>
      <c r="I23" s="9">
        <v>30</v>
      </c>
      <c r="J23" s="25">
        <v>1</v>
      </c>
      <c r="K23" s="9">
        <f>0.52*0.4*0.3*1</f>
        <v>6.2400000000000004E-2</v>
      </c>
      <c r="L23" s="9">
        <v>41.2</v>
      </c>
      <c r="M23" s="9"/>
      <c r="N23" s="26" t="s">
        <v>38</v>
      </c>
      <c r="O23" s="10"/>
    </row>
    <row r="24" spans="1:15" ht="49" customHeight="1" x14ac:dyDescent="0.35">
      <c r="A24" s="13"/>
      <c r="B24" s="13"/>
      <c r="C24" s="13"/>
      <c r="D24" s="9" t="s">
        <v>25</v>
      </c>
      <c r="E24" s="9"/>
      <c r="F24" s="9" t="s">
        <v>55</v>
      </c>
      <c r="G24" s="9">
        <v>73</v>
      </c>
      <c r="H24" s="9">
        <v>50</v>
      </c>
      <c r="I24" s="9">
        <v>72</v>
      </c>
      <c r="J24" s="25">
        <v>2</v>
      </c>
      <c r="K24" s="9">
        <f>0.73*0.5*0.72*2</f>
        <v>0.52559999999999996</v>
      </c>
      <c r="L24" s="9">
        <v>854</v>
      </c>
      <c r="M24" s="9"/>
      <c r="N24" s="26" t="s">
        <v>42</v>
      </c>
      <c r="O24" s="10"/>
    </row>
    <row r="25" spans="1:15" ht="27" customHeight="1" x14ac:dyDescent="0.35">
      <c r="A25" s="1"/>
      <c r="B25" s="1"/>
      <c r="C25" s="1"/>
      <c r="D25" s="7"/>
      <c r="E25" s="7"/>
      <c r="F25" s="7"/>
      <c r="G25" s="7"/>
      <c r="H25" s="7"/>
      <c r="I25" s="7"/>
      <c r="J25" s="2"/>
      <c r="K25" s="8"/>
      <c r="L25" s="8"/>
      <c r="M25" s="7"/>
      <c r="N25" s="3"/>
    </row>
    <row r="26" spans="1:15" ht="30" customHeight="1" x14ac:dyDescent="0.35">
      <c r="K26" s="5">
        <f>SUM(K2:K24)</f>
        <v>23.468449999999997</v>
      </c>
      <c r="L26" s="6">
        <f>SUM(L2:L24)</f>
        <v>10975.2</v>
      </c>
    </row>
  </sheetData>
  <mergeCells count="30">
    <mergeCell ref="A13:A24"/>
    <mergeCell ref="B13:B24"/>
    <mergeCell ref="C13:C24"/>
    <mergeCell ref="O11:O12"/>
    <mergeCell ref="F2:F4"/>
    <mergeCell ref="F5:F8"/>
    <mergeCell ref="N11:N12"/>
    <mergeCell ref="E11:E12"/>
    <mergeCell ref="J11:J12"/>
    <mergeCell ref="K11:K12"/>
    <mergeCell ref="L11:L12"/>
    <mergeCell ref="F11:F12"/>
    <mergeCell ref="M11:M12"/>
    <mergeCell ref="O2:O4"/>
    <mergeCell ref="O5:O8"/>
    <mergeCell ref="A11:A12"/>
    <mergeCell ref="B11:B12"/>
    <mergeCell ref="C11:C12"/>
    <mergeCell ref="D11:D12"/>
    <mergeCell ref="N2:N4"/>
    <mergeCell ref="E2:E4"/>
    <mergeCell ref="A5:A8"/>
    <mergeCell ref="B5:B8"/>
    <mergeCell ref="C5:C8"/>
    <mergeCell ref="D5:D8"/>
    <mergeCell ref="E5:E8"/>
    <mergeCell ref="A2:A4"/>
    <mergeCell ref="B2:B4"/>
    <mergeCell ref="C2:C4"/>
    <mergeCell ref="D2:D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Simonia</dc:creator>
  <cp:lastModifiedBy>TransportSBL</cp:lastModifiedBy>
  <dcterms:created xsi:type="dcterms:W3CDTF">2015-06-05T18:17:20Z</dcterms:created>
  <dcterms:modified xsi:type="dcterms:W3CDTF">2026-03-05T09:20:00Z</dcterms:modified>
</cp:coreProperties>
</file>