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mtchrikishvili\OneDrive - Georgian Water and Power Ltd\Desktop\მიმდინარე შესყიდვები\მრიცხველები\გარდაბნის პროექტი\სატენდერო დოკუმენტაცია\"/>
    </mc:Choice>
  </mc:AlternateContent>
  <xr:revisionPtr revIDLastSave="0" documentId="13_ncr:1_{C009B7D4-D00D-4383-96B2-7CFBE130E219}" xr6:coauthVersionLast="47" xr6:coauthVersionMax="47" xr10:uidLastSave="{00000000-0000-0000-0000-000000000000}"/>
  <bookViews>
    <workbookView xWindow="28680" yWindow="-120" windowWidth="29040" windowHeight="15720" activeTab="4" xr2:uid="{00000000-000D-0000-FFFF-FFFF00000000}"/>
  </bookViews>
  <sheets>
    <sheet name="პოლიპროპილენი" sheetId="1" r:id="rId1"/>
    <sheet name="პოლიეთილენი" sheetId="2" r:id="rId2"/>
    <sheet name="ფოლადი" sheetId="3" r:id="rId3"/>
    <sheet name="რკინა" sheetId="5" r:id="rId4"/>
    <sheet name="მიწის სამუშაოები" sheetId="6" r:id="rId5"/>
    <sheet name="გზის საფარის აღდგება" sheetId="4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6" l="1"/>
  <c r="F19" i="6"/>
  <c r="F20" i="6"/>
  <c r="F21" i="6"/>
  <c r="F22" i="6"/>
  <c r="F23" i="6"/>
  <c r="F24" i="6"/>
  <c r="F25" i="6"/>
  <c r="F27" i="6"/>
  <c r="F28" i="6"/>
  <c r="G127" i="2"/>
  <c r="G97" i="2"/>
  <c r="G67" i="2"/>
  <c r="G37" i="2"/>
  <c r="G9" i="2"/>
  <c r="G153" i="1"/>
  <c r="G123" i="1"/>
  <c r="G66" i="1"/>
  <c r="G10" i="1"/>
  <c r="G94" i="1"/>
  <c r="G37" i="1"/>
  <c r="F26" i="6"/>
  <c r="F17" i="6"/>
  <c r="F16" i="6"/>
  <c r="F15" i="6"/>
  <c r="F14" i="6"/>
  <c r="F13" i="6"/>
  <c r="F12" i="6"/>
  <c r="F11" i="6"/>
  <c r="F10" i="6"/>
  <c r="F9" i="6"/>
  <c r="F8" i="6"/>
  <c r="F7" i="6"/>
  <c r="F6" i="6"/>
  <c r="F5" i="6"/>
  <c r="F4" i="6"/>
  <c r="F3" i="6"/>
  <c r="G13" i="5"/>
  <c r="G12" i="5"/>
  <c r="G11" i="5"/>
  <c r="F29" i="6" l="1"/>
  <c r="F30" i="6" s="1"/>
  <c r="G147" i="3"/>
  <c r="G146" i="3"/>
  <c r="G145" i="3"/>
  <c r="G120" i="3"/>
  <c r="G119" i="3"/>
  <c r="G118" i="3"/>
  <c r="G93" i="3"/>
  <c r="G92" i="3"/>
  <c r="G91" i="3"/>
  <c r="G68" i="3"/>
  <c r="G67" i="3"/>
  <c r="G66" i="3"/>
  <c r="G41" i="3"/>
  <c r="G40" i="3"/>
  <c r="G39" i="3"/>
  <c r="G16" i="3"/>
  <c r="G15" i="3"/>
  <c r="G14" i="3"/>
  <c r="G167" i="2"/>
  <c r="G166" i="2"/>
  <c r="G165" i="2"/>
  <c r="G137" i="2"/>
  <c r="G136" i="2"/>
  <c r="G135" i="2"/>
  <c r="G107" i="2"/>
  <c r="G106" i="2"/>
  <c r="G105" i="2"/>
  <c r="G77" i="2"/>
  <c r="G76" i="2"/>
  <c r="G75" i="2"/>
  <c r="G47" i="2"/>
  <c r="G46" i="2"/>
  <c r="G45" i="2"/>
  <c r="G19" i="2"/>
  <c r="G18" i="2"/>
  <c r="G17" i="2"/>
  <c r="F31" i="6" l="1"/>
  <c r="F32" i="6" s="1"/>
  <c r="G163" i="1"/>
  <c r="G162" i="1"/>
  <c r="G161" i="1"/>
  <c r="G133" i="1"/>
  <c r="G132" i="1"/>
  <c r="G131" i="1"/>
  <c r="G104" i="1"/>
  <c r="G103" i="1"/>
  <c r="G102" i="1"/>
  <c r="G77" i="1"/>
  <c r="G76" i="1"/>
  <c r="G75" i="1"/>
  <c r="G74" i="1"/>
  <c r="G47" i="1"/>
  <c r="G46" i="1"/>
  <c r="G45" i="1"/>
  <c r="G20" i="1"/>
  <c r="G19" i="1"/>
  <c r="G18" i="1"/>
  <c r="G5" i="5" l="1"/>
  <c r="G6" i="5"/>
  <c r="G7" i="5"/>
  <c r="G8" i="5"/>
  <c r="G9" i="5"/>
  <c r="G10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 l="1"/>
  <c r="G31" i="5" s="1"/>
  <c r="G32" i="5" s="1"/>
  <c r="G30" i="5"/>
  <c r="G33" i="5" l="1"/>
  <c r="G164" i="3" l="1"/>
  <c r="G165" i="3"/>
  <c r="G166" i="3"/>
  <c r="G167" i="3"/>
  <c r="G168" i="3"/>
  <c r="G169" i="3"/>
  <c r="G170" i="3"/>
  <c r="G171" i="3"/>
  <c r="G172" i="3"/>
  <c r="G173" i="3"/>
  <c r="G174" i="3"/>
  <c r="G175" i="3"/>
  <c r="G176" i="3"/>
  <c r="G177" i="3"/>
  <c r="G178" i="3"/>
  <c r="G179" i="3"/>
  <c r="G180" i="3"/>
  <c r="G184" i="2" l="1"/>
  <c r="G185" i="2"/>
  <c r="G186" i="2"/>
  <c r="G187" i="2"/>
  <c r="G188" i="2"/>
  <c r="G189" i="2"/>
  <c r="G190" i="2"/>
  <c r="G191" i="2"/>
  <c r="G192" i="2"/>
  <c r="G193" i="2"/>
  <c r="G194" i="2"/>
  <c r="G195" i="2"/>
  <c r="G196" i="2"/>
  <c r="G197" i="2"/>
  <c r="G198" i="2"/>
  <c r="G180" i="1" l="1"/>
  <c r="G181" i="1"/>
  <c r="G182" i="1"/>
  <c r="G183" i="1"/>
  <c r="G184" i="1"/>
  <c r="G185" i="1"/>
  <c r="G186" i="1"/>
  <c r="G187" i="1"/>
  <c r="G188" i="1"/>
  <c r="G140" i="3" l="1"/>
  <c r="G141" i="3"/>
  <c r="G142" i="3"/>
  <c r="G158" i="2" l="1"/>
  <c r="G159" i="2"/>
  <c r="G160" i="2"/>
  <c r="G149" i="1" l="1"/>
  <c r="G150" i="1"/>
  <c r="G151" i="1"/>
  <c r="G152" i="1"/>
  <c r="G124" i="3" l="1"/>
  <c r="G123" i="3"/>
  <c r="G122" i="3"/>
  <c r="G121" i="3"/>
  <c r="G117" i="3"/>
  <c r="G116" i="3"/>
  <c r="G115" i="3"/>
  <c r="G114" i="3"/>
  <c r="G113" i="3"/>
  <c r="G112" i="3"/>
  <c r="G111" i="3"/>
  <c r="G110" i="3"/>
  <c r="G109" i="3"/>
  <c r="G125" i="3" l="1"/>
  <c r="G126" i="3" s="1"/>
  <c r="G127" i="3" s="1"/>
  <c r="G128" i="3" l="1"/>
  <c r="G129" i="3" s="1"/>
  <c r="G126" i="2" l="1"/>
  <c r="G128" i="2"/>
  <c r="G118" i="1" l="1"/>
  <c r="G119" i="1"/>
  <c r="G120" i="1"/>
  <c r="G121" i="1"/>
  <c r="G122" i="1"/>
  <c r="G124" i="1"/>
  <c r="G125" i="1"/>
  <c r="G126" i="1"/>
  <c r="G127" i="1"/>
  <c r="G128" i="1"/>
  <c r="G129" i="1"/>
  <c r="G130" i="1"/>
  <c r="G134" i="1"/>
  <c r="G135" i="1"/>
  <c r="G136" i="1" l="1"/>
  <c r="G137" i="1" s="1"/>
  <c r="G138" i="1" l="1"/>
  <c r="G139" i="1" s="1"/>
  <c r="G140" i="1" l="1"/>
  <c r="G97" i="3"/>
  <c r="G96" i="3"/>
  <c r="G95" i="3"/>
  <c r="G94" i="3"/>
  <c r="G90" i="3"/>
  <c r="G89" i="3"/>
  <c r="G88" i="3"/>
  <c r="G87" i="3"/>
  <c r="G86" i="3"/>
  <c r="G85" i="3"/>
  <c r="G84" i="3"/>
  <c r="G83" i="3"/>
  <c r="G82" i="3"/>
  <c r="G59" i="3"/>
  <c r="G60" i="3"/>
  <c r="G61" i="3"/>
  <c r="G62" i="3"/>
  <c r="G98" i="3" l="1"/>
  <c r="G99" i="3" s="1"/>
  <c r="G100" i="3" s="1"/>
  <c r="G101" i="3" l="1"/>
  <c r="G102" i="3" s="1"/>
  <c r="G111" i="2" l="1"/>
  <c r="G110" i="2"/>
  <c r="G109" i="2"/>
  <c r="G108" i="2"/>
  <c r="G104" i="2"/>
  <c r="G103" i="2"/>
  <c r="G102" i="2"/>
  <c r="G101" i="2"/>
  <c r="G100" i="2"/>
  <c r="G99" i="2"/>
  <c r="G98" i="2"/>
  <c r="G96" i="2"/>
  <c r="G95" i="2"/>
  <c r="G94" i="2"/>
  <c r="G93" i="2"/>
  <c r="G64" i="2"/>
  <c r="G65" i="2"/>
  <c r="G66" i="2"/>
  <c r="G68" i="2"/>
  <c r="G112" i="2" l="1"/>
  <c r="G113" i="2" s="1"/>
  <c r="G114" i="2" s="1"/>
  <c r="G115" i="2" l="1"/>
  <c r="G116" i="2" s="1"/>
  <c r="G106" i="1" l="1"/>
  <c r="G105" i="1"/>
  <c r="G101" i="1"/>
  <c r="G100" i="1"/>
  <c r="G99" i="1"/>
  <c r="G98" i="1"/>
  <c r="G97" i="1"/>
  <c r="G96" i="1"/>
  <c r="G95" i="1"/>
  <c r="G93" i="1"/>
  <c r="G92" i="1"/>
  <c r="G91" i="1"/>
  <c r="G90" i="1"/>
  <c r="G89" i="1"/>
  <c r="G62" i="1"/>
  <c r="G63" i="1"/>
  <c r="G64" i="1"/>
  <c r="G65" i="1"/>
  <c r="G67" i="1"/>
  <c r="G68" i="1"/>
  <c r="G69" i="1"/>
  <c r="G70" i="1"/>
  <c r="G71" i="1"/>
  <c r="G72" i="1"/>
  <c r="G73" i="1"/>
  <c r="G78" i="1"/>
  <c r="G79" i="1"/>
  <c r="G107" i="1" l="1"/>
  <c r="G108" i="1" s="1"/>
  <c r="G109" i="1" s="1"/>
  <c r="G110" i="1" l="1"/>
  <c r="G111" i="1" s="1"/>
  <c r="G45" i="3" l="1"/>
  <c r="G44" i="3"/>
  <c r="G43" i="3"/>
  <c r="G42" i="3"/>
  <c r="G38" i="3"/>
  <c r="G37" i="3"/>
  <c r="G36" i="3"/>
  <c r="G35" i="3"/>
  <c r="G34" i="3"/>
  <c r="G33" i="3"/>
  <c r="G32" i="3"/>
  <c r="G31" i="3"/>
  <c r="G30" i="3"/>
  <c r="AA50" i="3"/>
  <c r="AA49" i="3"/>
  <c r="AA48" i="3"/>
  <c r="AA47" i="3"/>
  <c r="AA46" i="3"/>
  <c r="AA45" i="3"/>
  <c r="AA44" i="3"/>
  <c r="AA43" i="3"/>
  <c r="AA42" i="3"/>
  <c r="AA38" i="3"/>
  <c r="AA37" i="3"/>
  <c r="AA36" i="3"/>
  <c r="AA35" i="3"/>
  <c r="G57" i="3"/>
  <c r="G58" i="3"/>
  <c r="G6" i="3"/>
  <c r="G7" i="3"/>
  <c r="G8" i="3"/>
  <c r="G9" i="3"/>
  <c r="G46" i="3" l="1"/>
  <c r="G47" i="3" s="1"/>
  <c r="G48" i="3" s="1"/>
  <c r="AA51" i="3"/>
  <c r="AA52" i="3" s="1"/>
  <c r="G49" i="3" l="1"/>
  <c r="G50" i="3" s="1"/>
  <c r="G51" i="2" l="1"/>
  <c r="G50" i="2"/>
  <c r="G49" i="2"/>
  <c r="G48" i="2"/>
  <c r="G44" i="2"/>
  <c r="G43" i="2"/>
  <c r="G42" i="2"/>
  <c r="G41" i="2"/>
  <c r="G40" i="2"/>
  <c r="G39" i="2"/>
  <c r="G38" i="2"/>
  <c r="G36" i="2"/>
  <c r="G35" i="2"/>
  <c r="G34" i="2"/>
  <c r="G33" i="2"/>
  <c r="G11" i="2"/>
  <c r="G10" i="2"/>
  <c r="G52" i="2" l="1"/>
  <c r="G53" i="2" s="1"/>
  <c r="G54" i="2" s="1"/>
  <c r="G55" i="2" l="1"/>
  <c r="G56" i="2" s="1"/>
  <c r="G49" i="1" l="1"/>
  <c r="G48" i="1"/>
  <c r="G44" i="1"/>
  <c r="G43" i="1"/>
  <c r="G42" i="1"/>
  <c r="G41" i="1"/>
  <c r="G40" i="1"/>
  <c r="G39" i="1"/>
  <c r="G38" i="1"/>
  <c r="G36" i="1"/>
  <c r="G35" i="1"/>
  <c r="G34" i="1"/>
  <c r="G33" i="1"/>
  <c r="G32" i="1"/>
  <c r="G50" i="1" l="1"/>
  <c r="G51" i="1" s="1"/>
  <c r="G52" i="1" s="1"/>
  <c r="G53" i="1" l="1"/>
  <c r="G54" i="1" s="1"/>
  <c r="G12" i="1" l="1"/>
  <c r="G11" i="1"/>
  <c r="G163" i="3"/>
  <c r="G137" i="3"/>
  <c r="G138" i="3"/>
  <c r="G139" i="3"/>
  <c r="G143" i="3"/>
  <c r="G144" i="3"/>
  <c r="G148" i="3"/>
  <c r="G149" i="3"/>
  <c r="G150" i="3"/>
  <c r="G151" i="3"/>
  <c r="G136" i="3"/>
  <c r="G63" i="3"/>
  <c r="G64" i="3"/>
  <c r="G65" i="3"/>
  <c r="G69" i="3"/>
  <c r="G70" i="3"/>
  <c r="G71" i="3"/>
  <c r="G72" i="3"/>
  <c r="G10" i="3"/>
  <c r="G11" i="3"/>
  <c r="G12" i="3"/>
  <c r="G13" i="3"/>
  <c r="G17" i="3"/>
  <c r="G18" i="3"/>
  <c r="G19" i="3"/>
  <c r="G20" i="3"/>
  <c r="G5" i="3"/>
  <c r="G199" i="2"/>
  <c r="G200" i="2"/>
  <c r="G201" i="2"/>
  <c r="G202" i="2"/>
  <c r="G203" i="2"/>
  <c r="G183" i="2"/>
  <c r="G154" i="2"/>
  <c r="G155" i="2"/>
  <c r="G156" i="2"/>
  <c r="G161" i="2"/>
  <c r="G162" i="2"/>
  <c r="G163" i="2"/>
  <c r="G164" i="2"/>
  <c r="G168" i="2"/>
  <c r="G169" i="2"/>
  <c r="G170" i="2"/>
  <c r="G171" i="2"/>
  <c r="G153" i="2"/>
  <c r="G124" i="2"/>
  <c r="G125" i="2"/>
  <c r="G129" i="2"/>
  <c r="G130" i="2"/>
  <c r="G131" i="2"/>
  <c r="G132" i="2"/>
  <c r="G133" i="2"/>
  <c r="G134" i="2"/>
  <c r="G138" i="2"/>
  <c r="G139" i="2"/>
  <c r="G140" i="2"/>
  <c r="G141" i="2"/>
  <c r="G123" i="2"/>
  <c r="G69" i="2"/>
  <c r="G70" i="2"/>
  <c r="G71" i="2"/>
  <c r="G72" i="2"/>
  <c r="G73" i="2"/>
  <c r="G74" i="2"/>
  <c r="G78" i="2"/>
  <c r="G79" i="2"/>
  <c r="G80" i="2"/>
  <c r="G81" i="2"/>
  <c r="G63" i="2"/>
  <c r="G6" i="2"/>
  <c r="G7" i="2"/>
  <c r="G8" i="2"/>
  <c r="G12" i="2"/>
  <c r="G13" i="2"/>
  <c r="G14" i="2"/>
  <c r="G15" i="2"/>
  <c r="G16" i="2"/>
  <c r="G20" i="2"/>
  <c r="G21" i="2"/>
  <c r="G22" i="2"/>
  <c r="G23" i="2"/>
  <c r="G5" i="2"/>
  <c r="G189" i="1"/>
  <c r="G190" i="1"/>
  <c r="G191" i="1"/>
  <c r="G192" i="1"/>
  <c r="G193" i="1"/>
  <c r="G194" i="1"/>
  <c r="G195" i="1"/>
  <c r="G196" i="1"/>
  <c r="G197" i="1"/>
  <c r="G198" i="1"/>
  <c r="G199" i="1"/>
  <c r="G200" i="1"/>
  <c r="G179" i="1"/>
  <c r="G148" i="1"/>
  <c r="G154" i="1"/>
  <c r="G155" i="1"/>
  <c r="G156" i="1"/>
  <c r="G157" i="1"/>
  <c r="G158" i="1"/>
  <c r="G159" i="1"/>
  <c r="G160" i="1"/>
  <c r="G164" i="1"/>
  <c r="G165" i="1"/>
  <c r="G166" i="1"/>
  <c r="G167" i="1"/>
  <c r="G147" i="1"/>
  <c r="G61" i="1"/>
  <c r="G152" i="3" l="1"/>
  <c r="G153" i="3" s="1"/>
  <c r="G73" i="3"/>
  <c r="G74" i="3" s="1"/>
  <c r="G75" i="3" s="1"/>
  <c r="G21" i="3"/>
  <c r="G181" i="3"/>
  <c r="G182" i="3" s="1"/>
  <c r="G183" i="3" s="1"/>
  <c r="G172" i="2"/>
  <c r="G173" i="2" s="1"/>
  <c r="G174" i="2" s="1"/>
  <c r="G204" i="2"/>
  <c r="G205" i="2" s="1"/>
  <c r="G206" i="2" s="1"/>
  <c r="G142" i="2"/>
  <c r="G143" i="2" s="1"/>
  <c r="G144" i="2" s="1"/>
  <c r="G82" i="2"/>
  <c r="G83" i="2" s="1"/>
  <c r="G84" i="2" s="1"/>
  <c r="G24" i="2"/>
  <c r="G25" i="2" s="1"/>
  <c r="G26" i="2" s="1"/>
  <c r="G201" i="1"/>
  <c r="G202" i="1" s="1"/>
  <c r="G203" i="1" s="1"/>
  <c r="G80" i="1"/>
  <c r="G81" i="1" s="1"/>
  <c r="G82" i="1" s="1"/>
  <c r="G168" i="1"/>
  <c r="G169" i="1" s="1"/>
  <c r="G170" i="1" s="1"/>
  <c r="G22" i="3" l="1"/>
  <c r="G23" i="3" s="1"/>
  <c r="G24" i="3" s="1"/>
  <c r="G25" i="3" s="1"/>
  <c r="G154" i="3"/>
  <c r="G155" i="3" s="1"/>
  <c r="G156" i="3" s="1"/>
  <c r="G184" i="3"/>
  <c r="G185" i="3" s="1"/>
  <c r="G76" i="3"/>
  <c r="G77" i="3" s="1"/>
  <c r="G207" i="2"/>
  <c r="G208" i="2" s="1"/>
  <c r="G145" i="2"/>
  <c r="G146" i="2" s="1"/>
  <c r="G175" i="2"/>
  <c r="G176" i="2" s="1"/>
  <c r="G85" i="2"/>
  <c r="G86" i="2" s="1"/>
  <c r="G27" i="2"/>
  <c r="G28" i="2" s="1"/>
  <c r="G204" i="1"/>
  <c r="G205" i="1" s="1"/>
  <c r="G171" i="1"/>
  <c r="G172" i="1" s="1"/>
  <c r="G83" i="1"/>
  <c r="G84" i="1" s="1"/>
  <c r="G6" i="1"/>
  <c r="G7" i="1"/>
  <c r="G8" i="1"/>
  <c r="G9" i="1"/>
  <c r="G13" i="1"/>
  <c r="G14" i="1"/>
  <c r="G15" i="1"/>
  <c r="G16" i="1"/>
  <c r="G17" i="1"/>
  <c r="G21" i="1"/>
  <c r="G22" i="1"/>
  <c r="G5" i="1"/>
  <c r="G23" i="1" l="1"/>
  <c r="G24" i="1" l="1"/>
  <c r="G25" i="1" s="1"/>
  <c r="G26" i="1" l="1"/>
  <c r="G27" i="1" s="1"/>
</calcChain>
</file>

<file path=xl/sharedStrings.xml><?xml version="1.0" encoding="utf-8"?>
<sst xmlns="http://schemas.openxmlformats.org/spreadsheetml/2006/main" count="2290" uniqueCount="224">
  <si>
    <t>Meter diameter</t>
  </si>
  <si>
    <t>Pipe diameter</t>
  </si>
  <si>
    <t>D=15 mm</t>
  </si>
  <si>
    <t>D=20 mm PPR</t>
  </si>
  <si>
    <t>პროექტის კოდი</t>
  </si>
  <si>
    <t>N</t>
  </si>
  <si>
    <t xml:space="preserve">სამუშაოს დასახელება </t>
  </si>
  <si>
    <t>განზ. ერთ.</t>
  </si>
  <si>
    <t>რაოდენობა</t>
  </si>
  <si>
    <t>ერთეუ.ფასი</t>
  </si>
  <si>
    <t xml:space="preserve">  სულ                                 (ლარი)</t>
  </si>
  <si>
    <t>შენიშვნა</t>
  </si>
  <si>
    <t xml:space="preserve"> </t>
  </si>
  <si>
    <t xml:space="preserve">წყალსადენის PPR დ=20 მმ 16 ატმ მილის  მონტაჟი-ჰიდრავლიკური გამოცდით </t>
  </si>
  <si>
    <t>მ</t>
  </si>
  <si>
    <t>მილი PPR დ=20 მმ 16 ატმ  შეძენა</t>
  </si>
  <si>
    <t>პოლიეთილენის ფასონური ნაწილების  მოწყობა</t>
  </si>
  <si>
    <t>ც</t>
  </si>
  <si>
    <t>პოლიპროპილენის უკუსარქველი DN 20   შეძენა</t>
  </si>
  <si>
    <t>პოლიპროპილენის მუხლი DN 20/90   შეძენა</t>
  </si>
  <si>
    <t>სფერული ვენტილის შეძენა და მოწყობა</t>
  </si>
  <si>
    <t>პოლიპროპილენის გამტარადი DN 20</t>
  </si>
  <si>
    <t>წყალმზომის  შეძენა და მოწყობა</t>
  </si>
  <si>
    <t>წყალმზომი Diehl Aries DN 15 რადიო გადამცემით RC 868 I R4</t>
  </si>
  <si>
    <t>პოლიპროპილენის წყალმზომის შტუცერი დ=20 მმ</t>
  </si>
  <si>
    <t>ფილტრის შეძენა და მოწყობა</t>
  </si>
  <si>
    <t>პოლიპროპილენის წყლის ფილტრი DN 20</t>
  </si>
  <si>
    <t>პირდაპირი ხარჯების ჯამი</t>
  </si>
  <si>
    <t>გაუთვალისწინებელი ხარჯები</t>
  </si>
  <si>
    <t>სულ</t>
  </si>
  <si>
    <t>დღგ.</t>
  </si>
  <si>
    <t>სულ ხარჯთაღრიცხვით</t>
  </si>
  <si>
    <t>რაოდე-ნობა</t>
  </si>
  <si>
    <t xml:space="preserve">    მასალები</t>
  </si>
  <si>
    <t>ერთ.ფასი</t>
  </si>
  <si>
    <t>პოლიეთილენის ელექტრო ქურო DN 20 მმ SDR 11 PN 16 GF</t>
  </si>
  <si>
    <t>გადამყვანი პოლ/ფოლ DN 20/15 გ/ხ</t>
  </si>
  <si>
    <t>პოლიეთილენის ჭა 500/400/300</t>
  </si>
  <si>
    <t>თითბერის გამტარადი DN 15 შ/ხ PN 40</t>
  </si>
  <si>
    <t>წყალმზომის ლატუნის შტუცერი DN15</t>
  </si>
  <si>
    <t>თითბერის წყლის ფილტრი DN 15</t>
  </si>
  <si>
    <t>დამაკავშირებელი ჭახრაკის შეძენა და მოწყობა</t>
  </si>
  <si>
    <t>ტ</t>
  </si>
  <si>
    <t>ჭახრაკი ორმხრივი ხრახნით DN 15</t>
  </si>
  <si>
    <t>d-15 poladi</t>
  </si>
  <si>
    <t>D=20 mm</t>
  </si>
  <si>
    <t>D=25 mm PPR</t>
  </si>
  <si>
    <t xml:space="preserve">წყალსადენის PPRმილის შეძენა, მონტაჟი-ჰიდრავლიკური გამოცდით </t>
  </si>
  <si>
    <t>მილი PPR DN 25 PN 16</t>
  </si>
  <si>
    <t>პოლიეთილენის ჭა 750/600/400</t>
  </si>
  <si>
    <t>პოლიპროპილენის გამტარადი DN 25</t>
  </si>
  <si>
    <t>პოლიპროპილენის წყალმზომის შტუცერი დ=25 მმ</t>
  </si>
  <si>
    <t>პოლიპროპილენის წყლის ფილტრი DN 25</t>
  </si>
  <si>
    <t>პოლიეთილენის ელექტრო ქურო DN 25 მმ SDR 11 PN 16 NTG</t>
  </si>
  <si>
    <t>გადამყვანი პოლ/ფოლ DN 25/20 გ/ხ</t>
  </si>
  <si>
    <t>თითბერის გამტარადი დ=20 მმ შ/ხ</t>
  </si>
  <si>
    <t>წყალმზომის  ლატუნის შტუცერი DN20</t>
  </si>
  <si>
    <t>თითბერის წყლის ფილტრი DN 20</t>
  </si>
  <si>
    <t>ჭახრაკი ორმხრივი ხრახნით DN 20</t>
  </si>
  <si>
    <t>D=25 mm</t>
  </si>
  <si>
    <t>D=32 mm PPR</t>
  </si>
  <si>
    <t>მილი PPR DN 32 PN16</t>
  </si>
  <si>
    <t>პოლიპროპილენის მუხლი DN 32/90 შ/ხ</t>
  </si>
  <si>
    <t>პოლიპროპილენის გამტარადი DN 32</t>
  </si>
  <si>
    <t>თითბერის წყალმზომის შტუცერი DN25</t>
  </si>
  <si>
    <t>პოლიპროპილენის წყლის ფილტრი DN 32</t>
  </si>
  <si>
    <t>პოლიეთილენის ელექტრო ქურო DN 32 მმ SDR 11 PN 16 GF</t>
  </si>
  <si>
    <t>გადამყვანი პოლ/ფოლ DN 32/25 გ/ხ</t>
  </si>
  <si>
    <t>თითბერის გამტარადი დ=25 მმ შ/ხ</t>
  </si>
  <si>
    <t>თითბერის წყლის ფილტრი DN 25</t>
  </si>
  <si>
    <t>ჭახრაკი ორმხრივი ხრახნით DN 25</t>
  </si>
  <si>
    <t>D=32 mm</t>
  </si>
  <si>
    <t>მილი PPR DN 40 PN 16</t>
  </si>
  <si>
    <t>პოლიპროპილენის მუხლი DN 40/90</t>
  </si>
  <si>
    <t>პოლიპროპილენის ქურო DN 40  გ/ხ</t>
  </si>
  <si>
    <t>თითბერის გამტარადი დ=32 მმ შ/ხ</t>
  </si>
  <si>
    <t>თითბერის წყალმზომის შტუცერი DN32</t>
  </si>
  <si>
    <t>ჭახრაკი ორმხრივი ხრახნით DN 32</t>
  </si>
  <si>
    <t>პოლიეთილენის ელექტრო ქურო DN 40 მმ SDR 11 PN 16 GF</t>
  </si>
  <si>
    <t>გადამყვანი პოლ/ფოლ DN 40/32 გ/ხ</t>
  </si>
  <si>
    <t>თითბერის წყლის ფილტრი DN 32</t>
  </si>
  <si>
    <t>D=40 mm</t>
  </si>
  <si>
    <t>D=50 mm PPR</t>
  </si>
  <si>
    <t>მილი PPR DN 50 PN 16</t>
  </si>
  <si>
    <t>პოლიპროპილენის ქურო DN 50 გ/ხ</t>
  </si>
  <si>
    <t>თითბერის გამტარადი დ=40 მმ შ/ხ</t>
  </si>
  <si>
    <t>თითბერის წყალმზომის შტუცერი DN40</t>
  </si>
  <si>
    <t>თითბერის წყლის ფილტრი DN 40</t>
  </si>
  <si>
    <t>ჭახრაკი ორმხრივი ხრახნით DN 40</t>
  </si>
  <si>
    <t>D=40mm</t>
  </si>
  <si>
    <t>პოლიეთილენის ელექტრო ქურო DN 50 მმ SDR 11 PN 16 GF</t>
  </si>
  <si>
    <t>გადამყვანი პოლ/ფოლ DN 50/40 გ/ხ</t>
  </si>
  <si>
    <t>D=50 mm</t>
  </si>
  <si>
    <t>წყლის ფილტრი მილტუჩებიანი DN 50</t>
  </si>
  <si>
    <t>თუჯის ურდული DN 50 PN 16</t>
  </si>
  <si>
    <t>უკუსარქველი DN 50 PN16</t>
  </si>
  <si>
    <t>ფოლადის მილტუჩა DN 50</t>
  </si>
  <si>
    <t>D=50 mm რკინა</t>
  </si>
  <si>
    <t>პრეტენდენტის ფასი</t>
  </si>
  <si>
    <t>პრეტენდეტის ჯამური ღირებულება</t>
  </si>
  <si>
    <t>D=40 mm PPR</t>
  </si>
  <si>
    <t>GWP</t>
  </si>
  <si>
    <t>კონტრაქტორის მასალა</t>
  </si>
  <si>
    <t>კონტრაქტორის მომსახურება</t>
  </si>
  <si>
    <t>პოლიეთილენის ჭა 500/400/300   შეძენა</t>
  </si>
  <si>
    <t>უკუსარქველის შეძენა-მოწყობა</t>
  </si>
  <si>
    <t>ფასონური ნაწილების  მოწყობა</t>
  </si>
  <si>
    <t>კომპოზიტური ჭა</t>
  </si>
  <si>
    <t>უკუსარქველის მოწყობა</t>
  </si>
  <si>
    <t>თითბერის უკუსარქველი DN 15</t>
  </si>
  <si>
    <t>ფილტრის მოწყობა</t>
  </si>
  <si>
    <t>სფერული ვენტილის მოწყობა</t>
  </si>
  <si>
    <t>წყალმზომის მოწყობა</t>
  </si>
  <si>
    <t>დამაკავშირებელი ჭახრაკის მოწყობა</t>
  </si>
  <si>
    <t>დღგ</t>
  </si>
  <si>
    <t>წყალმზომის   მოწყობა</t>
  </si>
  <si>
    <t>ფილტრის  მოწყობა</t>
  </si>
  <si>
    <t>დამაკავშირებელი ჭახრაკის  მოწყობა</t>
  </si>
  <si>
    <t>პოლიეთილენის ჭის მოწყობა</t>
  </si>
  <si>
    <t xml:space="preserve">წყალსადენის PPRმილის მონტაჟი-ჰიდრავლიკური გამოცდით </t>
  </si>
  <si>
    <t xml:space="preserve">პოლიპროპილენის მუხლი DN 25/90 </t>
  </si>
  <si>
    <t>პოლიპროპილენის უკუსარქველი DN 25 შეძენა</t>
  </si>
  <si>
    <t>სფერული ვენტილის  მოწყობა</t>
  </si>
  <si>
    <t>წყალმზომის  მოწყობა</t>
  </si>
  <si>
    <t>ფასონური ნაწილების შეძენა და მოწყობა</t>
  </si>
  <si>
    <t>თითბერის უკუსარქველი DN 20</t>
  </si>
  <si>
    <t>პოლიეთილენის ჭის  მოწყობა</t>
  </si>
  <si>
    <t>პოლიპროპილენის უკუსარქველი DN 32</t>
  </si>
  <si>
    <t>პოლიპროპილენის წყალმზომის შტუცერი დ=32 მმ</t>
  </si>
  <si>
    <t>თითბერის უკუსარქველი DN 25</t>
  </si>
  <si>
    <t>თითბერის უკუსარქველი DN 32</t>
  </si>
  <si>
    <t>დამაკავშირებელი მოწყობა</t>
  </si>
  <si>
    <t>ფილტრის ა მოწყობა</t>
  </si>
  <si>
    <t xml:space="preserve">წყალსადენის PPRმ+C6:C27ილის მონტაჟი-ჰიდრავლიკური გამოცდით </t>
  </si>
  <si>
    <t>ფასონური ნაწილების მოწყობა</t>
  </si>
  <si>
    <t>თითბერის უკუსარქველი DN40</t>
  </si>
  <si>
    <t xml:space="preserve">ჭის ქვეშ ხრეშის ბალიშის მოწყობა </t>
  </si>
  <si>
    <t>მ3</t>
  </si>
  <si>
    <t>8.1</t>
  </si>
  <si>
    <t xml:space="preserve">ქვიშა-ხრეშოვანი ნარევი </t>
  </si>
  <si>
    <t xml:space="preserve">წყალსადენის რკ/ბ ანაკრები  ჭის  D=1.0 მ   H=0.5 მ (1 კომპ) მონტაჟი, რკ/ბ მრგვალი ძირის ფილით, რკ/ბ რგოლები, რკ/ბ გადახურვის ფილა,  ბეტონი მარკით B22.5 (M-300), თუჯის მრგვალი ჩარჩო-ხუფით (დატვირთვა 40 ტ),  B22.5 (M-300) ჭის ანაკრები ელემენტების გადაბმა განხორციელდეს ქვიშა-ცემენტის ხსნარით მარკა M-100, W-8 წყალშეუღწევადი ელემენტის დამატებით, ჰიდროიზოლაციით                </t>
  </si>
  <si>
    <t>კომპ.</t>
  </si>
  <si>
    <t>9.1</t>
  </si>
  <si>
    <t xml:space="preserve">რკ/ბ რგოლი D=1000 მმ / H=500მმ </t>
  </si>
  <si>
    <t>9.2</t>
  </si>
  <si>
    <t xml:space="preserve">რკ/ბ ძირის ფილა მრგვალი კბილიანი რგოლით  D=1200 მმ </t>
  </si>
  <si>
    <t>9.3</t>
  </si>
  <si>
    <t xml:space="preserve">რკ/ბ გადახურვის ფილა მრგვალი D=1200 მმ </t>
  </si>
  <si>
    <t>9.4</t>
  </si>
  <si>
    <t>თუჯის ჩარჩო ხუფი  65 სმ</t>
  </si>
  <si>
    <t>ქვიშა-ხრეშოვანი ნარევი</t>
  </si>
  <si>
    <t>8.2</t>
  </si>
  <si>
    <t>8.3</t>
  </si>
  <si>
    <t>8.4</t>
  </si>
  <si>
    <t>7.1</t>
  </si>
  <si>
    <t>7.2</t>
  </si>
  <si>
    <t>7.3</t>
  </si>
  <si>
    <t>7.4</t>
  </si>
  <si>
    <t>ფოლადის მილტუჩას მოწყობა</t>
  </si>
  <si>
    <t xml:space="preserve">ურდულის მონტაჟი დ=50 მმ </t>
  </si>
  <si>
    <t>ფოლადის მილის დ=57X3 მმ შეძენა, მონტაჟი,  ჰიდრავლიკური გამოცდით</t>
  </si>
  <si>
    <t>ფოლადის მილი  DN 50x3.5 PN16</t>
  </si>
  <si>
    <t xml:space="preserve">უკუსარქველისმონტაჟი დ=50 მმ </t>
  </si>
  <si>
    <t>ჭახრაკი ცალმხრივი ხრახნით DN 50</t>
  </si>
  <si>
    <t>D=20 პოლიეთილენი</t>
  </si>
  <si>
    <t>D=25 პოლიეთილენი</t>
  </si>
  <si>
    <t>D=32 პოლიეთილენი</t>
  </si>
  <si>
    <t>D=40 პოლიეთილენი</t>
  </si>
  <si>
    <t>D=50 პოლიეთილენი</t>
  </si>
  <si>
    <t>D=15 ფოლადი</t>
  </si>
  <si>
    <t>D=20 ფოლადი</t>
  </si>
  <si>
    <t>D=25 ფოლადი</t>
  </si>
  <si>
    <t>D=32 ფოლადი</t>
  </si>
  <si>
    <t>D=40 ფოლადი</t>
  </si>
  <si>
    <t>მილების შესაფუთი მასალა DN 40</t>
  </si>
  <si>
    <t xml:space="preserve">პენოპლასტი </t>
  </si>
  <si>
    <t>კგ</t>
  </si>
  <si>
    <t>ნეილონის ხამუთი 3.6*300</t>
  </si>
  <si>
    <t>ფურცლოვანი რეზინი 4 მმ</t>
  </si>
  <si>
    <t>ჭანჭიკი 16/80 მმ</t>
  </si>
  <si>
    <t>ქანჩი 16 მმ (კგ)</t>
  </si>
  <si>
    <t>ტრანშეის კონტურებში არსებული ასფალტობეტონის საფარის ჩახერხვა 10 სმ სიღრმეზე ფრეზით შემდგომ კონტურების შესწორება</t>
  </si>
  <si>
    <t>ასფალტობეტონის საფარის მოხსნა სისქით 10 სმ სანგრევი ჩაქუჩით გვერძე დაყრით</t>
  </si>
  <si>
    <t>ბეტონის საფარის მოხსნა  სანგრევი ჩაქუჩით</t>
  </si>
  <si>
    <t>მოსაპირკეთებელი ფილების  მოხსნა და გვერდით დასაწყობება</t>
  </si>
  <si>
    <t xml:space="preserve">მოსაპირკეთებელი ფილების მოწყობა გვერდზე დასაწყობებული ფილებით </t>
  </si>
  <si>
    <t xml:space="preserve">IV კატ. გრუნტის დამუშავება (თხრილში) ექსკავატორით ერთციცხვიანი 0,5 მ3 დატვირთვა ავ/თვითმცლელზე  </t>
  </si>
  <si>
    <t>IV კატ. გრუნტის დამუშავება ხელით, ავტოთვითმცლელზე დატვირთვით</t>
  </si>
  <si>
    <t xml:space="preserve">V კატ. გრუნტის დამუშავება (თხრილში) ექსკავატორით ერთციცხვიანი 0,5 მ3 დატვირთვა ავ/თვითმცლელზე  </t>
  </si>
  <si>
    <t xml:space="preserve">VI კატ. გრუნტის დამუშავება (თხრილში) ექსკავატორით ერთციცხვიანი 0,5 მ3 დატვირთვა ავ/თვითმცლელზე  </t>
  </si>
  <si>
    <t xml:space="preserve"> კლდოვანი გრუნტის დამუშავება პნევმატური ჩაქუჩებით  </t>
  </si>
  <si>
    <t>ავტოთვითმცლელით გატანა 20კმ</t>
  </si>
  <si>
    <t xml:space="preserve">ქვიშის (ფრაქცია 0.5-5 მმ) ჩაყრა თხრილში ხელით და მექანიზმის გამოყენებით მილის ქვეშ 15 სმ   მილის ზემოდან 30 სმ მსუბუქი დატკეპნით                         </t>
  </si>
  <si>
    <t xml:space="preserve">თხრილის შევსება  (ბალასტი) ქვიშა-ხრეშოვანი ნარევით (ფრაქცია 0-80 მმ; 0-120 მმ;)  მექანიზმით, დატკეპნით                  </t>
  </si>
  <si>
    <t>სულ პირდაპირი ხარჯები</t>
  </si>
  <si>
    <t xml:space="preserve">გაუთვალისწინებელი ხარჯები </t>
  </si>
  <si>
    <t>ჯამი</t>
  </si>
  <si>
    <t xml:space="preserve">დ.ღ.გ.   </t>
  </si>
  <si>
    <t>სულ ხარჯთაღიცხვით</t>
  </si>
  <si>
    <t>არსებული ბეტონის ბორდიურების დემონტაჟი გვერდზე დაწყობით  0.7x0.1x0.3 მმ (9 ცალი)</t>
  </si>
  <si>
    <t xml:space="preserve">ბეტონის საფარის  მოწყობა 15 სმ - ბეტონის მარკა M-350 (В-25)    </t>
  </si>
  <si>
    <t>დემონტირებული ბეტონის ბორდიურების მონტაჟი    0.7x0.1x0.3 მმ (9 ცალი)</t>
  </si>
  <si>
    <t>წყალმზომი Diehl Altair DN 15 რადიო გადამცემით RC 868 I R4</t>
  </si>
  <si>
    <t xml:space="preserve">პოლიეთილენის ჭა 500/400/300 </t>
  </si>
  <si>
    <t>წყალმზომი Diehl Altair DN 20 რადიო გადამცემით RC 868 I R4</t>
  </si>
  <si>
    <t>წყალმზომი Diehl Altair DN 25 რადიო გადამცემით RC 868 I R4</t>
  </si>
  <si>
    <t>წყალმზომი Diehl Altair DN 32  რადიო გადამცემით RC 868 I R4</t>
  </si>
  <si>
    <t>წყალმზომი Diehl Altair DN 40 რადიო გადამცემით RC 868 I R4</t>
  </si>
  <si>
    <t>წყალმზომი Diehl Hydrus 2.0 bulk DN 50</t>
  </si>
  <si>
    <t xml:space="preserve">კომპოზიტური ჭის მოწყობა </t>
  </si>
  <si>
    <t xml:space="preserve">პოლიეთილენის ჭის მოწყობა </t>
  </si>
  <si>
    <t>კომპოზიტური ჭის მოწყობა</t>
  </si>
  <si>
    <t>IV კატ. გვერდზე დაყრილი ხელით დამუშავებული გრუნტის დატვირთვა ხელით ავ/თვითმცლელებზე</t>
  </si>
  <si>
    <t>IV კატ. გვერდზე დაყრილი ხელით დამუშავებული გრუნტის დატვირთვა ხელით ურიკაზე</t>
  </si>
  <si>
    <t>IV კატ. გრუნტის დამუშავება (თხრილში) ხელით, გვერდზე დაყრით</t>
  </si>
  <si>
    <t>VI კატ. გრუნტის დამუშავება ხელით პნევმო ჩაქუჩით, (თხრილში), გვერდზე დაყრით</t>
  </si>
  <si>
    <t>ავტოთვითმცლელით გატანა 28კმ</t>
  </si>
  <si>
    <r>
      <t>ასფალტობეტონის საფარის მოხსნა სისქით 10 სმ ექსკავატორით    ჩამჩის მოცულობით 0.5 მ</t>
    </r>
    <r>
      <rPr>
        <vertAlign val="superscript"/>
        <sz val="10"/>
        <rFont val="Sylfaen"/>
        <family val="1"/>
      </rPr>
      <t xml:space="preserve">3 </t>
    </r>
    <r>
      <rPr>
        <sz val="10"/>
        <rFont val="Sylfaen"/>
        <family val="1"/>
        <charset val="204"/>
      </rPr>
      <t xml:space="preserve"> ა/მ დატვირთვით</t>
    </r>
  </si>
  <si>
    <r>
      <t>მ</t>
    </r>
    <r>
      <rPr>
        <vertAlign val="superscript"/>
        <sz val="10"/>
        <rFont val="Sylfaen"/>
        <family val="1"/>
      </rPr>
      <t>3</t>
    </r>
  </si>
  <si>
    <r>
      <t>გვერძე დაყრილი ასფალტობეტონის ნატეხების დატვირთვა ექსკავატორით ერთციცხვიანი 0,5 მ</t>
    </r>
    <r>
      <rPr>
        <vertAlign val="superscript"/>
        <sz val="10"/>
        <rFont val="Sylfaen"/>
        <family val="1"/>
      </rPr>
      <t>3</t>
    </r>
    <r>
      <rPr>
        <sz val="10"/>
        <rFont val="Sylfaen"/>
        <family val="1"/>
      </rPr>
      <t>დატვირთვა ავ/თვითმცლელებზე</t>
    </r>
  </si>
  <si>
    <r>
      <t>ბეტონის ნატეხების დატვირთვა ექსკავატორით ერთციცხვიანი 0,5მ</t>
    </r>
    <r>
      <rPr>
        <vertAlign val="superscript"/>
        <sz val="10"/>
        <rFont val="Sylfaen"/>
        <family val="1"/>
      </rPr>
      <t>3</t>
    </r>
    <r>
      <rPr>
        <sz val="10"/>
        <rFont val="Sylfaen"/>
        <family val="1"/>
      </rPr>
      <t xml:space="preserve">  ავტ/თვითმცლელზე              </t>
    </r>
  </si>
  <si>
    <r>
      <t>მ</t>
    </r>
    <r>
      <rPr>
        <vertAlign val="superscript"/>
        <sz val="10"/>
        <rFont val="Sylfaen"/>
        <family val="1"/>
      </rPr>
      <t>2</t>
    </r>
  </si>
  <si>
    <r>
      <t xml:space="preserve"> მ</t>
    </r>
    <r>
      <rPr>
        <vertAlign val="superscript"/>
        <sz val="10"/>
        <rFont val="Sylfaen"/>
        <family val="1"/>
      </rPr>
      <t>2</t>
    </r>
  </si>
  <si>
    <t>ჭის ქვეშ ღორღის ბალიშის (ფრაქცია 0-40 მმ) მოწყობა 10 სმ დატკეპვნით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</si>
</sst>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* #,##0.00_);_(* \(#,##0.00\);_(* &quot;-&quot;??_);_(@_)"/>
    <numFmt numFmtId="165" formatCode="0.0"/>
    <numFmt numFmtId="166" formatCode="0.000"/>
    <numFmt numFmtId="167" formatCode="0.000000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sz val="10"/>
      <name val="Sylfaen"/>
      <family val="1"/>
    </font>
    <font>
      <b/>
      <sz val="10"/>
      <name val="Sylfaen"/>
      <family val="1"/>
    </font>
    <font>
      <b/>
      <sz val="10"/>
      <color rgb="FFFF0000"/>
      <name val="Sylfaen"/>
      <family val="1"/>
    </font>
    <font>
      <b/>
      <sz val="10"/>
      <color theme="1"/>
      <name val="Sylfaen"/>
      <family val="1"/>
    </font>
    <font>
      <sz val="10"/>
      <color theme="1"/>
      <name val="Sylfaen"/>
      <family val="1"/>
    </font>
    <font>
      <sz val="10"/>
      <color rgb="FFFF0000"/>
      <name val="Sylfaen"/>
      <family val="1"/>
    </font>
    <font>
      <sz val="12"/>
      <name val="Sylfaen"/>
      <family val="1"/>
    </font>
    <font>
      <sz val="12"/>
      <name val="Sylfaen"/>
      <family val="1"/>
      <charset val="204"/>
    </font>
    <font>
      <sz val="10"/>
      <color rgb="FF0070C0"/>
      <name val="Sylfaen"/>
      <family val="1"/>
    </font>
    <font>
      <b/>
      <sz val="12"/>
      <name val="Sylfaen"/>
      <family val="1"/>
    </font>
    <font>
      <sz val="10"/>
      <name val="Arial"/>
      <family val="2"/>
      <charset val="204"/>
    </font>
    <font>
      <sz val="10"/>
      <name val="Sylfaen"/>
      <family val="1"/>
      <charset val="204"/>
    </font>
    <font>
      <vertAlign val="superscript"/>
      <sz val="10"/>
      <name val="Sylfaen"/>
      <family val="1"/>
    </font>
    <font>
      <sz val="10"/>
      <color theme="1"/>
      <name val="Calibri"/>
      <family val="2"/>
      <scheme val="minor"/>
    </font>
    <font>
      <sz val="10"/>
      <color indexed="8"/>
      <name val="Sylfae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8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0" fontId="13" fillId="0" borderId="0"/>
  </cellStyleXfs>
  <cellXfs count="200">
    <xf numFmtId="0" fontId="0" fillId="0" borderId="0" xfId="0"/>
    <xf numFmtId="0" fontId="3" fillId="0" borderId="1" xfId="0" applyFont="1" applyBorder="1" applyAlignment="1">
      <alignment horizontal="center" vertical="center"/>
    </xf>
    <xf numFmtId="165" fontId="3" fillId="3" borderId="1" xfId="2" applyNumberFormat="1" applyFont="1" applyFill="1" applyBorder="1" applyAlignment="1" applyProtection="1">
      <alignment horizontal="center" vertical="center"/>
      <protection locked="0"/>
    </xf>
    <xf numFmtId="166" fontId="3" fillId="3" borderId="1" xfId="2" applyNumberFormat="1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/>
    </xf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/>
    </xf>
    <xf numFmtId="2" fontId="4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vertical="center" wrapText="1"/>
    </xf>
    <xf numFmtId="9" fontId="3" fillId="3" borderId="1" xfId="0" applyNumberFormat="1" applyFont="1" applyFill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165" fontId="3" fillId="0" borderId="1" xfId="2" applyNumberFormat="1" applyFont="1" applyBorder="1" applyAlignment="1" applyProtection="1">
      <alignment horizontal="center" vertical="center"/>
      <protection locked="0"/>
    </xf>
    <xf numFmtId="166" fontId="3" fillId="0" borderId="1" xfId="2" applyNumberFormat="1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9" fontId="3" fillId="0" borderId="1" xfId="0" applyNumberFormat="1" applyFont="1" applyBorder="1" applyAlignment="1">
      <alignment horizontal="center" vertical="center"/>
    </xf>
    <xf numFmtId="2" fontId="3" fillId="0" borderId="1" xfId="2" applyNumberFormat="1" applyFont="1" applyBorder="1" applyAlignment="1" applyProtection="1">
      <alignment horizontal="center" vertical="center"/>
      <protection locked="0"/>
    </xf>
    <xf numFmtId="0" fontId="7" fillId="0" borderId="0" xfId="0" applyFont="1"/>
    <xf numFmtId="0" fontId="3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/>
    </xf>
    <xf numFmtId="2" fontId="3" fillId="3" borderId="1" xfId="0" applyNumberFormat="1" applyFont="1" applyFill="1" applyBorder="1" applyAlignment="1">
      <alignment horizontal="center" vertical="center"/>
    </xf>
    <xf numFmtId="165" fontId="3" fillId="3" borderId="1" xfId="0" applyNumberFormat="1" applyFont="1" applyFill="1" applyBorder="1" applyAlignment="1">
      <alignment horizontal="center" vertical="center"/>
    </xf>
    <xf numFmtId="2" fontId="3" fillId="3" borderId="1" xfId="3" applyNumberFormat="1" applyFont="1" applyFill="1" applyBorder="1" applyAlignment="1">
      <alignment horizontal="center" vertical="center"/>
    </xf>
    <xf numFmtId="2" fontId="3" fillId="0" borderId="1" xfId="3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166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2" fontId="3" fillId="0" borderId="1" xfId="3" applyNumberFormat="1" applyFont="1" applyFill="1" applyBorder="1" applyAlignment="1">
      <alignment horizontal="center" vertical="center"/>
    </xf>
    <xf numFmtId="164" fontId="6" fillId="0" borderId="0" xfId="1" applyFont="1" applyFill="1"/>
    <xf numFmtId="0" fontId="7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167" fontId="3" fillId="0" borderId="1" xfId="2" applyNumberFormat="1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6" fillId="0" borderId="0" xfId="0" applyFont="1"/>
    <xf numFmtId="0" fontId="3" fillId="0" borderId="1" xfId="2" applyFont="1" applyBorder="1" applyAlignment="1">
      <alignment vertical="center" wrapText="1"/>
    </xf>
    <xf numFmtId="0" fontId="3" fillId="0" borderId="1" xfId="2" applyFont="1" applyBorder="1" applyAlignment="1">
      <alignment horizontal="center" vertical="center"/>
    </xf>
    <xf numFmtId="0" fontId="3" fillId="0" borderId="1" xfId="2" applyFont="1" applyBorder="1" applyAlignment="1">
      <alignment horizontal="center" vertical="center" wrapText="1"/>
    </xf>
    <xf numFmtId="2" fontId="3" fillId="0" borderId="1" xfId="2" applyNumberFormat="1" applyFont="1" applyBorder="1" applyAlignment="1">
      <alignment horizontal="center" vertical="center"/>
    </xf>
    <xf numFmtId="2" fontId="7" fillId="0" borderId="0" xfId="0" applyNumberFormat="1" applyFont="1"/>
    <xf numFmtId="0" fontId="8" fillId="0" borderId="1" xfId="0" applyFont="1" applyBorder="1" applyAlignment="1">
      <alignment horizontal="center" vertical="center"/>
    </xf>
    <xf numFmtId="2" fontId="8" fillId="0" borderId="1" xfId="3" applyNumberFormat="1" applyFont="1" applyFill="1" applyBorder="1" applyAlignment="1">
      <alignment horizontal="center" vertical="center"/>
    </xf>
    <xf numFmtId="2" fontId="8" fillId="0" borderId="1" xfId="0" applyNumberFormat="1" applyFont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2" fontId="8" fillId="3" borderId="1" xfId="3" applyNumberFormat="1" applyFont="1" applyFill="1" applyBorder="1" applyAlignment="1">
      <alignment horizontal="center" vertical="center"/>
    </xf>
    <xf numFmtId="2" fontId="8" fillId="3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2" fontId="8" fillId="0" borderId="1" xfId="2" applyNumberFormat="1" applyFont="1" applyBorder="1" applyAlignment="1">
      <alignment horizontal="center" vertical="center"/>
    </xf>
    <xf numFmtId="2" fontId="8" fillId="0" borderId="1" xfId="2" applyNumberFormat="1" applyFont="1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center" vertical="center"/>
    </xf>
    <xf numFmtId="164" fontId="6" fillId="0" borderId="0" xfId="1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4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vertical="center" wrapText="1"/>
    </xf>
    <xf numFmtId="2" fontId="3" fillId="3" borderId="0" xfId="0" applyNumberFormat="1" applyFont="1" applyFill="1" applyAlignment="1">
      <alignment horizontal="center" vertical="center"/>
    </xf>
    <xf numFmtId="2" fontId="4" fillId="3" borderId="0" xfId="0" applyNumberFormat="1" applyFont="1" applyFill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2" fontId="3" fillId="0" borderId="0" xfId="0" applyNumberFormat="1" applyFont="1" applyAlignment="1">
      <alignment horizontal="center" vertical="center"/>
    </xf>
    <xf numFmtId="2" fontId="4" fillId="0" borderId="0" xfId="0" applyNumberFormat="1" applyFont="1" applyAlignment="1">
      <alignment horizontal="center" vertical="center"/>
    </xf>
    <xf numFmtId="2" fontId="7" fillId="0" borderId="1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/>
    </xf>
    <xf numFmtId="0" fontId="4" fillId="3" borderId="4" xfId="0" applyFont="1" applyFill="1" applyBorder="1" applyAlignment="1">
      <alignment vertical="center" wrapText="1"/>
    </xf>
    <xf numFmtId="0" fontId="4" fillId="3" borderId="4" xfId="0" applyFont="1" applyFill="1" applyBorder="1" applyAlignment="1">
      <alignment horizontal="center" vertical="center"/>
    </xf>
    <xf numFmtId="2" fontId="3" fillId="3" borderId="4" xfId="0" applyNumberFormat="1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2" fontId="3" fillId="3" borderId="1" xfId="1" applyNumberFormat="1" applyFont="1" applyFill="1" applyBorder="1" applyAlignment="1" applyProtection="1">
      <alignment horizontal="center" vertical="center"/>
    </xf>
    <xf numFmtId="2" fontId="3" fillId="3" borderId="1" xfId="2" applyNumberFormat="1" applyFont="1" applyFill="1" applyBorder="1" applyAlignment="1">
      <alignment horizontal="center" vertical="center"/>
    </xf>
    <xf numFmtId="49" fontId="3" fillId="3" borderId="1" xfId="0" applyNumberFormat="1" applyFont="1" applyFill="1" applyBorder="1" applyAlignment="1" applyProtection="1">
      <alignment horizontal="center" vertical="center"/>
      <protection locked="0"/>
    </xf>
    <xf numFmtId="0" fontId="3" fillId="4" borderId="1" xfId="0" applyFont="1" applyFill="1" applyBorder="1" applyAlignment="1">
      <alignment horizontal="left" vertical="center" wrapText="1" readingOrder="1"/>
    </xf>
    <xf numFmtId="0" fontId="3" fillId="3" borderId="1" xfId="0" applyFont="1" applyFill="1" applyBorder="1" applyAlignment="1" applyProtection="1">
      <alignment horizontal="center" vertical="center"/>
      <protection locked="0"/>
    </xf>
    <xf numFmtId="0" fontId="3" fillId="3" borderId="1" xfId="0" applyFont="1" applyFill="1" applyBorder="1" applyAlignment="1" applyProtection="1">
      <alignment vertical="center" wrapText="1"/>
      <protection locked="0"/>
    </xf>
    <xf numFmtId="2" fontId="0" fillId="0" borderId="0" xfId="0" applyNumberFormat="1"/>
    <xf numFmtId="0" fontId="4" fillId="0" borderId="0" xfId="0" applyFont="1" applyAlignment="1">
      <alignment horizontal="center" vertical="center" wrapText="1"/>
    </xf>
    <xf numFmtId="1" fontId="4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2" fontId="7" fillId="0" borderId="0" xfId="0" applyNumberFormat="1" applyFont="1" applyAlignment="1">
      <alignment vertical="center"/>
    </xf>
    <xf numFmtId="0" fontId="6" fillId="0" borderId="0" xfId="0" applyFont="1" applyAlignment="1">
      <alignment horizontal="left" vertical="center"/>
    </xf>
    <xf numFmtId="0" fontId="3" fillId="0" borderId="1" xfId="0" applyFont="1" applyBorder="1" applyAlignment="1" applyProtection="1">
      <alignment horizontal="center" vertical="center" wrapText="1"/>
      <protection locked="0"/>
    </xf>
    <xf numFmtId="2" fontId="3" fillId="0" borderId="1" xfId="1" applyNumberFormat="1" applyFont="1" applyFill="1" applyBorder="1" applyAlignment="1" applyProtection="1">
      <alignment horizontal="center" vertical="center"/>
    </xf>
    <xf numFmtId="1" fontId="4" fillId="0" borderId="1" xfId="0" applyNumberFormat="1" applyFont="1" applyBorder="1" applyAlignment="1" applyProtection="1">
      <alignment horizontal="center" vertical="center" wrapText="1"/>
      <protection locked="0"/>
    </xf>
    <xf numFmtId="2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8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3" fillId="3" borderId="1" xfId="0" applyFont="1" applyFill="1" applyBorder="1" applyAlignment="1" applyProtection="1">
      <alignment horizontal="left" vertical="center" wrapText="1"/>
      <protection locked="0"/>
    </xf>
    <xf numFmtId="0" fontId="6" fillId="0" borderId="0" xfId="1" applyNumberFormat="1" applyFont="1" applyFill="1" applyAlignment="1">
      <alignment horizontal="left" vertical="center"/>
    </xf>
    <xf numFmtId="0" fontId="6" fillId="2" borderId="0" xfId="1" applyNumberFormat="1" applyFont="1" applyFill="1" applyAlignment="1">
      <alignment horizontal="left" vertical="center"/>
    </xf>
    <xf numFmtId="0" fontId="6" fillId="0" borderId="0" xfId="1" applyNumberFormat="1" applyFont="1" applyFill="1" applyBorder="1" applyAlignment="1">
      <alignment horizontal="left" vertical="center"/>
    </xf>
    <xf numFmtId="0" fontId="6" fillId="2" borderId="0" xfId="1" applyNumberFormat="1" applyFont="1" applyFill="1" applyBorder="1" applyAlignment="1">
      <alignment vertical="center"/>
    </xf>
    <xf numFmtId="0" fontId="6" fillId="2" borderId="0" xfId="1" applyNumberFormat="1" applyFont="1" applyFill="1" applyBorder="1" applyAlignment="1">
      <alignment horizontal="left" vertical="center"/>
    </xf>
    <xf numFmtId="0" fontId="6" fillId="0" borderId="0" xfId="0" applyFont="1" applyAlignment="1">
      <alignment horizontal="left"/>
    </xf>
    <xf numFmtId="0" fontId="6" fillId="0" borderId="0" xfId="1" applyNumberFormat="1" applyFont="1" applyFill="1" applyAlignment="1">
      <alignment horizontal="left"/>
    </xf>
    <xf numFmtId="0" fontId="6" fillId="2" borderId="0" xfId="1" applyNumberFormat="1" applyFont="1" applyFill="1" applyBorder="1" applyAlignment="1">
      <alignment horizontal="left"/>
    </xf>
    <xf numFmtId="0" fontId="3" fillId="3" borderId="4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center" vertical="center"/>
    </xf>
    <xf numFmtId="166" fontId="3" fillId="3" borderId="4" xfId="2" applyNumberFormat="1" applyFont="1" applyFill="1" applyBorder="1" applyAlignment="1" applyProtection="1">
      <alignment horizontal="center" vertical="center"/>
      <protection locked="0"/>
    </xf>
    <xf numFmtId="0" fontId="10" fillId="3" borderId="1" xfId="0" applyFont="1" applyFill="1" applyBorder="1" applyAlignment="1">
      <alignment horizontal="center" vertical="center"/>
    </xf>
    <xf numFmtId="2" fontId="10" fillId="3" borderId="1" xfId="0" applyNumberFormat="1" applyFont="1" applyFill="1" applyBorder="1" applyAlignment="1">
      <alignment horizontal="center" vertical="center"/>
    </xf>
    <xf numFmtId="0" fontId="0" fillId="0" borderId="1" xfId="0" applyBorder="1"/>
    <xf numFmtId="0" fontId="9" fillId="3" borderId="0" xfId="0" applyFont="1" applyFill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0" fontId="9" fillId="3" borderId="1" xfId="0" applyFont="1" applyFill="1" applyBorder="1" applyAlignment="1">
      <alignment vertical="center"/>
    </xf>
    <xf numFmtId="0" fontId="11" fillId="3" borderId="1" xfId="0" applyFont="1" applyFill="1" applyBorder="1" applyAlignment="1">
      <alignment horizontal="left" vertical="center" wrapText="1"/>
    </xf>
    <xf numFmtId="164" fontId="12" fillId="3" borderId="1" xfId="1" applyFont="1" applyFill="1" applyBorder="1" applyAlignment="1" applyProtection="1">
      <alignment horizontal="center" vertical="center"/>
    </xf>
    <xf numFmtId="49" fontId="12" fillId="3" borderId="1" xfId="6" applyNumberFormat="1" applyFont="1" applyFill="1" applyBorder="1" applyAlignment="1">
      <alignment horizontal="center" vertical="center"/>
    </xf>
    <xf numFmtId="9" fontId="9" fillId="3" borderId="1" xfId="6" applyNumberFormat="1" applyFont="1" applyFill="1" applyBorder="1" applyAlignment="1">
      <alignment horizontal="center" vertical="center"/>
    </xf>
    <xf numFmtId="2" fontId="12" fillId="3" borderId="1" xfId="6" applyNumberFormat="1" applyFont="1" applyFill="1" applyBorder="1" applyAlignment="1">
      <alignment horizontal="center" vertical="center"/>
    </xf>
    <xf numFmtId="0" fontId="12" fillId="3" borderId="1" xfId="6" applyFont="1" applyFill="1" applyBorder="1" applyAlignment="1">
      <alignment horizontal="center" vertical="center"/>
    </xf>
    <xf numFmtId="164" fontId="9" fillId="3" borderId="1" xfId="1" applyFont="1" applyFill="1" applyBorder="1" applyAlignment="1">
      <alignment horizontal="center" vertical="center"/>
    </xf>
    <xf numFmtId="164" fontId="9" fillId="3" borderId="1" xfId="1" applyFont="1" applyFill="1" applyBorder="1" applyAlignment="1" applyProtection="1">
      <alignment horizontal="center" vertical="center"/>
    </xf>
    <xf numFmtId="164" fontId="12" fillId="3" borderId="1" xfId="1" applyFont="1" applyFill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0" fontId="4" fillId="3" borderId="1" xfId="2" applyFont="1" applyFill="1" applyBorder="1" applyAlignment="1">
      <alignment horizontal="left" vertical="center" wrapText="1"/>
    </xf>
    <xf numFmtId="2" fontId="4" fillId="3" borderId="1" xfId="2" applyNumberFormat="1" applyFont="1" applyFill="1" applyBorder="1" applyAlignment="1">
      <alignment horizontal="center" vertical="center" wrapText="1"/>
    </xf>
    <xf numFmtId="2" fontId="4" fillId="3" borderId="2" xfId="2" applyNumberFormat="1" applyFont="1" applyFill="1" applyBorder="1" applyAlignment="1">
      <alignment horizontal="center" vertical="center" wrapText="1"/>
    </xf>
    <xf numFmtId="0" fontId="5" fillId="3" borderId="1" xfId="2" applyFont="1" applyFill="1" applyBorder="1" applyAlignment="1">
      <alignment horizontal="center" vertical="center" wrapText="1"/>
    </xf>
    <xf numFmtId="0" fontId="5" fillId="3" borderId="2" xfId="2" applyFont="1" applyFill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0" fontId="4" fillId="3" borderId="1" xfId="2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0" fontId="4" fillId="3" borderId="2" xfId="2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49" fontId="4" fillId="3" borderId="1" xfId="2" applyNumberFormat="1" applyFont="1" applyFill="1" applyBorder="1" applyAlignment="1">
      <alignment horizontal="center" vertical="center"/>
    </xf>
    <xf numFmtId="49" fontId="4" fillId="3" borderId="2" xfId="2" applyNumberFormat="1" applyFont="1" applyFill="1" applyBorder="1" applyAlignment="1">
      <alignment horizontal="center" vertical="center"/>
    </xf>
    <xf numFmtId="0" fontId="4" fillId="3" borderId="1" xfId="2" applyFont="1" applyFill="1" applyBorder="1" applyAlignment="1">
      <alignment horizontal="left" vertical="center" wrapText="1"/>
    </xf>
    <xf numFmtId="0" fontId="4" fillId="3" borderId="2" xfId="2" applyFont="1" applyFill="1" applyBorder="1" applyAlignment="1">
      <alignment horizontal="left" vertical="center" wrapText="1"/>
    </xf>
    <xf numFmtId="0" fontId="4" fillId="3" borderId="4" xfId="2" applyFont="1" applyFill="1" applyBorder="1" applyAlignment="1">
      <alignment horizontal="center" vertical="center" wrapText="1"/>
    </xf>
    <xf numFmtId="2" fontId="4" fillId="3" borderId="5" xfId="2" applyNumberFormat="1" applyFont="1" applyFill="1" applyBorder="1" applyAlignment="1">
      <alignment horizontal="center" vertical="center" wrapText="1"/>
    </xf>
    <xf numFmtId="0" fontId="5" fillId="3" borderId="4" xfId="2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49" fontId="4" fillId="3" borderId="5" xfId="2" applyNumberFormat="1" applyFont="1" applyFill="1" applyBorder="1" applyAlignment="1">
      <alignment horizontal="center" vertical="center"/>
    </xf>
    <xf numFmtId="0" fontId="4" fillId="3" borderId="5" xfId="2" applyFont="1" applyFill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0" fillId="0" borderId="1" xfId="0" applyBorder="1" applyAlignment="1"/>
    <xf numFmtId="49" fontId="14" fillId="3" borderId="1" xfId="2" applyNumberFormat="1" applyFont="1" applyFill="1" applyBorder="1" applyAlignment="1">
      <alignment horizontal="center" vertical="center"/>
    </xf>
    <xf numFmtId="0" fontId="14" fillId="3" borderId="1" xfId="2" applyFont="1" applyFill="1" applyBorder="1" applyAlignment="1">
      <alignment horizontal="center" vertical="center" wrapText="1"/>
    </xf>
    <xf numFmtId="2" fontId="14" fillId="3" borderId="1" xfId="2" applyNumberFormat="1" applyFont="1" applyFill="1" applyBorder="1" applyAlignment="1">
      <alignment horizontal="center" vertical="center" wrapText="1"/>
    </xf>
    <xf numFmtId="0" fontId="14" fillId="3" borderId="1" xfId="2" applyFont="1" applyFill="1" applyBorder="1" applyAlignment="1">
      <alignment horizontal="center" vertical="center"/>
    </xf>
    <xf numFmtId="1" fontId="14" fillId="3" borderId="1" xfId="2" applyNumberFormat="1" applyFont="1" applyFill="1" applyBorder="1" applyAlignment="1">
      <alignment horizontal="center" vertical="center"/>
    </xf>
    <xf numFmtId="1" fontId="3" fillId="3" borderId="1" xfId="2" applyNumberFormat="1" applyFont="1" applyFill="1" applyBorder="1" applyAlignment="1" applyProtection="1">
      <alignment horizontal="center" vertical="center"/>
      <protection locked="0"/>
    </xf>
    <xf numFmtId="0" fontId="3" fillId="3" borderId="1" xfId="2" applyFont="1" applyFill="1" applyBorder="1" applyAlignment="1" applyProtection="1">
      <alignment horizontal="center" vertical="center"/>
      <protection locked="0"/>
    </xf>
    <xf numFmtId="2" fontId="3" fillId="3" borderId="1" xfId="2" applyNumberFormat="1" applyFont="1" applyFill="1" applyBorder="1" applyAlignment="1" applyProtection="1">
      <alignment horizontal="center" vertical="center"/>
      <protection locked="0"/>
    </xf>
    <xf numFmtId="0" fontId="14" fillId="3" borderId="1" xfId="2" applyFont="1" applyFill="1" applyBorder="1" applyAlignment="1">
      <alignment horizontal="left" vertical="center" wrapText="1"/>
    </xf>
    <xf numFmtId="2" fontId="14" fillId="3" borderId="1" xfId="2" applyNumberFormat="1" applyFont="1" applyFill="1" applyBorder="1" applyAlignment="1">
      <alignment horizontal="center" vertical="center"/>
    </xf>
    <xf numFmtId="1" fontId="3" fillId="3" borderId="1" xfId="0" applyNumberFormat="1" applyFont="1" applyFill="1" applyBorder="1" applyAlignment="1" applyProtection="1">
      <alignment horizontal="center" vertical="center"/>
      <protection locked="0"/>
    </xf>
    <xf numFmtId="1" fontId="3" fillId="3" borderId="1" xfId="2" applyNumberFormat="1" applyFont="1" applyFill="1" applyBorder="1" applyAlignment="1">
      <alignment horizontal="center" vertical="center"/>
    </xf>
    <xf numFmtId="0" fontId="3" fillId="3" borderId="1" xfId="2" applyFont="1" applyFill="1" applyBorder="1" applyAlignment="1">
      <alignment horizontal="center" vertical="center"/>
    </xf>
    <xf numFmtId="2" fontId="14" fillId="3" borderId="1" xfId="0" applyNumberFormat="1" applyFont="1" applyFill="1" applyBorder="1" applyAlignment="1">
      <alignment horizontal="center" vertical="center"/>
    </xf>
    <xf numFmtId="1" fontId="3" fillId="3" borderId="1" xfId="0" applyNumberFormat="1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left" vertical="center" wrapText="1"/>
    </xf>
    <xf numFmtId="1" fontId="14" fillId="3" borderId="1" xfId="0" applyNumberFormat="1" applyFont="1" applyFill="1" applyBorder="1" applyAlignment="1">
      <alignment horizontal="center" vertical="center"/>
    </xf>
    <xf numFmtId="0" fontId="3" fillId="3" borderId="1" xfId="2" applyFont="1" applyFill="1" applyBorder="1" applyAlignment="1">
      <alignment horizontal="left" vertical="center" wrapText="1"/>
    </xf>
    <xf numFmtId="49" fontId="3" fillId="3" borderId="1" xfId="2" applyNumberFormat="1" applyFont="1" applyFill="1" applyBorder="1" applyAlignment="1" applyProtection="1">
      <alignment horizontal="center" vertical="center"/>
      <protection locked="0"/>
    </xf>
    <xf numFmtId="164" fontId="4" fillId="3" borderId="1" xfId="1" applyFont="1" applyFill="1" applyBorder="1" applyAlignment="1" applyProtection="1">
      <alignment horizontal="center" vertical="center"/>
    </xf>
    <xf numFmtId="49" fontId="4" fillId="3" borderId="1" xfId="6" applyNumberFormat="1" applyFont="1" applyFill="1" applyBorder="1" applyAlignment="1">
      <alignment horizontal="center" vertical="center"/>
    </xf>
    <xf numFmtId="9" fontId="3" fillId="3" borderId="1" xfId="6" applyNumberFormat="1" applyFont="1" applyFill="1" applyBorder="1" applyAlignment="1">
      <alignment horizontal="center" vertical="center"/>
    </xf>
    <xf numFmtId="2" fontId="4" fillId="3" borderId="1" xfId="6" applyNumberFormat="1" applyFont="1" applyFill="1" applyBorder="1" applyAlignment="1">
      <alignment horizontal="center" vertical="center"/>
    </xf>
    <xf numFmtId="164" fontId="3" fillId="3" borderId="1" xfId="1" applyFont="1" applyFill="1" applyBorder="1" applyAlignment="1">
      <alignment horizontal="center" vertical="center"/>
    </xf>
    <xf numFmtId="164" fontId="3" fillId="3" borderId="1" xfId="1" applyFont="1" applyFill="1" applyBorder="1" applyAlignment="1" applyProtection="1">
      <alignment horizontal="center" vertical="center"/>
    </xf>
    <xf numFmtId="0" fontId="3" fillId="3" borderId="1" xfId="2" applyFont="1" applyFill="1" applyBorder="1" applyAlignment="1" applyProtection="1">
      <alignment horizontal="center" vertical="center" wrapText="1"/>
      <protection locked="0"/>
    </xf>
    <xf numFmtId="0" fontId="16" fillId="0" borderId="1" xfId="0" applyFont="1" applyBorder="1" applyAlignment="1">
      <alignment horizontal="center" wrapText="1"/>
    </xf>
    <xf numFmtId="0" fontId="16" fillId="0" borderId="1" xfId="0" applyFont="1" applyBorder="1" applyAlignment="1">
      <alignment horizontal="center"/>
    </xf>
    <xf numFmtId="0" fontId="16" fillId="0" borderId="1" xfId="0" applyFont="1" applyBorder="1" applyAlignment="1">
      <alignment horizontal="center" vertical="center" wrapText="1"/>
    </xf>
    <xf numFmtId="0" fontId="3" fillId="3" borderId="1" xfId="2" applyFont="1" applyFill="1" applyBorder="1" applyAlignment="1" applyProtection="1">
      <alignment horizontal="left" vertical="center" wrapText="1"/>
      <protection locked="0"/>
    </xf>
    <xf numFmtId="0" fontId="16" fillId="0" borderId="1" xfId="0" applyFont="1" applyBorder="1" applyAlignment="1">
      <alignment horizontal="left" wrapText="1"/>
    </xf>
    <xf numFmtId="0" fontId="16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left"/>
    </xf>
    <xf numFmtId="0" fontId="3" fillId="0" borderId="1" xfId="0" applyFont="1" applyFill="1" applyBorder="1" applyAlignment="1">
      <alignment horizontal="left" vertical="center" wrapText="1"/>
    </xf>
    <xf numFmtId="0" fontId="14" fillId="3" borderId="1" xfId="2" applyNumberFormat="1" applyFont="1" applyFill="1" applyBorder="1" applyAlignment="1">
      <alignment horizontal="center" vertical="center" wrapText="1"/>
    </xf>
    <xf numFmtId="0" fontId="3" fillId="3" borderId="1" xfId="2" applyNumberFormat="1" applyFont="1" applyFill="1" applyBorder="1" applyAlignment="1" applyProtection="1">
      <alignment horizontal="center" vertical="center"/>
      <protection locked="0"/>
    </xf>
    <xf numFmtId="0" fontId="14" fillId="3" borderId="1" xfId="2" applyNumberFormat="1" applyFont="1" applyFill="1" applyBorder="1" applyAlignment="1">
      <alignment horizontal="center" vertical="center"/>
    </xf>
    <xf numFmtId="0" fontId="3" fillId="3" borderId="1" xfId="0" applyNumberFormat="1" applyFont="1" applyFill="1" applyBorder="1" applyAlignment="1" applyProtection="1">
      <alignment horizontal="center" vertical="center"/>
      <protection locked="0"/>
    </xf>
    <xf numFmtId="0" fontId="3" fillId="3" borderId="1" xfId="0" applyNumberFormat="1" applyFont="1" applyFill="1" applyBorder="1" applyAlignment="1">
      <alignment horizontal="center" vertical="center"/>
    </xf>
    <xf numFmtId="0" fontId="3" fillId="3" borderId="1" xfId="2" applyNumberFormat="1" applyFont="1" applyFill="1" applyBorder="1" applyAlignment="1">
      <alignment horizontal="center" vertical="center"/>
    </xf>
    <xf numFmtId="0" fontId="14" fillId="3" borderId="1" xfId="1" applyNumberFormat="1" applyFont="1" applyFill="1" applyBorder="1" applyAlignment="1">
      <alignment horizontal="center" vertical="center"/>
    </xf>
    <xf numFmtId="0" fontId="3" fillId="3" borderId="1" xfId="0" applyNumberFormat="1" applyFont="1" applyFill="1" applyBorder="1" applyAlignment="1">
      <alignment horizontal="center" vertical="center" wrapText="1"/>
    </xf>
    <xf numFmtId="0" fontId="16" fillId="0" borderId="1" xfId="0" applyNumberFormat="1" applyFont="1" applyBorder="1" applyAlignment="1">
      <alignment horizontal="center"/>
    </xf>
    <xf numFmtId="0" fontId="17" fillId="3" borderId="1" xfId="0" applyNumberFormat="1" applyFont="1" applyFill="1" applyBorder="1" applyAlignment="1">
      <alignment horizontal="center" vertical="center" wrapText="1"/>
    </xf>
    <xf numFmtId="0" fontId="4" fillId="3" borderId="1" xfId="6" applyNumberFormat="1" applyFont="1" applyFill="1" applyBorder="1" applyAlignment="1">
      <alignment horizontal="center" vertical="center"/>
    </xf>
    <xf numFmtId="0" fontId="12" fillId="3" borderId="1" xfId="6" applyNumberFormat="1" applyFont="1" applyFill="1" applyBorder="1" applyAlignment="1">
      <alignment horizontal="center" vertical="center"/>
    </xf>
    <xf numFmtId="0" fontId="0" fillId="0" borderId="0" xfId="0" applyNumberFormat="1"/>
    <xf numFmtId="2" fontId="16" fillId="0" borderId="1" xfId="0" applyNumberFormat="1" applyFont="1" applyBorder="1" applyAlignment="1">
      <alignment horizontal="center"/>
    </xf>
    <xf numFmtId="0" fontId="4" fillId="3" borderId="1" xfId="2" applyFont="1" applyFill="1" applyBorder="1" applyAlignment="1" applyProtection="1">
      <alignment horizontal="left" vertical="center" wrapText="1"/>
      <protection locked="0"/>
    </xf>
    <xf numFmtId="0" fontId="3" fillId="3" borderId="1" xfId="7" applyFont="1" applyFill="1" applyBorder="1" applyAlignment="1">
      <alignment horizontal="left" vertical="center" wrapText="1"/>
    </xf>
    <xf numFmtId="0" fontId="4" fillId="3" borderId="1" xfId="7" applyFont="1" applyFill="1" applyBorder="1" applyAlignment="1">
      <alignment horizontal="left" vertical="center" wrapText="1"/>
    </xf>
  </cellXfs>
  <cellStyles count="8">
    <cellStyle name="Comma 2" xfId="1" xr:uid="{0C94F3B8-D264-4F8C-8219-EA4F5CDC2459}"/>
    <cellStyle name="Comma 2 2" xfId="3" xr:uid="{FAD99E94-FAFD-41AA-81C6-FC8CC59BB277}"/>
    <cellStyle name="Comma 2 2 2" xfId="4" xr:uid="{965990DB-71B8-49B8-AF27-BE1539CE211B}"/>
    <cellStyle name="Comma 2 2 3" xfId="5" xr:uid="{FA9540E4-3A54-4E26-BB28-B4210A46BA1C}"/>
    <cellStyle name="Normal" xfId="0" builtinId="0"/>
    <cellStyle name="Normal 2" xfId="2" xr:uid="{BCF103C0-38A7-442D-B244-09C4CA054930}"/>
    <cellStyle name="Normal 2 9" xfId="6" xr:uid="{C8B49A68-F8C4-422F-BFBB-857C4AE62B1A}"/>
    <cellStyle name="Обычный_Лист1" xfId="7" xr:uid="{7C6F04C9-7EFC-4EF4-ACF2-EB9694B4B0C5}"/>
  </cellStyles>
  <dxfs count="6">
    <dxf>
      <font>
        <condense val="0"/>
        <extend val="0"/>
        <color indexed="9"/>
      </font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J207"/>
  <sheetViews>
    <sheetView topLeftCell="A180" zoomScaleNormal="100" workbookViewId="0">
      <selection activeCell="C186" sqref="C186"/>
    </sheetView>
  </sheetViews>
  <sheetFormatPr defaultColWidth="8.88671875" defaultRowHeight="13.8" x14ac:dyDescent="0.3"/>
  <cols>
    <col min="1" max="1" width="16.33203125" style="51" customWidth="1"/>
    <col min="2" max="2" width="9.109375" style="51"/>
    <col min="3" max="3" width="68.6640625" style="86" customWidth="1"/>
    <col min="4" max="4" width="13.109375" style="51" customWidth="1"/>
    <col min="5" max="5" width="15" style="51" customWidth="1"/>
    <col min="6" max="6" width="15.88671875" style="85" customWidth="1"/>
    <col min="7" max="7" width="16" style="85" customWidth="1"/>
    <col min="8" max="9" width="17.6640625" style="51" customWidth="1"/>
    <col min="10" max="10" width="28.33203125" style="51" customWidth="1"/>
    <col min="11" max="16384" width="8.88671875" style="51"/>
  </cols>
  <sheetData>
    <row r="1" spans="1:10" x14ac:dyDescent="0.3">
      <c r="A1" s="98" t="s">
        <v>0</v>
      </c>
      <c r="B1" s="98" t="s">
        <v>1</v>
      </c>
    </row>
    <row r="2" spans="1:10" x14ac:dyDescent="0.3">
      <c r="A2" s="98" t="s">
        <v>2</v>
      </c>
      <c r="B2" s="98" t="s">
        <v>3</v>
      </c>
    </row>
    <row r="3" spans="1:10" ht="27.75" customHeight="1" x14ac:dyDescent="0.3">
      <c r="A3" s="130" t="s">
        <v>4</v>
      </c>
      <c r="B3" s="137" t="s">
        <v>5</v>
      </c>
      <c r="C3" s="139" t="s">
        <v>6</v>
      </c>
      <c r="D3" s="129" t="s">
        <v>7</v>
      </c>
      <c r="E3" s="129" t="s">
        <v>8</v>
      </c>
      <c r="F3" s="124" t="s">
        <v>9</v>
      </c>
      <c r="G3" s="124" t="s">
        <v>10</v>
      </c>
      <c r="H3" s="126" t="s">
        <v>98</v>
      </c>
      <c r="I3" s="126" t="s">
        <v>99</v>
      </c>
      <c r="J3" s="129" t="s">
        <v>11</v>
      </c>
    </row>
    <row r="4" spans="1:10" ht="19.2" customHeight="1" x14ac:dyDescent="0.3">
      <c r="A4" s="130"/>
      <c r="B4" s="137"/>
      <c r="C4" s="139"/>
      <c r="D4" s="129"/>
      <c r="E4" s="129"/>
      <c r="F4" s="124"/>
      <c r="G4" s="124"/>
      <c r="H4" s="126"/>
      <c r="I4" s="126"/>
      <c r="J4" s="129"/>
    </row>
    <row r="5" spans="1:10" ht="27.75" customHeight="1" x14ac:dyDescent="0.3">
      <c r="A5" s="46" t="s">
        <v>2</v>
      </c>
      <c r="B5" s="4">
        <v>1</v>
      </c>
      <c r="C5" s="18" t="s">
        <v>13</v>
      </c>
      <c r="D5" s="19" t="s">
        <v>14</v>
      </c>
      <c r="E5" s="2">
        <v>1.5</v>
      </c>
      <c r="F5" s="20">
        <v>1.0287145600000003</v>
      </c>
      <c r="G5" s="20">
        <f t="shared" ref="G5:G17" si="0">E5*F5</f>
        <v>1.5430718400000005</v>
      </c>
      <c r="H5" s="20"/>
      <c r="I5" s="20"/>
      <c r="J5" s="20" t="s">
        <v>103</v>
      </c>
    </row>
    <row r="6" spans="1:10" x14ac:dyDescent="0.3">
      <c r="A6" s="46" t="s">
        <v>2</v>
      </c>
      <c r="B6" s="1">
        <v>1.1000000000000001</v>
      </c>
      <c r="C6" s="18" t="s">
        <v>15</v>
      </c>
      <c r="D6" s="19" t="s">
        <v>14</v>
      </c>
      <c r="E6" s="19">
        <v>1.5150000000000001</v>
      </c>
      <c r="F6" s="20">
        <v>1.4037300000000035</v>
      </c>
      <c r="G6" s="20">
        <f t="shared" si="0"/>
        <v>2.1266509500000055</v>
      </c>
      <c r="H6" s="20"/>
      <c r="I6" s="20"/>
      <c r="J6" s="20" t="s">
        <v>102</v>
      </c>
    </row>
    <row r="7" spans="1:10" x14ac:dyDescent="0.3">
      <c r="A7" s="46" t="s">
        <v>2</v>
      </c>
      <c r="B7" s="4">
        <v>2</v>
      </c>
      <c r="C7" s="18" t="s">
        <v>106</v>
      </c>
      <c r="D7" s="19" t="s">
        <v>17</v>
      </c>
      <c r="E7" s="2">
        <v>5</v>
      </c>
      <c r="F7" s="20">
        <v>6.006334400000001</v>
      </c>
      <c r="G7" s="20">
        <f t="shared" si="0"/>
        <v>30.031672000000004</v>
      </c>
      <c r="H7" s="20"/>
      <c r="I7" s="20"/>
      <c r="J7" s="20" t="s">
        <v>103</v>
      </c>
    </row>
    <row r="8" spans="1:10" x14ac:dyDescent="0.3">
      <c r="A8" s="46" t="s">
        <v>2</v>
      </c>
      <c r="B8" s="1">
        <v>2.1</v>
      </c>
      <c r="C8" s="18" t="s">
        <v>19</v>
      </c>
      <c r="D8" s="19" t="s">
        <v>17</v>
      </c>
      <c r="E8" s="21">
        <v>4</v>
      </c>
      <c r="F8" s="20">
        <v>0.20696478640776741</v>
      </c>
      <c r="G8" s="20">
        <f t="shared" si="0"/>
        <v>0.82785914563106966</v>
      </c>
      <c r="H8" s="20"/>
      <c r="I8" s="20"/>
      <c r="J8" s="20" t="s">
        <v>102</v>
      </c>
    </row>
    <row r="9" spans="1:10" x14ac:dyDescent="0.3">
      <c r="A9" s="46" t="s">
        <v>2</v>
      </c>
      <c r="B9" s="1">
        <v>2.2000000000000002</v>
      </c>
      <c r="C9" s="18" t="s">
        <v>104</v>
      </c>
      <c r="D9" s="19" t="s">
        <v>17</v>
      </c>
      <c r="E9" s="22">
        <v>1</v>
      </c>
      <c r="F9" s="20">
        <v>24.3977229113924</v>
      </c>
      <c r="G9" s="20">
        <f t="shared" si="0"/>
        <v>24.3977229113924</v>
      </c>
      <c r="H9" s="20"/>
      <c r="I9" s="20"/>
      <c r="J9" s="20" t="s">
        <v>102</v>
      </c>
    </row>
    <row r="10" spans="1:10" x14ac:dyDescent="0.3">
      <c r="A10" s="46" t="s">
        <v>2</v>
      </c>
      <c r="B10" s="1">
        <v>2.2999999999999998</v>
      </c>
      <c r="C10" s="18" t="s">
        <v>210</v>
      </c>
      <c r="D10" s="19" t="s">
        <v>14</v>
      </c>
      <c r="E10" s="22">
        <v>1</v>
      </c>
      <c r="F10" s="20">
        <v>20</v>
      </c>
      <c r="G10" s="20">
        <f t="shared" si="0"/>
        <v>20</v>
      </c>
      <c r="H10" s="20"/>
      <c r="I10" s="20"/>
      <c r="J10" s="20" t="s">
        <v>103</v>
      </c>
    </row>
    <row r="11" spans="1:10" x14ac:dyDescent="0.3">
      <c r="A11" s="46" t="s">
        <v>2</v>
      </c>
      <c r="B11" s="4">
        <v>3</v>
      </c>
      <c r="C11" s="18" t="s">
        <v>105</v>
      </c>
      <c r="D11" s="19" t="s">
        <v>17</v>
      </c>
      <c r="E11" s="2">
        <v>1</v>
      </c>
      <c r="F11" s="20">
        <v>15.960824000000002</v>
      </c>
      <c r="G11" s="20">
        <f t="shared" si="0"/>
        <v>15.960824000000002</v>
      </c>
      <c r="H11" s="20"/>
      <c r="I11" s="20"/>
      <c r="J11" s="20" t="s">
        <v>103</v>
      </c>
    </row>
    <row r="12" spans="1:10" x14ac:dyDescent="0.3">
      <c r="A12" s="46" t="s">
        <v>2</v>
      </c>
      <c r="B12" s="1">
        <v>3.1</v>
      </c>
      <c r="C12" s="18" t="s">
        <v>18</v>
      </c>
      <c r="D12" s="19" t="s">
        <v>17</v>
      </c>
      <c r="E12" s="21">
        <v>1</v>
      </c>
      <c r="F12" s="20">
        <v>3.3181371432349094</v>
      </c>
      <c r="G12" s="20">
        <f t="shared" si="0"/>
        <v>3.3181371432349094</v>
      </c>
      <c r="H12" s="20"/>
      <c r="I12" s="20"/>
      <c r="J12" s="20" t="s">
        <v>102</v>
      </c>
    </row>
    <row r="13" spans="1:10" x14ac:dyDescent="0.3">
      <c r="A13" s="46" t="s">
        <v>2</v>
      </c>
      <c r="B13" s="4">
        <v>4</v>
      </c>
      <c r="C13" s="18" t="s">
        <v>20</v>
      </c>
      <c r="D13" s="19" t="s">
        <v>17</v>
      </c>
      <c r="E13" s="2">
        <v>1</v>
      </c>
      <c r="F13" s="20">
        <v>13.760410400000001</v>
      </c>
      <c r="G13" s="20">
        <f t="shared" si="0"/>
        <v>13.760410400000001</v>
      </c>
      <c r="H13" s="20"/>
      <c r="I13" s="20"/>
      <c r="J13" s="20" t="s">
        <v>103</v>
      </c>
    </row>
    <row r="14" spans="1:10" x14ac:dyDescent="0.3">
      <c r="A14" s="46" t="s">
        <v>2</v>
      </c>
      <c r="B14" s="1">
        <v>4.0999999999999996</v>
      </c>
      <c r="C14" s="18" t="s">
        <v>21</v>
      </c>
      <c r="D14" s="19" t="s">
        <v>17</v>
      </c>
      <c r="E14" s="22">
        <v>1</v>
      </c>
      <c r="F14" s="20">
        <v>3.3034183636363577</v>
      </c>
      <c r="G14" s="20">
        <f t="shared" si="0"/>
        <v>3.3034183636363577</v>
      </c>
      <c r="H14" s="20"/>
      <c r="I14" s="20"/>
      <c r="J14" s="20" t="s">
        <v>102</v>
      </c>
    </row>
    <row r="15" spans="1:10" x14ac:dyDescent="0.3">
      <c r="A15" s="46" t="s">
        <v>2</v>
      </c>
      <c r="B15" s="4">
        <v>5</v>
      </c>
      <c r="C15" s="18" t="s">
        <v>22</v>
      </c>
      <c r="D15" s="19" t="s">
        <v>17</v>
      </c>
      <c r="E15" s="3">
        <v>1</v>
      </c>
      <c r="F15" s="20">
        <v>32.404416000000005</v>
      </c>
      <c r="G15" s="20">
        <f t="shared" si="0"/>
        <v>32.404416000000005</v>
      </c>
      <c r="H15" s="20"/>
      <c r="I15" s="20"/>
      <c r="J15" s="20" t="s">
        <v>103</v>
      </c>
    </row>
    <row r="16" spans="1:10" x14ac:dyDescent="0.3">
      <c r="A16" s="46" t="s">
        <v>2</v>
      </c>
      <c r="B16" s="40">
        <v>5.0999999999999996</v>
      </c>
      <c r="C16" s="89" t="s">
        <v>202</v>
      </c>
      <c r="D16" s="43" t="s">
        <v>17</v>
      </c>
      <c r="E16" s="44">
        <v>1</v>
      </c>
      <c r="F16" s="45">
        <v>192.28115788751734</v>
      </c>
      <c r="G16" s="45">
        <f t="shared" si="0"/>
        <v>192.28115788751734</v>
      </c>
      <c r="H16" s="20"/>
      <c r="I16" s="20"/>
      <c r="J16" s="45" t="s">
        <v>101</v>
      </c>
    </row>
    <row r="17" spans="1:10" x14ac:dyDescent="0.3">
      <c r="A17" s="46" t="s">
        <v>2</v>
      </c>
      <c r="B17" s="1">
        <v>5.2</v>
      </c>
      <c r="C17" s="18" t="s">
        <v>24</v>
      </c>
      <c r="D17" s="19" t="s">
        <v>17</v>
      </c>
      <c r="E17" s="22">
        <v>2</v>
      </c>
      <c r="F17" s="20">
        <v>1.9090199374741075</v>
      </c>
      <c r="G17" s="20">
        <f t="shared" si="0"/>
        <v>3.818039874948215</v>
      </c>
      <c r="H17" s="20"/>
      <c r="I17" s="20"/>
      <c r="J17" s="20" t="s">
        <v>102</v>
      </c>
    </row>
    <row r="18" spans="1:10" customFormat="1" ht="16.2" x14ac:dyDescent="0.3">
      <c r="A18" s="56" t="s">
        <v>2</v>
      </c>
      <c r="B18" s="1">
        <v>5.3</v>
      </c>
      <c r="C18" s="18" t="s">
        <v>174</v>
      </c>
      <c r="D18" s="106" t="s">
        <v>14</v>
      </c>
      <c r="E18" s="22">
        <v>1.2</v>
      </c>
      <c r="F18" s="22">
        <v>2.0989367736692413</v>
      </c>
      <c r="G18" s="22">
        <f>F18*E18</f>
        <v>2.5187241284030892</v>
      </c>
      <c r="H18" s="107"/>
      <c r="I18" s="108"/>
      <c r="J18" s="20" t="s">
        <v>102</v>
      </c>
    </row>
    <row r="19" spans="1:10" customFormat="1" ht="16.2" x14ac:dyDescent="0.3">
      <c r="A19" s="56" t="s">
        <v>2</v>
      </c>
      <c r="B19" s="1">
        <v>5.4</v>
      </c>
      <c r="C19" s="18" t="s">
        <v>175</v>
      </c>
      <c r="D19" s="106" t="s">
        <v>176</v>
      </c>
      <c r="E19" s="22">
        <v>0.16</v>
      </c>
      <c r="F19" s="22">
        <v>23.25661016949153</v>
      </c>
      <c r="G19" s="22">
        <f>F19*E19</f>
        <v>3.7210576271186451</v>
      </c>
      <c r="H19" s="107"/>
      <c r="I19" s="108"/>
      <c r="J19" s="20" t="s">
        <v>102</v>
      </c>
    </row>
    <row r="20" spans="1:10" customFormat="1" ht="16.2" x14ac:dyDescent="0.3">
      <c r="A20" s="56" t="s">
        <v>2</v>
      </c>
      <c r="B20" s="1">
        <v>5.5</v>
      </c>
      <c r="C20" s="18" t="s">
        <v>177</v>
      </c>
      <c r="D20" s="106" t="s">
        <v>17</v>
      </c>
      <c r="E20" s="22">
        <v>20</v>
      </c>
      <c r="F20" s="22">
        <v>3.6543813869437655E-2</v>
      </c>
      <c r="G20" s="22">
        <f t="shared" ref="G20" si="1">F20*E20</f>
        <v>0.73087627738875316</v>
      </c>
      <c r="H20" s="107"/>
      <c r="I20" s="108"/>
      <c r="J20" s="20" t="s">
        <v>102</v>
      </c>
    </row>
    <row r="21" spans="1:10" x14ac:dyDescent="0.3">
      <c r="A21" s="46" t="s">
        <v>2</v>
      </c>
      <c r="B21" s="63">
        <v>6</v>
      </c>
      <c r="C21" s="103" t="s">
        <v>25</v>
      </c>
      <c r="D21" s="104" t="s">
        <v>17</v>
      </c>
      <c r="E21" s="105">
        <v>1</v>
      </c>
      <c r="F21" s="66">
        <v>14.945392000000002</v>
      </c>
      <c r="G21" s="66">
        <f>E21*F21</f>
        <v>14.945392000000002</v>
      </c>
      <c r="H21" s="66"/>
      <c r="I21" s="66"/>
      <c r="J21" s="66" t="s">
        <v>103</v>
      </c>
    </row>
    <row r="22" spans="1:10" x14ac:dyDescent="0.3">
      <c r="A22" s="46" t="s">
        <v>2</v>
      </c>
      <c r="B22" s="1">
        <v>6.1</v>
      </c>
      <c r="C22" s="24" t="s">
        <v>26</v>
      </c>
      <c r="D22" s="1" t="s">
        <v>17</v>
      </c>
      <c r="E22" s="23">
        <v>1</v>
      </c>
      <c r="F22" s="20">
        <v>3.2078877214223853</v>
      </c>
      <c r="G22" s="20">
        <f>E22*F22</f>
        <v>3.2078877214223853</v>
      </c>
      <c r="H22" s="20"/>
      <c r="I22" s="20"/>
      <c r="J22" s="20" t="s">
        <v>102</v>
      </c>
    </row>
    <row r="23" spans="1:10" x14ac:dyDescent="0.3">
      <c r="A23" s="46" t="s">
        <v>2</v>
      </c>
      <c r="B23" s="4"/>
      <c r="C23" s="90" t="s">
        <v>27</v>
      </c>
      <c r="D23" s="6"/>
      <c r="E23" s="20"/>
      <c r="F23" s="20"/>
      <c r="G23" s="7">
        <f>SUM(G5:G22)</f>
        <v>368.89731827069318</v>
      </c>
      <c r="H23" s="7"/>
      <c r="I23" s="7"/>
      <c r="J23" s="7"/>
    </row>
    <row r="24" spans="1:10" x14ac:dyDescent="0.3">
      <c r="A24" s="46" t="s">
        <v>2</v>
      </c>
      <c r="B24" s="6"/>
      <c r="C24" s="18" t="s">
        <v>28</v>
      </c>
      <c r="D24" s="9">
        <v>0.03</v>
      </c>
      <c r="E24" s="20"/>
      <c r="F24" s="20"/>
      <c r="G24" s="20">
        <f>G23*3/100</f>
        <v>11.066919548120795</v>
      </c>
      <c r="H24" s="20"/>
      <c r="I24" s="20"/>
      <c r="J24" s="20"/>
    </row>
    <row r="25" spans="1:10" x14ac:dyDescent="0.3">
      <c r="A25" s="46" t="s">
        <v>2</v>
      </c>
      <c r="B25" s="6"/>
      <c r="C25" s="90" t="s">
        <v>29</v>
      </c>
      <c r="D25" s="6"/>
      <c r="E25" s="20"/>
      <c r="F25" s="20"/>
      <c r="G25" s="7">
        <f>SUM(G23:G24)</f>
        <v>379.96423781881396</v>
      </c>
      <c r="H25" s="7"/>
      <c r="I25" s="7"/>
      <c r="J25" s="7"/>
    </row>
    <row r="26" spans="1:10" x14ac:dyDescent="0.3">
      <c r="A26" s="46" t="s">
        <v>2</v>
      </c>
      <c r="B26" s="6"/>
      <c r="C26" s="18" t="s">
        <v>114</v>
      </c>
      <c r="D26" s="9">
        <v>0.18</v>
      </c>
      <c r="E26" s="20"/>
      <c r="F26" s="20"/>
      <c r="G26" s="20">
        <f>G25*18/100</f>
        <v>68.393562807386516</v>
      </c>
      <c r="H26" s="20"/>
      <c r="I26" s="20"/>
      <c r="J26" s="20"/>
    </row>
    <row r="27" spans="1:10" x14ac:dyDescent="0.3">
      <c r="A27" s="46" t="s">
        <v>2</v>
      </c>
      <c r="B27" s="6"/>
      <c r="C27" s="90" t="s">
        <v>31</v>
      </c>
      <c r="D27" s="6"/>
      <c r="E27" s="20"/>
      <c r="F27" s="20"/>
      <c r="G27" s="7">
        <f>SUM(G25:G26)</f>
        <v>448.35780062620046</v>
      </c>
      <c r="H27" s="7"/>
      <c r="I27" s="7"/>
      <c r="J27" s="7"/>
    </row>
    <row r="30" spans="1:10" ht="16.2" customHeight="1" x14ac:dyDescent="0.3">
      <c r="A30" s="130" t="s">
        <v>4</v>
      </c>
      <c r="B30" s="137" t="s">
        <v>5</v>
      </c>
      <c r="C30" s="139" t="s">
        <v>6</v>
      </c>
      <c r="D30" s="129" t="s">
        <v>7</v>
      </c>
      <c r="E30" s="129" t="s">
        <v>8</v>
      </c>
      <c r="F30" s="124" t="s">
        <v>9</v>
      </c>
      <c r="G30" s="124" t="s">
        <v>10</v>
      </c>
      <c r="H30" s="126" t="s">
        <v>98</v>
      </c>
      <c r="I30" s="126" t="s">
        <v>99</v>
      </c>
      <c r="J30" s="129" t="s">
        <v>11</v>
      </c>
    </row>
    <row r="31" spans="1:10" ht="25.2" customHeight="1" x14ac:dyDescent="0.3">
      <c r="A31" s="130"/>
      <c r="B31" s="138"/>
      <c r="C31" s="140"/>
      <c r="D31" s="134"/>
      <c r="E31" s="134"/>
      <c r="F31" s="125"/>
      <c r="G31" s="124"/>
      <c r="H31" s="126"/>
      <c r="I31" s="126"/>
      <c r="J31" s="129"/>
    </row>
    <row r="32" spans="1:10" ht="27.6" x14ac:dyDescent="0.3">
      <c r="A32" s="56" t="s">
        <v>2</v>
      </c>
      <c r="B32" s="4">
        <v>1</v>
      </c>
      <c r="C32" s="18" t="s">
        <v>13</v>
      </c>
      <c r="D32" s="19" t="s">
        <v>14</v>
      </c>
      <c r="E32" s="2">
        <v>1.5</v>
      </c>
      <c r="F32" s="20">
        <v>1.0287145600000003</v>
      </c>
      <c r="G32" s="20">
        <f t="shared" ref="G32:G44" si="2">E32*F32</f>
        <v>1.5430718400000005</v>
      </c>
      <c r="H32" s="20"/>
      <c r="I32" s="20"/>
      <c r="J32" s="20" t="s">
        <v>103</v>
      </c>
    </row>
    <row r="33" spans="1:10" x14ac:dyDescent="0.3">
      <c r="A33" s="56" t="s">
        <v>2</v>
      </c>
      <c r="B33" s="1">
        <v>1.1000000000000001</v>
      </c>
      <c r="C33" s="18" t="s">
        <v>15</v>
      </c>
      <c r="D33" s="19" t="s">
        <v>14</v>
      </c>
      <c r="E33" s="19">
        <v>1.5150000000000001</v>
      </c>
      <c r="F33" s="20">
        <v>1.4037300000000035</v>
      </c>
      <c r="G33" s="20">
        <f t="shared" si="2"/>
        <v>2.1266509500000055</v>
      </c>
      <c r="H33" s="20"/>
      <c r="I33" s="20"/>
      <c r="J33" s="20" t="s">
        <v>102</v>
      </c>
    </row>
    <row r="34" spans="1:10" x14ac:dyDescent="0.3">
      <c r="A34" s="56" t="s">
        <v>2</v>
      </c>
      <c r="B34" s="4">
        <v>2</v>
      </c>
      <c r="C34" s="18" t="s">
        <v>106</v>
      </c>
      <c r="D34" s="19" t="s">
        <v>17</v>
      </c>
      <c r="E34" s="2">
        <v>5</v>
      </c>
      <c r="F34" s="20">
        <v>6.006334400000001</v>
      </c>
      <c r="G34" s="20">
        <f t="shared" si="2"/>
        <v>30.031672000000004</v>
      </c>
      <c r="H34" s="20"/>
      <c r="I34" s="20"/>
      <c r="J34" s="20" t="s">
        <v>103</v>
      </c>
    </row>
    <row r="35" spans="1:10" x14ac:dyDescent="0.3">
      <c r="A35" s="56" t="s">
        <v>2</v>
      </c>
      <c r="B35" s="1">
        <v>2.1</v>
      </c>
      <c r="C35" s="18" t="s">
        <v>19</v>
      </c>
      <c r="D35" s="19" t="s">
        <v>17</v>
      </c>
      <c r="E35" s="21">
        <v>4</v>
      </c>
      <c r="F35" s="20">
        <v>0.20696478640776741</v>
      </c>
      <c r="G35" s="20">
        <f t="shared" si="2"/>
        <v>0.82785914563106966</v>
      </c>
      <c r="H35" s="20"/>
      <c r="I35" s="20"/>
      <c r="J35" s="20" t="s">
        <v>102</v>
      </c>
    </row>
    <row r="36" spans="1:10" x14ac:dyDescent="0.3">
      <c r="A36" s="56" t="s">
        <v>2</v>
      </c>
      <c r="B36" s="1">
        <v>2.2000000000000002</v>
      </c>
      <c r="C36" s="18" t="s">
        <v>107</v>
      </c>
      <c r="D36" s="19" t="s">
        <v>17</v>
      </c>
      <c r="E36" s="22">
        <v>1</v>
      </c>
      <c r="F36" s="20">
        <v>268.76376450000004</v>
      </c>
      <c r="G36" s="20">
        <f t="shared" si="2"/>
        <v>268.76376450000004</v>
      </c>
      <c r="H36" s="20"/>
      <c r="I36" s="20"/>
      <c r="J36" s="20" t="s">
        <v>102</v>
      </c>
    </row>
    <row r="37" spans="1:10" x14ac:dyDescent="0.3">
      <c r="A37" s="56" t="s">
        <v>2</v>
      </c>
      <c r="B37" s="1">
        <v>2.2999999999999998</v>
      </c>
      <c r="C37" s="18" t="s">
        <v>209</v>
      </c>
      <c r="D37" s="19" t="s">
        <v>14</v>
      </c>
      <c r="E37" s="22">
        <v>1</v>
      </c>
      <c r="F37" s="20">
        <v>30</v>
      </c>
      <c r="G37" s="20">
        <f t="shared" si="2"/>
        <v>30</v>
      </c>
      <c r="H37" s="20"/>
      <c r="I37" s="20"/>
      <c r="J37" s="20" t="s">
        <v>103</v>
      </c>
    </row>
    <row r="38" spans="1:10" x14ac:dyDescent="0.3">
      <c r="A38" s="56" t="s">
        <v>2</v>
      </c>
      <c r="B38" s="4">
        <v>3</v>
      </c>
      <c r="C38" s="18" t="s">
        <v>105</v>
      </c>
      <c r="D38" s="19" t="s">
        <v>17</v>
      </c>
      <c r="E38" s="2">
        <v>1</v>
      </c>
      <c r="F38" s="20">
        <v>15.960824000000002</v>
      </c>
      <c r="G38" s="20">
        <f t="shared" si="2"/>
        <v>15.960824000000002</v>
      </c>
      <c r="H38" s="20"/>
      <c r="I38" s="20"/>
      <c r="J38" s="20" t="s">
        <v>103</v>
      </c>
    </row>
    <row r="39" spans="1:10" x14ac:dyDescent="0.3">
      <c r="A39" s="56" t="s">
        <v>2</v>
      </c>
      <c r="B39" s="1">
        <v>3.1</v>
      </c>
      <c r="C39" s="18" t="s">
        <v>18</v>
      </c>
      <c r="D39" s="19"/>
      <c r="E39" s="21">
        <v>1</v>
      </c>
      <c r="F39" s="20">
        <v>3.3181371432349094</v>
      </c>
      <c r="G39" s="20">
        <f t="shared" si="2"/>
        <v>3.3181371432349094</v>
      </c>
      <c r="H39" s="20"/>
      <c r="I39" s="20"/>
      <c r="J39" s="20" t="s">
        <v>102</v>
      </c>
    </row>
    <row r="40" spans="1:10" x14ac:dyDescent="0.3">
      <c r="A40" s="56" t="s">
        <v>2</v>
      </c>
      <c r="B40" s="4">
        <v>4</v>
      </c>
      <c r="C40" s="18" t="s">
        <v>20</v>
      </c>
      <c r="D40" s="19" t="s">
        <v>17</v>
      </c>
      <c r="E40" s="2">
        <v>1</v>
      </c>
      <c r="F40" s="20">
        <v>13.760410400000001</v>
      </c>
      <c r="G40" s="20">
        <f t="shared" si="2"/>
        <v>13.760410400000001</v>
      </c>
      <c r="H40" s="20"/>
      <c r="I40" s="20"/>
      <c r="J40" s="20" t="s">
        <v>103</v>
      </c>
    </row>
    <row r="41" spans="1:10" x14ac:dyDescent="0.3">
      <c r="A41" s="56" t="s">
        <v>2</v>
      </c>
      <c r="B41" s="1">
        <v>4.0999999999999996</v>
      </c>
      <c r="C41" s="18" t="s">
        <v>21</v>
      </c>
      <c r="D41" s="19" t="s">
        <v>17</v>
      </c>
      <c r="E41" s="22">
        <v>1</v>
      </c>
      <c r="F41" s="20">
        <v>3.3034183636363577</v>
      </c>
      <c r="G41" s="20">
        <f t="shared" si="2"/>
        <v>3.3034183636363577</v>
      </c>
      <c r="H41" s="20"/>
      <c r="I41" s="20"/>
      <c r="J41" s="20" t="s">
        <v>102</v>
      </c>
    </row>
    <row r="42" spans="1:10" x14ac:dyDescent="0.3">
      <c r="A42" s="56" t="s">
        <v>2</v>
      </c>
      <c r="B42" s="4">
        <v>5</v>
      </c>
      <c r="C42" s="18" t="s">
        <v>22</v>
      </c>
      <c r="D42" s="19" t="s">
        <v>17</v>
      </c>
      <c r="E42" s="3">
        <v>1</v>
      </c>
      <c r="F42" s="20">
        <v>32.404416000000005</v>
      </c>
      <c r="G42" s="20">
        <f t="shared" si="2"/>
        <v>32.404416000000005</v>
      </c>
      <c r="H42" s="20"/>
      <c r="I42" s="20"/>
      <c r="J42" s="20" t="s">
        <v>103</v>
      </c>
    </row>
    <row r="43" spans="1:10" x14ac:dyDescent="0.3">
      <c r="A43" s="56" t="s">
        <v>2</v>
      </c>
      <c r="B43" s="40">
        <v>5.0999999999999996</v>
      </c>
      <c r="C43" s="89" t="s">
        <v>202</v>
      </c>
      <c r="D43" s="43" t="s">
        <v>17</v>
      </c>
      <c r="E43" s="44">
        <v>1</v>
      </c>
      <c r="F43" s="45">
        <v>192.28115788751734</v>
      </c>
      <c r="G43" s="45">
        <f t="shared" si="2"/>
        <v>192.28115788751734</v>
      </c>
      <c r="H43" s="45"/>
      <c r="I43" s="45"/>
      <c r="J43" s="45" t="s">
        <v>101</v>
      </c>
    </row>
    <row r="44" spans="1:10" x14ac:dyDescent="0.3">
      <c r="A44" s="56" t="s">
        <v>2</v>
      </c>
      <c r="B44" s="1">
        <v>5.2</v>
      </c>
      <c r="C44" s="18" t="s">
        <v>24</v>
      </c>
      <c r="D44" s="19" t="s">
        <v>17</v>
      </c>
      <c r="E44" s="22">
        <v>2</v>
      </c>
      <c r="F44" s="20">
        <v>1.9090199374741075</v>
      </c>
      <c r="G44" s="20">
        <f t="shared" si="2"/>
        <v>3.818039874948215</v>
      </c>
      <c r="H44" s="20"/>
      <c r="I44" s="20"/>
      <c r="J44" s="20" t="s">
        <v>102</v>
      </c>
    </row>
    <row r="45" spans="1:10" customFormat="1" ht="16.2" x14ac:dyDescent="0.3">
      <c r="A45" s="56" t="s">
        <v>2</v>
      </c>
      <c r="B45" s="1">
        <v>5.3</v>
      </c>
      <c r="C45" s="18" t="s">
        <v>174</v>
      </c>
      <c r="D45" s="106" t="s">
        <v>14</v>
      </c>
      <c r="E45" s="22">
        <v>1.2</v>
      </c>
      <c r="F45" s="22">
        <v>2.0989367736692413</v>
      </c>
      <c r="G45" s="22">
        <f>F45*E45</f>
        <v>2.5187241284030892</v>
      </c>
      <c r="H45" s="107"/>
      <c r="I45" s="108"/>
      <c r="J45" s="20" t="s">
        <v>102</v>
      </c>
    </row>
    <row r="46" spans="1:10" customFormat="1" ht="16.2" x14ac:dyDescent="0.3">
      <c r="A46" s="56" t="s">
        <v>2</v>
      </c>
      <c r="B46" s="1">
        <v>5.4</v>
      </c>
      <c r="C46" s="18" t="s">
        <v>175</v>
      </c>
      <c r="D46" s="106" t="s">
        <v>176</v>
      </c>
      <c r="E46" s="22">
        <v>0.16</v>
      </c>
      <c r="F46" s="22">
        <v>23.25661016949153</v>
      </c>
      <c r="G46" s="22">
        <f>F46*E46</f>
        <v>3.7210576271186451</v>
      </c>
      <c r="H46" s="107"/>
      <c r="I46" s="108"/>
      <c r="J46" s="20" t="s">
        <v>102</v>
      </c>
    </row>
    <row r="47" spans="1:10" customFormat="1" ht="16.2" x14ac:dyDescent="0.3">
      <c r="A47" s="56" t="s">
        <v>2</v>
      </c>
      <c r="B47" s="1">
        <v>5.5</v>
      </c>
      <c r="C47" s="18" t="s">
        <v>177</v>
      </c>
      <c r="D47" s="106" t="s">
        <v>17</v>
      </c>
      <c r="E47" s="22">
        <v>20</v>
      </c>
      <c r="F47" s="22">
        <v>3.6543813869437655E-2</v>
      </c>
      <c r="G47" s="22">
        <f t="shared" ref="G47" si="3">F47*E47</f>
        <v>0.73087627738875316</v>
      </c>
      <c r="H47" s="107"/>
      <c r="I47" s="108"/>
      <c r="J47" s="20" t="s">
        <v>102</v>
      </c>
    </row>
    <row r="48" spans="1:10" x14ac:dyDescent="0.3">
      <c r="A48" s="56" t="s">
        <v>2</v>
      </c>
      <c r="B48" s="4">
        <v>6</v>
      </c>
      <c r="C48" s="18" t="s">
        <v>25</v>
      </c>
      <c r="D48" s="19" t="s">
        <v>17</v>
      </c>
      <c r="E48" s="3">
        <v>1</v>
      </c>
      <c r="F48" s="20">
        <v>14.945392000000002</v>
      </c>
      <c r="G48" s="20">
        <f>E48*F48</f>
        <v>14.945392000000002</v>
      </c>
      <c r="H48" s="20"/>
      <c r="I48" s="20"/>
      <c r="J48" s="20" t="s">
        <v>103</v>
      </c>
    </row>
    <row r="49" spans="1:10" x14ac:dyDescent="0.3">
      <c r="A49" s="56" t="s">
        <v>2</v>
      </c>
      <c r="B49" s="1">
        <v>6.1</v>
      </c>
      <c r="C49" s="24" t="s">
        <v>26</v>
      </c>
      <c r="D49" s="1" t="s">
        <v>17</v>
      </c>
      <c r="E49" s="23">
        <v>1</v>
      </c>
      <c r="F49" s="20">
        <v>3.2078877214223853</v>
      </c>
      <c r="G49" s="20">
        <f>E49*F49</f>
        <v>3.2078877214223853</v>
      </c>
      <c r="H49" s="20"/>
      <c r="I49" s="20"/>
      <c r="J49" s="20" t="s">
        <v>102</v>
      </c>
    </row>
    <row r="50" spans="1:10" x14ac:dyDescent="0.3">
      <c r="A50" s="46" t="s">
        <v>2</v>
      </c>
      <c r="B50" s="63"/>
      <c r="C50" s="91" t="s">
        <v>27</v>
      </c>
      <c r="D50" s="65"/>
      <c r="E50" s="66"/>
      <c r="F50" s="66"/>
      <c r="G50" s="7">
        <f>SUM(G32:G49)</f>
        <v>623.26335985930075</v>
      </c>
      <c r="H50" s="7"/>
      <c r="I50" s="7"/>
      <c r="J50" s="7"/>
    </row>
    <row r="51" spans="1:10" x14ac:dyDescent="0.3">
      <c r="A51" s="46" t="s">
        <v>2</v>
      </c>
      <c r="B51" s="6"/>
      <c r="C51" s="18" t="s">
        <v>28</v>
      </c>
      <c r="D51" s="9">
        <v>0.03</v>
      </c>
      <c r="E51" s="20"/>
      <c r="F51" s="20"/>
      <c r="G51" s="20">
        <f>G50*3/100</f>
        <v>18.697900795779024</v>
      </c>
      <c r="H51" s="20"/>
      <c r="I51" s="20"/>
      <c r="J51" s="20"/>
    </row>
    <row r="52" spans="1:10" x14ac:dyDescent="0.3">
      <c r="A52" s="46" t="s">
        <v>2</v>
      </c>
      <c r="B52" s="6"/>
      <c r="C52" s="90" t="s">
        <v>29</v>
      </c>
      <c r="D52" s="6"/>
      <c r="E52" s="20"/>
      <c r="F52" s="20"/>
      <c r="G52" s="7">
        <f>SUM(G50:G51)</f>
        <v>641.96126065507974</v>
      </c>
      <c r="H52" s="7"/>
      <c r="I52" s="7"/>
      <c r="J52" s="7"/>
    </row>
    <row r="53" spans="1:10" x14ac:dyDescent="0.3">
      <c r="A53" s="46" t="s">
        <v>2</v>
      </c>
      <c r="B53" s="6"/>
      <c r="C53" s="18" t="s">
        <v>114</v>
      </c>
      <c r="D53" s="9">
        <v>0.18</v>
      </c>
      <c r="E53" s="20"/>
      <c r="F53" s="20"/>
      <c r="G53" s="20">
        <f>G52*18/100</f>
        <v>115.55302691791435</v>
      </c>
      <c r="H53" s="20"/>
      <c r="I53" s="20"/>
      <c r="J53" s="20"/>
    </row>
    <row r="54" spans="1:10" x14ac:dyDescent="0.3">
      <c r="A54" s="46" t="s">
        <v>2</v>
      </c>
      <c r="B54" s="6"/>
      <c r="C54" s="90" t="s">
        <v>31</v>
      </c>
      <c r="D54" s="6"/>
      <c r="E54" s="20"/>
      <c r="F54" s="20"/>
      <c r="G54" s="7">
        <f>SUM(G52:G53)</f>
        <v>757.51428757299414</v>
      </c>
      <c r="H54" s="7"/>
      <c r="I54" s="7"/>
      <c r="J54" s="7"/>
    </row>
    <row r="57" spans="1:10" x14ac:dyDescent="0.3">
      <c r="A57" s="81" t="s">
        <v>0</v>
      </c>
      <c r="B57" s="81" t="s">
        <v>1</v>
      </c>
    </row>
    <row r="58" spans="1:10" x14ac:dyDescent="0.3">
      <c r="A58" s="81" t="s">
        <v>45</v>
      </c>
      <c r="B58" s="81" t="s">
        <v>46</v>
      </c>
    </row>
    <row r="59" spans="1:10" x14ac:dyDescent="0.3">
      <c r="A59" s="130" t="s">
        <v>4</v>
      </c>
      <c r="B59" s="130" t="s">
        <v>5</v>
      </c>
      <c r="C59" s="135" t="s">
        <v>6</v>
      </c>
      <c r="D59" s="130" t="s">
        <v>7</v>
      </c>
      <c r="E59" s="130" t="s">
        <v>32</v>
      </c>
      <c r="F59" s="132" t="s">
        <v>33</v>
      </c>
      <c r="G59" s="124" t="s">
        <v>10</v>
      </c>
      <c r="H59" s="126" t="s">
        <v>98</v>
      </c>
      <c r="I59" s="126" t="s">
        <v>99</v>
      </c>
      <c r="J59" s="128" t="s">
        <v>11</v>
      </c>
    </row>
    <row r="60" spans="1:10" ht="30" customHeight="1" x14ac:dyDescent="0.3">
      <c r="A60" s="130" t="s">
        <v>12</v>
      </c>
      <c r="B60" s="131"/>
      <c r="C60" s="136"/>
      <c r="D60" s="131"/>
      <c r="E60" s="131"/>
      <c r="F60" s="133" t="s">
        <v>34</v>
      </c>
      <c r="G60" s="125"/>
      <c r="H60" s="126"/>
      <c r="I60" s="126"/>
      <c r="J60" s="128"/>
    </row>
    <row r="61" spans="1:10" x14ac:dyDescent="0.3">
      <c r="A61" s="56" t="s">
        <v>45</v>
      </c>
      <c r="B61" s="4">
        <v>1</v>
      </c>
      <c r="C61" s="24" t="s">
        <v>119</v>
      </c>
      <c r="D61" s="1" t="s">
        <v>14</v>
      </c>
      <c r="E61" s="11">
        <v>1.5</v>
      </c>
      <c r="F61" s="26">
        <v>1.0287145600000003</v>
      </c>
      <c r="G61" s="26">
        <f t="shared" ref="G61:G74" si="4">E61*F61</f>
        <v>1.5430718400000005</v>
      </c>
      <c r="H61" s="26"/>
      <c r="I61" s="122"/>
      <c r="J61" s="20" t="s">
        <v>103</v>
      </c>
    </row>
    <row r="62" spans="1:10" x14ac:dyDescent="0.3">
      <c r="A62" s="56" t="s">
        <v>45</v>
      </c>
      <c r="B62" s="1">
        <v>1.1000000000000001</v>
      </c>
      <c r="C62" s="24" t="s">
        <v>48</v>
      </c>
      <c r="D62" s="1" t="s">
        <v>14</v>
      </c>
      <c r="E62" s="1">
        <v>1.5150000000000001</v>
      </c>
      <c r="F62" s="26">
        <v>1.5344960146386093</v>
      </c>
      <c r="G62" s="26">
        <f t="shared" si="4"/>
        <v>2.3247614621774932</v>
      </c>
      <c r="H62" s="26"/>
      <c r="I62" s="122"/>
      <c r="J62" s="20" t="s">
        <v>102</v>
      </c>
    </row>
    <row r="63" spans="1:10" x14ac:dyDescent="0.3">
      <c r="A63" s="56" t="s">
        <v>45</v>
      </c>
      <c r="B63" s="4">
        <v>2</v>
      </c>
      <c r="C63" s="24" t="s">
        <v>124</v>
      </c>
      <c r="D63" s="1" t="s">
        <v>17</v>
      </c>
      <c r="E63" s="12">
        <v>5</v>
      </c>
      <c r="F63" s="26">
        <v>6.006334400000001</v>
      </c>
      <c r="G63" s="26">
        <f t="shared" si="4"/>
        <v>30.031672000000004</v>
      </c>
      <c r="H63" s="26"/>
      <c r="I63" s="122"/>
      <c r="J63" s="20" t="s">
        <v>103</v>
      </c>
    </row>
    <row r="64" spans="1:10" x14ac:dyDescent="0.3">
      <c r="A64" s="56" t="s">
        <v>45</v>
      </c>
      <c r="B64" s="1">
        <v>2.1</v>
      </c>
      <c r="C64" s="24" t="s">
        <v>120</v>
      </c>
      <c r="D64" s="1" t="s">
        <v>17</v>
      </c>
      <c r="E64" s="25">
        <v>4</v>
      </c>
      <c r="F64" s="26">
        <v>1.88650905882353</v>
      </c>
      <c r="G64" s="26">
        <f t="shared" si="4"/>
        <v>7.5460362352941202</v>
      </c>
      <c r="H64" s="26"/>
      <c r="I64" s="122"/>
      <c r="J64" s="20" t="s">
        <v>102</v>
      </c>
    </row>
    <row r="65" spans="1:10" x14ac:dyDescent="0.3">
      <c r="A65" s="56" t="s">
        <v>45</v>
      </c>
      <c r="B65" s="1">
        <v>2.2000000000000002</v>
      </c>
      <c r="C65" s="24" t="s">
        <v>203</v>
      </c>
      <c r="D65" s="1" t="s">
        <v>17</v>
      </c>
      <c r="E65" s="25">
        <v>1</v>
      </c>
      <c r="F65" s="26">
        <v>24.3977229113924</v>
      </c>
      <c r="G65" s="26">
        <f t="shared" si="4"/>
        <v>24.3977229113924</v>
      </c>
      <c r="H65" s="26"/>
      <c r="I65" s="122"/>
      <c r="J65" s="20" t="s">
        <v>102</v>
      </c>
    </row>
    <row r="66" spans="1:10" x14ac:dyDescent="0.3">
      <c r="A66" s="56" t="s">
        <v>45</v>
      </c>
      <c r="B66" s="1">
        <v>2.2999999999999998</v>
      </c>
      <c r="C66" s="24" t="s">
        <v>210</v>
      </c>
      <c r="D66" s="1" t="s">
        <v>14</v>
      </c>
      <c r="E66" s="25">
        <v>1</v>
      </c>
      <c r="F66" s="26">
        <v>20</v>
      </c>
      <c r="G66" s="26">
        <f t="shared" si="4"/>
        <v>20</v>
      </c>
      <c r="H66" s="26"/>
      <c r="I66" s="122"/>
      <c r="J66" s="20" t="s">
        <v>103</v>
      </c>
    </row>
    <row r="67" spans="1:10" x14ac:dyDescent="0.3">
      <c r="A67" s="56" t="s">
        <v>45</v>
      </c>
      <c r="B67" s="4">
        <v>3</v>
      </c>
      <c r="C67" s="24" t="s">
        <v>108</v>
      </c>
      <c r="D67" s="1" t="s">
        <v>17</v>
      </c>
      <c r="E67" s="12">
        <v>1</v>
      </c>
      <c r="F67" s="26">
        <v>15.960824000000002</v>
      </c>
      <c r="G67" s="26">
        <f t="shared" si="4"/>
        <v>15.960824000000002</v>
      </c>
      <c r="H67" s="26"/>
      <c r="I67" s="26"/>
      <c r="J67" s="20" t="s">
        <v>103</v>
      </c>
    </row>
    <row r="68" spans="1:10" x14ac:dyDescent="0.3">
      <c r="A68" s="56" t="s">
        <v>45</v>
      </c>
      <c r="B68" s="1">
        <v>3.1</v>
      </c>
      <c r="C68" s="24" t="s">
        <v>121</v>
      </c>
      <c r="D68" s="1" t="s">
        <v>17</v>
      </c>
      <c r="E68" s="25">
        <v>1</v>
      </c>
      <c r="F68" s="26">
        <v>4.2788369009708731</v>
      </c>
      <c r="G68" s="26">
        <f t="shared" si="4"/>
        <v>4.2788369009708731</v>
      </c>
      <c r="H68" s="26"/>
      <c r="I68" s="26"/>
      <c r="J68" s="20" t="s">
        <v>102</v>
      </c>
    </row>
    <row r="69" spans="1:10" x14ac:dyDescent="0.3">
      <c r="A69" s="56" t="s">
        <v>45</v>
      </c>
      <c r="B69" s="4">
        <v>4</v>
      </c>
      <c r="C69" s="24" t="s">
        <v>122</v>
      </c>
      <c r="D69" s="1" t="s">
        <v>17</v>
      </c>
      <c r="E69" s="12">
        <v>1</v>
      </c>
      <c r="F69" s="26">
        <v>13.760410400000001</v>
      </c>
      <c r="G69" s="26">
        <f t="shared" si="4"/>
        <v>13.760410400000001</v>
      </c>
      <c r="H69" s="26"/>
      <c r="I69" s="122"/>
      <c r="J69" s="20" t="s">
        <v>103</v>
      </c>
    </row>
    <row r="70" spans="1:10" x14ac:dyDescent="0.3">
      <c r="A70" s="56" t="s">
        <v>45</v>
      </c>
      <c r="B70" s="1">
        <v>4.0999999999999996</v>
      </c>
      <c r="C70" s="24" t="s">
        <v>50</v>
      </c>
      <c r="D70" s="1" t="s">
        <v>17</v>
      </c>
      <c r="E70" s="27">
        <v>1</v>
      </c>
      <c r="F70" s="26">
        <v>4.0205421473684311</v>
      </c>
      <c r="G70" s="26">
        <f t="shared" si="4"/>
        <v>4.0205421473684311</v>
      </c>
      <c r="H70" s="26"/>
      <c r="I70" s="122"/>
      <c r="J70" s="20" t="s">
        <v>102</v>
      </c>
    </row>
    <row r="71" spans="1:10" x14ac:dyDescent="0.3">
      <c r="A71" s="56" t="s">
        <v>45</v>
      </c>
      <c r="B71" s="4">
        <v>5</v>
      </c>
      <c r="C71" s="24" t="s">
        <v>123</v>
      </c>
      <c r="D71" s="1" t="s">
        <v>17</v>
      </c>
      <c r="E71" s="12">
        <v>1</v>
      </c>
      <c r="F71" s="26">
        <v>32.404416000000005</v>
      </c>
      <c r="G71" s="26">
        <f t="shared" si="4"/>
        <v>32.404416000000005</v>
      </c>
      <c r="H71" s="26"/>
      <c r="I71" s="122"/>
      <c r="J71" s="20" t="s">
        <v>103</v>
      </c>
    </row>
    <row r="72" spans="1:10" x14ac:dyDescent="0.3">
      <c r="A72" s="56" t="s">
        <v>45</v>
      </c>
      <c r="B72" s="40">
        <v>5.0999999999999996</v>
      </c>
      <c r="C72" s="93" t="s">
        <v>204</v>
      </c>
      <c r="D72" s="40" t="s">
        <v>17</v>
      </c>
      <c r="E72" s="41">
        <v>1</v>
      </c>
      <c r="F72" s="42">
        <v>240.75610762500008</v>
      </c>
      <c r="G72" s="42">
        <f t="shared" si="4"/>
        <v>240.75610762500008</v>
      </c>
      <c r="H72" s="26"/>
      <c r="I72" s="26"/>
      <c r="J72" s="42" t="s">
        <v>101</v>
      </c>
    </row>
    <row r="73" spans="1:10" ht="14.4" customHeight="1" x14ac:dyDescent="0.3">
      <c r="A73" s="56" t="s">
        <v>45</v>
      </c>
      <c r="B73" s="1">
        <v>5.2</v>
      </c>
      <c r="C73" s="24" t="s">
        <v>51</v>
      </c>
      <c r="D73" s="1" t="s">
        <v>17</v>
      </c>
      <c r="E73" s="27">
        <v>2</v>
      </c>
      <c r="F73" s="26">
        <v>2.2709627659264697</v>
      </c>
      <c r="G73" s="61">
        <f t="shared" si="4"/>
        <v>4.5419255318529395</v>
      </c>
      <c r="H73" s="26"/>
      <c r="I73" s="26"/>
      <c r="J73" s="20" t="s">
        <v>102</v>
      </c>
    </row>
    <row r="74" spans="1:10" x14ac:dyDescent="0.3">
      <c r="A74" s="56" t="s">
        <v>45</v>
      </c>
      <c r="B74" s="1">
        <v>5.2</v>
      </c>
      <c r="C74" s="18" t="s">
        <v>24</v>
      </c>
      <c r="D74" s="19" t="s">
        <v>17</v>
      </c>
      <c r="E74" s="22">
        <v>2</v>
      </c>
      <c r="F74" s="20">
        <v>1.9090199374741075</v>
      </c>
      <c r="G74" s="20">
        <f t="shared" si="4"/>
        <v>3.818039874948215</v>
      </c>
      <c r="H74" s="20"/>
      <c r="I74" s="122"/>
      <c r="J74" s="20" t="s">
        <v>102</v>
      </c>
    </row>
    <row r="75" spans="1:10" customFormat="1" ht="16.2" x14ac:dyDescent="0.3">
      <c r="A75" s="56" t="s">
        <v>45</v>
      </c>
      <c r="B75" s="1">
        <v>5.3</v>
      </c>
      <c r="C75" s="18" t="s">
        <v>174</v>
      </c>
      <c r="D75" s="106" t="s">
        <v>14</v>
      </c>
      <c r="E75" s="22">
        <v>1.2</v>
      </c>
      <c r="F75" s="22">
        <v>2.0989367736692413</v>
      </c>
      <c r="G75" s="22">
        <f>F75*E75</f>
        <v>2.5187241284030892</v>
      </c>
      <c r="H75" s="107"/>
      <c r="I75" s="122"/>
      <c r="J75" s="20" t="s">
        <v>102</v>
      </c>
    </row>
    <row r="76" spans="1:10" customFormat="1" ht="16.2" x14ac:dyDescent="0.3">
      <c r="A76" s="56" t="s">
        <v>45</v>
      </c>
      <c r="B76" s="1">
        <v>5.4</v>
      </c>
      <c r="C76" s="18" t="s">
        <v>175</v>
      </c>
      <c r="D76" s="106" t="s">
        <v>176</v>
      </c>
      <c r="E76" s="22">
        <v>0.16</v>
      </c>
      <c r="F76" s="22">
        <v>23.25661016949153</v>
      </c>
      <c r="G76" s="22">
        <f>F76*E76</f>
        <v>3.7210576271186451</v>
      </c>
      <c r="H76" s="107"/>
      <c r="I76" s="122"/>
      <c r="J76" s="20" t="s">
        <v>102</v>
      </c>
    </row>
    <row r="77" spans="1:10" customFormat="1" ht="16.2" x14ac:dyDescent="0.3">
      <c r="A77" s="56" t="s">
        <v>45</v>
      </c>
      <c r="B77" s="1">
        <v>5.5</v>
      </c>
      <c r="C77" s="18" t="s">
        <v>177</v>
      </c>
      <c r="D77" s="106" t="s">
        <v>17</v>
      </c>
      <c r="E77" s="22">
        <v>20</v>
      </c>
      <c r="F77" s="22">
        <v>3.6543813869437655E-2</v>
      </c>
      <c r="G77" s="22">
        <f t="shared" ref="G77" si="5">F77*E77</f>
        <v>0.73087627738875316</v>
      </c>
      <c r="H77" s="107"/>
      <c r="I77" s="122"/>
      <c r="J77" s="20" t="s">
        <v>102</v>
      </c>
    </row>
    <row r="78" spans="1:10" x14ac:dyDescent="0.3">
      <c r="A78" s="56" t="s">
        <v>45</v>
      </c>
      <c r="B78" s="4">
        <v>6</v>
      </c>
      <c r="C78" s="24" t="s">
        <v>110</v>
      </c>
      <c r="D78" s="1" t="s">
        <v>17</v>
      </c>
      <c r="E78" s="12">
        <v>1</v>
      </c>
      <c r="F78" s="26">
        <v>14.945392000000002</v>
      </c>
      <c r="G78" s="26">
        <f>E78*F78</f>
        <v>14.945392000000002</v>
      </c>
      <c r="H78" s="26"/>
      <c r="I78" s="122"/>
      <c r="J78" s="20" t="s">
        <v>103</v>
      </c>
    </row>
    <row r="79" spans="1:10" x14ac:dyDescent="0.3">
      <c r="A79" s="56" t="s">
        <v>45</v>
      </c>
      <c r="B79" s="1">
        <v>6.1</v>
      </c>
      <c r="C79" s="24" t="s">
        <v>52</v>
      </c>
      <c r="D79" s="1" t="s">
        <v>17</v>
      </c>
      <c r="E79" s="27">
        <v>1</v>
      </c>
      <c r="F79" s="26">
        <v>4.0592934822335121</v>
      </c>
      <c r="G79" s="26">
        <f>E79*F79</f>
        <v>4.0592934822335121</v>
      </c>
      <c r="H79" s="26"/>
      <c r="I79" s="122"/>
      <c r="J79" s="20" t="s">
        <v>102</v>
      </c>
    </row>
    <row r="80" spans="1:10" x14ac:dyDescent="0.3">
      <c r="A80" s="56" t="s">
        <v>45</v>
      </c>
      <c r="B80" s="4"/>
      <c r="C80" s="92" t="s">
        <v>27</v>
      </c>
      <c r="D80" s="4"/>
      <c r="E80" s="26"/>
      <c r="F80" s="26"/>
      <c r="G80" s="10">
        <f>SUM(G61:G79)</f>
        <v>431.35971044414856</v>
      </c>
      <c r="H80" s="10"/>
      <c r="I80" s="10"/>
      <c r="J80" s="10"/>
    </row>
    <row r="81" spans="1:10" x14ac:dyDescent="0.3">
      <c r="A81" s="46" t="s">
        <v>45</v>
      </c>
      <c r="B81" s="4"/>
      <c r="C81" s="24" t="s">
        <v>28</v>
      </c>
      <c r="D81" s="15">
        <v>0.03</v>
      </c>
      <c r="E81" s="26"/>
      <c r="F81" s="26"/>
      <c r="G81" s="26">
        <f>G80*3/100</f>
        <v>12.940791313324457</v>
      </c>
      <c r="H81" s="26"/>
      <c r="I81" s="26"/>
      <c r="J81" s="26"/>
    </row>
    <row r="82" spans="1:10" x14ac:dyDescent="0.3">
      <c r="A82" s="46" t="s">
        <v>45</v>
      </c>
      <c r="B82" s="4"/>
      <c r="C82" s="92" t="s">
        <v>29</v>
      </c>
      <c r="D82" s="4"/>
      <c r="E82" s="26"/>
      <c r="F82" s="26"/>
      <c r="G82" s="10">
        <f>SUM(G80:G81)</f>
        <v>444.300501757473</v>
      </c>
      <c r="H82" s="10"/>
      <c r="I82" s="10"/>
      <c r="J82" s="10"/>
    </row>
    <row r="83" spans="1:10" x14ac:dyDescent="0.3">
      <c r="A83" s="46" t="s">
        <v>45</v>
      </c>
      <c r="B83" s="4"/>
      <c r="C83" s="24" t="s">
        <v>114</v>
      </c>
      <c r="D83" s="15">
        <v>0.18</v>
      </c>
      <c r="E83" s="26"/>
      <c r="F83" s="26"/>
      <c r="G83" s="26">
        <f>G82*18/100</f>
        <v>79.974090316345141</v>
      </c>
      <c r="H83" s="26"/>
      <c r="I83" s="26"/>
      <c r="J83" s="26"/>
    </row>
    <row r="84" spans="1:10" x14ac:dyDescent="0.3">
      <c r="A84" s="46" t="s">
        <v>45</v>
      </c>
      <c r="B84" s="4"/>
      <c r="C84" s="92" t="s">
        <v>31</v>
      </c>
      <c r="D84" s="4"/>
      <c r="E84" s="26"/>
      <c r="F84" s="26"/>
      <c r="G84" s="10">
        <f>SUM(G82:G83)</f>
        <v>524.2745920738181</v>
      </c>
      <c r="H84" s="10"/>
      <c r="I84" s="10"/>
      <c r="J84" s="10"/>
    </row>
    <row r="85" spans="1:10" x14ac:dyDescent="0.3">
      <c r="B85" s="57"/>
      <c r="C85" s="87"/>
      <c r="D85" s="57"/>
      <c r="E85" s="59"/>
      <c r="F85" s="59"/>
      <c r="G85" s="60"/>
      <c r="H85" s="60"/>
      <c r="I85" s="60"/>
      <c r="J85" s="60"/>
    </row>
    <row r="86" spans="1:10" x14ac:dyDescent="0.3">
      <c r="B86" s="57"/>
      <c r="C86" s="87"/>
      <c r="D86" s="57"/>
      <c r="E86" s="59"/>
      <c r="F86" s="59"/>
      <c r="G86" s="60"/>
      <c r="H86" s="60"/>
      <c r="I86" s="60"/>
      <c r="J86" s="60"/>
    </row>
    <row r="87" spans="1:10" x14ac:dyDescent="0.3">
      <c r="A87" s="130" t="s">
        <v>4</v>
      </c>
      <c r="B87" s="130" t="s">
        <v>5</v>
      </c>
      <c r="C87" s="135" t="s">
        <v>6</v>
      </c>
      <c r="D87" s="130" t="s">
        <v>7</v>
      </c>
      <c r="E87" s="130" t="s">
        <v>32</v>
      </c>
      <c r="F87" s="132" t="s">
        <v>33</v>
      </c>
      <c r="G87" s="124" t="s">
        <v>10</v>
      </c>
      <c r="H87" s="126" t="s">
        <v>98</v>
      </c>
      <c r="I87" s="126" t="s">
        <v>99</v>
      </c>
      <c r="J87" s="128" t="s">
        <v>11</v>
      </c>
    </row>
    <row r="88" spans="1:10" ht="31.95" customHeight="1" x14ac:dyDescent="0.3">
      <c r="A88" s="130" t="s">
        <v>12</v>
      </c>
      <c r="B88" s="131"/>
      <c r="C88" s="136"/>
      <c r="D88" s="131"/>
      <c r="E88" s="131"/>
      <c r="F88" s="133" t="s">
        <v>34</v>
      </c>
      <c r="G88" s="125"/>
      <c r="H88" s="126"/>
      <c r="I88" s="126"/>
      <c r="J88" s="128"/>
    </row>
    <row r="89" spans="1:10" x14ac:dyDescent="0.3">
      <c r="A89" s="56" t="s">
        <v>45</v>
      </c>
      <c r="B89" s="4">
        <v>1</v>
      </c>
      <c r="C89" s="24" t="s">
        <v>119</v>
      </c>
      <c r="D89" s="1" t="s">
        <v>14</v>
      </c>
      <c r="E89" s="11">
        <v>1.5</v>
      </c>
      <c r="F89" s="26">
        <v>1.0287145600000003</v>
      </c>
      <c r="G89" s="26">
        <f t="shared" ref="G89:G101" si="6">E89*F89</f>
        <v>1.5430718400000005</v>
      </c>
      <c r="H89" s="26"/>
      <c r="I89" s="26"/>
      <c r="J89" s="20" t="s">
        <v>103</v>
      </c>
    </row>
    <row r="90" spans="1:10" x14ac:dyDescent="0.3">
      <c r="A90" s="56" t="s">
        <v>45</v>
      </c>
      <c r="B90" s="1">
        <v>1.1000000000000001</v>
      </c>
      <c r="C90" s="24" t="s">
        <v>48</v>
      </c>
      <c r="D90" s="1" t="s">
        <v>14</v>
      </c>
      <c r="E90" s="1">
        <v>1.5150000000000001</v>
      </c>
      <c r="F90" s="26">
        <v>1.5344960146386093</v>
      </c>
      <c r="G90" s="26">
        <f t="shared" si="6"/>
        <v>2.3247614621774932</v>
      </c>
      <c r="H90" s="26"/>
      <c r="I90" s="26"/>
      <c r="J90" s="20" t="s">
        <v>102</v>
      </c>
    </row>
    <row r="91" spans="1:10" x14ac:dyDescent="0.3">
      <c r="A91" s="56" t="s">
        <v>45</v>
      </c>
      <c r="B91" s="4">
        <v>2</v>
      </c>
      <c r="C91" s="24" t="s">
        <v>124</v>
      </c>
      <c r="D91" s="1" t="s">
        <v>17</v>
      </c>
      <c r="E91" s="12">
        <v>5</v>
      </c>
      <c r="F91" s="26">
        <v>6.006334400000001</v>
      </c>
      <c r="G91" s="26">
        <f t="shared" si="6"/>
        <v>30.031672000000004</v>
      </c>
      <c r="H91" s="26"/>
      <c r="I91" s="26"/>
      <c r="J91" s="20" t="s">
        <v>103</v>
      </c>
    </row>
    <row r="92" spans="1:10" x14ac:dyDescent="0.3">
      <c r="A92" s="56" t="s">
        <v>45</v>
      </c>
      <c r="B92" s="1">
        <v>2.1</v>
      </c>
      <c r="C92" s="24" t="s">
        <v>120</v>
      </c>
      <c r="D92" s="1" t="s">
        <v>17</v>
      </c>
      <c r="E92" s="25">
        <v>4</v>
      </c>
      <c r="F92" s="26">
        <v>1.88650905882353</v>
      </c>
      <c r="G92" s="26">
        <f t="shared" si="6"/>
        <v>7.5460362352941202</v>
      </c>
      <c r="H92" s="26"/>
      <c r="I92" s="26"/>
      <c r="J92" s="20" t="s">
        <v>102</v>
      </c>
    </row>
    <row r="93" spans="1:10" x14ac:dyDescent="0.3">
      <c r="A93" s="56" t="s">
        <v>45</v>
      </c>
      <c r="B93" s="1">
        <v>2.2000000000000002</v>
      </c>
      <c r="C93" s="24" t="s">
        <v>107</v>
      </c>
      <c r="D93" s="1" t="s">
        <v>17</v>
      </c>
      <c r="E93" s="25">
        <v>1</v>
      </c>
      <c r="F93" s="26">
        <v>268.76400000000001</v>
      </c>
      <c r="G93" s="26">
        <f t="shared" si="6"/>
        <v>268.76400000000001</v>
      </c>
      <c r="H93" s="26"/>
      <c r="I93" s="26"/>
      <c r="J93" s="20" t="s">
        <v>102</v>
      </c>
    </row>
    <row r="94" spans="1:10" x14ac:dyDescent="0.3">
      <c r="A94" s="56" t="s">
        <v>45</v>
      </c>
      <c r="B94" s="1">
        <v>2.2999999999999998</v>
      </c>
      <c r="C94" s="24" t="s">
        <v>209</v>
      </c>
      <c r="D94" s="1" t="s">
        <v>14</v>
      </c>
      <c r="E94" s="25">
        <v>1</v>
      </c>
      <c r="F94" s="26">
        <v>30</v>
      </c>
      <c r="G94" s="26">
        <f t="shared" si="6"/>
        <v>30</v>
      </c>
      <c r="H94" s="26"/>
      <c r="I94" s="26"/>
      <c r="J94" s="20" t="s">
        <v>103</v>
      </c>
    </row>
    <row r="95" spans="1:10" x14ac:dyDescent="0.3">
      <c r="A95" s="56" t="s">
        <v>45</v>
      </c>
      <c r="B95" s="4">
        <v>3</v>
      </c>
      <c r="C95" s="24" t="s">
        <v>108</v>
      </c>
      <c r="D95" s="1" t="s">
        <v>17</v>
      </c>
      <c r="E95" s="12">
        <v>1</v>
      </c>
      <c r="F95" s="26">
        <v>15.960824000000002</v>
      </c>
      <c r="G95" s="26">
        <f t="shared" si="6"/>
        <v>15.960824000000002</v>
      </c>
      <c r="H95" s="26"/>
      <c r="I95" s="26"/>
      <c r="J95" s="20" t="s">
        <v>103</v>
      </c>
    </row>
    <row r="96" spans="1:10" x14ac:dyDescent="0.3">
      <c r="A96" s="56" t="s">
        <v>45</v>
      </c>
      <c r="B96" s="1">
        <v>3.1</v>
      </c>
      <c r="C96" s="24" t="s">
        <v>121</v>
      </c>
      <c r="D96" s="1" t="s">
        <v>17</v>
      </c>
      <c r="E96" s="25">
        <v>1</v>
      </c>
      <c r="F96" s="26">
        <v>4.2788369009708731</v>
      </c>
      <c r="G96" s="26">
        <f t="shared" si="6"/>
        <v>4.2788369009708731</v>
      </c>
      <c r="H96" s="26"/>
      <c r="I96" s="26"/>
      <c r="J96" s="20" t="s">
        <v>102</v>
      </c>
    </row>
    <row r="97" spans="1:10" x14ac:dyDescent="0.3">
      <c r="A97" s="56" t="s">
        <v>45</v>
      </c>
      <c r="B97" s="4">
        <v>4</v>
      </c>
      <c r="C97" s="24" t="s">
        <v>122</v>
      </c>
      <c r="D97" s="1" t="s">
        <v>17</v>
      </c>
      <c r="E97" s="12">
        <v>1</v>
      </c>
      <c r="F97" s="26">
        <v>13.760410400000001</v>
      </c>
      <c r="G97" s="26">
        <f t="shared" si="6"/>
        <v>13.760410400000001</v>
      </c>
      <c r="H97" s="26"/>
      <c r="I97" s="26"/>
      <c r="J97" s="20" t="s">
        <v>103</v>
      </c>
    </row>
    <row r="98" spans="1:10" x14ac:dyDescent="0.3">
      <c r="A98" s="56" t="s">
        <v>45</v>
      </c>
      <c r="B98" s="1">
        <v>4.0999999999999996</v>
      </c>
      <c r="C98" s="24" t="s">
        <v>50</v>
      </c>
      <c r="D98" s="1" t="s">
        <v>17</v>
      </c>
      <c r="E98" s="27">
        <v>1</v>
      </c>
      <c r="F98" s="26">
        <v>4.0205421473684311</v>
      </c>
      <c r="G98" s="26">
        <f t="shared" si="6"/>
        <v>4.0205421473684311</v>
      </c>
      <c r="H98" s="26"/>
      <c r="I98" s="26"/>
      <c r="J98" s="20" t="s">
        <v>102</v>
      </c>
    </row>
    <row r="99" spans="1:10" x14ac:dyDescent="0.3">
      <c r="A99" s="56" t="s">
        <v>45</v>
      </c>
      <c r="B99" s="4">
        <v>5</v>
      </c>
      <c r="C99" s="24" t="s">
        <v>123</v>
      </c>
      <c r="D99" s="1" t="s">
        <v>17</v>
      </c>
      <c r="E99" s="12">
        <v>1</v>
      </c>
      <c r="F99" s="26">
        <v>32.404416000000005</v>
      </c>
      <c r="G99" s="26">
        <f t="shared" si="6"/>
        <v>32.404416000000005</v>
      </c>
      <c r="H99" s="26"/>
      <c r="I99" s="26"/>
      <c r="J99" s="20" t="s">
        <v>103</v>
      </c>
    </row>
    <row r="100" spans="1:10" x14ac:dyDescent="0.3">
      <c r="A100" s="56" t="s">
        <v>45</v>
      </c>
      <c r="B100" s="40">
        <v>5.0999999999999996</v>
      </c>
      <c r="C100" s="93" t="s">
        <v>204</v>
      </c>
      <c r="D100" s="40" t="s">
        <v>17</v>
      </c>
      <c r="E100" s="41">
        <v>1</v>
      </c>
      <c r="F100" s="42">
        <v>240.75610762500008</v>
      </c>
      <c r="G100" s="42">
        <f t="shared" si="6"/>
        <v>240.75610762500008</v>
      </c>
      <c r="H100" s="42"/>
      <c r="I100" s="42"/>
      <c r="J100" s="42" t="s">
        <v>101</v>
      </c>
    </row>
    <row r="101" spans="1:10" x14ac:dyDescent="0.3">
      <c r="A101" s="56" t="s">
        <v>45</v>
      </c>
      <c r="B101" s="1">
        <v>5.2</v>
      </c>
      <c r="C101" s="24" t="s">
        <v>51</v>
      </c>
      <c r="D101" s="1" t="s">
        <v>17</v>
      </c>
      <c r="E101" s="27">
        <v>2</v>
      </c>
      <c r="F101" s="26">
        <v>2.2709627659264697</v>
      </c>
      <c r="G101" s="61">
        <f t="shared" si="6"/>
        <v>4.5419255318529395</v>
      </c>
      <c r="H101" s="26"/>
      <c r="I101" s="26"/>
      <c r="J101" s="20" t="s">
        <v>102</v>
      </c>
    </row>
    <row r="102" spans="1:10" customFormat="1" ht="16.2" x14ac:dyDescent="0.3">
      <c r="A102" s="56" t="s">
        <v>45</v>
      </c>
      <c r="B102" s="1">
        <v>5.3</v>
      </c>
      <c r="C102" s="18" t="s">
        <v>174</v>
      </c>
      <c r="D102" s="106" t="s">
        <v>14</v>
      </c>
      <c r="E102" s="22">
        <v>1.2</v>
      </c>
      <c r="F102" s="22">
        <v>2.0989367736692413</v>
      </c>
      <c r="G102" s="22">
        <f>F102*E102</f>
        <v>2.5187241284030892</v>
      </c>
      <c r="H102" s="107"/>
      <c r="I102" s="108"/>
      <c r="J102" s="20" t="s">
        <v>102</v>
      </c>
    </row>
    <row r="103" spans="1:10" customFormat="1" ht="16.2" x14ac:dyDescent="0.3">
      <c r="A103" s="56" t="s">
        <v>45</v>
      </c>
      <c r="B103" s="1">
        <v>5.4</v>
      </c>
      <c r="C103" s="18" t="s">
        <v>175</v>
      </c>
      <c r="D103" s="106" t="s">
        <v>176</v>
      </c>
      <c r="E103" s="22">
        <v>0.16</v>
      </c>
      <c r="F103" s="22">
        <v>23.25661016949153</v>
      </c>
      <c r="G103" s="22">
        <f>F103*E103</f>
        <v>3.7210576271186451</v>
      </c>
      <c r="H103" s="107"/>
      <c r="I103" s="108"/>
      <c r="J103" s="20" t="s">
        <v>102</v>
      </c>
    </row>
    <row r="104" spans="1:10" customFormat="1" ht="16.2" x14ac:dyDescent="0.3">
      <c r="A104" s="56" t="s">
        <v>45</v>
      </c>
      <c r="B104" s="1">
        <v>5.5</v>
      </c>
      <c r="C104" s="18" t="s">
        <v>177</v>
      </c>
      <c r="D104" s="106" t="s">
        <v>17</v>
      </c>
      <c r="E104" s="22">
        <v>20</v>
      </c>
      <c r="F104" s="22">
        <v>3.6543813869437655E-2</v>
      </c>
      <c r="G104" s="22">
        <f t="shared" ref="G104" si="7">F104*E104</f>
        <v>0.73087627738875316</v>
      </c>
      <c r="H104" s="107"/>
      <c r="I104" s="108"/>
      <c r="J104" s="20" t="s">
        <v>102</v>
      </c>
    </row>
    <row r="105" spans="1:10" x14ac:dyDescent="0.3">
      <c r="A105" s="56" t="s">
        <v>45</v>
      </c>
      <c r="B105" s="4">
        <v>6</v>
      </c>
      <c r="C105" s="24" t="s">
        <v>110</v>
      </c>
      <c r="D105" s="1" t="s">
        <v>17</v>
      </c>
      <c r="E105" s="12">
        <v>1</v>
      </c>
      <c r="F105" s="26">
        <v>14.945392000000002</v>
      </c>
      <c r="G105" s="26">
        <f>E105*F105</f>
        <v>14.945392000000002</v>
      </c>
      <c r="H105" s="26"/>
      <c r="I105" s="26"/>
      <c r="J105" s="20" t="s">
        <v>103</v>
      </c>
    </row>
    <row r="106" spans="1:10" x14ac:dyDescent="0.3">
      <c r="A106" s="56" t="s">
        <v>45</v>
      </c>
      <c r="B106" s="1">
        <v>6.1</v>
      </c>
      <c r="C106" s="24" t="s">
        <v>52</v>
      </c>
      <c r="D106" s="1" t="s">
        <v>17</v>
      </c>
      <c r="E106" s="27">
        <v>1</v>
      </c>
      <c r="F106" s="26">
        <v>4.0592934822335121</v>
      </c>
      <c r="G106" s="26">
        <f>E106*F106</f>
        <v>4.0592934822335121</v>
      </c>
      <c r="H106" s="26"/>
      <c r="I106" s="26"/>
      <c r="J106" s="20" t="s">
        <v>102</v>
      </c>
    </row>
    <row r="107" spans="1:10" x14ac:dyDescent="0.3">
      <c r="A107" s="56" t="s">
        <v>45</v>
      </c>
      <c r="B107" s="4"/>
      <c r="C107" s="92" t="s">
        <v>27</v>
      </c>
      <c r="D107" s="4"/>
      <c r="E107" s="26"/>
      <c r="F107" s="26"/>
      <c r="G107" s="10">
        <f>SUM(G89:G106)</f>
        <v>681.90794765780799</v>
      </c>
      <c r="H107" s="10"/>
      <c r="I107" s="10"/>
      <c r="J107" s="10"/>
    </row>
    <row r="108" spans="1:10" x14ac:dyDescent="0.3">
      <c r="A108" s="46" t="s">
        <v>45</v>
      </c>
      <c r="B108" s="4"/>
      <c r="C108" s="24" t="s">
        <v>28</v>
      </c>
      <c r="D108" s="15">
        <v>0.03</v>
      </c>
      <c r="E108" s="26"/>
      <c r="F108" s="26"/>
      <c r="G108" s="26">
        <f>G107*3/100</f>
        <v>20.45723842973424</v>
      </c>
      <c r="H108" s="26"/>
      <c r="I108" s="26"/>
      <c r="J108" s="26"/>
    </row>
    <row r="109" spans="1:10" x14ac:dyDescent="0.3">
      <c r="A109" s="46" t="s">
        <v>45</v>
      </c>
      <c r="B109" s="4"/>
      <c r="C109" s="92" t="s">
        <v>29</v>
      </c>
      <c r="D109" s="4"/>
      <c r="E109" s="26"/>
      <c r="F109" s="26"/>
      <c r="G109" s="10">
        <f>SUM(G107:G108)</f>
        <v>702.36518608754227</v>
      </c>
      <c r="H109" s="10"/>
      <c r="I109" s="10"/>
      <c r="J109" s="10"/>
    </row>
    <row r="110" spans="1:10" x14ac:dyDescent="0.3">
      <c r="A110" s="46" t="s">
        <v>45</v>
      </c>
      <c r="B110" s="4"/>
      <c r="C110" s="24" t="s">
        <v>114</v>
      </c>
      <c r="D110" s="15">
        <v>0.18</v>
      </c>
      <c r="E110" s="26"/>
      <c r="F110" s="26"/>
      <c r="G110" s="26">
        <f>G109*18/100</f>
        <v>126.42573349575761</v>
      </c>
      <c r="H110" s="26"/>
      <c r="I110" s="26"/>
      <c r="J110" s="26"/>
    </row>
    <row r="111" spans="1:10" x14ac:dyDescent="0.3">
      <c r="A111" s="46" t="s">
        <v>45</v>
      </c>
      <c r="B111" s="4"/>
      <c r="C111" s="92" t="s">
        <v>31</v>
      </c>
      <c r="D111" s="4"/>
      <c r="E111" s="26"/>
      <c r="F111" s="26"/>
      <c r="G111" s="10">
        <f>SUM(G109:G110)</f>
        <v>828.79091958329991</v>
      </c>
      <c r="H111" s="10"/>
      <c r="I111" s="10"/>
      <c r="J111" s="10"/>
    </row>
    <row r="112" spans="1:10" x14ac:dyDescent="0.3">
      <c r="B112" s="57"/>
      <c r="C112" s="87"/>
      <c r="D112" s="57"/>
      <c r="E112" s="59"/>
      <c r="F112" s="59"/>
      <c r="G112" s="60"/>
      <c r="H112" s="60"/>
      <c r="I112" s="60"/>
      <c r="J112" s="60"/>
    </row>
    <row r="113" spans="1:10" x14ac:dyDescent="0.3">
      <c r="B113" s="57"/>
      <c r="C113" s="87"/>
      <c r="D113" s="57"/>
      <c r="E113" s="59"/>
      <c r="F113" s="59"/>
      <c r="G113" s="60"/>
      <c r="H113" s="60"/>
      <c r="I113" s="60"/>
      <c r="J113" s="60"/>
    </row>
    <row r="114" spans="1:10" x14ac:dyDescent="0.3">
      <c r="A114" s="99" t="s">
        <v>0</v>
      </c>
      <c r="B114" s="97" t="s">
        <v>1</v>
      </c>
    </row>
    <row r="115" spans="1:10" x14ac:dyDescent="0.3">
      <c r="A115" s="99" t="s">
        <v>59</v>
      </c>
      <c r="B115" s="97" t="s">
        <v>60</v>
      </c>
    </row>
    <row r="116" spans="1:10" x14ac:dyDescent="0.3">
      <c r="A116" s="130" t="s">
        <v>4</v>
      </c>
      <c r="B116" s="137" t="s">
        <v>5</v>
      </c>
      <c r="C116" s="139" t="s">
        <v>6</v>
      </c>
      <c r="D116" s="129" t="s">
        <v>7</v>
      </c>
      <c r="E116" s="129" t="s">
        <v>8</v>
      </c>
      <c r="F116" s="124" t="s">
        <v>9</v>
      </c>
      <c r="G116" s="124" t="s">
        <v>10</v>
      </c>
      <c r="H116" s="126" t="s">
        <v>98</v>
      </c>
      <c r="I116" s="126" t="s">
        <v>99</v>
      </c>
      <c r="J116" s="129" t="s">
        <v>11</v>
      </c>
    </row>
    <row r="117" spans="1:10" ht="33.6" customHeight="1" x14ac:dyDescent="0.3">
      <c r="A117" s="130"/>
      <c r="B117" s="138"/>
      <c r="C117" s="140"/>
      <c r="D117" s="134"/>
      <c r="E117" s="134"/>
      <c r="F117" s="125"/>
      <c r="G117" s="125"/>
      <c r="H117" s="126"/>
      <c r="I117" s="126"/>
      <c r="J117" s="129"/>
    </row>
    <row r="118" spans="1:10" x14ac:dyDescent="0.3">
      <c r="A118" s="56" t="s">
        <v>59</v>
      </c>
      <c r="B118" s="4">
        <v>1</v>
      </c>
      <c r="C118" s="24" t="s">
        <v>119</v>
      </c>
      <c r="D118" s="1" t="s">
        <v>14</v>
      </c>
      <c r="E118" s="11">
        <v>1.5</v>
      </c>
      <c r="F118" s="26">
        <v>1.0289999999999999</v>
      </c>
      <c r="G118" s="26">
        <f t="shared" ref="G118:G135" si="8">E118*F118</f>
        <v>1.5434999999999999</v>
      </c>
      <c r="H118" s="26"/>
      <c r="I118" s="26"/>
      <c r="J118" s="20" t="s">
        <v>103</v>
      </c>
    </row>
    <row r="119" spans="1:10" x14ac:dyDescent="0.3">
      <c r="A119" s="56" t="s">
        <v>59</v>
      </c>
      <c r="B119" s="1">
        <v>1.1000000000000001</v>
      </c>
      <c r="C119" s="24" t="s">
        <v>61</v>
      </c>
      <c r="D119" s="1" t="s">
        <v>14</v>
      </c>
      <c r="E119" s="1">
        <v>1.5150000000000001</v>
      </c>
      <c r="F119" s="26">
        <v>3.9624237108433733</v>
      </c>
      <c r="G119" s="26">
        <f t="shared" si="8"/>
        <v>6.0030719219277113</v>
      </c>
      <c r="H119" s="26"/>
      <c r="I119" s="26"/>
      <c r="J119" s="20" t="s">
        <v>102</v>
      </c>
    </row>
    <row r="120" spans="1:10" x14ac:dyDescent="0.3">
      <c r="A120" s="56" t="s">
        <v>59</v>
      </c>
      <c r="B120" s="4">
        <v>2</v>
      </c>
      <c r="C120" s="24" t="s">
        <v>106</v>
      </c>
      <c r="D120" s="1" t="s">
        <v>17</v>
      </c>
      <c r="E120" s="12">
        <v>5</v>
      </c>
      <c r="F120" s="26">
        <v>6.006334400000001</v>
      </c>
      <c r="G120" s="26">
        <f t="shared" si="8"/>
        <v>30.031672000000004</v>
      </c>
      <c r="H120" s="26"/>
      <c r="I120" s="26"/>
      <c r="J120" s="20" t="s">
        <v>103</v>
      </c>
    </row>
    <row r="121" spans="1:10" x14ac:dyDescent="0.3">
      <c r="A121" s="56" t="s">
        <v>59</v>
      </c>
      <c r="B121" s="1">
        <v>2.1</v>
      </c>
      <c r="C121" s="24" t="s">
        <v>62</v>
      </c>
      <c r="D121" s="1" t="s">
        <v>17</v>
      </c>
      <c r="E121" s="25">
        <v>4</v>
      </c>
      <c r="F121" s="26">
        <v>5.5847880000000005</v>
      </c>
      <c r="G121" s="26">
        <f t="shared" si="8"/>
        <v>22.339152000000002</v>
      </c>
      <c r="H121" s="26"/>
      <c r="I121" s="26"/>
      <c r="J121" s="20" t="s">
        <v>102</v>
      </c>
    </row>
    <row r="122" spans="1:10" x14ac:dyDescent="0.3">
      <c r="A122" s="56" t="s">
        <v>59</v>
      </c>
      <c r="B122" s="1">
        <v>2.2999999999999998</v>
      </c>
      <c r="C122" s="24" t="s">
        <v>49</v>
      </c>
      <c r="D122" s="1" t="s">
        <v>17</v>
      </c>
      <c r="E122" s="25">
        <v>1</v>
      </c>
      <c r="F122" s="26">
        <v>79.989405234859248</v>
      </c>
      <c r="G122" s="26">
        <f t="shared" si="8"/>
        <v>79.989405234859248</v>
      </c>
      <c r="H122" s="26"/>
      <c r="I122" s="26"/>
      <c r="J122" s="20" t="s">
        <v>102</v>
      </c>
    </row>
    <row r="123" spans="1:10" x14ac:dyDescent="0.3">
      <c r="A123" s="56" t="s">
        <v>59</v>
      </c>
      <c r="B123" s="1">
        <v>2.4</v>
      </c>
      <c r="C123" s="24" t="s">
        <v>210</v>
      </c>
      <c r="D123" s="1" t="s">
        <v>14</v>
      </c>
      <c r="E123" s="25">
        <v>1</v>
      </c>
      <c r="F123" s="26">
        <v>20</v>
      </c>
      <c r="G123" s="26">
        <f t="shared" si="8"/>
        <v>20</v>
      </c>
      <c r="H123" s="26"/>
      <c r="I123" s="26"/>
      <c r="J123" s="20" t="s">
        <v>103</v>
      </c>
    </row>
    <row r="124" spans="1:10" x14ac:dyDescent="0.3">
      <c r="A124" s="56" t="s">
        <v>59</v>
      </c>
      <c r="B124" s="4">
        <v>3</v>
      </c>
      <c r="C124" s="24" t="s">
        <v>108</v>
      </c>
      <c r="D124" s="1" t="s">
        <v>17</v>
      </c>
      <c r="E124" s="12">
        <v>1</v>
      </c>
      <c r="F124" s="26">
        <v>15.960824000000002</v>
      </c>
      <c r="G124" s="26">
        <f t="shared" si="8"/>
        <v>15.960824000000002</v>
      </c>
      <c r="H124" s="26"/>
      <c r="I124" s="26"/>
      <c r="J124" s="20" t="s">
        <v>103</v>
      </c>
    </row>
    <row r="125" spans="1:10" x14ac:dyDescent="0.3">
      <c r="A125" s="56" t="s">
        <v>59</v>
      </c>
      <c r="B125" s="1">
        <v>2.2000000000000002</v>
      </c>
      <c r="C125" s="24" t="s">
        <v>127</v>
      </c>
      <c r="D125" s="1" t="s">
        <v>17</v>
      </c>
      <c r="E125" s="25">
        <v>1</v>
      </c>
      <c r="F125" s="26">
        <v>8.0602830000000019</v>
      </c>
      <c r="G125" s="26">
        <f t="shared" si="8"/>
        <v>8.0602830000000019</v>
      </c>
      <c r="H125" s="26"/>
      <c r="I125" s="26"/>
      <c r="J125" s="20" t="s">
        <v>102</v>
      </c>
    </row>
    <row r="126" spans="1:10" x14ac:dyDescent="0.3">
      <c r="A126" s="56" t="s">
        <v>59</v>
      </c>
      <c r="B126" s="4">
        <v>4</v>
      </c>
      <c r="C126" s="24" t="s">
        <v>111</v>
      </c>
      <c r="D126" s="1" t="s">
        <v>17</v>
      </c>
      <c r="E126" s="12">
        <v>1</v>
      </c>
      <c r="F126" s="26">
        <v>13.760410400000001</v>
      </c>
      <c r="G126" s="26">
        <f t="shared" si="8"/>
        <v>13.760410400000001</v>
      </c>
      <c r="H126" s="26"/>
      <c r="I126" s="26"/>
      <c r="J126" s="20" t="s">
        <v>103</v>
      </c>
    </row>
    <row r="127" spans="1:10" x14ac:dyDescent="0.3">
      <c r="A127" s="56" t="s">
        <v>59</v>
      </c>
      <c r="B127" s="1">
        <v>4.0999999999999996</v>
      </c>
      <c r="C127" s="24" t="s">
        <v>63</v>
      </c>
      <c r="D127" s="1" t="s">
        <v>17</v>
      </c>
      <c r="E127" s="27">
        <v>1</v>
      </c>
      <c r="F127" s="26">
        <v>6.4780684137931139</v>
      </c>
      <c r="G127" s="26">
        <f t="shared" si="8"/>
        <v>6.4780684137931139</v>
      </c>
      <c r="H127" s="26"/>
      <c r="I127" s="26"/>
      <c r="J127" s="20" t="s">
        <v>102</v>
      </c>
    </row>
    <row r="128" spans="1:10" x14ac:dyDescent="0.3">
      <c r="A128" s="56" t="s">
        <v>59</v>
      </c>
      <c r="B128" s="4">
        <v>5</v>
      </c>
      <c r="C128" s="24" t="s">
        <v>115</v>
      </c>
      <c r="D128" s="1" t="s">
        <v>17</v>
      </c>
      <c r="E128" s="12">
        <v>1</v>
      </c>
      <c r="F128" s="26">
        <v>32.404416000000005</v>
      </c>
      <c r="G128" s="26">
        <f t="shared" si="8"/>
        <v>32.404416000000005</v>
      </c>
      <c r="H128" s="26"/>
      <c r="I128" s="26"/>
      <c r="J128" s="20" t="s">
        <v>103</v>
      </c>
    </row>
    <row r="129" spans="1:10" x14ac:dyDescent="0.3">
      <c r="A129" s="56" t="s">
        <v>59</v>
      </c>
      <c r="B129" s="40">
        <v>5.0999999999999996</v>
      </c>
      <c r="C129" s="93" t="s">
        <v>205</v>
      </c>
      <c r="D129" s="40" t="s">
        <v>17</v>
      </c>
      <c r="E129" s="41">
        <v>1</v>
      </c>
      <c r="F129" s="42">
        <v>336.94186680000001</v>
      </c>
      <c r="G129" s="42">
        <f t="shared" si="8"/>
        <v>336.94186680000001</v>
      </c>
      <c r="H129" s="26"/>
      <c r="I129" s="26"/>
      <c r="J129" s="45" t="s">
        <v>101</v>
      </c>
    </row>
    <row r="130" spans="1:10" x14ac:dyDescent="0.3">
      <c r="A130" s="56" t="s">
        <v>59</v>
      </c>
      <c r="B130" s="1">
        <v>5.2</v>
      </c>
      <c r="C130" s="24" t="s">
        <v>128</v>
      </c>
      <c r="D130" s="1" t="s">
        <v>17</v>
      </c>
      <c r="E130" s="27">
        <v>2</v>
      </c>
      <c r="F130" s="26">
        <v>5.5791863951285574</v>
      </c>
      <c r="G130" s="26">
        <f t="shared" si="8"/>
        <v>11.158372790257115</v>
      </c>
      <c r="H130" s="26"/>
      <c r="I130" s="26"/>
      <c r="J130" s="20" t="s">
        <v>102</v>
      </c>
    </row>
    <row r="131" spans="1:10" customFormat="1" ht="16.2" x14ac:dyDescent="0.3">
      <c r="A131" s="56" t="s">
        <v>59</v>
      </c>
      <c r="B131" s="1">
        <v>5.3</v>
      </c>
      <c r="C131" s="18" t="s">
        <v>174</v>
      </c>
      <c r="D131" s="106" t="s">
        <v>14</v>
      </c>
      <c r="E131" s="22">
        <v>1.5</v>
      </c>
      <c r="F131" s="22">
        <v>2.0989367736692413</v>
      </c>
      <c r="G131" s="22">
        <f>F131*E131</f>
        <v>3.1484051605038621</v>
      </c>
      <c r="H131" s="107"/>
      <c r="I131" s="108"/>
      <c r="J131" s="20" t="s">
        <v>102</v>
      </c>
    </row>
    <row r="132" spans="1:10" customFormat="1" ht="16.2" x14ac:dyDescent="0.3">
      <c r="A132" s="56" t="s">
        <v>59</v>
      </c>
      <c r="B132" s="1">
        <v>5.4</v>
      </c>
      <c r="C132" s="18" t="s">
        <v>175</v>
      </c>
      <c r="D132" s="106" t="s">
        <v>176</v>
      </c>
      <c r="E132" s="22">
        <v>0.215</v>
      </c>
      <c r="F132" s="22">
        <v>23.25661016949153</v>
      </c>
      <c r="G132" s="22">
        <f>F132*E132</f>
        <v>5.0001711864406788</v>
      </c>
      <c r="H132" s="107"/>
      <c r="I132" s="108"/>
      <c r="J132" s="20" t="s">
        <v>102</v>
      </c>
    </row>
    <row r="133" spans="1:10" customFormat="1" ht="16.2" x14ac:dyDescent="0.3">
      <c r="A133" s="56" t="s">
        <v>59</v>
      </c>
      <c r="B133" s="1">
        <v>5.5</v>
      </c>
      <c r="C133" s="18" t="s">
        <v>177</v>
      </c>
      <c r="D133" s="106" t="s">
        <v>17</v>
      </c>
      <c r="E133" s="22">
        <v>20</v>
      </c>
      <c r="F133" s="22">
        <v>3.6543813869437655E-2</v>
      </c>
      <c r="G133" s="22">
        <f t="shared" ref="G133" si="9">F133*E133</f>
        <v>0.73087627738875316</v>
      </c>
      <c r="H133" s="107"/>
      <c r="I133" s="108"/>
      <c r="J133" s="20" t="s">
        <v>102</v>
      </c>
    </row>
    <row r="134" spans="1:10" x14ac:dyDescent="0.3">
      <c r="A134" s="56" t="s">
        <v>59</v>
      </c>
      <c r="B134" s="4">
        <v>6</v>
      </c>
      <c r="C134" s="24" t="s">
        <v>110</v>
      </c>
      <c r="D134" s="1" t="s">
        <v>17</v>
      </c>
      <c r="E134" s="12">
        <v>1</v>
      </c>
      <c r="F134" s="26">
        <v>14.945392000000002</v>
      </c>
      <c r="G134" s="26">
        <f t="shared" si="8"/>
        <v>14.945392000000002</v>
      </c>
      <c r="H134" s="26"/>
      <c r="I134" s="26"/>
      <c r="J134" s="20" t="s">
        <v>103</v>
      </c>
    </row>
    <row r="135" spans="1:10" x14ac:dyDescent="0.3">
      <c r="A135" s="56" t="s">
        <v>59</v>
      </c>
      <c r="B135" s="1">
        <v>6.2</v>
      </c>
      <c r="C135" s="24" t="s">
        <v>65</v>
      </c>
      <c r="D135" s="1" t="s">
        <v>17</v>
      </c>
      <c r="E135" s="27">
        <v>1</v>
      </c>
      <c r="F135" s="26">
        <v>5.7505657593360988</v>
      </c>
      <c r="G135" s="26">
        <f t="shared" si="8"/>
        <v>5.7505657593360988</v>
      </c>
      <c r="H135" s="26"/>
      <c r="I135" s="26"/>
      <c r="J135" s="20" t="s">
        <v>102</v>
      </c>
    </row>
    <row r="136" spans="1:10" x14ac:dyDescent="0.3">
      <c r="A136" s="56" t="s">
        <v>59</v>
      </c>
      <c r="B136" s="4"/>
      <c r="C136" s="92" t="s">
        <v>27</v>
      </c>
      <c r="D136" s="4"/>
      <c r="E136" s="26"/>
      <c r="F136" s="26"/>
      <c r="G136" s="10">
        <f>SUM(G118:G135)</f>
        <v>614.2464529445067</v>
      </c>
      <c r="H136" s="10"/>
      <c r="I136" s="10"/>
      <c r="J136" s="10"/>
    </row>
    <row r="137" spans="1:10" x14ac:dyDescent="0.3">
      <c r="A137" s="56" t="s">
        <v>59</v>
      </c>
      <c r="B137" s="4"/>
      <c r="C137" s="24" t="s">
        <v>28</v>
      </c>
      <c r="D137" s="15">
        <v>0.03</v>
      </c>
      <c r="E137" s="26"/>
      <c r="F137" s="26"/>
      <c r="G137" s="26">
        <f>G136*3/100</f>
        <v>18.4273935883352</v>
      </c>
      <c r="H137" s="26"/>
      <c r="I137" s="26"/>
      <c r="J137" s="26"/>
    </row>
    <row r="138" spans="1:10" x14ac:dyDescent="0.3">
      <c r="A138" s="46" t="s">
        <v>59</v>
      </c>
      <c r="B138" s="4"/>
      <c r="C138" s="92" t="s">
        <v>29</v>
      </c>
      <c r="D138" s="4"/>
      <c r="E138" s="26"/>
      <c r="F138" s="26"/>
      <c r="G138" s="10">
        <f>SUM(G136:G137)</f>
        <v>632.67384653284194</v>
      </c>
      <c r="H138" s="10"/>
      <c r="I138" s="10"/>
      <c r="J138" s="10"/>
    </row>
    <row r="139" spans="1:10" x14ac:dyDescent="0.3">
      <c r="A139" s="46" t="s">
        <v>59</v>
      </c>
      <c r="B139" s="4"/>
      <c r="C139" s="24" t="s">
        <v>114</v>
      </c>
      <c r="D139" s="15">
        <v>0.18</v>
      </c>
      <c r="E139" s="26"/>
      <c r="F139" s="26"/>
      <c r="G139" s="26">
        <f>G138*18/100</f>
        <v>113.88129237591154</v>
      </c>
      <c r="H139" s="26"/>
      <c r="I139" s="26"/>
      <c r="J139" s="26"/>
    </row>
    <row r="140" spans="1:10" x14ac:dyDescent="0.3">
      <c r="A140" s="46" t="s">
        <v>59</v>
      </c>
      <c r="B140" s="4"/>
      <c r="C140" s="92" t="s">
        <v>31</v>
      </c>
      <c r="D140" s="4"/>
      <c r="E140" s="26"/>
      <c r="F140" s="26"/>
      <c r="G140" s="10">
        <f>SUM(G138:G139)</f>
        <v>746.55513890875352</v>
      </c>
      <c r="H140" s="10"/>
      <c r="I140" s="10"/>
      <c r="J140" s="10"/>
    </row>
    <row r="141" spans="1:10" x14ac:dyDescent="0.3">
      <c r="A141" s="76"/>
      <c r="B141" s="76"/>
      <c r="C141" s="87"/>
      <c r="D141" s="57"/>
      <c r="E141" s="59"/>
      <c r="F141" s="59"/>
      <c r="G141" s="60"/>
      <c r="H141" s="60"/>
      <c r="I141" s="60"/>
      <c r="J141" s="60"/>
    </row>
    <row r="142" spans="1:10" x14ac:dyDescent="0.3">
      <c r="A142" s="76"/>
      <c r="B142" s="76"/>
      <c r="C142" s="87"/>
      <c r="D142" s="57"/>
      <c r="E142" s="59"/>
      <c r="F142" s="59"/>
      <c r="G142" s="60"/>
      <c r="H142" s="60"/>
      <c r="I142" s="60"/>
      <c r="J142" s="60"/>
    </row>
    <row r="143" spans="1:10" ht="13.95" customHeight="1" x14ac:dyDescent="0.3">
      <c r="A143" s="88" t="s">
        <v>0</v>
      </c>
      <c r="B143" s="88" t="s">
        <v>1</v>
      </c>
      <c r="C143" s="88"/>
    </row>
    <row r="144" spans="1:10" ht="13.95" customHeight="1" x14ac:dyDescent="0.3">
      <c r="A144" s="88" t="s">
        <v>71</v>
      </c>
      <c r="B144" s="88" t="s">
        <v>100</v>
      </c>
      <c r="C144" s="88"/>
    </row>
    <row r="145" spans="1:10" ht="19.2" customHeight="1" x14ac:dyDescent="0.3">
      <c r="A145" s="130" t="s">
        <v>4</v>
      </c>
      <c r="B145" s="130" t="s">
        <v>5</v>
      </c>
      <c r="C145" s="135" t="s">
        <v>6</v>
      </c>
      <c r="D145" s="130" t="s">
        <v>7</v>
      </c>
      <c r="E145" s="130" t="s">
        <v>32</v>
      </c>
      <c r="F145" s="132" t="s">
        <v>33</v>
      </c>
      <c r="G145" s="124" t="s">
        <v>10</v>
      </c>
      <c r="H145" s="126" t="s">
        <v>98</v>
      </c>
      <c r="I145" s="126" t="s">
        <v>99</v>
      </c>
      <c r="J145" s="128" t="s">
        <v>11</v>
      </c>
    </row>
    <row r="146" spans="1:10" ht="21.6" customHeight="1" x14ac:dyDescent="0.3">
      <c r="A146" s="131"/>
      <c r="B146" s="131"/>
      <c r="C146" s="136"/>
      <c r="D146" s="131"/>
      <c r="E146" s="131"/>
      <c r="F146" s="133" t="s">
        <v>34</v>
      </c>
      <c r="G146" s="125"/>
      <c r="H146" s="127"/>
      <c r="I146" s="127"/>
      <c r="J146" s="128"/>
    </row>
    <row r="147" spans="1:10" x14ac:dyDescent="0.3">
      <c r="A147" s="46" t="s">
        <v>71</v>
      </c>
      <c r="B147" s="4">
        <v>1</v>
      </c>
      <c r="C147" s="24" t="s">
        <v>47</v>
      </c>
      <c r="D147" s="1" t="s">
        <v>14</v>
      </c>
      <c r="E147" s="11">
        <v>1.5</v>
      </c>
      <c r="F147" s="26">
        <v>1.0287145600000003</v>
      </c>
      <c r="G147" s="26">
        <f t="shared" ref="G147:G160" si="10">E147*F147</f>
        <v>1.5430718400000005</v>
      </c>
      <c r="H147" s="26"/>
      <c r="I147" s="26"/>
      <c r="J147" s="20" t="s">
        <v>103</v>
      </c>
    </row>
    <row r="148" spans="1:10" x14ac:dyDescent="0.3">
      <c r="A148" s="46" t="s">
        <v>71</v>
      </c>
      <c r="B148" s="1">
        <v>1.1000000000000001</v>
      </c>
      <c r="C148" s="24" t="s">
        <v>72</v>
      </c>
      <c r="D148" s="1" t="s">
        <v>14</v>
      </c>
      <c r="E148" s="1">
        <v>1.5150000000000001</v>
      </c>
      <c r="F148" s="26">
        <v>6.5166369230769234</v>
      </c>
      <c r="G148" s="26">
        <f t="shared" si="10"/>
        <v>9.8727049384615402</v>
      </c>
      <c r="H148" s="26"/>
      <c r="I148" s="26"/>
      <c r="J148" s="20" t="s">
        <v>102</v>
      </c>
    </row>
    <row r="149" spans="1:10" x14ac:dyDescent="0.3">
      <c r="A149" s="46" t="s">
        <v>71</v>
      </c>
      <c r="B149" s="4">
        <v>2</v>
      </c>
      <c r="C149" s="24" t="s">
        <v>124</v>
      </c>
      <c r="D149" s="1" t="s">
        <v>17</v>
      </c>
      <c r="E149" s="12">
        <v>7</v>
      </c>
      <c r="F149" s="26">
        <v>6.006334400000001</v>
      </c>
      <c r="G149" s="26">
        <f t="shared" si="10"/>
        <v>42.044340800000008</v>
      </c>
      <c r="H149" s="26"/>
      <c r="I149" s="26"/>
      <c r="J149" s="20" t="s">
        <v>103</v>
      </c>
    </row>
    <row r="150" spans="1:10" x14ac:dyDescent="0.3">
      <c r="A150" s="46" t="s">
        <v>71</v>
      </c>
      <c r="B150" s="1">
        <v>2.1</v>
      </c>
      <c r="C150" s="24" t="s">
        <v>73</v>
      </c>
      <c r="D150" s="1" t="s">
        <v>17</v>
      </c>
      <c r="E150" s="25">
        <v>4</v>
      </c>
      <c r="F150" s="26">
        <v>1.1679360000000003</v>
      </c>
      <c r="G150" s="26">
        <f t="shared" si="10"/>
        <v>4.6717440000000012</v>
      </c>
      <c r="H150" s="26"/>
      <c r="I150" s="26"/>
      <c r="J150" s="20" t="s">
        <v>102</v>
      </c>
    </row>
    <row r="151" spans="1:10" x14ac:dyDescent="0.3">
      <c r="A151" s="46" t="s">
        <v>71</v>
      </c>
      <c r="B151" s="1">
        <v>2.2000000000000002</v>
      </c>
      <c r="C151" s="24" t="s">
        <v>74</v>
      </c>
      <c r="D151" s="1" t="s">
        <v>17</v>
      </c>
      <c r="E151" s="25">
        <v>2</v>
      </c>
      <c r="F151" s="26">
        <v>10.648468285714291</v>
      </c>
      <c r="G151" s="26">
        <f t="shared" si="10"/>
        <v>21.296936571428581</v>
      </c>
      <c r="H151" s="26"/>
      <c r="I151" s="26"/>
      <c r="J151" s="20" t="s">
        <v>102</v>
      </c>
    </row>
    <row r="152" spans="1:10" x14ac:dyDescent="0.3">
      <c r="A152" s="46" t="s">
        <v>71</v>
      </c>
      <c r="B152" s="1">
        <v>2.2999999999999998</v>
      </c>
      <c r="C152" s="24" t="s">
        <v>49</v>
      </c>
      <c r="D152" s="1" t="s">
        <v>17</v>
      </c>
      <c r="E152" s="25">
        <v>1</v>
      </c>
      <c r="F152" s="26">
        <v>79.989405234859248</v>
      </c>
      <c r="G152" s="26">
        <f t="shared" si="10"/>
        <v>79.989405234859248</v>
      </c>
      <c r="H152" s="26"/>
      <c r="I152" s="26"/>
      <c r="J152" s="20" t="s">
        <v>102</v>
      </c>
    </row>
    <row r="153" spans="1:10" x14ac:dyDescent="0.3">
      <c r="A153" s="46" t="s">
        <v>71</v>
      </c>
      <c r="B153" s="1">
        <v>2.4</v>
      </c>
      <c r="C153" s="24" t="s">
        <v>118</v>
      </c>
      <c r="D153" s="1" t="s">
        <v>14</v>
      </c>
      <c r="E153" s="25">
        <v>1</v>
      </c>
      <c r="F153" s="26">
        <v>20</v>
      </c>
      <c r="G153" s="26">
        <f t="shared" si="10"/>
        <v>20</v>
      </c>
      <c r="H153" s="26"/>
      <c r="I153" s="26"/>
      <c r="J153" s="20"/>
    </row>
    <row r="154" spans="1:10" x14ac:dyDescent="0.3">
      <c r="A154" s="46" t="s">
        <v>71</v>
      </c>
      <c r="B154" s="4">
        <v>3</v>
      </c>
      <c r="C154" s="24" t="s">
        <v>108</v>
      </c>
      <c r="D154" s="1" t="s">
        <v>17</v>
      </c>
      <c r="E154" s="12">
        <v>1</v>
      </c>
      <c r="F154" s="26">
        <v>15.960824000000002</v>
      </c>
      <c r="G154" s="26">
        <f t="shared" si="10"/>
        <v>15.960824000000002</v>
      </c>
      <c r="H154" s="26"/>
      <c r="I154" s="26"/>
      <c r="J154" s="20" t="s">
        <v>103</v>
      </c>
    </row>
    <row r="155" spans="1:10" x14ac:dyDescent="0.3">
      <c r="A155" s="46" t="s">
        <v>71</v>
      </c>
      <c r="B155" s="1">
        <v>3.1</v>
      </c>
      <c r="C155" s="24" t="s">
        <v>130</v>
      </c>
      <c r="D155" s="1" t="s">
        <v>17</v>
      </c>
      <c r="E155" s="25">
        <v>1</v>
      </c>
      <c r="F155" s="26">
        <v>19.239559322033898</v>
      </c>
      <c r="G155" s="26">
        <f t="shared" si="10"/>
        <v>19.239559322033898</v>
      </c>
      <c r="H155" s="26"/>
      <c r="I155" s="26"/>
      <c r="J155" s="20" t="s">
        <v>102</v>
      </c>
    </row>
    <row r="156" spans="1:10" x14ac:dyDescent="0.3">
      <c r="A156" s="46" t="s">
        <v>71</v>
      </c>
      <c r="B156" s="4">
        <v>4</v>
      </c>
      <c r="C156" s="24" t="s">
        <v>20</v>
      </c>
      <c r="D156" s="1" t="s">
        <v>17</v>
      </c>
      <c r="E156" s="12">
        <v>1</v>
      </c>
      <c r="F156" s="26">
        <v>13.760410400000001</v>
      </c>
      <c r="G156" s="26">
        <f t="shared" si="10"/>
        <v>13.760410400000001</v>
      </c>
      <c r="H156" s="26"/>
      <c r="I156" s="26"/>
      <c r="J156" s="20" t="s">
        <v>103</v>
      </c>
    </row>
    <row r="157" spans="1:10" ht="15.6" customHeight="1" x14ac:dyDescent="0.3">
      <c r="A157" s="46" t="s">
        <v>71</v>
      </c>
      <c r="B157" s="1">
        <v>4.0999999999999996</v>
      </c>
      <c r="C157" s="24" t="s">
        <v>75</v>
      </c>
      <c r="D157" s="1" t="s">
        <v>17</v>
      </c>
      <c r="E157" s="27">
        <v>1</v>
      </c>
      <c r="F157" s="26">
        <v>23.290358142857144</v>
      </c>
      <c r="G157" s="26">
        <f t="shared" si="10"/>
        <v>23.290358142857144</v>
      </c>
      <c r="H157" s="26"/>
      <c r="I157" s="26"/>
      <c r="J157" s="20" t="s">
        <v>102</v>
      </c>
    </row>
    <row r="158" spans="1:10" x14ac:dyDescent="0.3">
      <c r="A158" s="46" t="s">
        <v>71</v>
      </c>
      <c r="B158" s="4">
        <v>5</v>
      </c>
      <c r="C158" s="24" t="s">
        <v>22</v>
      </c>
      <c r="D158" s="1" t="s">
        <v>17</v>
      </c>
      <c r="E158" s="12">
        <v>1</v>
      </c>
      <c r="F158" s="26">
        <v>32.404416000000005</v>
      </c>
      <c r="G158" s="26">
        <f t="shared" si="10"/>
        <v>32.404416000000005</v>
      </c>
      <c r="H158" s="26"/>
      <c r="I158" s="26"/>
      <c r="J158" s="20" t="s">
        <v>103</v>
      </c>
    </row>
    <row r="159" spans="1:10" x14ac:dyDescent="0.3">
      <c r="A159" s="46" t="s">
        <v>71</v>
      </c>
      <c r="B159" s="40">
        <v>5.0999999999999996</v>
      </c>
      <c r="C159" s="93" t="s">
        <v>206</v>
      </c>
      <c r="D159" s="40" t="s">
        <v>17</v>
      </c>
      <c r="E159" s="41">
        <v>1</v>
      </c>
      <c r="F159" s="42">
        <v>355.47157800000008</v>
      </c>
      <c r="G159" s="42">
        <f t="shared" si="10"/>
        <v>355.47157800000008</v>
      </c>
      <c r="H159" s="42"/>
      <c r="I159" s="42"/>
      <c r="J159" s="42" t="s">
        <v>101</v>
      </c>
    </row>
    <row r="160" spans="1:10" x14ac:dyDescent="0.3">
      <c r="A160" s="46" t="s">
        <v>71</v>
      </c>
      <c r="B160" s="1">
        <v>5.2</v>
      </c>
      <c r="C160" s="24" t="s">
        <v>76</v>
      </c>
      <c r="D160" s="1" t="s">
        <v>17</v>
      </c>
      <c r="E160" s="27">
        <v>2</v>
      </c>
      <c r="F160" s="26">
        <v>16.424500771084347</v>
      </c>
      <c r="G160" s="26">
        <f t="shared" si="10"/>
        <v>32.849001542168693</v>
      </c>
      <c r="H160" s="26"/>
      <c r="I160" s="26"/>
      <c r="J160" s="20" t="s">
        <v>102</v>
      </c>
    </row>
    <row r="161" spans="1:10" customFormat="1" ht="16.2" x14ac:dyDescent="0.3">
      <c r="A161" s="46" t="s">
        <v>71</v>
      </c>
      <c r="B161" s="1">
        <v>5.3</v>
      </c>
      <c r="C161" s="18" t="s">
        <v>174</v>
      </c>
      <c r="D161" s="106" t="s">
        <v>14</v>
      </c>
      <c r="E161" s="22">
        <v>1.5</v>
      </c>
      <c r="F161" s="22">
        <v>2.0989367736692413</v>
      </c>
      <c r="G161" s="22">
        <f>F161*E161</f>
        <v>3.1484051605038621</v>
      </c>
      <c r="H161" s="107"/>
      <c r="I161" s="108"/>
      <c r="J161" s="20" t="s">
        <v>102</v>
      </c>
    </row>
    <row r="162" spans="1:10" customFormat="1" ht="16.2" x14ac:dyDescent="0.3">
      <c r="A162" s="46" t="s">
        <v>71</v>
      </c>
      <c r="B162" s="1">
        <v>5.4</v>
      </c>
      <c r="C162" s="18" t="s">
        <v>175</v>
      </c>
      <c r="D162" s="106" t="s">
        <v>176</v>
      </c>
      <c r="E162" s="22">
        <v>0.215</v>
      </c>
      <c r="F162" s="22">
        <v>23.25661016949153</v>
      </c>
      <c r="G162" s="22">
        <f>F162*E162</f>
        <v>5.0001711864406788</v>
      </c>
      <c r="H162" s="107"/>
      <c r="I162" s="108"/>
      <c r="J162" s="20" t="s">
        <v>102</v>
      </c>
    </row>
    <row r="163" spans="1:10" customFormat="1" ht="16.2" x14ac:dyDescent="0.3">
      <c r="A163" s="46" t="s">
        <v>71</v>
      </c>
      <c r="B163" s="1">
        <v>5.5</v>
      </c>
      <c r="C163" s="18" t="s">
        <v>177</v>
      </c>
      <c r="D163" s="106" t="s">
        <v>17</v>
      </c>
      <c r="E163" s="22">
        <v>20</v>
      </c>
      <c r="F163" s="22">
        <v>3.6543813869437655E-2</v>
      </c>
      <c r="G163" s="22">
        <f t="shared" ref="G163" si="11">F163*E163</f>
        <v>0.73087627738875316</v>
      </c>
      <c r="H163" s="107"/>
      <c r="I163" s="108"/>
      <c r="J163" s="20" t="s">
        <v>102</v>
      </c>
    </row>
    <row r="164" spans="1:10" x14ac:dyDescent="0.3">
      <c r="A164" s="46" t="s">
        <v>71</v>
      </c>
      <c r="B164" s="4">
        <v>6</v>
      </c>
      <c r="C164" s="24" t="s">
        <v>25</v>
      </c>
      <c r="D164" s="1" t="s">
        <v>17</v>
      </c>
      <c r="E164" s="12">
        <v>1</v>
      </c>
      <c r="F164" s="26">
        <v>14.945392000000002</v>
      </c>
      <c r="G164" s="26">
        <f>E164*F164</f>
        <v>14.945392000000002</v>
      </c>
      <c r="H164" s="26"/>
      <c r="I164" s="26"/>
      <c r="J164" s="20" t="s">
        <v>103</v>
      </c>
    </row>
    <row r="165" spans="1:10" x14ac:dyDescent="0.3">
      <c r="A165" s="46" t="s">
        <v>71</v>
      </c>
      <c r="B165" s="1">
        <v>6.1</v>
      </c>
      <c r="C165" s="24" t="s">
        <v>65</v>
      </c>
      <c r="D165" s="1" t="s">
        <v>17</v>
      </c>
      <c r="E165" s="27">
        <v>1</v>
      </c>
      <c r="F165" s="26">
        <v>5.7505657593360988</v>
      </c>
      <c r="G165" s="26">
        <f>E165*F165</f>
        <v>5.7505657593360988</v>
      </c>
      <c r="H165" s="26"/>
      <c r="I165" s="26"/>
      <c r="J165" s="20" t="s">
        <v>102</v>
      </c>
    </row>
    <row r="166" spans="1:10" x14ac:dyDescent="0.3">
      <c r="A166" s="46" t="s">
        <v>71</v>
      </c>
      <c r="B166" s="4">
        <v>7</v>
      </c>
      <c r="C166" s="24" t="s">
        <v>41</v>
      </c>
      <c r="D166" s="1" t="s">
        <v>42</v>
      </c>
      <c r="E166" s="12">
        <v>4.6300000000000003E-4</v>
      </c>
      <c r="F166" s="26">
        <v>4822.9094883200005</v>
      </c>
      <c r="G166" s="26">
        <f>E166*F166</f>
        <v>2.2330070930921604</v>
      </c>
      <c r="H166" s="26"/>
      <c r="I166" s="26"/>
      <c r="J166" s="20" t="s">
        <v>103</v>
      </c>
    </row>
    <row r="167" spans="1:10" x14ac:dyDescent="0.3">
      <c r="A167" s="46" t="s">
        <v>71</v>
      </c>
      <c r="B167" s="1">
        <v>7.1</v>
      </c>
      <c r="C167" s="24" t="s">
        <v>77</v>
      </c>
      <c r="D167" s="1" t="s">
        <v>17</v>
      </c>
      <c r="E167" s="27">
        <v>1</v>
      </c>
      <c r="F167" s="26">
        <v>2.9512204615384623</v>
      </c>
      <c r="G167" s="26">
        <f>E167*F167</f>
        <v>2.9512204615384623</v>
      </c>
      <c r="H167" s="26"/>
      <c r="I167" s="26"/>
      <c r="J167" s="20" t="s">
        <v>102</v>
      </c>
    </row>
    <row r="168" spans="1:10" x14ac:dyDescent="0.3">
      <c r="A168" s="46" t="s">
        <v>71</v>
      </c>
      <c r="B168" s="4"/>
      <c r="C168" s="92" t="s">
        <v>27</v>
      </c>
      <c r="D168" s="4"/>
      <c r="E168" s="26"/>
      <c r="F168" s="26"/>
      <c r="G168" s="10">
        <f>SUM(G147:G167)</f>
        <v>707.1539887301094</v>
      </c>
      <c r="H168" s="10"/>
      <c r="I168" s="10"/>
      <c r="J168" s="26"/>
    </row>
    <row r="169" spans="1:10" x14ac:dyDescent="0.3">
      <c r="A169" s="46" t="s">
        <v>71</v>
      </c>
      <c r="B169" s="4"/>
      <c r="C169" s="24" t="s">
        <v>28</v>
      </c>
      <c r="D169" s="15">
        <v>0.03</v>
      </c>
      <c r="E169" s="26"/>
      <c r="F169" s="26"/>
      <c r="G169" s="26">
        <f>G168*3/100</f>
        <v>21.214619661903281</v>
      </c>
      <c r="H169" s="26"/>
      <c r="I169" s="26"/>
      <c r="J169" s="26"/>
    </row>
    <row r="170" spans="1:10" x14ac:dyDescent="0.3">
      <c r="A170" s="46" t="s">
        <v>71</v>
      </c>
      <c r="B170" s="4"/>
      <c r="C170" s="92" t="s">
        <v>29</v>
      </c>
      <c r="D170" s="4"/>
      <c r="E170" s="26"/>
      <c r="F170" s="26"/>
      <c r="G170" s="10">
        <f>SUM(G168:G169)</f>
        <v>728.36860839201267</v>
      </c>
      <c r="H170" s="10"/>
      <c r="I170" s="10"/>
      <c r="J170" s="10"/>
    </row>
    <row r="171" spans="1:10" x14ac:dyDescent="0.3">
      <c r="A171" s="46" t="s">
        <v>71</v>
      </c>
      <c r="B171" s="4"/>
      <c r="C171" s="24" t="s">
        <v>114</v>
      </c>
      <c r="D171" s="15">
        <v>0.18</v>
      </c>
      <c r="E171" s="26"/>
      <c r="F171" s="26"/>
      <c r="G171" s="26">
        <f>G170*18/100</f>
        <v>131.1063495105623</v>
      </c>
      <c r="H171" s="26"/>
      <c r="I171" s="26"/>
      <c r="J171" s="26"/>
    </row>
    <row r="172" spans="1:10" x14ac:dyDescent="0.3">
      <c r="A172" s="46" t="s">
        <v>71</v>
      </c>
      <c r="B172" s="4"/>
      <c r="C172" s="92" t="s">
        <v>31</v>
      </c>
      <c r="D172" s="4"/>
      <c r="E172" s="26"/>
      <c r="F172" s="26"/>
      <c r="G172" s="10">
        <f>SUM(G170:G171)</f>
        <v>859.47495790257494</v>
      </c>
      <c r="H172" s="10"/>
      <c r="I172" s="10"/>
      <c r="J172" s="10"/>
    </row>
    <row r="173" spans="1:10" ht="14.4" customHeight="1" x14ac:dyDescent="0.3"/>
    <row r="174" spans="1:10" ht="13.2" customHeight="1" x14ac:dyDescent="0.3"/>
    <row r="175" spans="1:10" x14ac:dyDescent="0.3">
      <c r="A175" s="97" t="s">
        <v>0</v>
      </c>
      <c r="B175" s="97" t="s">
        <v>1</v>
      </c>
    </row>
    <row r="176" spans="1:10" x14ac:dyDescent="0.3">
      <c r="A176" s="95" t="s">
        <v>81</v>
      </c>
      <c r="B176" s="95" t="s">
        <v>82</v>
      </c>
    </row>
    <row r="177" spans="1:10" x14ac:dyDescent="0.3">
      <c r="A177" s="130" t="s">
        <v>4</v>
      </c>
      <c r="B177" s="130" t="s">
        <v>5</v>
      </c>
      <c r="C177" s="135" t="s">
        <v>6</v>
      </c>
      <c r="D177" s="130" t="s">
        <v>7</v>
      </c>
      <c r="E177" s="130" t="s">
        <v>32</v>
      </c>
      <c r="F177" s="132" t="s">
        <v>33</v>
      </c>
      <c r="G177" s="124" t="s">
        <v>10</v>
      </c>
      <c r="H177" s="126" t="s">
        <v>98</v>
      </c>
      <c r="I177" s="126" t="s">
        <v>99</v>
      </c>
      <c r="J177" s="128" t="s">
        <v>11</v>
      </c>
    </row>
    <row r="178" spans="1:10" ht="27.6" customHeight="1" x14ac:dyDescent="0.3">
      <c r="A178" s="130"/>
      <c r="B178" s="130"/>
      <c r="C178" s="135"/>
      <c r="D178" s="130"/>
      <c r="E178" s="130"/>
      <c r="F178" s="132" t="s">
        <v>34</v>
      </c>
      <c r="G178" s="124"/>
      <c r="H178" s="126"/>
      <c r="I178" s="126"/>
      <c r="J178" s="128"/>
    </row>
    <row r="179" spans="1:10" x14ac:dyDescent="0.3">
      <c r="A179" s="46" t="s">
        <v>81</v>
      </c>
      <c r="B179" s="4">
        <v>1</v>
      </c>
      <c r="C179" s="24" t="s">
        <v>133</v>
      </c>
      <c r="D179" s="1" t="s">
        <v>14</v>
      </c>
      <c r="E179" s="11">
        <v>1.5</v>
      </c>
      <c r="F179" s="26">
        <v>1.0257208000000002</v>
      </c>
      <c r="G179" s="26">
        <f t="shared" ref="G179:G200" si="12">E179*F179</f>
        <v>1.5385812000000003</v>
      </c>
      <c r="H179" s="26"/>
      <c r="I179" s="26"/>
      <c r="J179" s="20" t="s">
        <v>103</v>
      </c>
    </row>
    <row r="180" spans="1:10" x14ac:dyDescent="0.3">
      <c r="A180" s="46" t="s">
        <v>81</v>
      </c>
      <c r="B180" s="1">
        <v>1.1000000000000001</v>
      </c>
      <c r="C180" s="24" t="s">
        <v>83</v>
      </c>
      <c r="D180" s="1" t="s">
        <v>14</v>
      </c>
      <c r="E180" s="1">
        <v>1.5150000000000001</v>
      </c>
      <c r="F180" s="26">
        <v>9.5434062127659605</v>
      </c>
      <c r="G180" s="26">
        <f t="shared" si="12"/>
        <v>14.458260412340431</v>
      </c>
      <c r="H180" s="26"/>
      <c r="I180" s="26"/>
      <c r="J180" s="20" t="s">
        <v>102</v>
      </c>
    </row>
    <row r="181" spans="1:10" x14ac:dyDescent="0.3">
      <c r="A181" s="46" t="s">
        <v>81</v>
      </c>
      <c r="B181" s="4">
        <v>2</v>
      </c>
      <c r="C181" s="24" t="s">
        <v>134</v>
      </c>
      <c r="D181" s="1" t="s">
        <v>17</v>
      </c>
      <c r="E181" s="12">
        <v>2</v>
      </c>
      <c r="F181" s="26">
        <v>6.0063344000000001</v>
      </c>
      <c r="G181" s="26">
        <f t="shared" si="12"/>
        <v>12.0126688</v>
      </c>
      <c r="H181" s="26"/>
      <c r="I181" s="26"/>
      <c r="J181" s="20" t="s">
        <v>103</v>
      </c>
    </row>
    <row r="182" spans="1:10" x14ac:dyDescent="0.3">
      <c r="A182" s="46" t="s">
        <v>81</v>
      </c>
      <c r="B182" s="1">
        <v>2.2000000000000002</v>
      </c>
      <c r="C182" s="24" t="s">
        <v>84</v>
      </c>
      <c r="D182" s="1" t="s">
        <v>17</v>
      </c>
      <c r="E182" s="25">
        <v>2</v>
      </c>
      <c r="F182" s="26">
        <v>15.189767999999999</v>
      </c>
      <c r="G182" s="26">
        <f t="shared" si="12"/>
        <v>30.379535999999998</v>
      </c>
      <c r="H182" s="26"/>
      <c r="I182" s="26"/>
      <c r="J182" s="20" t="s">
        <v>102</v>
      </c>
    </row>
    <row r="183" spans="1:10" x14ac:dyDescent="0.3">
      <c r="A183" s="46" t="s">
        <v>81</v>
      </c>
      <c r="B183" s="4">
        <v>3</v>
      </c>
      <c r="C183" s="24" t="s">
        <v>108</v>
      </c>
      <c r="D183" s="1" t="s">
        <v>17</v>
      </c>
      <c r="E183" s="12">
        <v>1</v>
      </c>
      <c r="F183" s="26">
        <v>15.960824000000002</v>
      </c>
      <c r="G183" s="26">
        <f t="shared" si="12"/>
        <v>15.960824000000002</v>
      </c>
      <c r="H183" s="26"/>
      <c r="I183" s="26"/>
      <c r="J183" s="20" t="s">
        <v>103</v>
      </c>
    </row>
    <row r="184" spans="1:10" x14ac:dyDescent="0.3">
      <c r="A184" s="46" t="s">
        <v>81</v>
      </c>
      <c r="B184" s="1">
        <v>3.1</v>
      </c>
      <c r="C184" s="24" t="s">
        <v>135</v>
      </c>
      <c r="D184" s="1" t="s">
        <v>17</v>
      </c>
      <c r="E184" s="27">
        <v>1</v>
      </c>
      <c r="F184" s="26">
        <v>36.99915254237289</v>
      </c>
      <c r="G184" s="26">
        <f t="shared" si="12"/>
        <v>36.99915254237289</v>
      </c>
      <c r="H184" s="26"/>
      <c r="I184" s="26"/>
      <c r="J184" s="20" t="s">
        <v>102</v>
      </c>
    </row>
    <row r="185" spans="1:10" x14ac:dyDescent="0.3">
      <c r="A185" s="46" t="s">
        <v>81</v>
      </c>
      <c r="B185" s="4">
        <v>4</v>
      </c>
      <c r="C185" s="24" t="s">
        <v>122</v>
      </c>
      <c r="D185" s="1" t="s">
        <v>17</v>
      </c>
      <c r="E185" s="12">
        <v>1</v>
      </c>
      <c r="F185" s="26">
        <v>13.760410400000001</v>
      </c>
      <c r="G185" s="26">
        <f t="shared" si="12"/>
        <v>13.760410400000001</v>
      </c>
      <c r="H185" s="26"/>
      <c r="I185" s="26"/>
      <c r="J185" s="20" t="s">
        <v>103</v>
      </c>
    </row>
    <row r="186" spans="1:10" x14ac:dyDescent="0.3">
      <c r="A186" s="46" t="s">
        <v>81</v>
      </c>
      <c r="B186" s="1">
        <v>4.0999999999999996</v>
      </c>
      <c r="C186" s="24" t="s">
        <v>85</v>
      </c>
      <c r="D186" s="1" t="s">
        <v>17</v>
      </c>
      <c r="E186" s="27">
        <v>1</v>
      </c>
      <c r="F186" s="26">
        <v>35.802791639999988</v>
      </c>
      <c r="G186" s="26">
        <f t="shared" si="12"/>
        <v>35.802791639999988</v>
      </c>
      <c r="H186" s="26"/>
      <c r="I186" s="26"/>
      <c r="J186" s="20" t="s">
        <v>102</v>
      </c>
    </row>
    <row r="187" spans="1:10" x14ac:dyDescent="0.3">
      <c r="A187" s="46" t="s">
        <v>81</v>
      </c>
      <c r="B187" s="4">
        <v>5</v>
      </c>
      <c r="C187" s="24" t="s">
        <v>123</v>
      </c>
      <c r="D187" s="1" t="s">
        <v>17</v>
      </c>
      <c r="E187" s="12">
        <v>1</v>
      </c>
      <c r="F187" s="26">
        <v>32.404416000000005</v>
      </c>
      <c r="G187" s="26">
        <f t="shared" si="12"/>
        <v>32.404416000000005</v>
      </c>
      <c r="H187" s="26"/>
      <c r="I187" s="26"/>
      <c r="J187" s="20" t="s">
        <v>103</v>
      </c>
    </row>
    <row r="188" spans="1:10" x14ac:dyDescent="0.3">
      <c r="A188" s="46" t="s">
        <v>81</v>
      </c>
      <c r="B188" s="40">
        <v>5.0999999999999996</v>
      </c>
      <c r="C188" s="93" t="s">
        <v>207</v>
      </c>
      <c r="D188" s="40" t="s">
        <v>17</v>
      </c>
      <c r="E188" s="41">
        <v>1</v>
      </c>
      <c r="F188" s="42">
        <v>470.61907200000007</v>
      </c>
      <c r="G188" s="42">
        <f t="shared" si="12"/>
        <v>470.61907200000007</v>
      </c>
      <c r="H188" s="42"/>
      <c r="I188" s="42"/>
      <c r="J188" s="42" t="s">
        <v>101</v>
      </c>
    </row>
    <row r="189" spans="1:10" x14ac:dyDescent="0.3">
      <c r="A189" s="46" t="s">
        <v>81</v>
      </c>
      <c r="B189" s="1">
        <v>5.2</v>
      </c>
      <c r="C189" s="24" t="s">
        <v>86</v>
      </c>
      <c r="D189" s="1" t="s">
        <v>17</v>
      </c>
      <c r="E189" s="27">
        <v>2</v>
      </c>
      <c r="F189" s="26">
        <v>31.443327837209306</v>
      </c>
      <c r="G189" s="26">
        <f t="shared" si="12"/>
        <v>62.886655674418613</v>
      </c>
      <c r="H189" s="26"/>
      <c r="I189" s="26"/>
      <c r="J189" s="20" t="s">
        <v>102</v>
      </c>
    </row>
    <row r="190" spans="1:10" x14ac:dyDescent="0.3">
      <c r="A190" s="46" t="s">
        <v>81</v>
      </c>
      <c r="B190" s="4">
        <v>6</v>
      </c>
      <c r="C190" s="24" t="s">
        <v>116</v>
      </c>
      <c r="D190" s="1" t="s">
        <v>17</v>
      </c>
      <c r="E190" s="12">
        <v>1</v>
      </c>
      <c r="F190" s="26">
        <v>14.945392000000002</v>
      </c>
      <c r="G190" s="26">
        <f t="shared" si="12"/>
        <v>14.945392000000002</v>
      </c>
      <c r="H190" s="26"/>
      <c r="I190" s="26"/>
      <c r="J190" s="20" t="s">
        <v>103</v>
      </c>
    </row>
    <row r="191" spans="1:10" x14ac:dyDescent="0.3">
      <c r="A191" s="46" t="s">
        <v>81</v>
      </c>
      <c r="B191" s="1">
        <v>6.1</v>
      </c>
      <c r="C191" s="24" t="s">
        <v>87</v>
      </c>
      <c r="D191" s="1" t="s">
        <v>17</v>
      </c>
      <c r="E191" s="27">
        <v>1</v>
      </c>
      <c r="F191" s="26">
        <v>32.78639189189186</v>
      </c>
      <c r="G191" s="26">
        <f t="shared" si="12"/>
        <v>32.78639189189186</v>
      </c>
      <c r="H191" s="26"/>
      <c r="I191" s="26"/>
      <c r="J191" s="20" t="s">
        <v>102</v>
      </c>
    </row>
    <row r="192" spans="1:10" ht="15.6" customHeight="1" x14ac:dyDescent="0.3">
      <c r="A192" s="46" t="s">
        <v>81</v>
      </c>
      <c r="B192" s="4">
        <v>7</v>
      </c>
      <c r="C192" s="24" t="s">
        <v>117</v>
      </c>
      <c r="D192" s="1" t="s">
        <v>42</v>
      </c>
      <c r="E192" s="12">
        <v>4.6300000000000003E-4</v>
      </c>
      <c r="F192" s="26">
        <v>4822.9094883200005</v>
      </c>
      <c r="G192" s="26">
        <f t="shared" si="12"/>
        <v>2.2330070930921604</v>
      </c>
      <c r="H192" s="26"/>
      <c r="I192" s="26"/>
      <c r="J192" s="20" t="s">
        <v>103</v>
      </c>
    </row>
    <row r="193" spans="1:10" x14ac:dyDescent="0.3">
      <c r="A193" s="46" t="s">
        <v>81</v>
      </c>
      <c r="B193" s="1">
        <v>7.1</v>
      </c>
      <c r="C193" s="24" t="s">
        <v>88</v>
      </c>
      <c r="D193" s="1" t="s">
        <v>17</v>
      </c>
      <c r="E193" s="27">
        <v>1</v>
      </c>
      <c r="F193" s="26">
        <v>4.1400549473684229</v>
      </c>
      <c r="G193" s="26">
        <f t="shared" si="12"/>
        <v>4.1400549473684229</v>
      </c>
      <c r="H193" s="26"/>
      <c r="I193" s="26"/>
      <c r="J193" s="20" t="s">
        <v>102</v>
      </c>
    </row>
    <row r="194" spans="1:10" x14ac:dyDescent="0.3">
      <c r="A194" s="46" t="s">
        <v>81</v>
      </c>
      <c r="B194" s="4">
        <v>8</v>
      </c>
      <c r="C194" s="24" t="s">
        <v>136</v>
      </c>
      <c r="D194" s="1" t="s">
        <v>137</v>
      </c>
      <c r="E194" s="12">
        <v>0.22500000000000001</v>
      </c>
      <c r="F194" s="26">
        <v>13.584560000000002</v>
      </c>
      <c r="G194" s="26">
        <f t="shared" si="12"/>
        <v>3.0565260000000003</v>
      </c>
      <c r="H194" s="26"/>
      <c r="I194" s="26"/>
      <c r="J194" s="20" t="s">
        <v>103</v>
      </c>
    </row>
    <row r="195" spans="1:10" x14ac:dyDescent="0.3">
      <c r="A195" s="46" t="s">
        <v>81</v>
      </c>
      <c r="B195" s="1" t="s">
        <v>138</v>
      </c>
      <c r="C195" s="24" t="s">
        <v>139</v>
      </c>
      <c r="D195" s="1" t="s">
        <v>137</v>
      </c>
      <c r="E195" s="27">
        <v>0.25874999999999998</v>
      </c>
      <c r="F195" s="26">
        <v>32.432400000000008</v>
      </c>
      <c r="G195" s="61">
        <f t="shared" si="12"/>
        <v>8.3918835000000023</v>
      </c>
      <c r="H195" s="26"/>
      <c r="I195" s="26"/>
      <c r="J195" s="20" t="s">
        <v>102</v>
      </c>
    </row>
    <row r="196" spans="1:10" ht="82.8" x14ac:dyDescent="0.3">
      <c r="A196" s="46" t="s">
        <v>81</v>
      </c>
      <c r="B196" s="77">
        <v>9</v>
      </c>
      <c r="C196" s="18" t="s">
        <v>140</v>
      </c>
      <c r="D196" s="68" t="s">
        <v>141</v>
      </c>
      <c r="E196" s="69">
        <v>1</v>
      </c>
      <c r="F196" s="70">
        <v>132.78210656480002</v>
      </c>
      <c r="G196" s="26">
        <f t="shared" si="12"/>
        <v>132.78210656480002</v>
      </c>
      <c r="H196" s="26"/>
      <c r="I196" s="26"/>
      <c r="J196" s="20" t="s">
        <v>103</v>
      </c>
    </row>
    <row r="197" spans="1:10" x14ac:dyDescent="0.3">
      <c r="A197" s="46" t="s">
        <v>81</v>
      </c>
      <c r="B197" s="71" t="s">
        <v>142</v>
      </c>
      <c r="C197" s="72" t="s">
        <v>143</v>
      </c>
      <c r="D197" s="73" t="s">
        <v>17</v>
      </c>
      <c r="E197" s="21">
        <v>1</v>
      </c>
      <c r="F197" s="70">
        <v>106.02900000000002</v>
      </c>
      <c r="G197" s="26">
        <f t="shared" si="12"/>
        <v>106.02900000000002</v>
      </c>
      <c r="H197" s="26"/>
      <c r="I197" s="26"/>
      <c r="J197" s="20" t="s">
        <v>102</v>
      </c>
    </row>
    <row r="198" spans="1:10" x14ac:dyDescent="0.3">
      <c r="A198" s="46" t="s">
        <v>81</v>
      </c>
      <c r="B198" s="71" t="s">
        <v>144</v>
      </c>
      <c r="C198" s="94" t="s">
        <v>145</v>
      </c>
      <c r="D198" s="73" t="s">
        <v>17</v>
      </c>
      <c r="E198" s="21">
        <v>1</v>
      </c>
      <c r="F198" s="70">
        <v>141.49258200000006</v>
      </c>
      <c r="G198" s="26">
        <f t="shared" si="12"/>
        <v>141.49258200000006</v>
      </c>
      <c r="H198" s="26"/>
      <c r="I198" s="26"/>
      <c r="J198" s="20" t="s">
        <v>102</v>
      </c>
    </row>
    <row r="199" spans="1:10" x14ac:dyDescent="0.3">
      <c r="A199" s="46" t="s">
        <v>81</v>
      </c>
      <c r="B199" s="71" t="s">
        <v>146</v>
      </c>
      <c r="C199" s="72" t="s">
        <v>147</v>
      </c>
      <c r="D199" s="73" t="s">
        <v>17</v>
      </c>
      <c r="E199" s="21">
        <v>1</v>
      </c>
      <c r="F199" s="70">
        <v>127.93334400000002</v>
      </c>
      <c r="G199" s="26">
        <f t="shared" si="12"/>
        <v>127.93334400000002</v>
      </c>
      <c r="H199" s="26"/>
      <c r="I199" s="26"/>
      <c r="J199" s="20" t="s">
        <v>102</v>
      </c>
    </row>
    <row r="200" spans="1:10" x14ac:dyDescent="0.3">
      <c r="A200" s="46" t="s">
        <v>81</v>
      </c>
      <c r="B200" s="71" t="s">
        <v>148</v>
      </c>
      <c r="C200" s="18" t="s">
        <v>149</v>
      </c>
      <c r="D200" s="19" t="s">
        <v>17</v>
      </c>
      <c r="E200" s="21">
        <v>1</v>
      </c>
      <c r="F200" s="70">
        <v>315.82476610169499</v>
      </c>
      <c r="G200" s="26">
        <f t="shared" si="12"/>
        <v>315.82476610169499</v>
      </c>
      <c r="H200" s="26"/>
      <c r="I200" s="26"/>
      <c r="J200" s="20" t="s">
        <v>102</v>
      </c>
    </row>
    <row r="201" spans="1:10" x14ac:dyDescent="0.3">
      <c r="A201" s="46" t="s">
        <v>81</v>
      </c>
      <c r="B201" s="4"/>
      <c r="C201" s="92" t="s">
        <v>27</v>
      </c>
      <c r="D201" s="4"/>
      <c r="E201" s="26"/>
      <c r="F201" s="26"/>
      <c r="G201" s="10">
        <f>SUM(G179:G200)</f>
        <v>1616.4374227679796</v>
      </c>
      <c r="H201" s="10"/>
      <c r="I201" s="10"/>
      <c r="J201" s="10"/>
    </row>
    <row r="202" spans="1:10" x14ac:dyDescent="0.3">
      <c r="A202" s="46" t="s">
        <v>81</v>
      </c>
      <c r="B202" s="4"/>
      <c r="C202" s="24" t="s">
        <v>28</v>
      </c>
      <c r="D202" s="15">
        <v>0.03</v>
      </c>
      <c r="E202" s="26"/>
      <c r="F202" s="26"/>
      <c r="G202" s="26">
        <f>G201*3/100</f>
        <v>48.493122683039381</v>
      </c>
      <c r="H202" s="26"/>
      <c r="I202" s="26"/>
      <c r="J202" s="26"/>
    </row>
    <row r="203" spans="1:10" x14ac:dyDescent="0.3">
      <c r="A203" s="46" t="s">
        <v>81</v>
      </c>
      <c r="B203" s="4"/>
      <c r="C203" s="92" t="s">
        <v>29</v>
      </c>
      <c r="D203" s="4"/>
      <c r="E203" s="26"/>
      <c r="F203" s="26"/>
      <c r="G203" s="10">
        <f>SUM(G201:G202)</f>
        <v>1664.930545451019</v>
      </c>
      <c r="H203" s="10"/>
      <c r="I203" s="10"/>
      <c r="J203" s="10"/>
    </row>
    <row r="204" spans="1:10" x14ac:dyDescent="0.3">
      <c r="A204" s="46" t="s">
        <v>81</v>
      </c>
      <c r="B204" s="4"/>
      <c r="C204" s="24" t="s">
        <v>114</v>
      </c>
      <c r="D204" s="15">
        <v>0.18</v>
      </c>
      <c r="E204" s="26"/>
      <c r="F204" s="26"/>
      <c r="G204" s="26">
        <f>G203*18/100</f>
        <v>299.68749818118346</v>
      </c>
      <c r="H204" s="26"/>
      <c r="I204" s="26"/>
      <c r="J204" s="26"/>
    </row>
    <row r="205" spans="1:10" x14ac:dyDescent="0.3">
      <c r="A205" s="46" t="s">
        <v>81</v>
      </c>
      <c r="B205" s="4"/>
      <c r="C205" s="92" t="s">
        <v>31</v>
      </c>
      <c r="D205" s="4"/>
      <c r="E205" s="26"/>
      <c r="F205" s="26"/>
      <c r="G205" s="10">
        <f>SUM(G203:G204)</f>
        <v>1964.6180436322024</v>
      </c>
      <c r="H205" s="10"/>
      <c r="I205" s="10"/>
      <c r="J205" s="10"/>
    </row>
    <row r="207" spans="1:10" ht="31.2" customHeight="1" x14ac:dyDescent="0.3"/>
  </sheetData>
  <mergeCells count="70">
    <mergeCell ref="F116:F117"/>
    <mergeCell ref="G116:G117"/>
    <mergeCell ref="H116:H117"/>
    <mergeCell ref="A116:A117"/>
    <mergeCell ref="B116:B117"/>
    <mergeCell ref="C116:C117"/>
    <mergeCell ref="D116:D117"/>
    <mergeCell ref="E116:E117"/>
    <mergeCell ref="F87:F88"/>
    <mergeCell ref="G87:G88"/>
    <mergeCell ref="H87:H88"/>
    <mergeCell ref="I87:I88"/>
    <mergeCell ref="J87:J88"/>
    <mergeCell ref="A87:A88"/>
    <mergeCell ref="B87:B88"/>
    <mergeCell ref="C87:C88"/>
    <mergeCell ref="D87:D88"/>
    <mergeCell ref="E87:E88"/>
    <mergeCell ref="F145:F146"/>
    <mergeCell ref="A177:A178"/>
    <mergeCell ref="B177:B178"/>
    <mergeCell ref="C177:C178"/>
    <mergeCell ref="D177:D178"/>
    <mergeCell ref="E177:E178"/>
    <mergeCell ref="F177:F178"/>
    <mergeCell ref="A145:A146"/>
    <mergeCell ref="B145:B146"/>
    <mergeCell ref="C145:C146"/>
    <mergeCell ref="D145:D146"/>
    <mergeCell ref="E145:E146"/>
    <mergeCell ref="A3:A4"/>
    <mergeCell ref="C59:C60"/>
    <mergeCell ref="B59:B60"/>
    <mergeCell ref="A59:A60"/>
    <mergeCell ref="D59:D60"/>
    <mergeCell ref="A30:A31"/>
    <mergeCell ref="B30:B31"/>
    <mergeCell ref="C30:C31"/>
    <mergeCell ref="D30:D31"/>
    <mergeCell ref="B3:B4"/>
    <mergeCell ref="C3:C4"/>
    <mergeCell ref="D3:D4"/>
    <mergeCell ref="H3:H4"/>
    <mergeCell ref="I3:I4"/>
    <mergeCell ref="G3:G4"/>
    <mergeCell ref="E59:E60"/>
    <mergeCell ref="F59:F60"/>
    <mergeCell ref="E30:E31"/>
    <mergeCell ref="F30:F31"/>
    <mergeCell ref="G30:G31"/>
    <mergeCell ref="H30:H31"/>
    <mergeCell ref="I30:I31"/>
    <mergeCell ref="E3:E4"/>
    <mergeCell ref="F3:F4"/>
    <mergeCell ref="G59:G60"/>
    <mergeCell ref="J59:J60"/>
    <mergeCell ref="J145:J146"/>
    <mergeCell ref="J177:J178"/>
    <mergeCell ref="J116:J117"/>
    <mergeCell ref="J3:J4"/>
    <mergeCell ref="J30:J31"/>
    <mergeCell ref="G145:G146"/>
    <mergeCell ref="G177:G178"/>
    <mergeCell ref="H177:H178"/>
    <mergeCell ref="I177:I178"/>
    <mergeCell ref="H59:H60"/>
    <mergeCell ref="I59:I60"/>
    <mergeCell ref="H145:H146"/>
    <mergeCell ref="I145:I146"/>
    <mergeCell ref="I116:I117"/>
  </mergeCells>
  <pageMargins left="0.7" right="0.7" top="0.75" bottom="0.75" header="0.3" footer="0.3"/>
  <ignoredErrors>
    <ignoredError sqref="G26 G171 G83 G204 G139 G110 G53" formula="1"/>
    <ignoredError sqref="B195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7A8C3E-02EE-48FA-AC7D-378560DEEDF7}">
  <sheetPr>
    <tabColor rgb="FF00B050"/>
  </sheetPr>
  <dimension ref="A1:J208"/>
  <sheetViews>
    <sheetView topLeftCell="A190" workbookViewId="0">
      <selection activeCell="C190" sqref="C190"/>
    </sheetView>
  </sheetViews>
  <sheetFormatPr defaultColWidth="8.88671875" defaultRowHeight="13.8" x14ac:dyDescent="0.3"/>
  <cols>
    <col min="1" max="1" width="15.44140625" style="51" customWidth="1"/>
    <col min="2" max="2" width="8.88671875" style="79"/>
    <col min="3" max="3" width="63.5546875" style="79" customWidth="1"/>
    <col min="4" max="4" width="13.109375" style="79" customWidth="1"/>
    <col min="5" max="5" width="14.5546875" style="79" customWidth="1"/>
    <col min="6" max="6" width="14.5546875" style="80" customWidth="1"/>
    <col min="7" max="7" width="16" style="80" customWidth="1"/>
    <col min="8" max="9" width="16" style="79" customWidth="1"/>
    <col min="10" max="10" width="26.88671875" style="79" bestFit="1" customWidth="1"/>
    <col min="11" max="16384" width="8.88671875" style="79"/>
  </cols>
  <sheetData>
    <row r="1" spans="1:10" x14ac:dyDescent="0.3">
      <c r="A1" s="81" t="s">
        <v>0</v>
      </c>
      <c r="B1" s="81" t="s">
        <v>1</v>
      </c>
    </row>
    <row r="2" spans="1:10" x14ac:dyDescent="0.3">
      <c r="A2" s="96" t="s">
        <v>2</v>
      </c>
      <c r="B2" s="96" t="s">
        <v>164</v>
      </c>
    </row>
    <row r="3" spans="1:10" ht="13.95" customHeight="1" x14ac:dyDescent="0.3">
      <c r="A3" s="130" t="s">
        <v>4</v>
      </c>
      <c r="B3" s="137" t="s">
        <v>5</v>
      </c>
      <c r="C3" s="129" t="s">
        <v>6</v>
      </c>
      <c r="D3" s="129" t="s">
        <v>7</v>
      </c>
      <c r="E3" s="129" t="s">
        <v>8</v>
      </c>
      <c r="F3" s="124" t="s">
        <v>9</v>
      </c>
      <c r="G3" s="124" t="s">
        <v>10</v>
      </c>
      <c r="H3" s="126" t="s">
        <v>98</v>
      </c>
      <c r="I3" s="126" t="s">
        <v>99</v>
      </c>
      <c r="J3" s="129" t="s">
        <v>11</v>
      </c>
    </row>
    <row r="4" spans="1:10" ht="32.4" customHeight="1" x14ac:dyDescent="0.3">
      <c r="A4" s="130"/>
      <c r="B4" s="138"/>
      <c r="C4" s="134"/>
      <c r="D4" s="134"/>
      <c r="E4" s="134"/>
      <c r="F4" s="125"/>
      <c r="G4" s="124"/>
      <c r="H4" s="126"/>
      <c r="I4" s="126"/>
      <c r="J4" s="129"/>
    </row>
    <row r="5" spans="1:10" x14ac:dyDescent="0.3">
      <c r="A5" s="56" t="s">
        <v>2</v>
      </c>
      <c r="B5" s="4">
        <v>1</v>
      </c>
      <c r="C5" s="24" t="s">
        <v>16</v>
      </c>
      <c r="D5" s="1" t="s">
        <v>17</v>
      </c>
      <c r="E5" s="12">
        <v>5</v>
      </c>
      <c r="F5" s="26">
        <v>6.006334400000001</v>
      </c>
      <c r="G5" s="26">
        <f>E5*F5</f>
        <v>30.031672000000004</v>
      </c>
      <c r="H5" s="26"/>
      <c r="I5" s="26"/>
      <c r="J5" s="20" t="s">
        <v>103</v>
      </c>
    </row>
    <row r="6" spans="1:10" x14ac:dyDescent="0.3">
      <c r="A6" s="56" t="s">
        <v>2</v>
      </c>
      <c r="B6" s="1">
        <v>1.1000000000000001</v>
      </c>
      <c r="C6" s="24" t="s">
        <v>35</v>
      </c>
      <c r="D6" s="1" t="s">
        <v>17</v>
      </c>
      <c r="E6" s="25">
        <v>2</v>
      </c>
      <c r="F6" s="26">
        <v>6.6652740000000019</v>
      </c>
      <c r="G6" s="26">
        <f t="shared" ref="G6:G23" si="0">E6*F6</f>
        <v>13.330548000000004</v>
      </c>
      <c r="H6" s="26"/>
      <c r="I6" s="26"/>
      <c r="J6" s="20" t="s">
        <v>102</v>
      </c>
    </row>
    <row r="7" spans="1:10" x14ac:dyDescent="0.3">
      <c r="A7" s="56" t="s">
        <v>2</v>
      </c>
      <c r="B7" s="1">
        <v>1.2</v>
      </c>
      <c r="C7" s="24" t="s">
        <v>36</v>
      </c>
      <c r="D7" s="1" t="s">
        <v>17</v>
      </c>
      <c r="E7" s="25">
        <v>2</v>
      </c>
      <c r="F7" s="26">
        <v>11.264022000000001</v>
      </c>
      <c r="G7" s="26">
        <f t="shared" si="0"/>
        <v>22.528044000000001</v>
      </c>
      <c r="H7" s="26"/>
      <c r="I7" s="26"/>
      <c r="J7" s="20" t="s">
        <v>102</v>
      </c>
    </row>
    <row r="8" spans="1:10" x14ac:dyDescent="0.3">
      <c r="A8" s="56" t="s">
        <v>2</v>
      </c>
      <c r="B8" s="1">
        <v>1.3</v>
      </c>
      <c r="C8" s="14" t="s">
        <v>37</v>
      </c>
      <c r="D8" s="1" t="s">
        <v>17</v>
      </c>
      <c r="E8" s="27">
        <v>1</v>
      </c>
      <c r="F8" s="26">
        <v>24.3977229113924</v>
      </c>
      <c r="G8" s="26">
        <f t="shared" si="0"/>
        <v>24.3977229113924</v>
      </c>
      <c r="H8" s="26"/>
      <c r="I8" s="26"/>
      <c r="J8" s="20" t="s">
        <v>102</v>
      </c>
    </row>
    <row r="9" spans="1:10" x14ac:dyDescent="0.3">
      <c r="A9" s="56" t="s">
        <v>2</v>
      </c>
      <c r="B9" s="1">
        <v>1.4</v>
      </c>
      <c r="C9" s="14" t="s">
        <v>118</v>
      </c>
      <c r="D9" s="1" t="s">
        <v>14</v>
      </c>
      <c r="E9" s="27">
        <v>1</v>
      </c>
      <c r="F9" s="26">
        <v>20</v>
      </c>
      <c r="G9" s="26">
        <f t="shared" si="0"/>
        <v>20</v>
      </c>
      <c r="H9" s="26"/>
      <c r="I9" s="26"/>
      <c r="J9" s="20" t="s">
        <v>103</v>
      </c>
    </row>
    <row r="10" spans="1:10" ht="13.2" customHeight="1" x14ac:dyDescent="0.3">
      <c r="A10" s="56" t="s">
        <v>2</v>
      </c>
      <c r="B10" s="4">
        <v>2</v>
      </c>
      <c r="C10" s="24" t="s">
        <v>108</v>
      </c>
      <c r="D10" s="1" t="s">
        <v>17</v>
      </c>
      <c r="E10" s="12">
        <v>1</v>
      </c>
      <c r="F10" s="26">
        <v>15.960824000000002</v>
      </c>
      <c r="G10" s="26">
        <f t="shared" si="0"/>
        <v>15.960824000000002</v>
      </c>
      <c r="H10" s="26"/>
      <c r="I10" s="26"/>
      <c r="J10" s="20" t="s">
        <v>103</v>
      </c>
    </row>
    <row r="11" spans="1:10" x14ac:dyDescent="0.3">
      <c r="A11" s="56" t="s">
        <v>2</v>
      </c>
      <c r="B11" s="1">
        <v>2.1</v>
      </c>
      <c r="C11" s="14" t="s">
        <v>109</v>
      </c>
      <c r="D11" s="1" t="s">
        <v>17</v>
      </c>
      <c r="E11" s="27">
        <v>1</v>
      </c>
      <c r="F11" s="26">
        <v>8.7318000000000016</v>
      </c>
      <c r="G11" s="26">
        <f t="shared" si="0"/>
        <v>8.7318000000000016</v>
      </c>
      <c r="H11" s="26"/>
      <c r="I11" s="26"/>
      <c r="J11" s="20" t="s">
        <v>102</v>
      </c>
    </row>
    <row r="12" spans="1:10" x14ac:dyDescent="0.3">
      <c r="A12" s="56" t="s">
        <v>2</v>
      </c>
      <c r="B12" s="4">
        <v>3</v>
      </c>
      <c r="C12" s="24" t="s">
        <v>111</v>
      </c>
      <c r="D12" s="1" t="s">
        <v>17</v>
      </c>
      <c r="E12" s="12">
        <v>1</v>
      </c>
      <c r="F12" s="26">
        <v>13.760410400000001</v>
      </c>
      <c r="G12" s="26">
        <f t="shared" si="0"/>
        <v>13.760410400000001</v>
      </c>
      <c r="H12" s="26"/>
      <c r="I12" s="26"/>
      <c r="J12" s="20" t="s">
        <v>103</v>
      </c>
    </row>
    <row r="13" spans="1:10" x14ac:dyDescent="0.3">
      <c r="A13" s="56" t="s">
        <v>2</v>
      </c>
      <c r="B13" s="1">
        <v>3.1</v>
      </c>
      <c r="C13" s="14" t="s">
        <v>38</v>
      </c>
      <c r="D13" s="1" t="s">
        <v>17</v>
      </c>
      <c r="E13" s="27">
        <v>1</v>
      </c>
      <c r="F13" s="26">
        <v>14.802480000000001</v>
      </c>
      <c r="G13" s="26">
        <f t="shared" si="0"/>
        <v>14.802480000000001</v>
      </c>
      <c r="H13" s="26"/>
      <c r="I13" s="26"/>
      <c r="J13" s="20" t="s">
        <v>102</v>
      </c>
    </row>
    <row r="14" spans="1:10" x14ac:dyDescent="0.3">
      <c r="A14" s="56" t="s">
        <v>2</v>
      </c>
      <c r="B14" s="4">
        <v>4</v>
      </c>
      <c r="C14" s="24" t="s">
        <v>112</v>
      </c>
      <c r="D14" s="1" t="s">
        <v>17</v>
      </c>
      <c r="E14" s="12">
        <v>1</v>
      </c>
      <c r="F14" s="26">
        <v>32.404416000000005</v>
      </c>
      <c r="G14" s="26">
        <f t="shared" si="0"/>
        <v>32.404416000000005</v>
      </c>
      <c r="H14" s="26"/>
      <c r="I14" s="26"/>
      <c r="J14" s="20" t="s">
        <v>103</v>
      </c>
    </row>
    <row r="15" spans="1:10" x14ac:dyDescent="0.3">
      <c r="A15" s="56" t="s">
        <v>2</v>
      </c>
      <c r="B15" s="40">
        <v>4.0999999999999996</v>
      </c>
      <c r="C15" s="31" t="s">
        <v>202</v>
      </c>
      <c r="D15" s="40" t="s">
        <v>17</v>
      </c>
      <c r="E15" s="41">
        <v>1</v>
      </c>
      <c r="F15" s="42">
        <v>192.28115788751734</v>
      </c>
      <c r="G15" s="42">
        <f t="shared" si="0"/>
        <v>192.28115788751734</v>
      </c>
      <c r="H15" s="42"/>
      <c r="I15" s="42"/>
      <c r="J15" s="42" t="s">
        <v>101</v>
      </c>
    </row>
    <row r="16" spans="1:10" x14ac:dyDescent="0.3">
      <c r="A16" s="56" t="s">
        <v>2</v>
      </c>
      <c r="B16" s="1">
        <v>4.2</v>
      </c>
      <c r="C16" s="14" t="s">
        <v>39</v>
      </c>
      <c r="D16" s="1" t="s">
        <v>17</v>
      </c>
      <c r="E16" s="27">
        <v>2</v>
      </c>
      <c r="F16" s="26">
        <v>3.7151730000000009</v>
      </c>
      <c r="G16" s="26">
        <f t="shared" si="0"/>
        <v>7.4303460000000019</v>
      </c>
      <c r="H16" s="26"/>
      <c r="I16" s="26"/>
      <c r="J16" s="20" t="s">
        <v>102</v>
      </c>
    </row>
    <row r="17" spans="1:10" customFormat="1" ht="16.2" x14ac:dyDescent="0.3">
      <c r="A17" s="56" t="s">
        <v>2</v>
      </c>
      <c r="B17" s="1">
        <v>4.3</v>
      </c>
      <c r="C17" s="113" t="s">
        <v>174</v>
      </c>
      <c r="D17" s="106" t="s">
        <v>14</v>
      </c>
      <c r="E17" s="22">
        <v>1.2</v>
      </c>
      <c r="F17" s="22">
        <v>2.0989367736692413</v>
      </c>
      <c r="G17" s="22">
        <f>F17*E17</f>
        <v>2.5187241284030892</v>
      </c>
      <c r="H17" s="107"/>
      <c r="I17" s="108"/>
      <c r="J17" s="20" t="s">
        <v>102</v>
      </c>
    </row>
    <row r="18" spans="1:10" customFormat="1" ht="16.2" x14ac:dyDescent="0.3">
      <c r="A18" s="56" t="s">
        <v>2</v>
      </c>
      <c r="B18" s="1">
        <v>4.4000000000000004</v>
      </c>
      <c r="C18" s="113" t="s">
        <v>175</v>
      </c>
      <c r="D18" s="106" t="s">
        <v>176</v>
      </c>
      <c r="E18" s="22">
        <v>0.16</v>
      </c>
      <c r="F18" s="22">
        <v>23.25661016949153</v>
      </c>
      <c r="G18" s="22">
        <f>F18*E18</f>
        <v>3.7210576271186451</v>
      </c>
      <c r="H18" s="107"/>
      <c r="I18" s="108"/>
      <c r="J18" s="20" t="s">
        <v>102</v>
      </c>
    </row>
    <row r="19" spans="1:10" customFormat="1" ht="16.2" x14ac:dyDescent="0.3">
      <c r="A19" s="56" t="s">
        <v>2</v>
      </c>
      <c r="B19" s="1">
        <v>4.5</v>
      </c>
      <c r="C19" s="113" t="s">
        <v>177</v>
      </c>
      <c r="D19" s="106" t="s">
        <v>17</v>
      </c>
      <c r="E19" s="22">
        <v>20</v>
      </c>
      <c r="F19" s="22">
        <v>3.6543813869437655E-2</v>
      </c>
      <c r="G19" s="22">
        <f t="shared" ref="G19" si="1">F19*E19</f>
        <v>0.73087627738875316</v>
      </c>
      <c r="H19" s="107"/>
      <c r="I19" s="108"/>
      <c r="J19" s="20" t="s">
        <v>102</v>
      </c>
    </row>
    <row r="20" spans="1:10" x14ac:dyDescent="0.3">
      <c r="A20" s="56" t="s">
        <v>2</v>
      </c>
      <c r="B20" s="4">
        <v>5</v>
      </c>
      <c r="C20" s="24" t="s">
        <v>116</v>
      </c>
      <c r="D20" s="1" t="s">
        <v>17</v>
      </c>
      <c r="E20" s="12">
        <v>1</v>
      </c>
      <c r="F20" s="26">
        <v>14.945392000000002</v>
      </c>
      <c r="G20" s="26">
        <f t="shared" si="0"/>
        <v>14.945392000000002</v>
      </c>
      <c r="H20" s="26"/>
      <c r="I20" s="26"/>
      <c r="J20" s="20" t="s">
        <v>103</v>
      </c>
    </row>
    <row r="21" spans="1:10" x14ac:dyDescent="0.3">
      <c r="A21" s="56" t="s">
        <v>2</v>
      </c>
      <c r="B21" s="1">
        <v>5.0999999999999996</v>
      </c>
      <c r="C21" s="14" t="s">
        <v>40</v>
      </c>
      <c r="D21" s="1" t="s">
        <v>17</v>
      </c>
      <c r="E21" s="27">
        <v>1</v>
      </c>
      <c r="F21" s="26">
        <v>6.8925780000000092</v>
      </c>
      <c r="G21" s="26">
        <f t="shared" si="0"/>
        <v>6.8925780000000092</v>
      </c>
      <c r="H21" s="26"/>
      <c r="I21" s="26"/>
      <c r="J21" s="20" t="s">
        <v>102</v>
      </c>
    </row>
    <row r="22" spans="1:10" x14ac:dyDescent="0.3">
      <c r="A22" s="56" t="s">
        <v>2</v>
      </c>
      <c r="B22" s="4">
        <v>6</v>
      </c>
      <c r="C22" s="24" t="s">
        <v>117</v>
      </c>
      <c r="D22" s="1" t="s">
        <v>42</v>
      </c>
      <c r="E22" s="12">
        <v>9.5000000000000005E-5</v>
      </c>
      <c r="F22" s="26">
        <v>4822.9094883200005</v>
      </c>
      <c r="G22" s="26">
        <f t="shared" si="0"/>
        <v>0.45817640139040006</v>
      </c>
      <c r="H22" s="26"/>
      <c r="I22" s="26"/>
      <c r="J22" s="20" t="s">
        <v>103</v>
      </c>
    </row>
    <row r="23" spans="1:10" x14ac:dyDescent="0.3">
      <c r="A23" s="56" t="s">
        <v>2</v>
      </c>
      <c r="B23" s="1">
        <v>6.1</v>
      </c>
      <c r="C23" s="14" t="s">
        <v>43</v>
      </c>
      <c r="D23" s="1" t="s">
        <v>17</v>
      </c>
      <c r="E23" s="27">
        <v>1</v>
      </c>
      <c r="F23" s="26">
        <v>0.94303439999999961</v>
      </c>
      <c r="G23" s="26">
        <f t="shared" si="0"/>
        <v>0.94303439999999961</v>
      </c>
      <c r="H23" s="26"/>
      <c r="I23" s="26"/>
      <c r="J23" s="20" t="s">
        <v>102</v>
      </c>
    </row>
    <row r="24" spans="1:10" x14ac:dyDescent="0.3">
      <c r="A24" s="46" t="s">
        <v>2</v>
      </c>
      <c r="B24" s="67"/>
      <c r="C24" s="64" t="s">
        <v>27</v>
      </c>
      <c r="D24" s="65"/>
      <c r="E24" s="66"/>
      <c r="F24" s="66"/>
      <c r="G24" s="7">
        <f>SUM(G5:G23)</f>
        <v>425.86926003321065</v>
      </c>
      <c r="H24" s="7"/>
      <c r="I24" s="7"/>
      <c r="J24" s="7"/>
    </row>
    <row r="25" spans="1:10" x14ac:dyDescent="0.3">
      <c r="A25" s="46" t="s">
        <v>2</v>
      </c>
      <c r="B25" s="6"/>
      <c r="C25" s="8" t="s">
        <v>28</v>
      </c>
      <c r="D25" s="9">
        <v>0.03</v>
      </c>
      <c r="E25" s="20"/>
      <c r="F25" s="20"/>
      <c r="G25" s="20">
        <f>G24*3/100</f>
        <v>12.776077800996321</v>
      </c>
      <c r="H25" s="20"/>
      <c r="I25" s="20"/>
      <c r="J25" s="20"/>
    </row>
    <row r="26" spans="1:10" x14ac:dyDescent="0.3">
      <c r="A26" s="46" t="s">
        <v>2</v>
      </c>
      <c r="B26" s="6"/>
      <c r="C26" s="5" t="s">
        <v>29</v>
      </c>
      <c r="D26" s="6"/>
      <c r="E26" s="20"/>
      <c r="F26" s="20"/>
      <c r="G26" s="7">
        <f>SUM(G24:G25)</f>
        <v>438.645337834207</v>
      </c>
      <c r="H26" s="7"/>
      <c r="I26" s="7"/>
      <c r="J26" s="7"/>
    </row>
    <row r="27" spans="1:10" x14ac:dyDescent="0.3">
      <c r="A27" s="46" t="s">
        <v>2</v>
      </c>
      <c r="B27" s="6"/>
      <c r="C27" s="8" t="s">
        <v>114</v>
      </c>
      <c r="D27" s="9">
        <v>0.18</v>
      </c>
      <c r="E27" s="20"/>
      <c r="F27" s="20"/>
      <c r="G27" s="20">
        <f>G26*18/100</f>
        <v>78.956160810157257</v>
      </c>
      <c r="H27" s="20"/>
      <c r="I27" s="20"/>
      <c r="J27" s="20"/>
    </row>
    <row r="28" spans="1:10" x14ac:dyDescent="0.3">
      <c r="A28" s="46" t="s">
        <v>2</v>
      </c>
      <c r="B28" s="6"/>
      <c r="C28" s="5" t="s">
        <v>31</v>
      </c>
      <c r="D28" s="6"/>
      <c r="E28" s="20"/>
      <c r="F28" s="20"/>
      <c r="G28" s="7">
        <f>SUM(G26:G27)</f>
        <v>517.60149864436426</v>
      </c>
      <c r="H28" s="7"/>
      <c r="I28" s="7"/>
      <c r="J28" s="7"/>
    </row>
    <row r="29" spans="1:10" x14ac:dyDescent="0.3">
      <c r="B29" s="52"/>
      <c r="C29" s="53"/>
      <c r="D29" s="52"/>
      <c r="E29" s="54"/>
      <c r="F29" s="54"/>
      <c r="G29" s="55"/>
      <c r="H29" s="55"/>
      <c r="I29" s="55"/>
      <c r="J29" s="55"/>
    </row>
    <row r="30" spans="1:10" x14ac:dyDescent="0.3">
      <c r="B30" s="52"/>
      <c r="C30" s="53"/>
      <c r="D30" s="52"/>
      <c r="E30" s="54"/>
      <c r="F30" s="54"/>
      <c r="G30" s="55"/>
      <c r="H30" s="55"/>
      <c r="I30" s="55"/>
      <c r="J30" s="55"/>
    </row>
    <row r="31" spans="1:10" x14ac:dyDescent="0.3">
      <c r="A31" s="130" t="s">
        <v>4</v>
      </c>
      <c r="B31" s="137" t="s">
        <v>5</v>
      </c>
      <c r="C31" s="129" t="s">
        <v>6</v>
      </c>
      <c r="D31" s="129" t="s">
        <v>7</v>
      </c>
      <c r="E31" s="129" t="s">
        <v>8</v>
      </c>
      <c r="F31" s="124" t="s">
        <v>9</v>
      </c>
      <c r="G31" s="124" t="s">
        <v>10</v>
      </c>
      <c r="H31" s="126" t="s">
        <v>98</v>
      </c>
      <c r="I31" s="126" t="s">
        <v>99</v>
      </c>
      <c r="J31" s="129" t="s">
        <v>11</v>
      </c>
    </row>
    <row r="32" spans="1:10" x14ac:dyDescent="0.3">
      <c r="A32" s="130"/>
      <c r="B32" s="138"/>
      <c r="C32" s="134"/>
      <c r="D32" s="134"/>
      <c r="E32" s="134"/>
      <c r="F32" s="125"/>
      <c r="G32" s="124"/>
      <c r="H32" s="126"/>
      <c r="I32" s="126"/>
      <c r="J32" s="129"/>
    </row>
    <row r="33" spans="1:10" x14ac:dyDescent="0.3">
      <c r="A33" s="56" t="s">
        <v>2</v>
      </c>
      <c r="B33" s="4">
        <v>1</v>
      </c>
      <c r="C33" s="24" t="s">
        <v>16</v>
      </c>
      <c r="D33" s="1" t="s">
        <v>17</v>
      </c>
      <c r="E33" s="12">
        <v>5</v>
      </c>
      <c r="F33" s="26">
        <v>6.006334400000001</v>
      </c>
      <c r="G33" s="26">
        <f>E33*F33</f>
        <v>30.031672000000004</v>
      </c>
      <c r="H33" s="26"/>
      <c r="I33" s="26"/>
      <c r="J33" s="20" t="s">
        <v>103</v>
      </c>
    </row>
    <row r="34" spans="1:10" x14ac:dyDescent="0.3">
      <c r="A34" s="56" t="s">
        <v>2</v>
      </c>
      <c r="B34" s="1">
        <v>1.1000000000000001</v>
      </c>
      <c r="C34" s="24" t="s">
        <v>35</v>
      </c>
      <c r="D34" s="1" t="s">
        <v>17</v>
      </c>
      <c r="E34" s="25">
        <v>2</v>
      </c>
      <c r="F34" s="26">
        <v>6.6652740000000019</v>
      </c>
      <c r="G34" s="26">
        <f t="shared" ref="G34:G51" si="2">E34*F34</f>
        <v>13.330548000000004</v>
      </c>
      <c r="H34" s="26"/>
      <c r="I34" s="26"/>
      <c r="J34" s="20" t="s">
        <v>102</v>
      </c>
    </row>
    <row r="35" spans="1:10" x14ac:dyDescent="0.3">
      <c r="A35" s="56" t="s">
        <v>2</v>
      </c>
      <c r="B35" s="1">
        <v>1.2</v>
      </c>
      <c r="C35" s="24" t="s">
        <v>36</v>
      </c>
      <c r="D35" s="1" t="s">
        <v>17</v>
      </c>
      <c r="E35" s="25">
        <v>2</v>
      </c>
      <c r="F35" s="26">
        <v>11.264022000000001</v>
      </c>
      <c r="G35" s="26">
        <f t="shared" si="2"/>
        <v>22.528044000000001</v>
      </c>
      <c r="H35" s="26"/>
      <c r="I35" s="26"/>
      <c r="J35" s="20" t="s">
        <v>102</v>
      </c>
    </row>
    <row r="36" spans="1:10" x14ac:dyDescent="0.3">
      <c r="A36" s="56" t="s">
        <v>2</v>
      </c>
      <c r="B36" s="1">
        <v>1.3</v>
      </c>
      <c r="C36" s="14" t="s">
        <v>107</v>
      </c>
      <c r="D36" s="1" t="s">
        <v>17</v>
      </c>
      <c r="E36" s="27">
        <v>1</v>
      </c>
      <c r="F36" s="26">
        <v>268.76376450000004</v>
      </c>
      <c r="G36" s="26">
        <f t="shared" si="2"/>
        <v>268.76376450000004</v>
      </c>
      <c r="H36" s="26"/>
      <c r="I36" s="26"/>
      <c r="J36" s="20" t="s">
        <v>102</v>
      </c>
    </row>
    <row r="37" spans="1:10" x14ac:dyDescent="0.3">
      <c r="A37" s="56" t="s">
        <v>2</v>
      </c>
      <c r="B37" s="1">
        <v>1.4</v>
      </c>
      <c r="C37" s="14" t="s">
        <v>211</v>
      </c>
      <c r="D37" s="1" t="s">
        <v>14</v>
      </c>
      <c r="E37" s="27">
        <v>1</v>
      </c>
      <c r="F37" s="26">
        <v>30</v>
      </c>
      <c r="G37" s="26">
        <f t="shared" si="2"/>
        <v>30</v>
      </c>
      <c r="H37" s="26"/>
      <c r="I37" s="26"/>
      <c r="J37" s="20" t="s">
        <v>103</v>
      </c>
    </row>
    <row r="38" spans="1:10" x14ac:dyDescent="0.3">
      <c r="A38" s="56" t="s">
        <v>2</v>
      </c>
      <c r="B38" s="4">
        <v>2</v>
      </c>
      <c r="C38" s="24" t="s">
        <v>108</v>
      </c>
      <c r="D38" s="1" t="s">
        <v>17</v>
      </c>
      <c r="E38" s="12">
        <v>1</v>
      </c>
      <c r="F38" s="26">
        <v>15.960824000000002</v>
      </c>
      <c r="G38" s="26">
        <f t="shared" si="2"/>
        <v>15.960824000000002</v>
      </c>
      <c r="H38" s="26"/>
      <c r="I38" s="26"/>
      <c r="J38" s="20" t="s">
        <v>103</v>
      </c>
    </row>
    <row r="39" spans="1:10" x14ac:dyDescent="0.3">
      <c r="A39" s="56" t="s">
        <v>2</v>
      </c>
      <c r="B39" s="1">
        <v>2.1</v>
      </c>
      <c r="C39" s="14" t="s">
        <v>109</v>
      </c>
      <c r="D39" s="1" t="s">
        <v>17</v>
      </c>
      <c r="E39" s="27">
        <v>1</v>
      </c>
      <c r="F39" s="26">
        <v>8.7318000000000016</v>
      </c>
      <c r="G39" s="26">
        <f t="shared" si="2"/>
        <v>8.7318000000000016</v>
      </c>
      <c r="H39" s="26"/>
      <c r="I39" s="26"/>
      <c r="J39" s="20" t="s">
        <v>102</v>
      </c>
    </row>
    <row r="40" spans="1:10" x14ac:dyDescent="0.3">
      <c r="A40" s="56" t="s">
        <v>2</v>
      </c>
      <c r="B40" s="4">
        <v>3</v>
      </c>
      <c r="C40" s="24" t="s">
        <v>111</v>
      </c>
      <c r="D40" s="1" t="s">
        <v>17</v>
      </c>
      <c r="E40" s="12">
        <v>1</v>
      </c>
      <c r="F40" s="26">
        <v>13.760410400000001</v>
      </c>
      <c r="G40" s="26">
        <f t="shared" si="2"/>
        <v>13.760410400000001</v>
      </c>
      <c r="H40" s="26"/>
      <c r="I40" s="26"/>
      <c r="J40" s="20" t="s">
        <v>103</v>
      </c>
    </row>
    <row r="41" spans="1:10" x14ac:dyDescent="0.3">
      <c r="A41" s="56" t="s">
        <v>2</v>
      </c>
      <c r="B41" s="1">
        <v>3.1</v>
      </c>
      <c r="C41" s="14" t="s">
        <v>38</v>
      </c>
      <c r="D41" s="1" t="s">
        <v>17</v>
      </c>
      <c r="E41" s="27">
        <v>1</v>
      </c>
      <c r="F41" s="26">
        <v>14.802480000000001</v>
      </c>
      <c r="G41" s="26">
        <f t="shared" si="2"/>
        <v>14.802480000000001</v>
      </c>
      <c r="H41" s="26"/>
      <c r="I41" s="26"/>
      <c r="J41" s="20" t="s">
        <v>102</v>
      </c>
    </row>
    <row r="42" spans="1:10" x14ac:dyDescent="0.3">
      <c r="A42" s="56" t="s">
        <v>2</v>
      </c>
      <c r="B42" s="4">
        <v>4</v>
      </c>
      <c r="C42" s="24" t="s">
        <v>123</v>
      </c>
      <c r="D42" s="1" t="s">
        <v>17</v>
      </c>
      <c r="E42" s="12">
        <v>1</v>
      </c>
      <c r="F42" s="26">
        <v>32.404416000000005</v>
      </c>
      <c r="G42" s="26">
        <f t="shared" si="2"/>
        <v>32.404416000000005</v>
      </c>
      <c r="H42" s="26"/>
      <c r="I42" s="26"/>
      <c r="J42" s="20" t="s">
        <v>103</v>
      </c>
    </row>
    <row r="43" spans="1:10" x14ac:dyDescent="0.3">
      <c r="A43" s="56" t="s">
        <v>2</v>
      </c>
      <c r="B43" s="40">
        <v>4.0999999999999996</v>
      </c>
      <c r="C43" s="31" t="s">
        <v>202</v>
      </c>
      <c r="D43" s="40" t="s">
        <v>17</v>
      </c>
      <c r="E43" s="41">
        <v>1</v>
      </c>
      <c r="F43" s="42">
        <v>192.28115788751734</v>
      </c>
      <c r="G43" s="42">
        <f t="shared" si="2"/>
        <v>192.28115788751734</v>
      </c>
      <c r="H43" s="42"/>
      <c r="I43" s="42"/>
      <c r="J43" s="42" t="s">
        <v>101</v>
      </c>
    </row>
    <row r="44" spans="1:10" x14ac:dyDescent="0.3">
      <c r="A44" s="56" t="s">
        <v>2</v>
      </c>
      <c r="B44" s="1">
        <v>4.2</v>
      </c>
      <c r="C44" s="14" t="s">
        <v>39</v>
      </c>
      <c r="D44" s="1" t="s">
        <v>17</v>
      </c>
      <c r="E44" s="27">
        <v>2</v>
      </c>
      <c r="F44" s="26">
        <v>3.7151730000000009</v>
      </c>
      <c r="G44" s="26">
        <f t="shared" si="2"/>
        <v>7.4303460000000019</v>
      </c>
      <c r="H44" s="26"/>
      <c r="I44" s="26"/>
      <c r="J44" s="20" t="s">
        <v>102</v>
      </c>
    </row>
    <row r="45" spans="1:10" customFormat="1" ht="16.2" x14ac:dyDescent="0.3">
      <c r="A45" s="56" t="s">
        <v>2</v>
      </c>
      <c r="B45" s="1">
        <v>4.3</v>
      </c>
      <c r="C45" s="113" t="s">
        <v>174</v>
      </c>
      <c r="D45" s="106" t="s">
        <v>14</v>
      </c>
      <c r="E45" s="22">
        <v>1.2</v>
      </c>
      <c r="F45" s="22">
        <v>2.0989367736692413</v>
      </c>
      <c r="G45" s="22">
        <f>F45*E45</f>
        <v>2.5187241284030892</v>
      </c>
      <c r="H45" s="107"/>
      <c r="I45" s="108"/>
      <c r="J45" s="20" t="s">
        <v>102</v>
      </c>
    </row>
    <row r="46" spans="1:10" customFormat="1" ht="16.2" x14ac:dyDescent="0.3">
      <c r="A46" s="56" t="s">
        <v>2</v>
      </c>
      <c r="B46" s="1">
        <v>4.4000000000000004</v>
      </c>
      <c r="C46" s="113" t="s">
        <v>175</v>
      </c>
      <c r="D46" s="106" t="s">
        <v>176</v>
      </c>
      <c r="E46" s="22">
        <v>0.16</v>
      </c>
      <c r="F46" s="22">
        <v>23.25661016949153</v>
      </c>
      <c r="G46" s="22">
        <f>F46*E46</f>
        <v>3.7210576271186451</v>
      </c>
      <c r="H46" s="107"/>
      <c r="I46" s="108"/>
      <c r="J46" s="20" t="s">
        <v>102</v>
      </c>
    </row>
    <row r="47" spans="1:10" customFormat="1" ht="16.2" x14ac:dyDescent="0.3">
      <c r="A47" s="56" t="s">
        <v>2</v>
      </c>
      <c r="B47" s="1">
        <v>4.5</v>
      </c>
      <c r="C47" s="113" t="s">
        <v>177</v>
      </c>
      <c r="D47" s="106" t="s">
        <v>17</v>
      </c>
      <c r="E47" s="22">
        <v>20</v>
      </c>
      <c r="F47" s="22">
        <v>3.6543813869437655E-2</v>
      </c>
      <c r="G47" s="22">
        <f t="shared" ref="G47" si="3">F47*E47</f>
        <v>0.73087627738875316</v>
      </c>
      <c r="H47" s="107"/>
      <c r="I47" s="108"/>
      <c r="J47" s="20" t="s">
        <v>102</v>
      </c>
    </row>
    <row r="48" spans="1:10" x14ac:dyDescent="0.3">
      <c r="A48" s="56" t="s">
        <v>2</v>
      </c>
      <c r="B48" s="4">
        <v>5</v>
      </c>
      <c r="C48" s="24" t="s">
        <v>116</v>
      </c>
      <c r="D48" s="1" t="s">
        <v>17</v>
      </c>
      <c r="E48" s="12">
        <v>1</v>
      </c>
      <c r="F48" s="26">
        <v>14.945392000000002</v>
      </c>
      <c r="G48" s="26">
        <f t="shared" si="2"/>
        <v>14.945392000000002</v>
      </c>
      <c r="H48" s="26"/>
      <c r="I48" s="26"/>
      <c r="J48" s="20" t="s">
        <v>103</v>
      </c>
    </row>
    <row r="49" spans="1:10" x14ac:dyDescent="0.3">
      <c r="A49" s="56" t="s">
        <v>2</v>
      </c>
      <c r="B49" s="1">
        <v>5.0999999999999996</v>
      </c>
      <c r="C49" s="14" t="s">
        <v>40</v>
      </c>
      <c r="D49" s="1" t="s">
        <v>17</v>
      </c>
      <c r="E49" s="27">
        <v>1</v>
      </c>
      <c r="F49" s="26">
        <v>6.8925780000000092</v>
      </c>
      <c r="G49" s="26">
        <f t="shared" si="2"/>
        <v>6.8925780000000092</v>
      </c>
      <c r="H49" s="26"/>
      <c r="I49" s="26"/>
      <c r="J49" s="20" t="s">
        <v>102</v>
      </c>
    </row>
    <row r="50" spans="1:10" x14ac:dyDescent="0.3">
      <c r="A50" s="56" t="s">
        <v>2</v>
      </c>
      <c r="B50" s="4">
        <v>6</v>
      </c>
      <c r="C50" s="24" t="s">
        <v>117</v>
      </c>
      <c r="D50" s="1" t="s">
        <v>42</v>
      </c>
      <c r="E50" s="12">
        <v>9.5000000000000005E-5</v>
      </c>
      <c r="F50" s="26">
        <v>4822.9094883200005</v>
      </c>
      <c r="G50" s="26">
        <f t="shared" si="2"/>
        <v>0.45817640139040006</v>
      </c>
      <c r="H50" s="26"/>
      <c r="I50" s="26"/>
      <c r="J50" s="20" t="s">
        <v>103</v>
      </c>
    </row>
    <row r="51" spans="1:10" x14ac:dyDescent="0.3">
      <c r="A51" s="56" t="s">
        <v>2</v>
      </c>
      <c r="B51" s="1">
        <v>6.1</v>
      </c>
      <c r="C51" s="14" t="s">
        <v>43</v>
      </c>
      <c r="D51" s="1" t="s">
        <v>17</v>
      </c>
      <c r="E51" s="27">
        <v>1</v>
      </c>
      <c r="F51" s="26">
        <v>0.94303439999999961</v>
      </c>
      <c r="G51" s="26">
        <f t="shared" si="2"/>
        <v>0.94303439999999961</v>
      </c>
      <c r="H51" s="26"/>
      <c r="I51" s="26"/>
      <c r="J51" s="20" t="s">
        <v>102</v>
      </c>
    </row>
    <row r="52" spans="1:10" x14ac:dyDescent="0.3">
      <c r="A52" s="46" t="s">
        <v>2</v>
      </c>
      <c r="B52" s="67"/>
      <c r="C52" s="64" t="s">
        <v>27</v>
      </c>
      <c r="D52" s="65"/>
      <c r="E52" s="66"/>
      <c r="F52" s="66"/>
      <c r="G52" s="7">
        <f>SUM(G33:G51)</f>
        <v>680.23530162181817</v>
      </c>
      <c r="H52" s="7"/>
      <c r="I52" s="7"/>
      <c r="J52" s="7"/>
    </row>
    <row r="53" spans="1:10" x14ac:dyDescent="0.3">
      <c r="A53" s="46" t="s">
        <v>2</v>
      </c>
      <c r="B53" s="6"/>
      <c r="C53" s="8" t="s">
        <v>28</v>
      </c>
      <c r="D53" s="9">
        <v>0.03</v>
      </c>
      <c r="E53" s="20"/>
      <c r="F53" s="20"/>
      <c r="G53" s="20">
        <f>G52*3/100</f>
        <v>20.407059048654546</v>
      </c>
      <c r="H53" s="20"/>
      <c r="I53" s="20"/>
      <c r="J53" s="20"/>
    </row>
    <row r="54" spans="1:10" x14ac:dyDescent="0.3">
      <c r="A54" s="46" t="s">
        <v>2</v>
      </c>
      <c r="B54" s="6"/>
      <c r="C54" s="5" t="s">
        <v>29</v>
      </c>
      <c r="D54" s="6"/>
      <c r="E54" s="20"/>
      <c r="F54" s="20"/>
      <c r="G54" s="7">
        <f>SUM(G52:G53)</f>
        <v>700.64236067047273</v>
      </c>
      <c r="H54" s="7"/>
      <c r="I54" s="7"/>
      <c r="J54" s="7"/>
    </row>
    <row r="55" spans="1:10" x14ac:dyDescent="0.3">
      <c r="A55" s="46" t="s">
        <v>2</v>
      </c>
      <c r="B55" s="6"/>
      <c r="C55" s="8" t="s">
        <v>114</v>
      </c>
      <c r="D55" s="9">
        <v>0.18</v>
      </c>
      <c r="E55" s="20"/>
      <c r="F55" s="20"/>
      <c r="G55" s="20">
        <f>G54*18/100</f>
        <v>126.11562492068509</v>
      </c>
      <c r="H55" s="20"/>
      <c r="I55" s="20"/>
      <c r="J55" s="20"/>
    </row>
    <row r="56" spans="1:10" x14ac:dyDescent="0.3">
      <c r="A56" s="46" t="s">
        <v>2</v>
      </c>
      <c r="B56" s="6"/>
      <c r="C56" s="5" t="s">
        <v>31</v>
      </c>
      <c r="D56" s="6"/>
      <c r="E56" s="20"/>
      <c r="F56" s="20"/>
      <c r="G56" s="7">
        <f>SUM(G54:G55)</f>
        <v>826.75798559115788</v>
      </c>
      <c r="H56" s="7"/>
      <c r="I56" s="7"/>
      <c r="J56" s="7"/>
    </row>
    <row r="57" spans="1:10" ht="12" customHeight="1" x14ac:dyDescent="0.3"/>
    <row r="59" spans="1:10" x14ac:dyDescent="0.3">
      <c r="A59" s="81" t="s">
        <v>0</v>
      </c>
      <c r="B59" s="81" t="s">
        <v>1</v>
      </c>
    </row>
    <row r="60" spans="1:10" x14ac:dyDescent="0.3">
      <c r="A60" s="95" t="s">
        <v>45</v>
      </c>
      <c r="B60" s="95" t="s">
        <v>165</v>
      </c>
    </row>
    <row r="61" spans="1:10" ht="13.95" customHeight="1" x14ac:dyDescent="0.3">
      <c r="A61" s="130" t="s">
        <v>4</v>
      </c>
      <c r="B61" s="137" t="s">
        <v>5</v>
      </c>
      <c r="C61" s="129" t="s">
        <v>6</v>
      </c>
      <c r="D61" s="129" t="s">
        <v>7</v>
      </c>
      <c r="E61" s="129" t="s">
        <v>8</v>
      </c>
      <c r="F61" s="124" t="s">
        <v>9</v>
      </c>
      <c r="G61" s="124" t="s">
        <v>10</v>
      </c>
      <c r="H61" s="126" t="s">
        <v>98</v>
      </c>
      <c r="I61" s="126" t="s">
        <v>99</v>
      </c>
      <c r="J61" s="129" t="s">
        <v>11</v>
      </c>
    </row>
    <row r="62" spans="1:10" ht="27.6" customHeight="1" x14ac:dyDescent="0.3">
      <c r="A62" s="131"/>
      <c r="B62" s="138"/>
      <c r="C62" s="134"/>
      <c r="D62" s="134"/>
      <c r="E62" s="134"/>
      <c r="F62" s="125"/>
      <c r="G62" s="125"/>
      <c r="H62" s="127"/>
      <c r="I62" s="127"/>
      <c r="J62" s="134"/>
    </row>
    <row r="63" spans="1:10" x14ac:dyDescent="0.3">
      <c r="A63" s="46" t="s">
        <v>45</v>
      </c>
      <c r="B63" s="4">
        <v>1</v>
      </c>
      <c r="C63" s="24" t="s">
        <v>16</v>
      </c>
      <c r="D63" s="1" t="s">
        <v>17</v>
      </c>
      <c r="E63" s="12">
        <v>5</v>
      </c>
      <c r="F63" s="26">
        <v>6.006334400000001</v>
      </c>
      <c r="G63" s="26">
        <f>E63*F63</f>
        <v>30.031672000000004</v>
      </c>
      <c r="H63" s="26"/>
      <c r="I63" s="26"/>
      <c r="J63" s="20" t="s">
        <v>103</v>
      </c>
    </row>
    <row r="64" spans="1:10" x14ac:dyDescent="0.3">
      <c r="A64" s="46" t="s">
        <v>45</v>
      </c>
      <c r="B64" s="1">
        <v>1.1000000000000001</v>
      </c>
      <c r="C64" s="24" t="s">
        <v>53</v>
      </c>
      <c r="D64" s="1" t="s">
        <v>17</v>
      </c>
      <c r="E64" s="25">
        <v>2</v>
      </c>
      <c r="F64" s="26">
        <v>6.9792030000000009</v>
      </c>
      <c r="G64" s="26">
        <f t="shared" ref="G64:G68" si="4">E64*F64</f>
        <v>13.958406000000002</v>
      </c>
      <c r="H64" s="26"/>
      <c r="I64" s="26"/>
      <c r="J64" s="20" t="s">
        <v>102</v>
      </c>
    </row>
    <row r="65" spans="1:10" x14ac:dyDescent="0.3">
      <c r="A65" s="46" t="s">
        <v>45</v>
      </c>
      <c r="B65" s="1">
        <v>1.2</v>
      </c>
      <c r="C65" s="24" t="s">
        <v>54</v>
      </c>
      <c r="D65" s="1" t="s">
        <v>17</v>
      </c>
      <c r="E65" s="25">
        <v>2</v>
      </c>
      <c r="F65" s="26">
        <v>16.021605600000001</v>
      </c>
      <c r="G65" s="26">
        <f t="shared" si="4"/>
        <v>32.043211200000002</v>
      </c>
      <c r="H65" s="26"/>
      <c r="I65" s="26"/>
      <c r="J65" s="20" t="s">
        <v>102</v>
      </c>
    </row>
    <row r="66" spans="1:10" x14ac:dyDescent="0.3">
      <c r="A66" s="46" t="s">
        <v>45</v>
      </c>
      <c r="B66" s="1">
        <v>1.3</v>
      </c>
      <c r="C66" s="14" t="s">
        <v>37</v>
      </c>
      <c r="D66" s="1" t="s">
        <v>17</v>
      </c>
      <c r="E66" s="27">
        <v>1</v>
      </c>
      <c r="F66" s="26">
        <v>24.3977229113924</v>
      </c>
      <c r="G66" s="26">
        <f t="shared" si="4"/>
        <v>24.3977229113924</v>
      </c>
      <c r="H66" s="26"/>
      <c r="I66" s="26"/>
      <c r="J66" s="20" t="s">
        <v>102</v>
      </c>
    </row>
    <row r="67" spans="1:10" x14ac:dyDescent="0.3">
      <c r="A67" s="46"/>
      <c r="B67" s="1">
        <v>1.4</v>
      </c>
      <c r="C67" s="14" t="s">
        <v>118</v>
      </c>
      <c r="D67" s="1" t="s">
        <v>14</v>
      </c>
      <c r="E67" s="27">
        <v>1</v>
      </c>
      <c r="F67" s="26">
        <v>20</v>
      </c>
      <c r="G67" s="26">
        <f t="shared" si="4"/>
        <v>20</v>
      </c>
      <c r="H67" s="26"/>
      <c r="I67" s="26"/>
      <c r="J67" s="20" t="s">
        <v>103</v>
      </c>
    </row>
    <row r="68" spans="1:10" x14ac:dyDescent="0.3">
      <c r="A68" s="46" t="s">
        <v>45</v>
      </c>
      <c r="B68" s="4">
        <v>2</v>
      </c>
      <c r="C68" s="24" t="s">
        <v>108</v>
      </c>
      <c r="D68" s="1" t="s">
        <v>17</v>
      </c>
      <c r="E68" s="12">
        <v>1</v>
      </c>
      <c r="F68" s="26">
        <v>15.960824000000002</v>
      </c>
      <c r="G68" s="26">
        <f t="shared" si="4"/>
        <v>15.960824000000002</v>
      </c>
      <c r="H68" s="26"/>
      <c r="I68" s="26"/>
      <c r="J68" s="20" t="s">
        <v>103</v>
      </c>
    </row>
    <row r="69" spans="1:10" x14ac:dyDescent="0.3">
      <c r="A69" s="46" t="s">
        <v>45</v>
      </c>
      <c r="B69" s="1">
        <v>2.1</v>
      </c>
      <c r="C69" s="14" t="s">
        <v>125</v>
      </c>
      <c r="D69" s="1" t="s">
        <v>17</v>
      </c>
      <c r="E69" s="27">
        <v>1</v>
      </c>
      <c r="F69" s="26">
        <v>10.565478000000002</v>
      </c>
      <c r="G69" s="26">
        <f t="shared" ref="G69:G81" si="5">E69*F69</f>
        <v>10.565478000000002</v>
      </c>
      <c r="H69" s="26"/>
      <c r="I69" s="26"/>
      <c r="J69" s="20" t="s">
        <v>102</v>
      </c>
    </row>
    <row r="70" spans="1:10" x14ac:dyDescent="0.3">
      <c r="A70" s="46" t="s">
        <v>45</v>
      </c>
      <c r="B70" s="4">
        <v>3</v>
      </c>
      <c r="C70" s="24" t="s">
        <v>111</v>
      </c>
      <c r="D70" s="1" t="s">
        <v>17</v>
      </c>
      <c r="E70" s="12">
        <v>1</v>
      </c>
      <c r="F70" s="26">
        <v>13.760410400000001</v>
      </c>
      <c r="G70" s="26">
        <f t="shared" si="5"/>
        <v>13.760410400000001</v>
      </c>
      <c r="H70" s="26"/>
      <c r="I70" s="26"/>
      <c r="J70" s="20" t="s">
        <v>103</v>
      </c>
    </row>
    <row r="71" spans="1:10" x14ac:dyDescent="0.3">
      <c r="A71" s="46" t="s">
        <v>45</v>
      </c>
      <c r="B71" s="1">
        <v>3.1</v>
      </c>
      <c r="C71" s="14" t="s">
        <v>55</v>
      </c>
      <c r="D71" s="1" t="s">
        <v>17</v>
      </c>
      <c r="E71" s="27">
        <v>1</v>
      </c>
      <c r="F71" s="26">
        <v>10.722579208436747</v>
      </c>
      <c r="G71" s="26">
        <f t="shared" si="5"/>
        <v>10.722579208436747</v>
      </c>
      <c r="H71" s="26"/>
      <c r="I71" s="26"/>
      <c r="J71" s="20" t="s">
        <v>102</v>
      </c>
    </row>
    <row r="72" spans="1:10" x14ac:dyDescent="0.3">
      <c r="A72" s="46" t="s">
        <v>45</v>
      </c>
      <c r="B72" s="4">
        <v>4</v>
      </c>
      <c r="C72" s="24" t="s">
        <v>123</v>
      </c>
      <c r="D72" s="1" t="s">
        <v>17</v>
      </c>
      <c r="E72" s="12">
        <v>1</v>
      </c>
      <c r="F72" s="26">
        <v>32.404416000000005</v>
      </c>
      <c r="G72" s="26">
        <f t="shared" si="5"/>
        <v>32.404416000000005</v>
      </c>
      <c r="H72" s="26"/>
      <c r="I72" s="26"/>
      <c r="J72" s="20" t="s">
        <v>103</v>
      </c>
    </row>
    <row r="73" spans="1:10" ht="15" customHeight="1" x14ac:dyDescent="0.3">
      <c r="A73" s="46" t="s">
        <v>45</v>
      </c>
      <c r="B73" s="40">
        <v>4.0999999999999996</v>
      </c>
      <c r="C73" s="31" t="s">
        <v>204</v>
      </c>
      <c r="D73" s="40" t="s">
        <v>17</v>
      </c>
      <c r="E73" s="41">
        <v>1</v>
      </c>
      <c r="F73" s="42">
        <v>240.75610762500008</v>
      </c>
      <c r="G73" s="42">
        <f t="shared" si="5"/>
        <v>240.75610762500008</v>
      </c>
      <c r="H73" s="42"/>
      <c r="I73" s="42"/>
      <c r="J73" s="42" t="s">
        <v>101</v>
      </c>
    </row>
    <row r="74" spans="1:10" x14ac:dyDescent="0.3">
      <c r="A74" s="46" t="s">
        <v>45</v>
      </c>
      <c r="B74" s="1">
        <v>4.2</v>
      </c>
      <c r="C74" s="14" t="s">
        <v>56</v>
      </c>
      <c r="D74" s="1" t="s">
        <v>17</v>
      </c>
      <c r="E74" s="27">
        <v>2</v>
      </c>
      <c r="F74" s="26">
        <v>4.7671470000000005</v>
      </c>
      <c r="G74" s="26">
        <f t="shared" si="5"/>
        <v>9.5342940000000009</v>
      </c>
      <c r="H74" s="26"/>
      <c r="I74" s="26"/>
      <c r="J74" s="20" t="s">
        <v>102</v>
      </c>
    </row>
    <row r="75" spans="1:10" customFormat="1" ht="16.2" x14ac:dyDescent="0.3">
      <c r="A75" s="46" t="s">
        <v>45</v>
      </c>
      <c r="B75" s="1">
        <v>4.3</v>
      </c>
      <c r="C75" s="113" t="s">
        <v>174</v>
      </c>
      <c r="D75" s="106" t="s">
        <v>14</v>
      </c>
      <c r="E75" s="22">
        <v>1.2</v>
      </c>
      <c r="F75" s="22">
        <v>2.0989367736692413</v>
      </c>
      <c r="G75" s="22">
        <f>F75*E75</f>
        <v>2.5187241284030892</v>
      </c>
      <c r="H75" s="107"/>
      <c r="I75" s="108"/>
      <c r="J75" s="20" t="s">
        <v>102</v>
      </c>
    </row>
    <row r="76" spans="1:10" customFormat="1" ht="16.2" x14ac:dyDescent="0.3">
      <c r="A76" s="46" t="s">
        <v>45</v>
      </c>
      <c r="B76" s="1">
        <v>4.4000000000000004</v>
      </c>
      <c r="C76" s="113" t="s">
        <v>175</v>
      </c>
      <c r="D76" s="106" t="s">
        <v>176</v>
      </c>
      <c r="E76" s="22">
        <v>0.16</v>
      </c>
      <c r="F76" s="22">
        <v>23.25661016949153</v>
      </c>
      <c r="G76" s="22">
        <f>F76*E76</f>
        <v>3.7210576271186451</v>
      </c>
      <c r="H76" s="107"/>
      <c r="I76" s="108"/>
      <c r="J76" s="20" t="s">
        <v>102</v>
      </c>
    </row>
    <row r="77" spans="1:10" customFormat="1" ht="16.2" x14ac:dyDescent="0.3">
      <c r="A77" s="46" t="s">
        <v>45</v>
      </c>
      <c r="B77" s="1">
        <v>4.5</v>
      </c>
      <c r="C77" s="113" t="s">
        <v>177</v>
      </c>
      <c r="D77" s="106" t="s">
        <v>17</v>
      </c>
      <c r="E77" s="22">
        <v>20</v>
      </c>
      <c r="F77" s="22">
        <v>3.6543813869437655E-2</v>
      </c>
      <c r="G77" s="22">
        <f t="shared" ref="G77" si="6">F77*E77</f>
        <v>0.73087627738875316</v>
      </c>
      <c r="H77" s="107"/>
      <c r="I77" s="108"/>
      <c r="J77" s="20" t="s">
        <v>102</v>
      </c>
    </row>
    <row r="78" spans="1:10" x14ac:dyDescent="0.3">
      <c r="A78" s="46" t="s">
        <v>45</v>
      </c>
      <c r="B78" s="4">
        <v>5</v>
      </c>
      <c r="C78" s="24" t="s">
        <v>116</v>
      </c>
      <c r="D78" s="1" t="s">
        <v>17</v>
      </c>
      <c r="E78" s="12">
        <v>1</v>
      </c>
      <c r="F78" s="26">
        <v>14.945392000000002</v>
      </c>
      <c r="G78" s="26">
        <f t="shared" si="5"/>
        <v>14.945392000000002</v>
      </c>
      <c r="H78" s="26"/>
      <c r="I78" s="26"/>
      <c r="J78" s="20" t="s">
        <v>103</v>
      </c>
    </row>
    <row r="79" spans="1:10" x14ac:dyDescent="0.3">
      <c r="A79" s="46" t="s">
        <v>45</v>
      </c>
      <c r="B79" s="1">
        <v>5.0999999999999996</v>
      </c>
      <c r="C79" s="14" t="s">
        <v>57</v>
      </c>
      <c r="D79" s="1" t="s">
        <v>17</v>
      </c>
      <c r="E79" s="27">
        <v>1</v>
      </c>
      <c r="F79" s="26">
        <v>11.205912093750026</v>
      </c>
      <c r="G79" s="26">
        <f t="shared" si="5"/>
        <v>11.205912093750026</v>
      </c>
      <c r="H79" s="26"/>
      <c r="I79" s="26"/>
      <c r="J79" s="20" t="s">
        <v>102</v>
      </c>
    </row>
    <row r="80" spans="1:10" x14ac:dyDescent="0.3">
      <c r="A80" s="46" t="s">
        <v>45</v>
      </c>
      <c r="B80" s="4">
        <v>6</v>
      </c>
      <c r="C80" s="24" t="s">
        <v>113</v>
      </c>
      <c r="D80" s="1" t="s">
        <v>42</v>
      </c>
      <c r="E80" s="12">
        <v>1.34E-4</v>
      </c>
      <c r="F80" s="26">
        <v>4822.9094883200005</v>
      </c>
      <c r="G80" s="26">
        <f t="shared" si="5"/>
        <v>0.64626987143488013</v>
      </c>
      <c r="H80" s="26"/>
      <c r="I80" s="26"/>
      <c r="J80" s="20" t="s">
        <v>103</v>
      </c>
    </row>
    <row r="81" spans="1:10" x14ac:dyDescent="0.3">
      <c r="A81" s="46" t="s">
        <v>45</v>
      </c>
      <c r="B81" s="1">
        <v>6.1</v>
      </c>
      <c r="C81" s="14" t="s">
        <v>58</v>
      </c>
      <c r="D81" s="1" t="s">
        <v>17</v>
      </c>
      <c r="E81" s="27">
        <v>1</v>
      </c>
      <c r="F81" s="26">
        <v>1.2394211351351361</v>
      </c>
      <c r="G81" s="26">
        <f t="shared" si="5"/>
        <v>1.2394211351351361</v>
      </c>
      <c r="H81" s="26"/>
      <c r="I81" s="26"/>
      <c r="J81" s="20" t="s">
        <v>102</v>
      </c>
    </row>
    <row r="82" spans="1:10" x14ac:dyDescent="0.3">
      <c r="A82" s="46" t="s">
        <v>45</v>
      </c>
      <c r="B82" s="4"/>
      <c r="C82" s="13" t="s">
        <v>27</v>
      </c>
      <c r="D82" s="4"/>
      <c r="E82" s="26"/>
      <c r="F82" s="26"/>
      <c r="G82" s="10">
        <f>SUM(G63:G81)</f>
        <v>489.14277447805983</v>
      </c>
      <c r="H82" s="10"/>
      <c r="I82" s="10"/>
      <c r="J82" s="10"/>
    </row>
    <row r="83" spans="1:10" x14ac:dyDescent="0.3">
      <c r="A83" s="46" t="s">
        <v>45</v>
      </c>
      <c r="B83" s="4"/>
      <c r="C83" s="14" t="s">
        <v>28</v>
      </c>
      <c r="D83" s="15">
        <v>0.03</v>
      </c>
      <c r="E83" s="26"/>
      <c r="F83" s="26"/>
      <c r="G83" s="26">
        <f>G82*3/100</f>
        <v>14.674283234341795</v>
      </c>
      <c r="H83" s="26"/>
      <c r="I83" s="26"/>
      <c r="J83" s="26"/>
    </row>
    <row r="84" spans="1:10" x14ac:dyDescent="0.3">
      <c r="A84" s="46" t="s">
        <v>45</v>
      </c>
      <c r="B84" s="4"/>
      <c r="C84" s="13" t="s">
        <v>29</v>
      </c>
      <c r="D84" s="4"/>
      <c r="E84" s="26"/>
      <c r="F84" s="26"/>
      <c r="G84" s="10">
        <f>SUM(G82:G83)</f>
        <v>503.81705771240161</v>
      </c>
      <c r="H84" s="10"/>
      <c r="I84" s="10"/>
      <c r="J84" s="10"/>
    </row>
    <row r="85" spans="1:10" x14ac:dyDescent="0.3">
      <c r="A85" s="46" t="s">
        <v>45</v>
      </c>
      <c r="B85" s="4"/>
      <c r="C85" s="14" t="s">
        <v>114</v>
      </c>
      <c r="D85" s="15">
        <v>0.18</v>
      </c>
      <c r="E85" s="26"/>
      <c r="F85" s="26"/>
      <c r="G85" s="26">
        <f>G84*18/100</f>
        <v>90.6870703882323</v>
      </c>
      <c r="H85" s="26"/>
      <c r="I85" s="26"/>
      <c r="J85" s="26"/>
    </row>
    <row r="86" spans="1:10" x14ac:dyDescent="0.3">
      <c r="A86" s="46" t="s">
        <v>45</v>
      </c>
      <c r="B86" s="4"/>
      <c r="C86" s="13" t="s">
        <v>31</v>
      </c>
      <c r="D86" s="4"/>
      <c r="E86" s="26"/>
      <c r="F86" s="26"/>
      <c r="G86" s="10">
        <f>SUM(G84:G85)</f>
        <v>594.50412810063392</v>
      </c>
      <c r="H86" s="10"/>
      <c r="I86" s="10"/>
      <c r="J86" s="10"/>
    </row>
    <row r="89" spans="1:10" x14ac:dyDescent="0.3">
      <c r="A89" s="81" t="s">
        <v>0</v>
      </c>
      <c r="B89" s="81" t="s">
        <v>1</v>
      </c>
    </row>
    <row r="90" spans="1:10" x14ac:dyDescent="0.3">
      <c r="A90" s="95" t="s">
        <v>45</v>
      </c>
      <c r="B90" s="95" t="s">
        <v>165</v>
      </c>
    </row>
    <row r="91" spans="1:10" x14ac:dyDescent="0.3">
      <c r="A91" s="130" t="s">
        <v>4</v>
      </c>
      <c r="B91" s="137" t="s">
        <v>5</v>
      </c>
      <c r="C91" s="129" t="s">
        <v>6</v>
      </c>
      <c r="D91" s="129" t="s">
        <v>7</v>
      </c>
      <c r="E91" s="129" t="s">
        <v>8</v>
      </c>
      <c r="F91" s="124" t="s">
        <v>9</v>
      </c>
      <c r="G91" s="124" t="s">
        <v>10</v>
      </c>
      <c r="H91" s="126" t="s">
        <v>98</v>
      </c>
      <c r="I91" s="126" t="s">
        <v>99</v>
      </c>
      <c r="J91" s="129" t="s">
        <v>11</v>
      </c>
    </row>
    <row r="92" spans="1:10" x14ac:dyDescent="0.3">
      <c r="A92" s="131"/>
      <c r="B92" s="138"/>
      <c r="C92" s="134"/>
      <c r="D92" s="134"/>
      <c r="E92" s="134"/>
      <c r="F92" s="125"/>
      <c r="G92" s="125"/>
      <c r="H92" s="127"/>
      <c r="I92" s="127"/>
      <c r="J92" s="134"/>
    </row>
    <row r="93" spans="1:10" x14ac:dyDescent="0.3">
      <c r="A93" s="46" t="s">
        <v>45</v>
      </c>
      <c r="B93" s="4">
        <v>1</v>
      </c>
      <c r="C93" s="24" t="s">
        <v>16</v>
      </c>
      <c r="D93" s="1" t="s">
        <v>17</v>
      </c>
      <c r="E93" s="12">
        <v>5</v>
      </c>
      <c r="F93" s="26">
        <v>6.006334400000001</v>
      </c>
      <c r="G93" s="26">
        <f>E93*F93</f>
        <v>30.031672000000004</v>
      </c>
      <c r="H93" s="26"/>
      <c r="I93" s="26"/>
      <c r="J93" s="20" t="s">
        <v>103</v>
      </c>
    </row>
    <row r="94" spans="1:10" x14ac:dyDescent="0.3">
      <c r="A94" s="46" t="s">
        <v>45</v>
      </c>
      <c r="B94" s="1">
        <v>1.1000000000000001</v>
      </c>
      <c r="C94" s="24" t="s">
        <v>53</v>
      </c>
      <c r="D94" s="1" t="s">
        <v>17</v>
      </c>
      <c r="E94" s="25">
        <v>2</v>
      </c>
      <c r="F94" s="26">
        <v>6.9792030000000009</v>
      </c>
      <c r="G94" s="26">
        <f t="shared" ref="G94:G111" si="7">E94*F94</f>
        <v>13.958406000000002</v>
      </c>
      <c r="H94" s="26"/>
      <c r="I94" s="26"/>
      <c r="J94" s="20" t="s">
        <v>102</v>
      </c>
    </row>
    <row r="95" spans="1:10" x14ac:dyDescent="0.3">
      <c r="A95" s="46" t="s">
        <v>45</v>
      </c>
      <c r="B95" s="1">
        <v>1.2</v>
      </c>
      <c r="C95" s="24" t="s">
        <v>54</v>
      </c>
      <c r="D95" s="1" t="s">
        <v>17</v>
      </c>
      <c r="E95" s="25">
        <v>2</v>
      </c>
      <c r="F95" s="26">
        <v>16.021605600000001</v>
      </c>
      <c r="G95" s="26">
        <f t="shared" si="7"/>
        <v>32.043211200000002</v>
      </c>
      <c r="H95" s="26"/>
      <c r="I95" s="26"/>
      <c r="J95" s="20" t="s">
        <v>102</v>
      </c>
    </row>
    <row r="96" spans="1:10" x14ac:dyDescent="0.3">
      <c r="A96" s="46" t="s">
        <v>45</v>
      </c>
      <c r="B96" s="1">
        <v>1.3</v>
      </c>
      <c r="C96" s="14" t="s">
        <v>107</v>
      </c>
      <c r="D96" s="1" t="s">
        <v>17</v>
      </c>
      <c r="E96" s="27">
        <v>1</v>
      </c>
      <c r="F96" s="26">
        <v>268.76400000000001</v>
      </c>
      <c r="G96" s="26">
        <f t="shared" si="7"/>
        <v>268.76400000000001</v>
      </c>
      <c r="H96" s="26"/>
      <c r="I96" s="26"/>
      <c r="J96" s="20" t="s">
        <v>102</v>
      </c>
    </row>
    <row r="97" spans="1:10" x14ac:dyDescent="0.3">
      <c r="A97" s="46" t="s">
        <v>45</v>
      </c>
      <c r="B97" s="1">
        <v>1.4</v>
      </c>
      <c r="C97" s="147" t="s">
        <v>211</v>
      </c>
      <c r="D97" s="1" t="s">
        <v>14</v>
      </c>
      <c r="E97" s="27">
        <v>1</v>
      </c>
      <c r="F97" s="26">
        <v>30</v>
      </c>
      <c r="G97" s="26">
        <f t="shared" si="7"/>
        <v>30</v>
      </c>
      <c r="H97" s="26"/>
      <c r="I97" s="26"/>
      <c r="J97" s="20" t="s">
        <v>103</v>
      </c>
    </row>
    <row r="98" spans="1:10" x14ac:dyDescent="0.3">
      <c r="A98" s="46" t="s">
        <v>45</v>
      </c>
      <c r="B98" s="4">
        <v>2</v>
      </c>
      <c r="C98" s="62" t="s">
        <v>108</v>
      </c>
      <c r="D98" s="1" t="s">
        <v>17</v>
      </c>
      <c r="E98" s="12">
        <v>1</v>
      </c>
      <c r="F98" s="26">
        <v>15.960824000000002</v>
      </c>
      <c r="G98" s="26">
        <f t="shared" si="7"/>
        <v>15.960824000000002</v>
      </c>
      <c r="H98" s="26"/>
      <c r="I98" s="26"/>
      <c r="J98" s="20" t="s">
        <v>103</v>
      </c>
    </row>
    <row r="99" spans="1:10" x14ac:dyDescent="0.3">
      <c r="A99" s="46" t="s">
        <v>45</v>
      </c>
      <c r="B99" s="1">
        <v>2.1</v>
      </c>
      <c r="C99" s="14" t="s">
        <v>125</v>
      </c>
      <c r="D99" s="1" t="s">
        <v>17</v>
      </c>
      <c r="E99" s="27">
        <v>1</v>
      </c>
      <c r="F99" s="26">
        <v>10.565478000000002</v>
      </c>
      <c r="G99" s="26">
        <f t="shared" si="7"/>
        <v>10.565478000000002</v>
      </c>
      <c r="H99" s="26"/>
      <c r="I99" s="26"/>
      <c r="J99" s="20" t="s">
        <v>102</v>
      </c>
    </row>
    <row r="100" spans="1:10" x14ac:dyDescent="0.3">
      <c r="A100" s="46" t="s">
        <v>45</v>
      </c>
      <c r="B100" s="4">
        <v>3</v>
      </c>
      <c r="C100" s="24" t="s">
        <v>111</v>
      </c>
      <c r="D100" s="1" t="s">
        <v>17</v>
      </c>
      <c r="E100" s="12">
        <v>1</v>
      </c>
      <c r="F100" s="26">
        <v>13.760410400000001</v>
      </c>
      <c r="G100" s="26">
        <f t="shared" si="7"/>
        <v>13.760410400000001</v>
      </c>
      <c r="H100" s="26"/>
      <c r="I100" s="26"/>
      <c r="J100" s="20" t="s">
        <v>103</v>
      </c>
    </row>
    <row r="101" spans="1:10" x14ac:dyDescent="0.3">
      <c r="A101" s="46" t="s">
        <v>45</v>
      </c>
      <c r="B101" s="1">
        <v>3.1</v>
      </c>
      <c r="C101" s="14" t="s">
        <v>55</v>
      </c>
      <c r="D101" s="1" t="s">
        <v>17</v>
      </c>
      <c r="E101" s="27">
        <v>1</v>
      </c>
      <c r="F101" s="26">
        <v>10.722579208436747</v>
      </c>
      <c r="G101" s="26">
        <f t="shared" si="7"/>
        <v>10.722579208436747</v>
      </c>
      <c r="H101" s="26"/>
      <c r="I101" s="26"/>
      <c r="J101" s="20" t="s">
        <v>102</v>
      </c>
    </row>
    <row r="102" spans="1:10" x14ac:dyDescent="0.3">
      <c r="A102" s="46" t="s">
        <v>45</v>
      </c>
      <c r="B102" s="4">
        <v>4</v>
      </c>
      <c r="C102" s="24" t="s">
        <v>123</v>
      </c>
      <c r="D102" s="1" t="s">
        <v>17</v>
      </c>
      <c r="E102" s="12">
        <v>1</v>
      </c>
      <c r="F102" s="26">
        <v>32.404416000000005</v>
      </c>
      <c r="G102" s="26">
        <f t="shared" si="7"/>
        <v>32.404416000000005</v>
      </c>
      <c r="H102" s="26"/>
      <c r="I102" s="26"/>
      <c r="J102" s="20" t="s">
        <v>103</v>
      </c>
    </row>
    <row r="103" spans="1:10" x14ac:dyDescent="0.3">
      <c r="A103" s="46" t="s">
        <v>45</v>
      </c>
      <c r="B103" s="40">
        <v>4.0999999999999996</v>
      </c>
      <c r="C103" s="31" t="s">
        <v>204</v>
      </c>
      <c r="D103" s="40" t="s">
        <v>17</v>
      </c>
      <c r="E103" s="41">
        <v>1</v>
      </c>
      <c r="F103" s="42">
        <v>240.75610762500008</v>
      </c>
      <c r="G103" s="42">
        <f t="shared" si="7"/>
        <v>240.75610762500008</v>
      </c>
      <c r="H103" s="42"/>
      <c r="I103" s="42"/>
      <c r="J103" s="42" t="s">
        <v>101</v>
      </c>
    </row>
    <row r="104" spans="1:10" x14ac:dyDescent="0.3">
      <c r="A104" s="46" t="s">
        <v>45</v>
      </c>
      <c r="B104" s="1">
        <v>4.2</v>
      </c>
      <c r="C104" s="14" t="s">
        <v>56</v>
      </c>
      <c r="D104" s="1" t="s">
        <v>17</v>
      </c>
      <c r="E104" s="27">
        <v>2</v>
      </c>
      <c r="F104" s="26">
        <v>4.7671470000000005</v>
      </c>
      <c r="G104" s="26">
        <f t="shared" si="7"/>
        <v>9.5342940000000009</v>
      </c>
      <c r="H104" s="26"/>
      <c r="I104" s="26"/>
      <c r="J104" s="20" t="s">
        <v>102</v>
      </c>
    </row>
    <row r="105" spans="1:10" customFormat="1" ht="16.2" x14ac:dyDescent="0.3">
      <c r="A105" s="46" t="s">
        <v>45</v>
      </c>
      <c r="B105" s="1">
        <v>4.3</v>
      </c>
      <c r="C105" s="113" t="s">
        <v>174</v>
      </c>
      <c r="D105" s="106" t="s">
        <v>14</v>
      </c>
      <c r="E105" s="22">
        <v>1.2</v>
      </c>
      <c r="F105" s="22">
        <v>2.0989367736692413</v>
      </c>
      <c r="G105" s="22">
        <f>F105*E105</f>
        <v>2.5187241284030892</v>
      </c>
      <c r="H105" s="107"/>
      <c r="I105" s="108"/>
      <c r="J105" s="20" t="s">
        <v>102</v>
      </c>
    </row>
    <row r="106" spans="1:10" customFormat="1" ht="16.2" x14ac:dyDescent="0.3">
      <c r="A106" s="46" t="s">
        <v>45</v>
      </c>
      <c r="B106" s="1">
        <v>4.4000000000000004</v>
      </c>
      <c r="C106" s="113" t="s">
        <v>175</v>
      </c>
      <c r="D106" s="106" t="s">
        <v>176</v>
      </c>
      <c r="E106" s="22">
        <v>0.16</v>
      </c>
      <c r="F106" s="22">
        <v>23.25661016949153</v>
      </c>
      <c r="G106" s="22">
        <f>F106*E106</f>
        <v>3.7210576271186451</v>
      </c>
      <c r="H106" s="107"/>
      <c r="I106" s="108"/>
      <c r="J106" s="20" t="s">
        <v>102</v>
      </c>
    </row>
    <row r="107" spans="1:10" customFormat="1" ht="16.2" x14ac:dyDescent="0.3">
      <c r="A107" s="46" t="s">
        <v>45</v>
      </c>
      <c r="B107" s="1">
        <v>4.5</v>
      </c>
      <c r="C107" s="113" t="s">
        <v>177</v>
      </c>
      <c r="D107" s="106" t="s">
        <v>17</v>
      </c>
      <c r="E107" s="22">
        <v>20</v>
      </c>
      <c r="F107" s="22">
        <v>3.6543813869437655E-2</v>
      </c>
      <c r="G107" s="22">
        <f t="shared" ref="G107" si="8">F107*E107</f>
        <v>0.73087627738875316</v>
      </c>
      <c r="H107" s="107"/>
      <c r="I107" s="108"/>
      <c r="J107" s="20" t="s">
        <v>102</v>
      </c>
    </row>
    <row r="108" spans="1:10" x14ac:dyDescent="0.3">
      <c r="A108" s="46" t="s">
        <v>45</v>
      </c>
      <c r="B108" s="4">
        <v>5</v>
      </c>
      <c r="C108" s="24" t="s">
        <v>116</v>
      </c>
      <c r="D108" s="1" t="s">
        <v>17</v>
      </c>
      <c r="E108" s="12">
        <v>1</v>
      </c>
      <c r="F108" s="26">
        <v>14.945392000000002</v>
      </c>
      <c r="G108" s="26">
        <f t="shared" si="7"/>
        <v>14.945392000000002</v>
      </c>
      <c r="H108" s="26"/>
      <c r="I108" s="26"/>
      <c r="J108" s="20" t="s">
        <v>103</v>
      </c>
    </row>
    <row r="109" spans="1:10" x14ac:dyDescent="0.3">
      <c r="A109" s="46" t="s">
        <v>45</v>
      </c>
      <c r="B109" s="1">
        <v>5.0999999999999996</v>
      </c>
      <c r="C109" s="14" t="s">
        <v>57</v>
      </c>
      <c r="D109" s="1" t="s">
        <v>17</v>
      </c>
      <c r="E109" s="27">
        <v>1</v>
      </c>
      <c r="F109" s="26">
        <v>11.205912093750026</v>
      </c>
      <c r="G109" s="26">
        <f t="shared" si="7"/>
        <v>11.205912093750026</v>
      </c>
      <c r="H109" s="26"/>
      <c r="I109" s="26"/>
      <c r="J109" s="20" t="s">
        <v>102</v>
      </c>
    </row>
    <row r="110" spans="1:10" x14ac:dyDescent="0.3">
      <c r="A110" s="46" t="s">
        <v>45</v>
      </c>
      <c r="B110" s="4">
        <v>6</v>
      </c>
      <c r="C110" s="24" t="s">
        <v>113</v>
      </c>
      <c r="D110" s="1" t="s">
        <v>42</v>
      </c>
      <c r="E110" s="12">
        <v>1.34E-4</v>
      </c>
      <c r="F110" s="26">
        <v>4822.9094883200005</v>
      </c>
      <c r="G110" s="26">
        <f t="shared" si="7"/>
        <v>0.64626987143488013</v>
      </c>
      <c r="H110" s="26"/>
      <c r="I110" s="26"/>
      <c r="J110" s="20" t="s">
        <v>103</v>
      </c>
    </row>
    <row r="111" spans="1:10" x14ac:dyDescent="0.3">
      <c r="A111" s="46" t="s">
        <v>45</v>
      </c>
      <c r="B111" s="1">
        <v>6.1</v>
      </c>
      <c r="C111" s="14" t="s">
        <v>58</v>
      </c>
      <c r="D111" s="1" t="s">
        <v>17</v>
      </c>
      <c r="E111" s="27">
        <v>1</v>
      </c>
      <c r="F111" s="26">
        <v>1.2394211351351361</v>
      </c>
      <c r="G111" s="26">
        <f t="shared" si="7"/>
        <v>1.2394211351351361</v>
      </c>
      <c r="H111" s="26"/>
      <c r="I111" s="26"/>
      <c r="J111" s="20" t="s">
        <v>102</v>
      </c>
    </row>
    <row r="112" spans="1:10" x14ac:dyDescent="0.3">
      <c r="A112" s="46" t="s">
        <v>45</v>
      </c>
      <c r="B112" s="4"/>
      <c r="C112" s="13" t="s">
        <v>27</v>
      </c>
      <c r="D112" s="4"/>
      <c r="E112" s="26"/>
      <c r="F112" s="26"/>
      <c r="G112" s="10">
        <f>SUM(G93:G111)</f>
        <v>743.50905156666738</v>
      </c>
      <c r="H112" s="10"/>
      <c r="I112" s="10"/>
      <c r="J112" s="10"/>
    </row>
    <row r="113" spans="1:10" x14ac:dyDescent="0.3">
      <c r="A113" s="46" t="s">
        <v>45</v>
      </c>
      <c r="B113" s="4"/>
      <c r="C113" s="14" t="s">
        <v>28</v>
      </c>
      <c r="D113" s="15">
        <v>0.03</v>
      </c>
      <c r="E113" s="26"/>
      <c r="F113" s="26"/>
      <c r="G113" s="26">
        <f>G112*3/100</f>
        <v>22.305271547000022</v>
      </c>
      <c r="H113" s="26"/>
      <c r="I113" s="26"/>
      <c r="J113" s="26"/>
    </row>
    <row r="114" spans="1:10" x14ac:dyDescent="0.3">
      <c r="A114" s="46" t="s">
        <v>45</v>
      </c>
      <c r="B114" s="4"/>
      <c r="C114" s="13" t="s">
        <v>29</v>
      </c>
      <c r="D114" s="4"/>
      <c r="E114" s="26"/>
      <c r="F114" s="26"/>
      <c r="G114" s="10">
        <f>SUM(G112:G113)</f>
        <v>765.81432311366746</v>
      </c>
      <c r="H114" s="10"/>
      <c r="I114" s="10"/>
      <c r="J114" s="10"/>
    </row>
    <row r="115" spans="1:10" x14ac:dyDescent="0.3">
      <c r="A115" s="46" t="s">
        <v>45</v>
      </c>
      <c r="B115" s="4"/>
      <c r="C115" s="14" t="s">
        <v>114</v>
      </c>
      <c r="D115" s="15">
        <v>0.18</v>
      </c>
      <c r="E115" s="26"/>
      <c r="F115" s="26"/>
      <c r="G115" s="26">
        <f>G114*18/100</f>
        <v>137.84657816046013</v>
      </c>
      <c r="H115" s="26"/>
      <c r="I115" s="26"/>
      <c r="J115" s="26"/>
    </row>
    <row r="116" spans="1:10" x14ac:dyDescent="0.3">
      <c r="A116" s="46" t="s">
        <v>45</v>
      </c>
      <c r="B116" s="4"/>
      <c r="C116" s="13" t="s">
        <v>31</v>
      </c>
      <c r="D116" s="4"/>
      <c r="E116" s="26"/>
      <c r="F116" s="26"/>
      <c r="G116" s="10">
        <f>SUM(G114:G115)</f>
        <v>903.66090127412758</v>
      </c>
      <c r="H116" s="10"/>
      <c r="I116" s="10"/>
      <c r="J116" s="10"/>
    </row>
    <row r="119" spans="1:10" x14ac:dyDescent="0.3">
      <c r="A119" s="81" t="s">
        <v>0</v>
      </c>
      <c r="B119" s="81" t="s">
        <v>1</v>
      </c>
    </row>
    <row r="120" spans="1:10" x14ac:dyDescent="0.3">
      <c r="A120" s="95" t="s">
        <v>59</v>
      </c>
      <c r="B120" s="97" t="s">
        <v>166</v>
      </c>
    </row>
    <row r="121" spans="1:10" ht="13.95" customHeight="1" x14ac:dyDescent="0.3">
      <c r="A121" s="130" t="s">
        <v>4</v>
      </c>
      <c r="B121" s="137" t="s">
        <v>5</v>
      </c>
      <c r="C121" s="129" t="s">
        <v>6</v>
      </c>
      <c r="D121" s="129" t="s">
        <v>7</v>
      </c>
      <c r="E121" s="129" t="s">
        <v>8</v>
      </c>
      <c r="F121" s="124" t="s">
        <v>9</v>
      </c>
      <c r="G121" s="124" t="s">
        <v>10</v>
      </c>
      <c r="H121" s="126" t="s">
        <v>98</v>
      </c>
      <c r="I121" s="126" t="s">
        <v>99</v>
      </c>
      <c r="J121" s="129" t="s">
        <v>11</v>
      </c>
    </row>
    <row r="122" spans="1:10" ht="40.200000000000003" customHeight="1" x14ac:dyDescent="0.3">
      <c r="A122" s="131"/>
      <c r="B122" s="138"/>
      <c r="C122" s="134"/>
      <c r="D122" s="134"/>
      <c r="E122" s="134"/>
      <c r="F122" s="125"/>
      <c r="G122" s="125"/>
      <c r="H122" s="127"/>
      <c r="I122" s="127"/>
      <c r="J122" s="134"/>
    </row>
    <row r="123" spans="1:10" x14ac:dyDescent="0.3">
      <c r="A123" s="46" t="s">
        <v>59</v>
      </c>
      <c r="B123" s="4">
        <v>1</v>
      </c>
      <c r="C123" s="24" t="s">
        <v>16</v>
      </c>
      <c r="D123" s="1" t="s">
        <v>17</v>
      </c>
      <c r="E123" s="12">
        <v>4</v>
      </c>
      <c r="F123" s="26">
        <v>6.006334400000001</v>
      </c>
      <c r="G123" s="26">
        <f t="shared" ref="G123:G141" si="9">E123*F123</f>
        <v>24.025337600000004</v>
      </c>
      <c r="H123" s="26"/>
      <c r="I123" s="26"/>
      <c r="J123" s="20" t="s">
        <v>103</v>
      </c>
    </row>
    <row r="124" spans="1:10" x14ac:dyDescent="0.3">
      <c r="A124" s="46" t="s">
        <v>59</v>
      </c>
      <c r="B124" s="1">
        <v>1.1000000000000001</v>
      </c>
      <c r="C124" s="24" t="s">
        <v>66</v>
      </c>
      <c r="D124" s="1" t="s">
        <v>17</v>
      </c>
      <c r="E124" s="25">
        <v>2</v>
      </c>
      <c r="F124" s="26">
        <v>7.2687779999999993</v>
      </c>
      <c r="G124" s="26">
        <f t="shared" si="9"/>
        <v>14.537555999999999</v>
      </c>
      <c r="H124" s="26"/>
      <c r="I124" s="26"/>
      <c r="J124" s="20" t="s">
        <v>102</v>
      </c>
    </row>
    <row r="125" spans="1:10" x14ac:dyDescent="0.3">
      <c r="A125" s="46" t="s">
        <v>59</v>
      </c>
      <c r="B125" s="1">
        <v>1.2</v>
      </c>
      <c r="C125" s="24" t="s">
        <v>67</v>
      </c>
      <c r="D125" s="1" t="s">
        <v>17</v>
      </c>
      <c r="E125" s="25">
        <v>2</v>
      </c>
      <c r="F125" s="26">
        <v>21.127837500000005</v>
      </c>
      <c r="G125" s="26">
        <f t="shared" si="9"/>
        <v>42.255675000000011</v>
      </c>
      <c r="H125" s="26"/>
      <c r="I125" s="26"/>
      <c r="J125" s="20" t="s">
        <v>102</v>
      </c>
    </row>
    <row r="126" spans="1:10" x14ac:dyDescent="0.3">
      <c r="A126" s="46" t="s">
        <v>59</v>
      </c>
      <c r="B126" s="1">
        <v>1.3</v>
      </c>
      <c r="C126" s="14" t="s">
        <v>49</v>
      </c>
      <c r="D126" s="1" t="s">
        <v>17</v>
      </c>
      <c r="E126" s="27">
        <v>1</v>
      </c>
      <c r="F126" s="26">
        <v>79.989405234859248</v>
      </c>
      <c r="G126" s="26">
        <f t="shared" si="9"/>
        <v>79.989405234859248</v>
      </c>
      <c r="H126" s="26"/>
      <c r="I126" s="26"/>
      <c r="J126" s="20" t="s">
        <v>102</v>
      </c>
    </row>
    <row r="127" spans="1:10" x14ac:dyDescent="0.3">
      <c r="A127" s="46" t="s">
        <v>59</v>
      </c>
      <c r="B127" s="1">
        <v>1.4</v>
      </c>
      <c r="C127" s="14" t="s">
        <v>118</v>
      </c>
      <c r="D127" s="1" t="s">
        <v>14</v>
      </c>
      <c r="E127" s="27">
        <v>1</v>
      </c>
      <c r="F127" s="26">
        <v>20</v>
      </c>
      <c r="G127" s="26">
        <f t="shared" si="9"/>
        <v>20</v>
      </c>
      <c r="H127" s="26"/>
      <c r="I127" s="26"/>
      <c r="J127" s="20" t="s">
        <v>103</v>
      </c>
    </row>
    <row r="128" spans="1:10" x14ac:dyDescent="0.3">
      <c r="A128" s="46" t="s">
        <v>59</v>
      </c>
      <c r="B128" s="4">
        <v>2</v>
      </c>
      <c r="C128" s="24" t="s">
        <v>108</v>
      </c>
      <c r="D128" s="1" t="s">
        <v>17</v>
      </c>
      <c r="E128" s="12">
        <v>1</v>
      </c>
      <c r="F128" s="26">
        <v>15.960824000000002</v>
      </c>
      <c r="G128" s="26">
        <f t="shared" si="9"/>
        <v>15.960824000000002</v>
      </c>
      <c r="H128" s="26"/>
      <c r="I128" s="26"/>
      <c r="J128" s="20" t="s">
        <v>103</v>
      </c>
    </row>
    <row r="129" spans="1:10" x14ac:dyDescent="0.3">
      <c r="A129" s="46" t="s">
        <v>59</v>
      </c>
      <c r="B129" s="1">
        <v>2.1</v>
      </c>
      <c r="C129" s="14" t="s">
        <v>129</v>
      </c>
      <c r="D129" s="1" t="s">
        <v>17</v>
      </c>
      <c r="E129" s="27">
        <v>1</v>
      </c>
      <c r="F129" s="26">
        <v>19.239559322033898</v>
      </c>
      <c r="G129" s="26">
        <f t="shared" si="9"/>
        <v>19.239559322033898</v>
      </c>
      <c r="H129" s="26"/>
      <c r="I129" s="26"/>
      <c r="J129" s="20" t="s">
        <v>102</v>
      </c>
    </row>
    <row r="130" spans="1:10" x14ac:dyDescent="0.3">
      <c r="A130" s="46" t="s">
        <v>59</v>
      </c>
      <c r="B130" s="4">
        <v>3</v>
      </c>
      <c r="C130" s="24" t="s">
        <v>122</v>
      </c>
      <c r="D130" s="1" t="s">
        <v>17</v>
      </c>
      <c r="E130" s="12">
        <v>1</v>
      </c>
      <c r="F130" s="26">
        <v>13.760410400000001</v>
      </c>
      <c r="G130" s="26">
        <f t="shared" si="9"/>
        <v>13.760410400000001</v>
      </c>
      <c r="H130" s="26"/>
      <c r="I130" s="26"/>
      <c r="J130" s="20" t="s">
        <v>103</v>
      </c>
    </row>
    <row r="131" spans="1:10" x14ac:dyDescent="0.3">
      <c r="A131" s="46" t="s">
        <v>59</v>
      </c>
      <c r="B131" s="1">
        <v>3.1</v>
      </c>
      <c r="C131" s="14" t="s">
        <v>68</v>
      </c>
      <c r="D131" s="1" t="s">
        <v>17</v>
      </c>
      <c r="E131" s="27">
        <v>1</v>
      </c>
      <c r="F131" s="26">
        <v>18.876957575277427</v>
      </c>
      <c r="G131" s="26">
        <f t="shared" si="9"/>
        <v>18.876957575277427</v>
      </c>
      <c r="H131" s="26"/>
      <c r="I131" s="26"/>
      <c r="J131" s="20" t="s">
        <v>102</v>
      </c>
    </row>
    <row r="132" spans="1:10" x14ac:dyDescent="0.3">
      <c r="A132" s="46" t="s">
        <v>59</v>
      </c>
      <c r="B132" s="4">
        <v>4</v>
      </c>
      <c r="C132" s="24" t="s">
        <v>22</v>
      </c>
      <c r="D132" s="1" t="s">
        <v>17</v>
      </c>
      <c r="E132" s="12">
        <v>1</v>
      </c>
      <c r="F132" s="26">
        <v>32.404416000000005</v>
      </c>
      <c r="G132" s="26">
        <f t="shared" si="9"/>
        <v>32.404416000000005</v>
      </c>
      <c r="H132" s="26"/>
      <c r="I132" s="26"/>
      <c r="J132" s="20" t="s">
        <v>103</v>
      </c>
    </row>
    <row r="133" spans="1:10" x14ac:dyDescent="0.3">
      <c r="A133" s="46" t="s">
        <v>59</v>
      </c>
      <c r="B133" s="40">
        <v>4.0999999999999996</v>
      </c>
      <c r="C133" s="31" t="s">
        <v>205</v>
      </c>
      <c r="D133" s="40" t="s">
        <v>17</v>
      </c>
      <c r="E133" s="41">
        <v>1</v>
      </c>
      <c r="F133" s="42">
        <v>336.94186680000001</v>
      </c>
      <c r="G133" s="42">
        <f t="shared" si="9"/>
        <v>336.94186680000001</v>
      </c>
      <c r="H133" s="26"/>
      <c r="I133" s="26"/>
      <c r="J133" s="42" t="s">
        <v>101</v>
      </c>
    </row>
    <row r="134" spans="1:10" x14ac:dyDescent="0.3">
      <c r="A134" s="46" t="s">
        <v>59</v>
      </c>
      <c r="B134" s="1">
        <v>4.2</v>
      </c>
      <c r="C134" s="14" t="s">
        <v>64</v>
      </c>
      <c r="D134" s="1" t="s">
        <v>17</v>
      </c>
      <c r="E134" s="27">
        <v>2</v>
      </c>
      <c r="F134" s="26">
        <v>12.012711479999998</v>
      </c>
      <c r="G134" s="26">
        <f t="shared" si="9"/>
        <v>24.025422959999997</v>
      </c>
      <c r="H134" s="26"/>
      <c r="I134" s="26"/>
      <c r="J134" s="20" t="s">
        <v>102</v>
      </c>
    </row>
    <row r="135" spans="1:10" customFormat="1" ht="16.2" x14ac:dyDescent="0.3">
      <c r="A135" s="46" t="s">
        <v>59</v>
      </c>
      <c r="B135" s="1">
        <v>4.3</v>
      </c>
      <c r="C135" s="113" t="s">
        <v>174</v>
      </c>
      <c r="D135" s="106" t="s">
        <v>14</v>
      </c>
      <c r="E135" s="22">
        <v>1.5</v>
      </c>
      <c r="F135" s="22">
        <v>2.0989367736692413</v>
      </c>
      <c r="G135" s="22">
        <f>F135*E135</f>
        <v>3.1484051605038621</v>
      </c>
      <c r="H135" s="107"/>
      <c r="I135" s="108"/>
      <c r="J135" s="20" t="s">
        <v>102</v>
      </c>
    </row>
    <row r="136" spans="1:10" customFormat="1" ht="16.2" x14ac:dyDescent="0.3">
      <c r="A136" s="46" t="s">
        <v>59</v>
      </c>
      <c r="B136" s="1">
        <v>4.4000000000000004</v>
      </c>
      <c r="C136" s="113" t="s">
        <v>175</v>
      </c>
      <c r="D136" s="106" t="s">
        <v>176</v>
      </c>
      <c r="E136" s="22">
        <v>0.215</v>
      </c>
      <c r="F136" s="22">
        <v>23.25661016949153</v>
      </c>
      <c r="G136" s="22">
        <f>F136*E136</f>
        <v>5.0001711864406788</v>
      </c>
      <c r="H136" s="107"/>
      <c r="I136" s="108"/>
      <c r="J136" s="20" t="s">
        <v>102</v>
      </c>
    </row>
    <row r="137" spans="1:10" customFormat="1" ht="16.2" x14ac:dyDescent="0.3">
      <c r="A137" s="46" t="s">
        <v>59</v>
      </c>
      <c r="B137" s="1">
        <v>4.5</v>
      </c>
      <c r="C137" s="113" t="s">
        <v>177</v>
      </c>
      <c r="D137" s="106" t="s">
        <v>17</v>
      </c>
      <c r="E137" s="22">
        <v>20</v>
      </c>
      <c r="F137" s="22">
        <v>3.6543813869437655E-2</v>
      </c>
      <c r="G137" s="22">
        <f t="shared" ref="G137" si="10">F137*E137</f>
        <v>0.73087627738875316</v>
      </c>
      <c r="H137" s="107"/>
      <c r="I137" s="108"/>
      <c r="J137" s="20" t="s">
        <v>102</v>
      </c>
    </row>
    <row r="138" spans="1:10" x14ac:dyDescent="0.3">
      <c r="A138" s="46" t="s">
        <v>59</v>
      </c>
      <c r="B138" s="4">
        <v>5</v>
      </c>
      <c r="C138" s="24" t="s">
        <v>25</v>
      </c>
      <c r="D138" s="1" t="s">
        <v>17</v>
      </c>
      <c r="E138" s="12">
        <v>1</v>
      </c>
      <c r="F138" s="26">
        <v>14.945392000000002</v>
      </c>
      <c r="G138" s="26">
        <f t="shared" si="9"/>
        <v>14.945392000000002</v>
      </c>
      <c r="H138" s="26"/>
      <c r="I138" s="26"/>
      <c r="J138" s="20" t="s">
        <v>103</v>
      </c>
    </row>
    <row r="139" spans="1:10" x14ac:dyDescent="0.3">
      <c r="A139" s="46" t="s">
        <v>59</v>
      </c>
      <c r="B139" s="1">
        <v>5.0999999999999996</v>
      </c>
      <c r="C139" s="14" t="s">
        <v>69</v>
      </c>
      <c r="D139" s="1" t="s">
        <v>17</v>
      </c>
      <c r="E139" s="27">
        <v>1</v>
      </c>
      <c r="F139" s="26">
        <v>14.787926999999987</v>
      </c>
      <c r="G139" s="26">
        <f t="shared" si="9"/>
        <v>14.787926999999987</v>
      </c>
      <c r="H139" s="26"/>
      <c r="I139" s="26"/>
      <c r="J139" s="20" t="s">
        <v>102</v>
      </c>
    </row>
    <row r="140" spans="1:10" x14ac:dyDescent="0.3">
      <c r="A140" s="46" t="s">
        <v>59</v>
      </c>
      <c r="B140" s="4">
        <v>6</v>
      </c>
      <c r="C140" s="24" t="s">
        <v>41</v>
      </c>
      <c r="D140" s="1" t="s">
        <v>42</v>
      </c>
      <c r="E140" s="12">
        <v>2.43E-4</v>
      </c>
      <c r="F140" s="26">
        <v>4822.9094883200005</v>
      </c>
      <c r="G140" s="26">
        <f t="shared" si="9"/>
        <v>1.1719670056617602</v>
      </c>
      <c r="H140" s="26"/>
      <c r="I140" s="26"/>
      <c r="J140" s="20" t="s">
        <v>103</v>
      </c>
    </row>
    <row r="141" spans="1:10" x14ac:dyDescent="0.3">
      <c r="A141" s="46" t="s">
        <v>59</v>
      </c>
      <c r="B141" s="1">
        <v>6.1</v>
      </c>
      <c r="C141" s="14" t="s">
        <v>70</v>
      </c>
      <c r="D141" s="1" t="s">
        <v>17</v>
      </c>
      <c r="E141" s="27">
        <v>1</v>
      </c>
      <c r="F141" s="26">
        <v>1.6380563294117636</v>
      </c>
      <c r="G141" s="26">
        <f t="shared" si="9"/>
        <v>1.6380563294117636</v>
      </c>
      <c r="H141" s="26"/>
      <c r="I141" s="26"/>
      <c r="J141" s="20" t="s">
        <v>102</v>
      </c>
    </row>
    <row r="142" spans="1:10" x14ac:dyDescent="0.3">
      <c r="A142" s="46" t="s">
        <v>59</v>
      </c>
      <c r="B142" s="4"/>
      <c r="C142" s="13" t="s">
        <v>27</v>
      </c>
      <c r="D142" s="4"/>
      <c r="E142" s="26"/>
      <c r="F142" s="26"/>
      <c r="G142" s="10">
        <f>SUM(G123:G141)</f>
        <v>683.44022585157734</v>
      </c>
      <c r="H142" s="10"/>
      <c r="I142" s="10"/>
      <c r="J142" s="10"/>
    </row>
    <row r="143" spans="1:10" x14ac:dyDescent="0.3">
      <c r="A143" s="46" t="s">
        <v>59</v>
      </c>
      <c r="B143" s="4"/>
      <c r="C143" s="14" t="s">
        <v>28</v>
      </c>
      <c r="D143" s="15">
        <v>0.03</v>
      </c>
      <c r="E143" s="26"/>
      <c r="F143" s="26"/>
      <c r="G143" s="26">
        <f>G142*3/100</f>
        <v>20.503206775547319</v>
      </c>
      <c r="H143" s="26"/>
      <c r="I143" s="26"/>
      <c r="J143" s="26"/>
    </row>
    <row r="144" spans="1:10" x14ac:dyDescent="0.3">
      <c r="A144" s="46" t="s">
        <v>59</v>
      </c>
      <c r="B144" s="4"/>
      <c r="C144" s="13" t="s">
        <v>29</v>
      </c>
      <c r="D144" s="4"/>
      <c r="E144" s="26"/>
      <c r="F144" s="26"/>
      <c r="G144" s="10">
        <f>SUM(G142:G143)</f>
        <v>703.94343262712471</v>
      </c>
      <c r="H144" s="10"/>
      <c r="I144" s="10"/>
      <c r="J144" s="10"/>
    </row>
    <row r="145" spans="1:10" x14ac:dyDescent="0.3">
      <c r="A145" s="46" t="s">
        <v>59</v>
      </c>
      <c r="B145" s="4"/>
      <c r="C145" s="14" t="s">
        <v>114</v>
      </c>
      <c r="D145" s="15">
        <v>0.18</v>
      </c>
      <c r="E145" s="26"/>
      <c r="F145" s="26"/>
      <c r="G145" s="26">
        <f>G144*18/100</f>
        <v>126.70981787288245</v>
      </c>
      <c r="H145" s="26"/>
      <c r="I145" s="26"/>
      <c r="J145" s="26"/>
    </row>
    <row r="146" spans="1:10" x14ac:dyDescent="0.3">
      <c r="A146" s="46" t="s">
        <v>59</v>
      </c>
      <c r="B146" s="4"/>
      <c r="C146" s="13" t="s">
        <v>31</v>
      </c>
      <c r="D146" s="4"/>
      <c r="E146" s="26"/>
      <c r="F146" s="26"/>
      <c r="G146" s="10">
        <f>SUM(G144:G145)</f>
        <v>830.65325050000718</v>
      </c>
      <c r="H146" s="10"/>
      <c r="I146" s="10"/>
      <c r="J146" s="10"/>
    </row>
    <row r="149" spans="1:10" x14ac:dyDescent="0.3">
      <c r="A149" s="81" t="s">
        <v>0</v>
      </c>
      <c r="B149" s="81" t="s">
        <v>1</v>
      </c>
    </row>
    <row r="150" spans="1:10" x14ac:dyDescent="0.3">
      <c r="A150" s="99" t="s">
        <v>71</v>
      </c>
      <c r="B150" s="99" t="s">
        <v>167</v>
      </c>
    </row>
    <row r="151" spans="1:10" ht="13.95" customHeight="1" x14ac:dyDescent="0.3">
      <c r="A151" s="130" t="s">
        <v>4</v>
      </c>
      <c r="B151" s="137" t="s">
        <v>5</v>
      </c>
      <c r="C151" s="129" t="s">
        <v>6</v>
      </c>
      <c r="D151" s="129" t="s">
        <v>7</v>
      </c>
      <c r="E151" s="129" t="s">
        <v>8</v>
      </c>
      <c r="F151" s="124" t="s">
        <v>9</v>
      </c>
      <c r="G151" s="124" t="s">
        <v>10</v>
      </c>
      <c r="H151" s="126" t="s">
        <v>98</v>
      </c>
      <c r="I151" s="126" t="s">
        <v>99</v>
      </c>
      <c r="J151" s="129" t="s">
        <v>11</v>
      </c>
    </row>
    <row r="152" spans="1:10" ht="31.95" customHeight="1" x14ac:dyDescent="0.3">
      <c r="A152" s="130"/>
      <c r="B152" s="137"/>
      <c r="C152" s="129"/>
      <c r="D152" s="129"/>
      <c r="E152" s="129"/>
      <c r="F152" s="124"/>
      <c r="G152" s="124"/>
      <c r="H152" s="126"/>
      <c r="I152" s="126"/>
      <c r="J152" s="129"/>
    </row>
    <row r="153" spans="1:10" x14ac:dyDescent="0.3">
      <c r="A153" s="46" t="s">
        <v>71</v>
      </c>
      <c r="B153" s="4">
        <v>1</v>
      </c>
      <c r="C153" s="24" t="s">
        <v>16</v>
      </c>
      <c r="D153" s="1" t="s">
        <v>17</v>
      </c>
      <c r="E153" s="12">
        <v>5</v>
      </c>
      <c r="F153" s="26">
        <v>6.006334400000001</v>
      </c>
      <c r="G153" s="26">
        <f>E153*F153</f>
        <v>30.031672000000004</v>
      </c>
      <c r="H153" s="26"/>
      <c r="I153" s="26"/>
      <c r="J153" s="20" t="s">
        <v>103</v>
      </c>
    </row>
    <row r="154" spans="1:10" x14ac:dyDescent="0.3">
      <c r="A154" s="46" t="s">
        <v>71</v>
      </c>
      <c r="B154" s="1">
        <v>1.1000000000000001</v>
      </c>
      <c r="C154" s="24" t="s">
        <v>78</v>
      </c>
      <c r="D154" s="1" t="s">
        <v>17</v>
      </c>
      <c r="E154" s="25">
        <v>2</v>
      </c>
      <c r="F154" s="26">
        <v>8.6164155000000004</v>
      </c>
      <c r="G154" s="26">
        <f t="shared" ref="G154:G171" si="11">E154*F154</f>
        <v>17.232831000000001</v>
      </c>
      <c r="H154" s="26"/>
      <c r="I154" s="26"/>
      <c r="J154" s="20" t="s">
        <v>102</v>
      </c>
    </row>
    <row r="155" spans="1:10" x14ac:dyDescent="0.3">
      <c r="A155" s="46" t="s">
        <v>71</v>
      </c>
      <c r="B155" s="1">
        <v>1.2</v>
      </c>
      <c r="C155" s="24" t="s">
        <v>79</v>
      </c>
      <c r="D155" s="1" t="s">
        <v>17</v>
      </c>
      <c r="E155" s="25">
        <v>2</v>
      </c>
      <c r="F155" s="26">
        <v>39.642372000000002</v>
      </c>
      <c r="G155" s="26">
        <f t="shared" si="11"/>
        <v>79.284744000000003</v>
      </c>
      <c r="H155" s="26"/>
      <c r="I155" s="26"/>
      <c r="J155" s="20" t="s">
        <v>102</v>
      </c>
    </row>
    <row r="156" spans="1:10" x14ac:dyDescent="0.3">
      <c r="A156" s="46" t="s">
        <v>71</v>
      </c>
      <c r="B156" s="1">
        <v>1.4</v>
      </c>
      <c r="C156" s="24" t="s">
        <v>49</v>
      </c>
      <c r="D156" s="1" t="s">
        <v>17</v>
      </c>
      <c r="E156" s="25">
        <v>1</v>
      </c>
      <c r="F156" s="26">
        <v>79.989405234859248</v>
      </c>
      <c r="G156" s="26">
        <f t="shared" si="11"/>
        <v>79.989405234859248</v>
      </c>
      <c r="H156" s="26"/>
      <c r="I156" s="26"/>
      <c r="J156" s="20" t="s">
        <v>102</v>
      </c>
    </row>
    <row r="157" spans="1:10" x14ac:dyDescent="0.3">
      <c r="A157" s="46" t="s">
        <v>71</v>
      </c>
      <c r="B157" s="1">
        <v>1.5</v>
      </c>
      <c r="C157" s="14" t="s">
        <v>118</v>
      </c>
      <c r="D157" s="1" t="s">
        <v>14</v>
      </c>
      <c r="E157" s="27">
        <v>1</v>
      </c>
      <c r="F157" s="26">
        <v>20</v>
      </c>
      <c r="G157" s="26"/>
      <c r="H157" s="26"/>
      <c r="I157" s="26"/>
      <c r="J157" s="20" t="s">
        <v>103</v>
      </c>
    </row>
    <row r="158" spans="1:10" x14ac:dyDescent="0.3">
      <c r="A158" s="46" t="s">
        <v>71</v>
      </c>
      <c r="B158" s="4">
        <v>2</v>
      </c>
      <c r="C158" s="24" t="s">
        <v>108</v>
      </c>
      <c r="D158" s="1" t="s">
        <v>17</v>
      </c>
      <c r="E158" s="12">
        <v>1</v>
      </c>
      <c r="F158" s="26">
        <v>15.960824000000002</v>
      </c>
      <c r="G158" s="26">
        <f t="shared" si="11"/>
        <v>15.960824000000002</v>
      </c>
      <c r="H158" s="26"/>
      <c r="I158" s="26"/>
      <c r="J158" s="20" t="s">
        <v>103</v>
      </c>
    </row>
    <row r="159" spans="1:10" x14ac:dyDescent="0.3">
      <c r="A159" s="46" t="s">
        <v>71</v>
      </c>
      <c r="B159" s="1">
        <v>2.1</v>
      </c>
      <c r="C159" s="24" t="s">
        <v>130</v>
      </c>
      <c r="D159" s="1" t="s">
        <v>17</v>
      </c>
      <c r="E159" s="25">
        <v>1</v>
      </c>
      <c r="F159" s="26">
        <v>19.239559322033898</v>
      </c>
      <c r="G159" s="26">
        <f t="shared" si="11"/>
        <v>19.239559322033898</v>
      </c>
      <c r="H159" s="26"/>
      <c r="I159" s="26"/>
      <c r="J159" s="20" t="s">
        <v>102</v>
      </c>
    </row>
    <row r="160" spans="1:10" x14ac:dyDescent="0.3">
      <c r="A160" s="46" t="s">
        <v>71</v>
      </c>
      <c r="B160" s="4">
        <v>3</v>
      </c>
      <c r="C160" s="24" t="s">
        <v>111</v>
      </c>
      <c r="D160" s="1" t="s">
        <v>17</v>
      </c>
      <c r="E160" s="12">
        <v>1</v>
      </c>
      <c r="F160" s="26">
        <v>13.760410400000001</v>
      </c>
      <c r="G160" s="26">
        <f t="shared" si="11"/>
        <v>13.760410400000001</v>
      </c>
      <c r="H160" s="26"/>
      <c r="I160" s="26"/>
      <c r="J160" s="20" t="s">
        <v>103</v>
      </c>
    </row>
    <row r="161" spans="1:10" x14ac:dyDescent="0.3">
      <c r="A161" s="46" t="s">
        <v>71</v>
      </c>
      <c r="B161" s="1">
        <v>3.1</v>
      </c>
      <c r="C161" s="14" t="s">
        <v>75</v>
      </c>
      <c r="D161" s="1" t="s">
        <v>17</v>
      </c>
      <c r="E161" s="27">
        <v>1</v>
      </c>
      <c r="F161" s="26">
        <v>23.290358142857144</v>
      </c>
      <c r="G161" s="26">
        <f t="shared" si="11"/>
        <v>23.290358142857144</v>
      </c>
      <c r="H161" s="26"/>
      <c r="I161" s="26"/>
      <c r="J161" s="20" t="s">
        <v>102</v>
      </c>
    </row>
    <row r="162" spans="1:10" x14ac:dyDescent="0.3">
      <c r="A162" s="46" t="s">
        <v>71</v>
      </c>
      <c r="B162" s="4">
        <v>4</v>
      </c>
      <c r="C162" s="24" t="s">
        <v>123</v>
      </c>
      <c r="D162" s="1" t="s">
        <v>17</v>
      </c>
      <c r="E162" s="12">
        <v>1</v>
      </c>
      <c r="F162" s="26">
        <v>32.404416000000005</v>
      </c>
      <c r="G162" s="26">
        <f t="shared" si="11"/>
        <v>32.404416000000005</v>
      </c>
      <c r="H162" s="26"/>
      <c r="I162" s="26"/>
      <c r="J162" s="20" t="s">
        <v>103</v>
      </c>
    </row>
    <row r="163" spans="1:10" x14ac:dyDescent="0.3">
      <c r="A163" s="46" t="s">
        <v>71</v>
      </c>
      <c r="B163" s="40">
        <v>4.0999999999999996</v>
      </c>
      <c r="C163" s="31" t="s">
        <v>206</v>
      </c>
      <c r="D163" s="40" t="s">
        <v>17</v>
      </c>
      <c r="E163" s="41">
        <v>1</v>
      </c>
      <c r="F163" s="42">
        <v>355.47157800000008</v>
      </c>
      <c r="G163" s="42">
        <f t="shared" si="11"/>
        <v>355.47157800000008</v>
      </c>
      <c r="H163" s="26"/>
      <c r="I163" s="26"/>
      <c r="J163" s="42" t="s">
        <v>101</v>
      </c>
    </row>
    <row r="164" spans="1:10" x14ac:dyDescent="0.3">
      <c r="A164" s="46" t="s">
        <v>71</v>
      </c>
      <c r="B164" s="1">
        <v>4.2</v>
      </c>
      <c r="C164" s="14" t="s">
        <v>76</v>
      </c>
      <c r="D164" s="1" t="s">
        <v>17</v>
      </c>
      <c r="E164" s="27">
        <v>2</v>
      </c>
      <c r="F164" s="26">
        <v>16.424500771084347</v>
      </c>
      <c r="G164" s="26">
        <f t="shared" si="11"/>
        <v>32.849001542168693</v>
      </c>
      <c r="H164" s="26"/>
      <c r="I164" s="26"/>
      <c r="J164" s="20" t="s">
        <v>102</v>
      </c>
    </row>
    <row r="165" spans="1:10" customFormat="1" ht="16.2" x14ac:dyDescent="0.3">
      <c r="A165" s="46" t="s">
        <v>71</v>
      </c>
      <c r="B165" s="1">
        <v>4.3</v>
      </c>
      <c r="C165" s="113" t="s">
        <v>174</v>
      </c>
      <c r="D165" s="106" t="s">
        <v>14</v>
      </c>
      <c r="E165" s="22">
        <v>1.5</v>
      </c>
      <c r="F165" s="22">
        <v>2.0989367736692413</v>
      </c>
      <c r="G165" s="22">
        <f>F165*E165</f>
        <v>3.1484051605038621</v>
      </c>
      <c r="H165" s="107"/>
      <c r="I165" s="108"/>
      <c r="J165" s="20" t="s">
        <v>102</v>
      </c>
    </row>
    <row r="166" spans="1:10" customFormat="1" ht="16.2" x14ac:dyDescent="0.3">
      <c r="A166" s="46" t="s">
        <v>71</v>
      </c>
      <c r="B166" s="1">
        <v>4.4000000000000004</v>
      </c>
      <c r="C166" s="113" t="s">
        <v>175</v>
      </c>
      <c r="D166" s="106" t="s">
        <v>176</v>
      </c>
      <c r="E166" s="22">
        <v>0.215</v>
      </c>
      <c r="F166" s="22">
        <v>23.25661016949153</v>
      </c>
      <c r="G166" s="22">
        <f>F166*E166</f>
        <v>5.0001711864406788</v>
      </c>
      <c r="H166" s="107"/>
      <c r="I166" s="108"/>
      <c r="J166" s="20" t="s">
        <v>102</v>
      </c>
    </row>
    <row r="167" spans="1:10" customFormat="1" ht="16.2" x14ac:dyDescent="0.3">
      <c r="A167" s="46" t="s">
        <v>71</v>
      </c>
      <c r="B167" s="1">
        <v>4.5</v>
      </c>
      <c r="C167" s="113" t="s">
        <v>177</v>
      </c>
      <c r="D167" s="106" t="s">
        <v>17</v>
      </c>
      <c r="E167" s="22">
        <v>20</v>
      </c>
      <c r="F167" s="22">
        <v>3.6543813869437655E-2</v>
      </c>
      <c r="G167" s="22">
        <f t="shared" ref="G167" si="12">F167*E167</f>
        <v>0.73087627738875316</v>
      </c>
      <c r="H167" s="107"/>
      <c r="I167" s="108"/>
      <c r="J167" s="20" t="s">
        <v>102</v>
      </c>
    </row>
    <row r="168" spans="1:10" x14ac:dyDescent="0.3">
      <c r="A168" s="46" t="s">
        <v>71</v>
      </c>
      <c r="B168" s="4">
        <v>5</v>
      </c>
      <c r="C168" s="24" t="s">
        <v>110</v>
      </c>
      <c r="D168" s="1" t="s">
        <v>17</v>
      </c>
      <c r="E168" s="12">
        <v>1</v>
      </c>
      <c r="F168" s="26">
        <v>14.945392000000002</v>
      </c>
      <c r="G168" s="26">
        <f t="shared" si="11"/>
        <v>14.945392000000002</v>
      </c>
      <c r="H168" s="26"/>
      <c r="I168" s="26"/>
      <c r="J168" s="20" t="s">
        <v>103</v>
      </c>
    </row>
    <row r="169" spans="1:10" x14ac:dyDescent="0.3">
      <c r="A169" s="46" t="s">
        <v>71</v>
      </c>
      <c r="B169" s="1">
        <v>5.0999999999999996</v>
      </c>
      <c r="C169" s="14" t="s">
        <v>80</v>
      </c>
      <c r="D169" s="1" t="s">
        <v>17</v>
      </c>
      <c r="E169" s="27">
        <v>1</v>
      </c>
      <c r="F169" s="26">
        <v>21.176210511627914</v>
      </c>
      <c r="G169" s="26">
        <f t="shared" si="11"/>
        <v>21.176210511627914</v>
      </c>
      <c r="H169" s="26"/>
      <c r="I169" s="26"/>
      <c r="J169" s="20" t="s">
        <v>102</v>
      </c>
    </row>
    <row r="170" spans="1:10" x14ac:dyDescent="0.3">
      <c r="A170" s="46" t="s">
        <v>71</v>
      </c>
      <c r="B170" s="4">
        <v>6</v>
      </c>
      <c r="C170" s="24" t="s">
        <v>117</v>
      </c>
      <c r="D170" s="1" t="s">
        <v>42</v>
      </c>
      <c r="E170" s="12">
        <v>4.6300000000000003E-4</v>
      </c>
      <c r="F170" s="26">
        <v>4822.9094883200005</v>
      </c>
      <c r="G170" s="26">
        <f t="shared" si="11"/>
        <v>2.2330070930921604</v>
      </c>
      <c r="H170" s="26"/>
      <c r="I170" s="26"/>
      <c r="J170" s="20" t="s">
        <v>103</v>
      </c>
    </row>
    <row r="171" spans="1:10" x14ac:dyDescent="0.3">
      <c r="A171" s="46" t="s">
        <v>71</v>
      </c>
      <c r="B171" s="1">
        <v>6.1</v>
      </c>
      <c r="C171" s="14" t="s">
        <v>77</v>
      </c>
      <c r="D171" s="1" t="s">
        <v>17</v>
      </c>
      <c r="E171" s="27">
        <v>1</v>
      </c>
      <c r="F171" s="26">
        <v>2.9512204615384623</v>
      </c>
      <c r="G171" s="26">
        <f t="shared" si="11"/>
        <v>2.9512204615384623</v>
      </c>
      <c r="H171" s="26"/>
      <c r="I171" s="26"/>
      <c r="J171" s="20" t="s">
        <v>102</v>
      </c>
    </row>
    <row r="172" spans="1:10" x14ac:dyDescent="0.3">
      <c r="A172" s="46" t="s">
        <v>71</v>
      </c>
      <c r="B172" s="4"/>
      <c r="C172" s="13" t="s">
        <v>27</v>
      </c>
      <c r="D172" s="4"/>
      <c r="E172" s="26"/>
      <c r="F172" s="26"/>
      <c r="G172" s="10">
        <f>SUM(G153:G171)</f>
        <v>749.70008233251099</v>
      </c>
      <c r="H172" s="10"/>
      <c r="I172" s="10"/>
      <c r="J172" s="10"/>
    </row>
    <row r="173" spans="1:10" x14ac:dyDescent="0.3">
      <c r="A173" s="46" t="s">
        <v>71</v>
      </c>
      <c r="B173" s="4"/>
      <c r="C173" s="14" t="s">
        <v>28</v>
      </c>
      <c r="D173" s="15">
        <v>0.03</v>
      </c>
      <c r="E173" s="26"/>
      <c r="F173" s="26"/>
      <c r="G173" s="26">
        <f>G172*3/100</f>
        <v>22.491002469975328</v>
      </c>
      <c r="H173" s="26"/>
      <c r="I173" s="26"/>
      <c r="J173" s="26"/>
    </row>
    <row r="174" spans="1:10" x14ac:dyDescent="0.3">
      <c r="A174" s="46" t="s">
        <v>71</v>
      </c>
      <c r="B174" s="4"/>
      <c r="C174" s="13" t="s">
        <v>29</v>
      </c>
      <c r="D174" s="4"/>
      <c r="E174" s="26"/>
      <c r="F174" s="26"/>
      <c r="G174" s="10">
        <f>SUM(G172:G173)</f>
        <v>772.19108480248633</v>
      </c>
      <c r="H174" s="10"/>
      <c r="I174" s="10"/>
      <c r="J174" s="10"/>
    </row>
    <row r="175" spans="1:10" x14ac:dyDescent="0.3">
      <c r="A175" s="46" t="s">
        <v>71</v>
      </c>
      <c r="B175" s="4"/>
      <c r="C175" s="14" t="s">
        <v>114</v>
      </c>
      <c r="D175" s="15">
        <v>0.18</v>
      </c>
      <c r="E175" s="26"/>
      <c r="F175" s="26"/>
      <c r="G175" s="26">
        <f>G174*18/100</f>
        <v>138.99439526444755</v>
      </c>
      <c r="H175" s="26"/>
      <c r="I175" s="26"/>
      <c r="J175" s="26"/>
    </row>
    <row r="176" spans="1:10" x14ac:dyDescent="0.3">
      <c r="A176" s="46" t="s">
        <v>71</v>
      </c>
      <c r="B176" s="4"/>
      <c r="C176" s="13" t="s">
        <v>31</v>
      </c>
      <c r="D176" s="4"/>
      <c r="E176" s="26"/>
      <c r="F176" s="26"/>
      <c r="G176" s="10">
        <f>SUM(G174:G175)</f>
        <v>911.18548006693391</v>
      </c>
      <c r="H176" s="10"/>
      <c r="I176" s="10"/>
      <c r="J176" s="10"/>
    </row>
    <row r="179" spans="1:10" x14ac:dyDescent="0.3">
      <c r="A179" s="78" t="s">
        <v>0</v>
      </c>
      <c r="B179" s="78" t="s">
        <v>1</v>
      </c>
    </row>
    <row r="180" spans="1:10" x14ac:dyDescent="0.3">
      <c r="A180" s="98" t="s">
        <v>89</v>
      </c>
      <c r="B180" s="98" t="s">
        <v>168</v>
      </c>
    </row>
    <row r="181" spans="1:10" ht="13.95" customHeight="1" x14ac:dyDescent="0.3">
      <c r="A181" s="130" t="s">
        <v>4</v>
      </c>
      <c r="B181" s="137" t="s">
        <v>5</v>
      </c>
      <c r="C181" s="129" t="s">
        <v>6</v>
      </c>
      <c r="D181" s="129" t="s">
        <v>7</v>
      </c>
      <c r="E181" s="129" t="s">
        <v>8</v>
      </c>
      <c r="F181" s="124" t="s">
        <v>9</v>
      </c>
      <c r="G181" s="124" t="s">
        <v>10</v>
      </c>
      <c r="H181" s="126" t="s">
        <v>98</v>
      </c>
      <c r="I181" s="126" t="s">
        <v>99</v>
      </c>
      <c r="J181" s="129" t="s">
        <v>11</v>
      </c>
    </row>
    <row r="182" spans="1:10" ht="33" customHeight="1" x14ac:dyDescent="0.3">
      <c r="A182" s="130"/>
      <c r="B182" s="137"/>
      <c r="C182" s="129"/>
      <c r="D182" s="129"/>
      <c r="E182" s="129"/>
      <c r="F182" s="124"/>
      <c r="G182" s="124"/>
      <c r="H182" s="126"/>
      <c r="I182" s="126"/>
      <c r="J182" s="129"/>
    </row>
    <row r="183" spans="1:10" x14ac:dyDescent="0.3">
      <c r="A183" s="46" t="s">
        <v>81</v>
      </c>
      <c r="B183" s="4">
        <v>1</v>
      </c>
      <c r="C183" s="24" t="s">
        <v>16</v>
      </c>
      <c r="D183" s="1" t="s">
        <v>17</v>
      </c>
      <c r="E183" s="12">
        <v>4</v>
      </c>
      <c r="F183" s="26">
        <v>6.006334400000001</v>
      </c>
      <c r="G183" s="26">
        <f>E183*F183</f>
        <v>24.025337600000004</v>
      </c>
      <c r="H183" s="26"/>
      <c r="I183" s="26"/>
      <c r="J183" s="20" t="s">
        <v>103</v>
      </c>
    </row>
    <row r="184" spans="1:10" x14ac:dyDescent="0.3">
      <c r="A184" s="46" t="s">
        <v>81</v>
      </c>
      <c r="B184" s="1">
        <v>1.1000000000000001</v>
      </c>
      <c r="C184" s="24" t="s">
        <v>90</v>
      </c>
      <c r="D184" s="1" t="s">
        <v>17</v>
      </c>
      <c r="E184" s="25">
        <v>2</v>
      </c>
      <c r="F184" s="26">
        <v>8.6164155000000004</v>
      </c>
      <c r="G184" s="26">
        <f t="shared" ref="G184:G198" si="13">E184*F184</f>
        <v>17.232831000000001</v>
      </c>
      <c r="H184" s="26"/>
      <c r="I184" s="26"/>
      <c r="J184" s="20" t="s">
        <v>102</v>
      </c>
    </row>
    <row r="185" spans="1:10" x14ac:dyDescent="0.3">
      <c r="A185" s="46" t="s">
        <v>81</v>
      </c>
      <c r="B185" s="1">
        <v>1.2</v>
      </c>
      <c r="C185" s="24" t="s">
        <v>91</v>
      </c>
      <c r="D185" s="1" t="s">
        <v>17</v>
      </c>
      <c r="E185" s="25">
        <v>2</v>
      </c>
      <c r="F185" s="26">
        <v>39.642372000000002</v>
      </c>
      <c r="G185" s="26">
        <f t="shared" si="13"/>
        <v>79.284744000000003</v>
      </c>
      <c r="H185" s="26"/>
      <c r="I185" s="26"/>
      <c r="J185" s="20" t="s">
        <v>102</v>
      </c>
    </row>
    <row r="186" spans="1:10" x14ac:dyDescent="0.3">
      <c r="A186" s="46" t="s">
        <v>81</v>
      </c>
      <c r="B186" s="4">
        <v>2</v>
      </c>
      <c r="C186" s="24" t="s">
        <v>108</v>
      </c>
      <c r="D186" s="1" t="s">
        <v>17</v>
      </c>
      <c r="E186" s="12">
        <v>1</v>
      </c>
      <c r="F186" s="26">
        <v>15.960824000000002</v>
      </c>
      <c r="G186" s="26">
        <f t="shared" si="13"/>
        <v>15.960824000000002</v>
      </c>
      <c r="H186" s="26"/>
      <c r="I186" s="26"/>
      <c r="J186" s="20" t="s">
        <v>103</v>
      </c>
    </row>
    <row r="187" spans="1:10" x14ac:dyDescent="0.3">
      <c r="A187" s="46" t="s">
        <v>81</v>
      </c>
      <c r="B187" s="1">
        <v>2.1</v>
      </c>
      <c r="C187" s="14" t="s">
        <v>135</v>
      </c>
      <c r="D187" s="1" t="s">
        <v>17</v>
      </c>
      <c r="E187" s="27">
        <v>1</v>
      </c>
      <c r="F187" s="26">
        <v>36.99915254237289</v>
      </c>
      <c r="G187" s="26">
        <f t="shared" si="13"/>
        <v>36.99915254237289</v>
      </c>
      <c r="H187" s="26"/>
      <c r="I187" s="26"/>
      <c r="J187" s="20" t="s">
        <v>102</v>
      </c>
    </row>
    <row r="188" spans="1:10" x14ac:dyDescent="0.3">
      <c r="A188" s="46" t="s">
        <v>81</v>
      </c>
      <c r="B188" s="4">
        <v>3</v>
      </c>
      <c r="C188" s="24" t="s">
        <v>122</v>
      </c>
      <c r="D188" s="1" t="s">
        <v>17</v>
      </c>
      <c r="E188" s="12">
        <v>1</v>
      </c>
      <c r="F188" s="26">
        <v>13.760410400000001</v>
      </c>
      <c r="G188" s="26">
        <f t="shared" si="13"/>
        <v>13.760410400000001</v>
      </c>
      <c r="H188" s="26"/>
      <c r="I188" s="26"/>
      <c r="J188" s="20" t="s">
        <v>103</v>
      </c>
    </row>
    <row r="189" spans="1:10" x14ac:dyDescent="0.3">
      <c r="A189" s="46" t="s">
        <v>81</v>
      </c>
      <c r="B189" s="1">
        <v>3.1</v>
      </c>
      <c r="C189" s="14" t="s">
        <v>85</v>
      </c>
      <c r="D189" s="1" t="s">
        <v>17</v>
      </c>
      <c r="E189" s="27">
        <v>1</v>
      </c>
      <c r="F189" s="26">
        <v>35.802791639999988</v>
      </c>
      <c r="G189" s="26">
        <f t="shared" si="13"/>
        <v>35.802791639999988</v>
      </c>
      <c r="H189" s="26"/>
      <c r="I189" s="26"/>
      <c r="J189" s="20" t="s">
        <v>102</v>
      </c>
    </row>
    <row r="190" spans="1:10" x14ac:dyDescent="0.3">
      <c r="A190" s="46" t="s">
        <v>81</v>
      </c>
      <c r="B190" s="4">
        <v>4</v>
      </c>
      <c r="C190" s="24" t="s">
        <v>115</v>
      </c>
      <c r="D190" s="1" t="s">
        <v>17</v>
      </c>
      <c r="E190" s="12">
        <v>1</v>
      </c>
      <c r="F190" s="26">
        <v>32.404416000000005</v>
      </c>
      <c r="G190" s="26">
        <f t="shared" si="13"/>
        <v>32.404416000000005</v>
      </c>
      <c r="H190" s="26"/>
      <c r="I190" s="26"/>
      <c r="J190" s="20" t="s">
        <v>103</v>
      </c>
    </row>
    <row r="191" spans="1:10" x14ac:dyDescent="0.3">
      <c r="A191" s="46" t="s">
        <v>81</v>
      </c>
      <c r="B191" s="40">
        <v>4.0999999999999996</v>
      </c>
      <c r="C191" s="31" t="s">
        <v>207</v>
      </c>
      <c r="D191" s="40" t="s">
        <v>17</v>
      </c>
      <c r="E191" s="41">
        <v>1</v>
      </c>
      <c r="F191" s="42">
        <v>470.61907200000007</v>
      </c>
      <c r="G191" s="42">
        <f t="shared" si="13"/>
        <v>470.61907200000007</v>
      </c>
      <c r="H191" s="26"/>
      <c r="I191" s="26"/>
      <c r="J191" s="42" t="s">
        <v>101</v>
      </c>
    </row>
    <row r="192" spans="1:10" x14ac:dyDescent="0.3">
      <c r="A192" s="46" t="s">
        <v>81</v>
      </c>
      <c r="B192" s="1">
        <v>4.2</v>
      </c>
      <c r="C192" s="14" t="s">
        <v>86</v>
      </c>
      <c r="D192" s="1" t="s">
        <v>17</v>
      </c>
      <c r="E192" s="27">
        <v>2</v>
      </c>
      <c r="F192" s="26">
        <v>31.443327837209306</v>
      </c>
      <c r="G192" s="26">
        <f t="shared" si="13"/>
        <v>62.886655674418613</v>
      </c>
      <c r="H192" s="26"/>
      <c r="I192" s="26"/>
      <c r="J192" s="20" t="s">
        <v>102</v>
      </c>
    </row>
    <row r="193" spans="1:10" x14ac:dyDescent="0.3">
      <c r="A193" s="46" t="s">
        <v>81</v>
      </c>
      <c r="B193" s="4">
        <v>5</v>
      </c>
      <c r="C193" s="24" t="s">
        <v>110</v>
      </c>
      <c r="D193" s="1" t="s">
        <v>17</v>
      </c>
      <c r="E193" s="12">
        <v>1</v>
      </c>
      <c r="F193" s="26">
        <v>14.945392000000002</v>
      </c>
      <c r="G193" s="26">
        <f t="shared" si="13"/>
        <v>14.945392000000002</v>
      </c>
      <c r="H193" s="26"/>
      <c r="I193" s="26"/>
      <c r="J193" s="20" t="s">
        <v>103</v>
      </c>
    </row>
    <row r="194" spans="1:10" x14ac:dyDescent="0.3">
      <c r="A194" s="46" t="s">
        <v>81</v>
      </c>
      <c r="B194" s="1">
        <v>5.0999999999999996</v>
      </c>
      <c r="C194" s="14" t="s">
        <v>87</v>
      </c>
      <c r="D194" s="1" t="s">
        <v>17</v>
      </c>
      <c r="E194" s="27">
        <v>1</v>
      </c>
      <c r="F194" s="26">
        <v>32.78639189189186</v>
      </c>
      <c r="G194" s="26">
        <f t="shared" si="13"/>
        <v>32.78639189189186</v>
      </c>
      <c r="H194" s="26"/>
      <c r="I194" s="26"/>
      <c r="J194" s="20" t="s">
        <v>102</v>
      </c>
    </row>
    <row r="195" spans="1:10" x14ac:dyDescent="0.3">
      <c r="A195" s="46" t="s">
        <v>81</v>
      </c>
      <c r="B195" s="4">
        <v>6</v>
      </c>
      <c r="C195" s="24" t="s">
        <v>117</v>
      </c>
      <c r="D195" s="1" t="s">
        <v>42</v>
      </c>
      <c r="E195" s="12">
        <v>4.6300000000000003E-4</v>
      </c>
      <c r="F195" s="26">
        <v>4822.9094883200005</v>
      </c>
      <c r="G195" s="26">
        <f t="shared" si="13"/>
        <v>2.2330070930921604</v>
      </c>
      <c r="H195" s="26"/>
      <c r="I195" s="26"/>
      <c r="J195" s="20" t="s">
        <v>103</v>
      </c>
    </row>
    <row r="196" spans="1:10" x14ac:dyDescent="0.3">
      <c r="A196" s="46" t="s">
        <v>81</v>
      </c>
      <c r="B196" s="1">
        <v>6.1</v>
      </c>
      <c r="C196" s="14" t="s">
        <v>88</v>
      </c>
      <c r="D196" s="1" t="s">
        <v>17</v>
      </c>
      <c r="E196" s="27">
        <v>1</v>
      </c>
      <c r="F196" s="26">
        <v>4.1400549473684229</v>
      </c>
      <c r="G196" s="26">
        <f t="shared" si="13"/>
        <v>4.1400549473684229</v>
      </c>
      <c r="H196" s="26"/>
      <c r="I196" s="26"/>
      <c r="J196" s="20" t="s">
        <v>102</v>
      </c>
    </row>
    <row r="197" spans="1:10" x14ac:dyDescent="0.3">
      <c r="A197" s="46" t="s">
        <v>81</v>
      </c>
      <c r="B197" s="4">
        <v>7</v>
      </c>
      <c r="C197" s="24" t="s">
        <v>136</v>
      </c>
      <c r="D197" s="1" t="s">
        <v>137</v>
      </c>
      <c r="E197" s="12">
        <v>0.22500000000000001</v>
      </c>
      <c r="F197" s="26">
        <v>13.584560000000002</v>
      </c>
      <c r="G197" s="26">
        <f t="shared" si="13"/>
        <v>3.0565260000000003</v>
      </c>
      <c r="H197" s="26"/>
      <c r="I197" s="26"/>
      <c r="J197" s="20" t="s">
        <v>103</v>
      </c>
    </row>
    <row r="198" spans="1:10" x14ac:dyDescent="0.3">
      <c r="A198" s="46" t="s">
        <v>81</v>
      </c>
      <c r="B198" s="1">
        <v>7.1</v>
      </c>
      <c r="C198" s="14" t="s">
        <v>150</v>
      </c>
      <c r="D198" s="1" t="s">
        <v>137</v>
      </c>
      <c r="E198" s="27">
        <v>0.25874999999999998</v>
      </c>
      <c r="F198" s="26">
        <v>32.432400000000008</v>
      </c>
      <c r="G198" s="26">
        <f t="shared" si="13"/>
        <v>8.3918835000000023</v>
      </c>
      <c r="H198" s="26"/>
      <c r="I198" s="26"/>
      <c r="J198" s="20" t="s">
        <v>102</v>
      </c>
    </row>
    <row r="199" spans="1:10" ht="82.8" x14ac:dyDescent="0.3">
      <c r="A199" s="46" t="s">
        <v>81</v>
      </c>
      <c r="B199" s="77">
        <v>8</v>
      </c>
      <c r="C199" s="8" t="s">
        <v>140</v>
      </c>
      <c r="D199" s="68" t="s">
        <v>141</v>
      </c>
      <c r="E199" s="69">
        <v>1</v>
      </c>
      <c r="F199" s="70">
        <v>132.78210656480002</v>
      </c>
      <c r="G199" s="26">
        <f t="shared" ref="G199:G203" si="14">E199*F199</f>
        <v>132.78210656480002</v>
      </c>
      <c r="H199" s="26"/>
      <c r="I199" s="26"/>
      <c r="J199" s="20" t="s">
        <v>103</v>
      </c>
    </row>
    <row r="200" spans="1:10" x14ac:dyDescent="0.3">
      <c r="A200" s="46" t="s">
        <v>81</v>
      </c>
      <c r="B200" s="71" t="s">
        <v>138</v>
      </c>
      <c r="C200" s="72" t="s">
        <v>143</v>
      </c>
      <c r="D200" s="73" t="s">
        <v>17</v>
      </c>
      <c r="E200" s="21">
        <v>1</v>
      </c>
      <c r="F200" s="70">
        <v>106.02900000000002</v>
      </c>
      <c r="G200" s="26">
        <f t="shared" si="14"/>
        <v>106.02900000000002</v>
      </c>
      <c r="H200" s="26"/>
      <c r="I200" s="26"/>
      <c r="J200" s="20" t="s">
        <v>102</v>
      </c>
    </row>
    <row r="201" spans="1:10" x14ac:dyDescent="0.3">
      <c r="A201" s="46" t="s">
        <v>81</v>
      </c>
      <c r="B201" s="71" t="s">
        <v>151</v>
      </c>
      <c r="C201" s="74" t="s">
        <v>145</v>
      </c>
      <c r="D201" s="73" t="s">
        <v>17</v>
      </c>
      <c r="E201" s="21">
        <v>1</v>
      </c>
      <c r="F201" s="70">
        <v>141.49258200000006</v>
      </c>
      <c r="G201" s="26">
        <f t="shared" si="14"/>
        <v>141.49258200000006</v>
      </c>
      <c r="H201" s="26"/>
      <c r="I201" s="26"/>
      <c r="J201" s="20" t="s">
        <v>102</v>
      </c>
    </row>
    <row r="202" spans="1:10" ht="18" customHeight="1" x14ac:dyDescent="0.3">
      <c r="A202" s="46" t="s">
        <v>81</v>
      </c>
      <c r="B202" s="71" t="s">
        <v>152</v>
      </c>
      <c r="C202" s="72" t="s">
        <v>147</v>
      </c>
      <c r="D202" s="73" t="s">
        <v>17</v>
      </c>
      <c r="E202" s="21">
        <v>1</v>
      </c>
      <c r="F202" s="70">
        <v>127.93334400000002</v>
      </c>
      <c r="G202" s="26">
        <f t="shared" si="14"/>
        <v>127.93334400000002</v>
      </c>
      <c r="H202" s="26"/>
      <c r="I202" s="26"/>
      <c r="J202" s="20" t="s">
        <v>102</v>
      </c>
    </row>
    <row r="203" spans="1:10" x14ac:dyDescent="0.3">
      <c r="A203" s="46" t="s">
        <v>81</v>
      </c>
      <c r="B203" s="71" t="s">
        <v>153</v>
      </c>
      <c r="C203" s="8" t="s">
        <v>149</v>
      </c>
      <c r="D203" s="19" t="s">
        <v>17</v>
      </c>
      <c r="E203" s="21">
        <v>1</v>
      </c>
      <c r="F203" s="70">
        <v>315.82476610169499</v>
      </c>
      <c r="G203" s="26">
        <f t="shared" si="14"/>
        <v>315.82476610169499</v>
      </c>
      <c r="H203" s="26"/>
      <c r="I203" s="26"/>
      <c r="J203" s="20" t="s">
        <v>102</v>
      </c>
    </row>
    <row r="204" spans="1:10" x14ac:dyDescent="0.3">
      <c r="A204" s="46" t="s">
        <v>81</v>
      </c>
      <c r="B204" s="4"/>
      <c r="C204" s="13" t="s">
        <v>27</v>
      </c>
      <c r="D204" s="4"/>
      <c r="E204" s="26"/>
      <c r="F204" s="26"/>
      <c r="G204" s="10">
        <f>SUM(G183:G203)</f>
        <v>1678.5912889556389</v>
      </c>
      <c r="H204" s="10"/>
      <c r="I204" s="10"/>
      <c r="J204" s="10"/>
    </row>
    <row r="205" spans="1:10" x14ac:dyDescent="0.3">
      <c r="A205" s="46" t="s">
        <v>81</v>
      </c>
      <c r="B205" s="4"/>
      <c r="C205" s="14" t="s">
        <v>28</v>
      </c>
      <c r="D205" s="15">
        <v>0.03</v>
      </c>
      <c r="E205" s="26"/>
      <c r="F205" s="26"/>
      <c r="G205" s="26">
        <f>G204*3/100</f>
        <v>50.357738668669171</v>
      </c>
      <c r="H205" s="26"/>
      <c r="I205" s="26"/>
      <c r="J205" s="26"/>
    </row>
    <row r="206" spans="1:10" x14ac:dyDescent="0.3">
      <c r="A206" s="46" t="s">
        <v>81</v>
      </c>
      <c r="B206" s="4"/>
      <c r="C206" s="13" t="s">
        <v>29</v>
      </c>
      <c r="D206" s="4"/>
      <c r="E206" s="26"/>
      <c r="F206" s="26"/>
      <c r="G206" s="10">
        <f>SUM(G204:G205)</f>
        <v>1728.949027624308</v>
      </c>
      <c r="H206" s="10"/>
      <c r="I206" s="10"/>
      <c r="J206" s="10"/>
    </row>
    <row r="207" spans="1:10" x14ac:dyDescent="0.3">
      <c r="A207" s="46" t="s">
        <v>81</v>
      </c>
      <c r="B207" s="4"/>
      <c r="C207" s="14" t="s">
        <v>114</v>
      </c>
      <c r="D207" s="15">
        <v>0.18</v>
      </c>
      <c r="E207" s="26"/>
      <c r="F207" s="26"/>
      <c r="G207" s="26">
        <f>G206*18/100</f>
        <v>311.21082497237546</v>
      </c>
      <c r="H207" s="26"/>
      <c r="I207" s="26"/>
      <c r="J207" s="26"/>
    </row>
    <row r="208" spans="1:10" x14ac:dyDescent="0.3">
      <c r="A208" s="46" t="s">
        <v>81</v>
      </c>
      <c r="B208" s="4"/>
      <c r="C208" s="13" t="s">
        <v>31</v>
      </c>
      <c r="D208" s="4"/>
      <c r="E208" s="26"/>
      <c r="F208" s="26"/>
      <c r="G208" s="10">
        <f>SUM(G206:G207)</f>
        <v>2040.1598525966833</v>
      </c>
      <c r="H208" s="10"/>
      <c r="I208" s="10"/>
      <c r="J208" s="10"/>
    </row>
  </sheetData>
  <mergeCells count="70">
    <mergeCell ref="J91:J92"/>
    <mergeCell ref="C91:C92"/>
    <mergeCell ref="D91:D92"/>
    <mergeCell ref="E91:E92"/>
    <mergeCell ref="F91:F92"/>
    <mergeCell ref="G91:G92"/>
    <mergeCell ref="J61:J62"/>
    <mergeCell ref="J121:J122"/>
    <mergeCell ref="J181:J182"/>
    <mergeCell ref="J151:J152"/>
    <mergeCell ref="A31:A32"/>
    <mergeCell ref="B31:B32"/>
    <mergeCell ref="C31:C32"/>
    <mergeCell ref="D31:D32"/>
    <mergeCell ref="E31:E32"/>
    <mergeCell ref="F31:F32"/>
    <mergeCell ref="G31:G32"/>
    <mergeCell ref="H31:H32"/>
    <mergeCell ref="I31:I32"/>
    <mergeCell ref="J31:J32"/>
    <mergeCell ref="A91:A92"/>
    <mergeCell ref="B91:B92"/>
    <mergeCell ref="H151:H152"/>
    <mergeCell ref="I151:I152"/>
    <mergeCell ref="H181:H182"/>
    <mergeCell ref="I181:I182"/>
    <mergeCell ref="I3:I4"/>
    <mergeCell ref="H61:H62"/>
    <mergeCell ref="I61:I62"/>
    <mergeCell ref="H121:H122"/>
    <mergeCell ref="I121:I122"/>
    <mergeCell ref="H91:H92"/>
    <mergeCell ref="I91:I92"/>
    <mergeCell ref="F3:F4"/>
    <mergeCell ref="G3:G4"/>
    <mergeCell ref="H3:H4"/>
    <mergeCell ref="J3:J4"/>
    <mergeCell ref="A61:A62"/>
    <mergeCell ref="B61:B62"/>
    <mergeCell ref="C61:C62"/>
    <mergeCell ref="D61:D62"/>
    <mergeCell ref="E61:E62"/>
    <mergeCell ref="F61:F62"/>
    <mergeCell ref="G61:G62"/>
    <mergeCell ref="A3:A4"/>
    <mergeCell ref="B3:B4"/>
    <mergeCell ref="C3:C4"/>
    <mergeCell ref="D3:D4"/>
    <mergeCell ref="E3:E4"/>
    <mergeCell ref="F121:F122"/>
    <mergeCell ref="G121:G122"/>
    <mergeCell ref="A151:A152"/>
    <mergeCell ref="B151:B152"/>
    <mergeCell ref="C151:C152"/>
    <mergeCell ref="D151:D152"/>
    <mergeCell ref="E151:E152"/>
    <mergeCell ref="F151:F152"/>
    <mergeCell ref="G151:G152"/>
    <mergeCell ref="A121:A122"/>
    <mergeCell ref="B121:B122"/>
    <mergeCell ref="C121:C122"/>
    <mergeCell ref="D121:D122"/>
    <mergeCell ref="E121:E122"/>
    <mergeCell ref="F181:F182"/>
    <mergeCell ref="G181:G182"/>
    <mergeCell ref="A181:A182"/>
    <mergeCell ref="B181:B182"/>
    <mergeCell ref="C181:C182"/>
    <mergeCell ref="D181:D182"/>
    <mergeCell ref="E181:E182"/>
  </mergeCells>
  <pageMargins left="0.7" right="0.7" top="0.75" bottom="0.75" header="0.3" footer="0.3"/>
  <ignoredErrors>
    <ignoredError sqref="G20:G26 G78:G84 G138:G144 G168:G174 G57:G60 G119:G120 G28 G1:G8 G61:G63 G86:G87 G121:G125 G146:G150 G151:G156 G181:G183 G199:G206 G176:G180 G210:G1048576 G208:G209 G12:G16 G69:G74 G129:G134 G161:G164" unlockedFormula="1"/>
    <ignoredError sqref="G27 G85 G145 G175 G207" formula="1" unlockedFormula="1"/>
    <ignoredError sqref="G55 G115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593486-ACCE-4BFC-A7B4-F574361D3F85}">
  <sheetPr>
    <tabColor rgb="FF00B0F0"/>
  </sheetPr>
  <dimension ref="A1:AD185"/>
  <sheetViews>
    <sheetView topLeftCell="A56" workbookViewId="0">
      <selection activeCell="C173" sqref="C173"/>
    </sheetView>
  </sheetViews>
  <sheetFormatPr defaultColWidth="8.88671875" defaultRowHeight="13.8" x14ac:dyDescent="0.3"/>
  <cols>
    <col min="1" max="1" width="16.44140625" style="51" bestFit="1" customWidth="1"/>
    <col min="2" max="2" width="9.33203125" style="29" bestFit="1" customWidth="1"/>
    <col min="3" max="3" width="70" style="17" customWidth="1"/>
    <col min="4" max="4" width="13.109375" style="17" customWidth="1"/>
    <col min="5" max="5" width="14.5546875" style="17" customWidth="1"/>
    <col min="6" max="6" width="14.33203125" style="39" customWidth="1"/>
    <col min="7" max="7" width="16" style="39" customWidth="1"/>
    <col min="8" max="9" width="16" style="17" customWidth="1"/>
    <col min="10" max="10" width="31.6640625" style="17" customWidth="1"/>
    <col min="11" max="21" width="8.88671875" style="17"/>
    <col min="22" max="22" width="9" style="17" bestFit="1" customWidth="1"/>
    <col min="23" max="23" width="8.88671875" style="17"/>
    <col min="24" max="24" width="9" style="17" bestFit="1" customWidth="1"/>
    <col min="25" max="25" width="9.44140625" style="17" bestFit="1" customWidth="1"/>
    <col min="26" max="27" width="9" style="17" bestFit="1" customWidth="1"/>
    <col min="28" max="16384" width="8.88671875" style="17"/>
  </cols>
  <sheetData>
    <row r="1" spans="1:10" x14ac:dyDescent="0.3">
      <c r="A1" s="81" t="s">
        <v>0</v>
      </c>
      <c r="B1" s="100" t="s">
        <v>1</v>
      </c>
    </row>
    <row r="2" spans="1:10" x14ac:dyDescent="0.3">
      <c r="A2" s="95" t="s">
        <v>2</v>
      </c>
      <c r="B2" s="101" t="s">
        <v>169</v>
      </c>
    </row>
    <row r="3" spans="1:10" ht="15" customHeight="1" x14ac:dyDescent="0.3">
      <c r="A3" s="130" t="s">
        <v>4</v>
      </c>
      <c r="B3" s="137" t="s">
        <v>5</v>
      </c>
      <c r="C3" s="129" t="s">
        <v>6</v>
      </c>
      <c r="D3" s="129" t="s">
        <v>7</v>
      </c>
      <c r="E3" s="129" t="s">
        <v>8</v>
      </c>
      <c r="F3" s="124" t="s">
        <v>9</v>
      </c>
      <c r="G3" s="124" t="s">
        <v>10</v>
      </c>
      <c r="H3" s="126" t="s">
        <v>98</v>
      </c>
      <c r="I3" s="126" t="s">
        <v>99</v>
      </c>
      <c r="J3" s="129" t="s">
        <v>11</v>
      </c>
    </row>
    <row r="4" spans="1:10" ht="31.95" customHeight="1" x14ac:dyDescent="0.3">
      <c r="A4" s="130"/>
      <c r="B4" s="138"/>
      <c r="C4" s="134"/>
      <c r="D4" s="134"/>
      <c r="E4" s="134"/>
      <c r="F4" s="125"/>
      <c r="G4" s="124"/>
      <c r="H4" s="126"/>
      <c r="I4" s="126"/>
      <c r="J4" s="129"/>
    </row>
    <row r="5" spans="1:10" ht="15" customHeight="1" x14ac:dyDescent="0.3">
      <c r="A5" s="56" t="s">
        <v>2</v>
      </c>
      <c r="B5" s="4">
        <v>1</v>
      </c>
      <c r="C5" s="24" t="s">
        <v>118</v>
      </c>
      <c r="D5" s="1" t="s">
        <v>17</v>
      </c>
      <c r="E5" s="12">
        <v>1</v>
      </c>
      <c r="F5" s="26">
        <v>6.006334400000001</v>
      </c>
      <c r="G5" s="26">
        <f>E5*F5</f>
        <v>6.006334400000001</v>
      </c>
      <c r="H5" s="26"/>
      <c r="I5" s="26"/>
      <c r="J5" s="20" t="s">
        <v>103</v>
      </c>
    </row>
    <row r="6" spans="1:10" ht="15" customHeight="1" x14ac:dyDescent="0.3">
      <c r="A6" s="56" t="s">
        <v>2</v>
      </c>
      <c r="B6" s="1">
        <v>1.1000000000000001</v>
      </c>
      <c r="C6" s="14" t="s">
        <v>37</v>
      </c>
      <c r="D6" s="1" t="s">
        <v>17</v>
      </c>
      <c r="E6" s="27">
        <v>1</v>
      </c>
      <c r="F6" s="26">
        <v>24.3977229113924</v>
      </c>
      <c r="G6" s="26">
        <f t="shared" ref="G6:G9" si="0">E6*F6</f>
        <v>24.3977229113924</v>
      </c>
      <c r="H6" s="26"/>
      <c r="I6" s="26"/>
      <c r="J6" s="20" t="s">
        <v>102</v>
      </c>
    </row>
    <row r="7" spans="1:10" ht="15" customHeight="1" x14ac:dyDescent="0.3">
      <c r="A7" s="56" t="s">
        <v>2</v>
      </c>
      <c r="B7" s="4">
        <v>2</v>
      </c>
      <c r="C7" s="24" t="s">
        <v>108</v>
      </c>
      <c r="D7" s="1" t="s">
        <v>17</v>
      </c>
      <c r="E7" s="12">
        <v>1</v>
      </c>
      <c r="F7" s="26">
        <v>15.960824000000002</v>
      </c>
      <c r="G7" s="26">
        <f t="shared" si="0"/>
        <v>15.960824000000002</v>
      </c>
      <c r="H7" s="26"/>
      <c r="I7" s="26"/>
      <c r="J7" s="20" t="s">
        <v>103</v>
      </c>
    </row>
    <row r="8" spans="1:10" ht="15" customHeight="1" x14ac:dyDescent="0.3">
      <c r="A8" s="56" t="s">
        <v>2</v>
      </c>
      <c r="B8" s="1">
        <v>2.1</v>
      </c>
      <c r="C8" s="14" t="s">
        <v>109</v>
      </c>
      <c r="D8" s="1" t="s">
        <v>17</v>
      </c>
      <c r="E8" s="27">
        <v>1</v>
      </c>
      <c r="F8" s="26">
        <v>8.7318000000000016</v>
      </c>
      <c r="G8" s="26">
        <f t="shared" si="0"/>
        <v>8.7318000000000016</v>
      </c>
      <c r="H8" s="26"/>
      <c r="I8" s="26"/>
      <c r="J8" s="20" t="s">
        <v>102</v>
      </c>
    </row>
    <row r="9" spans="1:10" ht="15" customHeight="1" x14ac:dyDescent="0.3">
      <c r="A9" s="56" t="s">
        <v>2</v>
      </c>
      <c r="B9" s="4">
        <v>3</v>
      </c>
      <c r="C9" s="24" t="s">
        <v>111</v>
      </c>
      <c r="D9" s="1" t="s">
        <v>17</v>
      </c>
      <c r="E9" s="12">
        <v>1</v>
      </c>
      <c r="F9" s="26">
        <v>13.760410400000001</v>
      </c>
      <c r="G9" s="26">
        <f t="shared" si="0"/>
        <v>13.760410400000001</v>
      </c>
      <c r="H9" s="26"/>
      <c r="I9" s="26"/>
      <c r="J9" s="20" t="s">
        <v>103</v>
      </c>
    </row>
    <row r="10" spans="1:10" ht="15" customHeight="1" x14ac:dyDescent="0.3">
      <c r="A10" s="56" t="s">
        <v>2</v>
      </c>
      <c r="B10" s="1">
        <v>3.1</v>
      </c>
      <c r="C10" s="14" t="s">
        <v>38</v>
      </c>
      <c r="D10" s="1" t="s">
        <v>17</v>
      </c>
      <c r="E10" s="27">
        <v>1</v>
      </c>
      <c r="F10" s="26">
        <v>14.802480000000001</v>
      </c>
      <c r="G10" s="26">
        <f t="shared" ref="G10:G20" si="1">E10*F10</f>
        <v>14.802480000000001</v>
      </c>
      <c r="H10" s="26"/>
      <c r="I10" s="26"/>
      <c r="J10" s="20" t="s">
        <v>102</v>
      </c>
    </row>
    <row r="11" spans="1:10" ht="15" customHeight="1" x14ac:dyDescent="0.3">
      <c r="A11" s="56" t="s">
        <v>2</v>
      </c>
      <c r="B11" s="4">
        <v>4</v>
      </c>
      <c r="C11" s="24" t="s">
        <v>115</v>
      </c>
      <c r="D11" s="1" t="s">
        <v>17</v>
      </c>
      <c r="E11" s="12">
        <v>1</v>
      </c>
      <c r="F11" s="26">
        <v>32.404416000000005</v>
      </c>
      <c r="G11" s="26">
        <f t="shared" si="1"/>
        <v>32.404416000000005</v>
      </c>
      <c r="H11" s="26"/>
      <c r="I11" s="26"/>
      <c r="J11" s="20" t="s">
        <v>103</v>
      </c>
    </row>
    <row r="12" spans="1:10" ht="15" customHeight="1" x14ac:dyDescent="0.3">
      <c r="A12" s="56" t="s">
        <v>2</v>
      </c>
      <c r="B12" s="40">
        <v>4.0999999999999996</v>
      </c>
      <c r="C12" s="31" t="s">
        <v>202</v>
      </c>
      <c r="D12" s="40" t="s">
        <v>17</v>
      </c>
      <c r="E12" s="41">
        <v>1</v>
      </c>
      <c r="F12" s="42">
        <v>192.28115788751734</v>
      </c>
      <c r="G12" s="42">
        <f t="shared" si="1"/>
        <v>192.28115788751734</v>
      </c>
      <c r="H12" s="26"/>
      <c r="I12" s="26"/>
      <c r="J12" s="45" t="s">
        <v>101</v>
      </c>
    </row>
    <row r="13" spans="1:10" ht="15" customHeight="1" x14ac:dyDescent="0.3">
      <c r="A13" s="56" t="s">
        <v>2</v>
      </c>
      <c r="B13" s="1">
        <v>4.2</v>
      </c>
      <c r="C13" s="14" t="s">
        <v>39</v>
      </c>
      <c r="D13" s="1" t="s">
        <v>17</v>
      </c>
      <c r="E13" s="27">
        <v>2</v>
      </c>
      <c r="F13" s="26">
        <v>3.7395540000000009</v>
      </c>
      <c r="G13" s="26">
        <f t="shared" si="1"/>
        <v>7.4791080000000019</v>
      </c>
      <c r="H13" s="26"/>
      <c r="I13" s="26"/>
      <c r="J13" s="20" t="s">
        <v>102</v>
      </c>
    </row>
    <row r="14" spans="1:10" customFormat="1" ht="16.2" x14ac:dyDescent="0.3">
      <c r="A14" s="56" t="s">
        <v>2</v>
      </c>
      <c r="B14" s="1">
        <v>4.3</v>
      </c>
      <c r="C14" s="113" t="s">
        <v>174</v>
      </c>
      <c r="D14" s="106" t="s">
        <v>14</v>
      </c>
      <c r="E14" s="22">
        <v>1.2</v>
      </c>
      <c r="F14" s="22">
        <v>2.0989367736692413</v>
      </c>
      <c r="G14" s="22">
        <f>F14*E14</f>
        <v>2.5187241284030892</v>
      </c>
      <c r="H14" s="107"/>
      <c r="I14" s="108"/>
      <c r="J14" s="20" t="s">
        <v>102</v>
      </c>
    </row>
    <row r="15" spans="1:10" customFormat="1" ht="16.2" x14ac:dyDescent="0.3">
      <c r="A15" s="56" t="s">
        <v>2</v>
      </c>
      <c r="B15" s="1">
        <v>4.4000000000000004</v>
      </c>
      <c r="C15" s="113" t="s">
        <v>175</v>
      </c>
      <c r="D15" s="106" t="s">
        <v>176</v>
      </c>
      <c r="E15" s="22">
        <v>0.16</v>
      </c>
      <c r="F15" s="22">
        <v>23.25661016949153</v>
      </c>
      <c r="G15" s="22">
        <f>F15*E15</f>
        <v>3.7210576271186451</v>
      </c>
      <c r="H15" s="107"/>
      <c r="I15" s="108"/>
      <c r="J15" s="20" t="s">
        <v>102</v>
      </c>
    </row>
    <row r="16" spans="1:10" customFormat="1" ht="16.2" x14ac:dyDescent="0.3">
      <c r="A16" s="56" t="s">
        <v>2</v>
      </c>
      <c r="B16" s="1">
        <v>4.5</v>
      </c>
      <c r="C16" s="113" t="s">
        <v>177</v>
      </c>
      <c r="D16" s="106" t="s">
        <v>17</v>
      </c>
      <c r="E16" s="22">
        <v>20</v>
      </c>
      <c r="F16" s="22">
        <v>3.6543813869437655E-2</v>
      </c>
      <c r="G16" s="22">
        <f t="shared" ref="G16" si="2">F16*E16</f>
        <v>0.73087627738875316</v>
      </c>
      <c r="H16" s="107"/>
      <c r="I16" s="108"/>
      <c r="J16" s="20" t="s">
        <v>102</v>
      </c>
    </row>
    <row r="17" spans="1:27" ht="15" customHeight="1" x14ac:dyDescent="0.3">
      <c r="A17" s="56" t="s">
        <v>2</v>
      </c>
      <c r="B17" s="4">
        <v>5</v>
      </c>
      <c r="C17" s="24" t="s">
        <v>116</v>
      </c>
      <c r="D17" s="1" t="s">
        <v>17</v>
      </c>
      <c r="E17" s="12">
        <v>1</v>
      </c>
      <c r="F17" s="26">
        <v>14.945392000000002</v>
      </c>
      <c r="G17" s="26">
        <f t="shared" si="1"/>
        <v>14.945392000000002</v>
      </c>
      <c r="H17" s="26"/>
      <c r="I17" s="26"/>
      <c r="J17" s="20" t="s">
        <v>103</v>
      </c>
    </row>
    <row r="18" spans="1:27" ht="15" customHeight="1" x14ac:dyDescent="0.3">
      <c r="A18" s="56" t="s">
        <v>2</v>
      </c>
      <c r="B18" s="1">
        <v>5.0999999999999996</v>
      </c>
      <c r="C18" s="14" t="s">
        <v>40</v>
      </c>
      <c r="D18" s="1" t="s">
        <v>17</v>
      </c>
      <c r="E18" s="27">
        <v>1</v>
      </c>
      <c r="F18" s="26">
        <v>6.8925780000000092</v>
      </c>
      <c r="G18" s="26">
        <f t="shared" si="1"/>
        <v>6.8925780000000092</v>
      </c>
      <c r="H18" s="26"/>
      <c r="I18" s="26"/>
      <c r="J18" s="20" t="s">
        <v>102</v>
      </c>
    </row>
    <row r="19" spans="1:27" ht="15" customHeight="1" x14ac:dyDescent="0.3">
      <c r="A19" s="56" t="s">
        <v>2</v>
      </c>
      <c r="B19" s="4">
        <v>6</v>
      </c>
      <c r="C19" s="24" t="s">
        <v>117</v>
      </c>
      <c r="D19" s="1" t="s">
        <v>42</v>
      </c>
      <c r="E19" s="12">
        <v>9.5000000000000005E-5</v>
      </c>
      <c r="F19" s="26">
        <v>4822.9094883200005</v>
      </c>
      <c r="G19" s="26">
        <f t="shared" si="1"/>
        <v>0.45817640139040006</v>
      </c>
      <c r="H19" s="26"/>
      <c r="I19" s="26"/>
      <c r="J19" s="20" t="s">
        <v>103</v>
      </c>
    </row>
    <row r="20" spans="1:27" ht="15" customHeight="1" x14ac:dyDescent="0.3">
      <c r="A20" s="56" t="s">
        <v>2</v>
      </c>
      <c r="B20" s="1">
        <v>6.1</v>
      </c>
      <c r="C20" s="14" t="s">
        <v>43</v>
      </c>
      <c r="D20" s="1" t="s">
        <v>17</v>
      </c>
      <c r="E20" s="27">
        <v>1</v>
      </c>
      <c r="F20" s="26">
        <v>0.94303439999999961</v>
      </c>
      <c r="G20" s="26">
        <f t="shared" si="1"/>
        <v>0.94303439999999961</v>
      </c>
      <c r="H20" s="26"/>
      <c r="I20" s="26"/>
      <c r="J20" s="20" t="s">
        <v>102</v>
      </c>
    </row>
    <row r="21" spans="1:27" ht="15" customHeight="1" x14ac:dyDescent="0.3">
      <c r="A21" s="56" t="s">
        <v>2</v>
      </c>
      <c r="B21" s="4"/>
      <c r="C21" s="24" t="s">
        <v>27</v>
      </c>
      <c r="D21" s="4"/>
      <c r="E21" s="26"/>
      <c r="F21" s="26"/>
      <c r="G21" s="10">
        <f>SUM(G5:G20)</f>
        <v>346.03409243321067</v>
      </c>
      <c r="H21" s="10"/>
      <c r="I21" s="10"/>
      <c r="J21" s="10"/>
    </row>
    <row r="22" spans="1:27" ht="15" customHeight="1" x14ac:dyDescent="0.3">
      <c r="A22" s="56" t="s">
        <v>2</v>
      </c>
      <c r="B22" s="4"/>
      <c r="C22" s="14" t="s">
        <v>28</v>
      </c>
      <c r="D22" s="15">
        <v>0.03</v>
      </c>
      <c r="E22" s="26"/>
      <c r="F22" s="26"/>
      <c r="G22" s="26">
        <f>G21*3/100</f>
        <v>10.381022772996321</v>
      </c>
      <c r="H22" s="26"/>
      <c r="I22" s="26"/>
      <c r="J22" s="26"/>
    </row>
    <row r="23" spans="1:27" ht="15" customHeight="1" x14ac:dyDescent="0.3">
      <c r="A23" s="46" t="s">
        <v>2</v>
      </c>
      <c r="B23" s="4"/>
      <c r="C23" s="13" t="s">
        <v>29</v>
      </c>
      <c r="D23" s="4"/>
      <c r="E23" s="26"/>
      <c r="F23" s="26"/>
      <c r="G23" s="10">
        <f>SUM(G21:G22)</f>
        <v>356.41511520620702</v>
      </c>
      <c r="H23" s="10"/>
      <c r="I23" s="10"/>
      <c r="J23" s="10"/>
    </row>
    <row r="24" spans="1:27" ht="15" customHeight="1" x14ac:dyDescent="0.3">
      <c r="A24" s="46" t="s">
        <v>2</v>
      </c>
      <c r="B24" s="4"/>
      <c r="C24" s="14" t="s">
        <v>114</v>
      </c>
      <c r="D24" s="15">
        <v>0.18</v>
      </c>
      <c r="E24" s="26"/>
      <c r="F24" s="26"/>
      <c r="G24" s="26">
        <f>G23*18/100</f>
        <v>64.154720737117259</v>
      </c>
      <c r="H24" s="26"/>
      <c r="I24" s="26"/>
      <c r="J24" s="26"/>
    </row>
    <row r="25" spans="1:27" ht="15" customHeight="1" x14ac:dyDescent="0.3">
      <c r="A25" s="46" t="s">
        <v>2</v>
      </c>
      <c r="B25" s="4"/>
      <c r="C25" s="13" t="s">
        <v>31</v>
      </c>
      <c r="D25" s="4"/>
      <c r="E25" s="26"/>
      <c r="F25" s="26"/>
      <c r="G25" s="10">
        <f>SUM(G23:G24)</f>
        <v>420.56983594332428</v>
      </c>
      <c r="H25" s="10"/>
      <c r="I25" s="10"/>
      <c r="J25" s="10"/>
    </row>
    <row r="26" spans="1:27" ht="15" customHeight="1" x14ac:dyDescent="0.3">
      <c r="B26" s="57"/>
      <c r="C26" s="58"/>
      <c r="D26" s="57"/>
      <c r="E26" s="59"/>
      <c r="F26" s="59"/>
      <c r="G26" s="60"/>
      <c r="H26" s="60"/>
      <c r="I26" s="60"/>
      <c r="J26" s="60"/>
    </row>
    <row r="27" spans="1:27" ht="15" customHeight="1" x14ac:dyDescent="0.3">
      <c r="B27" s="57"/>
      <c r="C27" s="58"/>
      <c r="D27" s="57"/>
      <c r="E27" s="59"/>
      <c r="F27" s="59"/>
      <c r="G27" s="60"/>
      <c r="H27" s="60"/>
      <c r="I27" s="60"/>
      <c r="J27" s="60"/>
    </row>
    <row r="28" spans="1:27" ht="15" customHeight="1" x14ac:dyDescent="0.3">
      <c r="A28" s="130" t="s">
        <v>4</v>
      </c>
      <c r="B28" s="137" t="s">
        <v>5</v>
      </c>
      <c r="C28" s="129" t="s">
        <v>6</v>
      </c>
      <c r="D28" s="129" t="s">
        <v>7</v>
      </c>
      <c r="E28" s="129" t="s">
        <v>8</v>
      </c>
      <c r="F28" s="124" t="s">
        <v>9</v>
      </c>
      <c r="G28" s="124" t="s">
        <v>10</v>
      </c>
      <c r="H28" s="126" t="s">
        <v>98</v>
      </c>
      <c r="I28" s="126" t="s">
        <v>99</v>
      </c>
      <c r="J28" s="129" t="s">
        <v>11</v>
      </c>
    </row>
    <row r="29" spans="1:27" ht="30.6" customHeight="1" x14ac:dyDescent="0.3">
      <c r="A29" s="130"/>
      <c r="B29" s="138"/>
      <c r="C29" s="134"/>
      <c r="D29" s="134"/>
      <c r="E29" s="134"/>
      <c r="F29" s="125"/>
      <c r="G29" s="124"/>
      <c r="H29" s="126"/>
      <c r="I29" s="126"/>
      <c r="J29" s="129"/>
    </row>
    <row r="30" spans="1:27" x14ac:dyDescent="0.3">
      <c r="A30" s="56" t="s">
        <v>2</v>
      </c>
      <c r="B30" s="4">
        <v>1</v>
      </c>
      <c r="C30" s="24" t="s">
        <v>118</v>
      </c>
      <c r="D30" s="1" t="s">
        <v>17</v>
      </c>
      <c r="E30" s="12">
        <v>1</v>
      </c>
      <c r="F30" s="26">
        <v>6.006334400000001</v>
      </c>
      <c r="G30" s="26">
        <f>E30*F30</f>
        <v>6.006334400000001</v>
      </c>
      <c r="H30" s="26"/>
      <c r="I30" s="26"/>
      <c r="J30" s="20" t="s">
        <v>103</v>
      </c>
    </row>
    <row r="31" spans="1:27" x14ac:dyDescent="0.3">
      <c r="A31" s="56" t="s">
        <v>2</v>
      </c>
      <c r="B31" s="1">
        <v>1.1000000000000001</v>
      </c>
      <c r="C31" s="14" t="s">
        <v>107</v>
      </c>
      <c r="D31" s="1" t="s">
        <v>17</v>
      </c>
      <c r="E31" s="27">
        <v>1</v>
      </c>
      <c r="F31" s="26">
        <v>268.76376450000004</v>
      </c>
      <c r="G31" s="26">
        <f t="shared" ref="G31:G45" si="3">E31*F31</f>
        <v>268.76376450000004</v>
      </c>
      <c r="H31" s="26"/>
      <c r="I31" s="26"/>
      <c r="J31" s="20" t="s">
        <v>102</v>
      </c>
      <c r="U31" s="49" t="s">
        <v>0</v>
      </c>
      <c r="V31" s="34" t="s">
        <v>1</v>
      </c>
      <c r="Z31" s="39"/>
      <c r="AA31" s="39"/>
    </row>
    <row r="32" spans="1:27" x14ac:dyDescent="0.3">
      <c r="A32" s="56" t="s">
        <v>2</v>
      </c>
      <c r="B32" s="4">
        <v>2</v>
      </c>
      <c r="C32" s="24" t="s">
        <v>108</v>
      </c>
      <c r="D32" s="1" t="s">
        <v>17</v>
      </c>
      <c r="E32" s="12">
        <v>1</v>
      </c>
      <c r="F32" s="26">
        <v>15.960824000000002</v>
      </c>
      <c r="G32" s="26">
        <f t="shared" si="3"/>
        <v>15.960824000000002</v>
      </c>
      <c r="H32" s="26"/>
      <c r="I32" s="26"/>
      <c r="J32" s="20" t="s">
        <v>103</v>
      </c>
      <c r="U32" s="50" t="s">
        <v>2</v>
      </c>
      <c r="V32" s="28" t="s">
        <v>44</v>
      </c>
      <c r="Z32" s="39"/>
      <c r="AA32" s="39"/>
    </row>
    <row r="33" spans="1:30" x14ac:dyDescent="0.3">
      <c r="A33" s="56" t="s">
        <v>2</v>
      </c>
      <c r="B33" s="1">
        <v>2.1</v>
      </c>
      <c r="C33" s="14" t="s">
        <v>109</v>
      </c>
      <c r="D33" s="1" t="s">
        <v>17</v>
      </c>
      <c r="E33" s="27">
        <v>1</v>
      </c>
      <c r="F33" s="26">
        <v>8.7318000000000016</v>
      </c>
      <c r="G33" s="26">
        <f t="shared" si="3"/>
        <v>8.7318000000000016</v>
      </c>
      <c r="H33" s="26"/>
      <c r="I33" s="26"/>
      <c r="J33" s="20" t="s">
        <v>102</v>
      </c>
      <c r="U33" s="130" t="s">
        <v>4</v>
      </c>
      <c r="V33" s="137" t="s">
        <v>5</v>
      </c>
      <c r="W33" s="129" t="s">
        <v>6</v>
      </c>
      <c r="X33" s="129" t="s">
        <v>7</v>
      </c>
      <c r="Y33" s="129" t="s">
        <v>8</v>
      </c>
      <c r="Z33" s="124" t="s">
        <v>9</v>
      </c>
      <c r="AA33" s="124" t="s">
        <v>10</v>
      </c>
      <c r="AB33" s="126" t="s">
        <v>98</v>
      </c>
      <c r="AC33" s="126" t="s">
        <v>99</v>
      </c>
      <c r="AD33" s="129" t="s">
        <v>11</v>
      </c>
    </row>
    <row r="34" spans="1:30" x14ac:dyDescent="0.3">
      <c r="A34" s="56" t="s">
        <v>2</v>
      </c>
      <c r="B34" s="4">
        <v>3</v>
      </c>
      <c r="C34" s="24" t="s">
        <v>111</v>
      </c>
      <c r="D34" s="1" t="s">
        <v>17</v>
      </c>
      <c r="E34" s="12">
        <v>1</v>
      </c>
      <c r="F34" s="26">
        <v>13.760410400000001</v>
      </c>
      <c r="G34" s="26">
        <f t="shared" si="3"/>
        <v>13.760410400000001</v>
      </c>
      <c r="H34" s="26"/>
      <c r="I34" s="26"/>
      <c r="J34" s="20" t="s">
        <v>103</v>
      </c>
      <c r="U34" s="130"/>
      <c r="V34" s="137"/>
      <c r="W34" s="129"/>
      <c r="X34" s="129"/>
      <c r="Y34" s="129"/>
      <c r="Z34" s="124"/>
      <c r="AA34" s="124"/>
      <c r="AB34" s="126"/>
      <c r="AC34" s="126"/>
      <c r="AD34" s="129"/>
    </row>
    <row r="35" spans="1:30" ht="13.95" customHeight="1" x14ac:dyDescent="0.3">
      <c r="A35" s="56" t="s">
        <v>2</v>
      </c>
      <c r="B35" s="1">
        <v>3.1</v>
      </c>
      <c r="C35" s="14" t="s">
        <v>38</v>
      </c>
      <c r="D35" s="1" t="s">
        <v>17</v>
      </c>
      <c r="E35" s="27">
        <v>1</v>
      </c>
      <c r="F35" s="26">
        <v>14.802480000000001</v>
      </c>
      <c r="G35" s="26">
        <f t="shared" si="3"/>
        <v>14.802480000000001</v>
      </c>
      <c r="H35" s="26"/>
      <c r="I35" s="26"/>
      <c r="J35" s="20" t="s">
        <v>102</v>
      </c>
      <c r="U35" s="56" t="s">
        <v>2</v>
      </c>
      <c r="V35" s="4">
        <v>1</v>
      </c>
      <c r="W35" s="14" t="s">
        <v>118</v>
      </c>
      <c r="X35" s="1" t="s">
        <v>17</v>
      </c>
      <c r="Y35" s="12">
        <v>1</v>
      </c>
      <c r="Z35" s="26">
        <v>6.006334400000001</v>
      </c>
      <c r="AA35" s="26">
        <f>Y35*Z35</f>
        <v>6.006334400000001</v>
      </c>
      <c r="AB35" s="26"/>
      <c r="AC35" s="26"/>
      <c r="AD35" s="20" t="s">
        <v>103</v>
      </c>
    </row>
    <row r="36" spans="1:30" ht="13.95" customHeight="1" x14ac:dyDescent="0.3">
      <c r="A36" s="56" t="s">
        <v>2</v>
      </c>
      <c r="B36" s="4">
        <v>4</v>
      </c>
      <c r="C36" s="24" t="s">
        <v>115</v>
      </c>
      <c r="D36" s="1" t="s">
        <v>17</v>
      </c>
      <c r="E36" s="12">
        <v>1</v>
      </c>
      <c r="F36" s="26">
        <v>32.404416000000005</v>
      </c>
      <c r="G36" s="26">
        <f t="shared" si="3"/>
        <v>32.404416000000005</v>
      </c>
      <c r="H36" s="26"/>
      <c r="I36" s="26"/>
      <c r="J36" s="20" t="s">
        <v>103</v>
      </c>
      <c r="U36" s="56" t="s">
        <v>2</v>
      </c>
      <c r="V36" s="1">
        <v>1.1000000000000001</v>
      </c>
      <c r="W36" s="14" t="s">
        <v>37</v>
      </c>
      <c r="X36" s="1" t="s">
        <v>17</v>
      </c>
      <c r="Y36" s="27">
        <v>1</v>
      </c>
      <c r="Z36" s="26">
        <v>24.3977229113924</v>
      </c>
      <c r="AA36" s="26">
        <f t="shared" ref="AA36:AA50" si="4">Y36*Z36</f>
        <v>24.3977229113924</v>
      </c>
      <c r="AB36" s="26"/>
      <c r="AC36" s="26"/>
      <c r="AD36" s="20" t="s">
        <v>102</v>
      </c>
    </row>
    <row r="37" spans="1:30" ht="13.95" customHeight="1" x14ac:dyDescent="0.3">
      <c r="A37" s="56" t="s">
        <v>2</v>
      </c>
      <c r="B37" s="1">
        <v>4.0999999999999996</v>
      </c>
      <c r="C37" s="31" t="s">
        <v>202</v>
      </c>
      <c r="D37" s="40" t="s">
        <v>17</v>
      </c>
      <c r="E37" s="41">
        <v>1</v>
      </c>
      <c r="F37" s="42">
        <v>192.28115788751734</v>
      </c>
      <c r="G37" s="42">
        <f t="shared" si="3"/>
        <v>192.28115788751734</v>
      </c>
      <c r="H37" s="26"/>
      <c r="I37" s="26"/>
      <c r="J37" s="45" t="s">
        <v>101</v>
      </c>
      <c r="U37" s="56" t="s">
        <v>2</v>
      </c>
      <c r="V37" s="4">
        <v>2</v>
      </c>
      <c r="W37" s="24" t="s">
        <v>108</v>
      </c>
      <c r="X37" s="1" t="s">
        <v>17</v>
      </c>
      <c r="Y37" s="27">
        <v>1</v>
      </c>
      <c r="Z37" s="26">
        <v>15.961</v>
      </c>
      <c r="AA37" s="26">
        <f t="shared" si="4"/>
        <v>15.961</v>
      </c>
      <c r="AB37" s="26"/>
      <c r="AC37" s="26"/>
      <c r="AD37" s="20" t="s">
        <v>103</v>
      </c>
    </row>
    <row r="38" spans="1:30" ht="13.95" customHeight="1" x14ac:dyDescent="0.3">
      <c r="A38" s="56" t="s">
        <v>2</v>
      </c>
      <c r="B38" s="1">
        <v>4.2</v>
      </c>
      <c r="C38" s="14" t="s">
        <v>39</v>
      </c>
      <c r="D38" s="1" t="s">
        <v>17</v>
      </c>
      <c r="E38" s="27">
        <v>2</v>
      </c>
      <c r="F38" s="26">
        <v>3.7395540000000009</v>
      </c>
      <c r="G38" s="26">
        <f t="shared" si="3"/>
        <v>7.4791080000000019</v>
      </c>
      <c r="H38" s="26"/>
      <c r="I38" s="26"/>
      <c r="J38" s="20" t="s">
        <v>102</v>
      </c>
      <c r="U38" s="56" t="s">
        <v>2</v>
      </c>
      <c r="V38" s="1">
        <v>2.1</v>
      </c>
      <c r="W38" s="24" t="s">
        <v>109</v>
      </c>
      <c r="X38" s="1" t="s">
        <v>17</v>
      </c>
      <c r="Y38" s="27">
        <v>1</v>
      </c>
      <c r="Z38" s="26">
        <v>8.7319999999999993</v>
      </c>
      <c r="AA38" s="26">
        <f t="shared" si="4"/>
        <v>8.7319999999999993</v>
      </c>
      <c r="AB38" s="26"/>
      <c r="AC38" s="26"/>
      <c r="AD38" s="20" t="s">
        <v>102</v>
      </c>
    </row>
    <row r="39" spans="1:30" customFormat="1" ht="16.2" x14ac:dyDescent="0.3">
      <c r="A39" s="56" t="s">
        <v>2</v>
      </c>
      <c r="B39" s="1">
        <v>4.3</v>
      </c>
      <c r="C39" s="113" t="s">
        <v>174</v>
      </c>
      <c r="D39" s="106" t="s">
        <v>14</v>
      </c>
      <c r="E39" s="22">
        <v>1.2</v>
      </c>
      <c r="F39" s="22">
        <v>2.0989367736692413</v>
      </c>
      <c r="G39" s="22">
        <f>F39*E39</f>
        <v>2.5187241284030892</v>
      </c>
      <c r="H39" s="107"/>
      <c r="I39" s="108"/>
      <c r="J39" s="20" t="s">
        <v>102</v>
      </c>
    </row>
    <row r="40" spans="1:30" customFormat="1" ht="16.2" x14ac:dyDescent="0.3">
      <c r="A40" s="56" t="s">
        <v>2</v>
      </c>
      <c r="B40" s="1">
        <v>4.4000000000000004</v>
      </c>
      <c r="C40" s="113" t="s">
        <v>175</v>
      </c>
      <c r="D40" s="106" t="s">
        <v>176</v>
      </c>
      <c r="E40" s="22">
        <v>0.16</v>
      </c>
      <c r="F40" s="22">
        <v>23.25661016949153</v>
      </c>
      <c r="G40" s="22">
        <f>F40*E40</f>
        <v>3.7210576271186451</v>
      </c>
      <c r="H40" s="107"/>
      <c r="I40" s="108"/>
      <c r="J40" s="20" t="s">
        <v>102</v>
      </c>
    </row>
    <row r="41" spans="1:30" customFormat="1" ht="16.2" x14ac:dyDescent="0.3">
      <c r="A41" s="56" t="s">
        <v>2</v>
      </c>
      <c r="B41" s="1">
        <v>4.5</v>
      </c>
      <c r="C41" s="113" t="s">
        <v>177</v>
      </c>
      <c r="D41" s="106" t="s">
        <v>17</v>
      </c>
      <c r="E41" s="22">
        <v>20</v>
      </c>
      <c r="F41" s="22">
        <v>3.6543813869437655E-2</v>
      </c>
      <c r="G41" s="22">
        <f t="shared" ref="G41" si="5">F41*E41</f>
        <v>0.73087627738875316</v>
      </c>
      <c r="H41" s="107"/>
      <c r="I41" s="108"/>
      <c r="J41" s="20" t="s">
        <v>102</v>
      </c>
    </row>
    <row r="42" spans="1:30" ht="13.95" customHeight="1" x14ac:dyDescent="0.3">
      <c r="A42" s="56" t="s">
        <v>2</v>
      </c>
      <c r="B42" s="4">
        <v>5</v>
      </c>
      <c r="C42" s="24" t="s">
        <v>132</v>
      </c>
      <c r="D42" s="1" t="s">
        <v>17</v>
      </c>
      <c r="E42" s="12">
        <v>1</v>
      </c>
      <c r="F42" s="26">
        <v>14.945392000000002</v>
      </c>
      <c r="G42" s="26">
        <f t="shared" si="3"/>
        <v>14.945392000000002</v>
      </c>
      <c r="H42" s="26"/>
      <c r="I42" s="26"/>
      <c r="J42" s="20" t="s">
        <v>103</v>
      </c>
      <c r="U42" s="56" t="s">
        <v>2</v>
      </c>
      <c r="V42" s="4">
        <v>3</v>
      </c>
      <c r="W42" s="24" t="s">
        <v>111</v>
      </c>
      <c r="X42" s="1" t="s">
        <v>17</v>
      </c>
      <c r="Y42" s="12">
        <v>1</v>
      </c>
      <c r="Z42" s="26">
        <v>13.760410400000001</v>
      </c>
      <c r="AA42" s="26">
        <f t="shared" si="4"/>
        <v>13.760410400000001</v>
      </c>
      <c r="AB42" s="26"/>
      <c r="AC42" s="26"/>
      <c r="AD42" s="20" t="s">
        <v>103</v>
      </c>
    </row>
    <row r="43" spans="1:30" ht="13.95" customHeight="1" x14ac:dyDescent="0.3">
      <c r="A43" s="56" t="s">
        <v>2</v>
      </c>
      <c r="B43" s="1">
        <v>5.0999999999999996</v>
      </c>
      <c r="C43" s="14" t="s">
        <v>40</v>
      </c>
      <c r="D43" s="1" t="s">
        <v>17</v>
      </c>
      <c r="E43" s="27">
        <v>1</v>
      </c>
      <c r="F43" s="26">
        <v>6.8925780000000092</v>
      </c>
      <c r="G43" s="26">
        <f t="shared" si="3"/>
        <v>6.8925780000000092</v>
      </c>
      <c r="H43" s="26"/>
      <c r="I43" s="26"/>
      <c r="J43" s="20" t="s">
        <v>102</v>
      </c>
      <c r="U43" s="56" t="s">
        <v>2</v>
      </c>
      <c r="V43" s="1">
        <v>3.1</v>
      </c>
      <c r="W43" s="24" t="s">
        <v>38</v>
      </c>
      <c r="X43" s="1" t="s">
        <v>17</v>
      </c>
      <c r="Y43" s="27">
        <v>1</v>
      </c>
      <c r="Z43" s="26">
        <v>14.802480000000001</v>
      </c>
      <c r="AA43" s="26">
        <f t="shared" si="4"/>
        <v>14.802480000000001</v>
      </c>
      <c r="AB43" s="26"/>
      <c r="AC43" s="26"/>
      <c r="AD43" s="20" t="s">
        <v>102</v>
      </c>
    </row>
    <row r="44" spans="1:30" ht="13.95" customHeight="1" x14ac:dyDescent="0.3">
      <c r="A44" s="56" t="s">
        <v>2</v>
      </c>
      <c r="B44" s="4">
        <v>6</v>
      </c>
      <c r="C44" s="24" t="s">
        <v>117</v>
      </c>
      <c r="D44" s="1" t="s">
        <v>42</v>
      </c>
      <c r="E44" s="12">
        <v>9.5000000000000005E-5</v>
      </c>
      <c r="F44" s="26">
        <v>4822.9094883200005</v>
      </c>
      <c r="G44" s="26">
        <f t="shared" si="3"/>
        <v>0.45817640139040006</v>
      </c>
      <c r="H44" s="26"/>
      <c r="I44" s="26"/>
      <c r="J44" s="20" t="s">
        <v>103</v>
      </c>
      <c r="U44" s="56" t="s">
        <v>2</v>
      </c>
      <c r="V44" s="4">
        <v>4</v>
      </c>
      <c r="W44" s="24" t="s">
        <v>115</v>
      </c>
      <c r="X44" s="1" t="s">
        <v>17</v>
      </c>
      <c r="Y44" s="12">
        <v>1</v>
      </c>
      <c r="Z44" s="26">
        <v>32.404416000000005</v>
      </c>
      <c r="AA44" s="26">
        <f t="shared" si="4"/>
        <v>32.404416000000005</v>
      </c>
      <c r="AB44" s="26"/>
      <c r="AC44" s="26"/>
      <c r="AD44" s="20" t="s">
        <v>103</v>
      </c>
    </row>
    <row r="45" spans="1:30" ht="13.95" customHeight="1" x14ac:dyDescent="0.3">
      <c r="A45" s="56" t="s">
        <v>2</v>
      </c>
      <c r="B45" s="1">
        <v>6.1</v>
      </c>
      <c r="C45" s="14" t="s">
        <v>43</v>
      </c>
      <c r="D45" s="1" t="s">
        <v>17</v>
      </c>
      <c r="E45" s="27">
        <v>1</v>
      </c>
      <c r="F45" s="26">
        <v>0.94303439999999961</v>
      </c>
      <c r="G45" s="26">
        <f t="shared" si="3"/>
        <v>0.94303439999999961</v>
      </c>
      <c r="H45" s="26"/>
      <c r="I45" s="26"/>
      <c r="J45" s="20" t="s">
        <v>102</v>
      </c>
      <c r="U45" s="56" t="s">
        <v>2</v>
      </c>
      <c r="V45" s="1">
        <v>4.0999999999999996</v>
      </c>
      <c r="W45" s="24" t="s">
        <v>23</v>
      </c>
      <c r="X45" s="40" t="s">
        <v>17</v>
      </c>
      <c r="Y45" s="41">
        <v>1</v>
      </c>
      <c r="Z45" s="42">
        <v>192.28115788751734</v>
      </c>
      <c r="AA45" s="42">
        <f t="shared" si="4"/>
        <v>192.28115788751734</v>
      </c>
      <c r="AB45" s="26"/>
      <c r="AC45" s="26"/>
      <c r="AD45" s="45" t="s">
        <v>101</v>
      </c>
    </row>
    <row r="46" spans="1:30" ht="13.95" customHeight="1" x14ac:dyDescent="0.3">
      <c r="A46" s="56" t="s">
        <v>2</v>
      </c>
      <c r="B46" s="4"/>
      <c r="C46" s="24" t="s">
        <v>27</v>
      </c>
      <c r="D46" s="4"/>
      <c r="E46" s="26"/>
      <c r="F46" s="26"/>
      <c r="G46" s="10">
        <f>SUM(G30:G45)</f>
        <v>590.40013402181819</v>
      </c>
      <c r="H46" s="10"/>
      <c r="I46" s="10"/>
      <c r="J46" s="10"/>
      <c r="U46" s="56" t="s">
        <v>2</v>
      </c>
      <c r="V46" s="1">
        <v>4.2</v>
      </c>
      <c r="W46" s="24" t="s">
        <v>39</v>
      </c>
      <c r="X46" s="1" t="s">
        <v>17</v>
      </c>
      <c r="Y46" s="27">
        <v>2</v>
      </c>
      <c r="Z46" s="26">
        <v>3.7395540000000009</v>
      </c>
      <c r="AA46" s="26">
        <f t="shared" si="4"/>
        <v>7.4791080000000019</v>
      </c>
      <c r="AB46" s="26"/>
      <c r="AC46" s="26"/>
      <c r="AD46" s="20" t="s">
        <v>102</v>
      </c>
    </row>
    <row r="47" spans="1:30" ht="13.95" customHeight="1" x14ac:dyDescent="0.3">
      <c r="A47" s="56" t="s">
        <v>2</v>
      </c>
      <c r="B47" s="4"/>
      <c r="C47" s="14" t="s">
        <v>28</v>
      </c>
      <c r="D47" s="15">
        <v>0.03</v>
      </c>
      <c r="E47" s="26"/>
      <c r="F47" s="26"/>
      <c r="G47" s="26">
        <f>G46*3/100</f>
        <v>17.712004020654543</v>
      </c>
      <c r="H47" s="26"/>
      <c r="I47" s="26"/>
      <c r="J47" s="26"/>
      <c r="U47" s="56" t="s">
        <v>2</v>
      </c>
      <c r="V47" s="4">
        <v>5</v>
      </c>
      <c r="W47" s="24" t="s">
        <v>116</v>
      </c>
      <c r="X47" s="1" t="s">
        <v>17</v>
      </c>
      <c r="Y47" s="12">
        <v>1</v>
      </c>
      <c r="Z47" s="26">
        <v>14.945392000000002</v>
      </c>
      <c r="AA47" s="26">
        <f t="shared" si="4"/>
        <v>14.945392000000002</v>
      </c>
      <c r="AB47" s="26"/>
      <c r="AC47" s="26"/>
      <c r="AD47" s="20" t="s">
        <v>103</v>
      </c>
    </row>
    <row r="48" spans="1:30" ht="13.95" customHeight="1" x14ac:dyDescent="0.3">
      <c r="A48" s="46" t="s">
        <v>2</v>
      </c>
      <c r="B48" s="4"/>
      <c r="C48" s="13" t="s">
        <v>29</v>
      </c>
      <c r="D48" s="4"/>
      <c r="E48" s="26"/>
      <c r="F48" s="26"/>
      <c r="G48" s="10">
        <f>SUM(G46:G47)</f>
        <v>608.11213804247268</v>
      </c>
      <c r="H48" s="10"/>
      <c r="I48" s="10"/>
      <c r="J48" s="10"/>
      <c r="U48" s="56" t="s">
        <v>2</v>
      </c>
      <c r="V48" s="1">
        <v>5.0999999999999996</v>
      </c>
      <c r="W48" s="24" t="s">
        <v>40</v>
      </c>
      <c r="X48" s="1" t="s">
        <v>17</v>
      </c>
      <c r="Y48" s="27">
        <v>1</v>
      </c>
      <c r="Z48" s="26">
        <v>6.8925780000000092</v>
      </c>
      <c r="AA48" s="26">
        <f t="shared" si="4"/>
        <v>6.8925780000000092</v>
      </c>
      <c r="AB48" s="26"/>
      <c r="AC48" s="26"/>
      <c r="AD48" s="20" t="s">
        <v>102</v>
      </c>
    </row>
    <row r="49" spans="1:30" ht="13.95" customHeight="1" x14ac:dyDescent="0.3">
      <c r="A49" s="46" t="s">
        <v>2</v>
      </c>
      <c r="B49" s="4"/>
      <c r="C49" s="14" t="s">
        <v>114</v>
      </c>
      <c r="D49" s="15">
        <v>0.18</v>
      </c>
      <c r="E49" s="26"/>
      <c r="F49" s="26"/>
      <c r="G49" s="26">
        <f>G48*18/100</f>
        <v>109.46018484764508</v>
      </c>
      <c r="H49" s="26"/>
      <c r="I49" s="26"/>
      <c r="J49" s="26"/>
      <c r="U49" s="56" t="s">
        <v>2</v>
      </c>
      <c r="V49" s="4">
        <v>6</v>
      </c>
      <c r="W49" s="24" t="s">
        <v>113</v>
      </c>
      <c r="X49" s="1" t="s">
        <v>42</v>
      </c>
      <c r="Y49" s="32">
        <v>9.5000000000000005E-5</v>
      </c>
      <c r="Z49" s="26">
        <v>4822.9094883200005</v>
      </c>
      <c r="AA49" s="26">
        <f t="shared" si="4"/>
        <v>0.45817640139040006</v>
      </c>
      <c r="AB49" s="26"/>
      <c r="AC49" s="26"/>
      <c r="AD49" s="20" t="s">
        <v>103</v>
      </c>
    </row>
    <row r="50" spans="1:30" ht="13.95" customHeight="1" x14ac:dyDescent="0.3">
      <c r="A50" s="46" t="s">
        <v>2</v>
      </c>
      <c r="B50" s="4"/>
      <c r="C50" s="13" t="s">
        <v>31</v>
      </c>
      <c r="D50" s="4"/>
      <c r="E50" s="26"/>
      <c r="F50" s="26"/>
      <c r="G50" s="10">
        <f>SUM(G48:G49)</f>
        <v>717.57232289011779</v>
      </c>
      <c r="H50" s="10"/>
      <c r="I50" s="10"/>
      <c r="J50" s="10"/>
      <c r="U50" s="56" t="s">
        <v>2</v>
      </c>
      <c r="V50" s="1">
        <v>6.1</v>
      </c>
      <c r="W50" s="24" t="s">
        <v>43</v>
      </c>
      <c r="X50" s="1" t="s">
        <v>17</v>
      </c>
      <c r="Y50" s="27">
        <v>1</v>
      </c>
      <c r="Z50" s="26">
        <v>0.94303439999999961</v>
      </c>
      <c r="AA50" s="26">
        <f t="shared" si="4"/>
        <v>0.94303439999999961</v>
      </c>
      <c r="AB50" s="26"/>
      <c r="AC50" s="26"/>
      <c r="AD50" s="20" t="s">
        <v>102</v>
      </c>
    </row>
    <row r="51" spans="1:30" ht="13.95" customHeight="1" x14ac:dyDescent="0.3">
      <c r="A51" s="17"/>
      <c r="U51" s="56" t="s">
        <v>2</v>
      </c>
      <c r="V51" s="4"/>
      <c r="W51" s="24" t="s">
        <v>27</v>
      </c>
      <c r="X51" s="4"/>
      <c r="Y51" s="26"/>
      <c r="Z51" s="26"/>
      <c r="AA51" s="10">
        <f>SUM(AA35:AA50)</f>
        <v>339.06381040030016</v>
      </c>
      <c r="AB51" s="10"/>
      <c r="AC51" s="10"/>
      <c r="AD51" s="10"/>
    </row>
    <row r="52" spans="1:30" ht="15.6" customHeight="1" x14ac:dyDescent="0.3">
      <c r="A52" s="17"/>
      <c r="U52" s="56" t="s">
        <v>2</v>
      </c>
      <c r="V52" s="4"/>
      <c r="W52" s="14" t="s">
        <v>28</v>
      </c>
      <c r="X52" s="15">
        <v>0.03</v>
      </c>
      <c r="Y52" s="26"/>
      <c r="Z52" s="26"/>
      <c r="AA52" s="26">
        <f>AA51*3/100</f>
        <v>10.171914312009005</v>
      </c>
      <c r="AB52" s="26"/>
      <c r="AC52" s="26"/>
      <c r="AD52" s="26"/>
    </row>
    <row r="53" spans="1:30" x14ac:dyDescent="0.3">
      <c r="A53" s="81" t="s">
        <v>0</v>
      </c>
      <c r="B53" s="100" t="s">
        <v>1</v>
      </c>
    </row>
    <row r="54" spans="1:30" x14ac:dyDescent="0.3">
      <c r="A54" s="95" t="s">
        <v>45</v>
      </c>
      <c r="B54" s="101" t="s">
        <v>170</v>
      </c>
    </row>
    <row r="55" spans="1:30" x14ac:dyDescent="0.3">
      <c r="A55" s="131" t="s">
        <v>4</v>
      </c>
      <c r="B55" s="138" t="s">
        <v>5</v>
      </c>
      <c r="C55" s="134" t="s">
        <v>6</v>
      </c>
      <c r="D55" s="134" t="s">
        <v>7</v>
      </c>
      <c r="E55" s="134" t="s">
        <v>8</v>
      </c>
      <c r="F55" s="125" t="s">
        <v>9</v>
      </c>
      <c r="G55" s="125" t="s">
        <v>10</v>
      </c>
      <c r="H55" s="127" t="s">
        <v>98</v>
      </c>
      <c r="I55" s="127" t="s">
        <v>99</v>
      </c>
      <c r="J55" s="134" t="s">
        <v>11</v>
      </c>
    </row>
    <row r="56" spans="1:30" ht="34.200000000000003" customHeight="1" x14ac:dyDescent="0.3">
      <c r="A56" s="144"/>
      <c r="B56" s="145"/>
      <c r="C56" s="146"/>
      <c r="D56" s="146"/>
      <c r="E56" s="146"/>
      <c r="F56" s="142"/>
      <c r="G56" s="142"/>
      <c r="H56" s="143"/>
      <c r="I56" s="143"/>
      <c r="J56" s="141"/>
    </row>
    <row r="57" spans="1:30" x14ac:dyDescent="0.3">
      <c r="A57" s="46" t="s">
        <v>45</v>
      </c>
      <c r="B57" s="4">
        <v>1</v>
      </c>
      <c r="C57" s="24" t="s">
        <v>126</v>
      </c>
      <c r="D57" s="1" t="s">
        <v>17</v>
      </c>
      <c r="E57" s="12">
        <v>1</v>
      </c>
      <c r="F57" s="26">
        <v>6.006334400000001</v>
      </c>
      <c r="G57" s="26">
        <f>E57*F57</f>
        <v>6.006334400000001</v>
      </c>
      <c r="H57" s="26"/>
      <c r="I57" s="26"/>
      <c r="J57" s="20" t="s">
        <v>103</v>
      </c>
    </row>
    <row r="58" spans="1:30" x14ac:dyDescent="0.3">
      <c r="A58" s="46" t="s">
        <v>45</v>
      </c>
      <c r="B58" s="1">
        <v>1.2</v>
      </c>
      <c r="C58" s="14" t="s">
        <v>37</v>
      </c>
      <c r="D58" s="1" t="s">
        <v>17</v>
      </c>
      <c r="E58" s="27">
        <v>1</v>
      </c>
      <c r="F58" s="26">
        <v>24.3977229113924</v>
      </c>
      <c r="G58" s="26">
        <f t="shared" ref="G58:G72" si="6">E58*F58</f>
        <v>24.3977229113924</v>
      </c>
      <c r="H58" s="26"/>
      <c r="I58" s="26"/>
      <c r="J58" s="20" t="s">
        <v>102</v>
      </c>
    </row>
    <row r="59" spans="1:30" x14ac:dyDescent="0.3">
      <c r="A59" s="46" t="s">
        <v>45</v>
      </c>
      <c r="B59" s="4">
        <v>2</v>
      </c>
      <c r="C59" s="24" t="s">
        <v>108</v>
      </c>
      <c r="D59" s="1" t="s">
        <v>17</v>
      </c>
      <c r="E59" s="12">
        <v>1</v>
      </c>
      <c r="F59" s="26">
        <v>15.960824000000002</v>
      </c>
      <c r="G59" s="26">
        <f t="shared" si="6"/>
        <v>15.960824000000002</v>
      </c>
      <c r="H59" s="26"/>
      <c r="I59" s="26"/>
      <c r="J59" s="20" t="s">
        <v>103</v>
      </c>
    </row>
    <row r="60" spans="1:30" x14ac:dyDescent="0.3">
      <c r="A60" s="46" t="s">
        <v>45</v>
      </c>
      <c r="B60" s="1">
        <v>2.1</v>
      </c>
      <c r="C60" s="14" t="s">
        <v>125</v>
      </c>
      <c r="D60" s="1" t="s">
        <v>17</v>
      </c>
      <c r="E60" s="27">
        <v>1</v>
      </c>
      <c r="F60" s="26">
        <v>10.565478000000002</v>
      </c>
      <c r="G60" s="26">
        <f t="shared" si="6"/>
        <v>10.565478000000002</v>
      </c>
      <c r="H60" s="26"/>
      <c r="I60" s="26"/>
      <c r="J60" s="20" t="s">
        <v>102</v>
      </c>
    </row>
    <row r="61" spans="1:30" x14ac:dyDescent="0.3">
      <c r="A61" s="46" t="s">
        <v>45</v>
      </c>
      <c r="B61" s="4">
        <v>3</v>
      </c>
      <c r="C61" s="24" t="s">
        <v>122</v>
      </c>
      <c r="D61" s="1" t="s">
        <v>17</v>
      </c>
      <c r="E61" s="12">
        <v>1</v>
      </c>
      <c r="F61" s="26">
        <v>13.760410400000001</v>
      </c>
      <c r="G61" s="26">
        <f t="shared" si="6"/>
        <v>13.760410400000001</v>
      </c>
      <c r="H61" s="26"/>
      <c r="I61" s="26"/>
      <c r="J61" s="20" t="s">
        <v>103</v>
      </c>
    </row>
    <row r="62" spans="1:30" x14ac:dyDescent="0.3">
      <c r="A62" s="46" t="s">
        <v>45</v>
      </c>
      <c r="B62" s="1">
        <v>3.1</v>
      </c>
      <c r="C62" s="14" t="s">
        <v>55</v>
      </c>
      <c r="D62" s="1" t="s">
        <v>17</v>
      </c>
      <c r="E62" s="27">
        <v>1</v>
      </c>
      <c r="F62" s="26">
        <v>10.722579208436747</v>
      </c>
      <c r="G62" s="26">
        <f t="shared" si="6"/>
        <v>10.722579208436747</v>
      </c>
      <c r="H62" s="26"/>
      <c r="I62" s="26"/>
      <c r="J62" s="20" t="s">
        <v>102</v>
      </c>
    </row>
    <row r="63" spans="1:30" x14ac:dyDescent="0.3">
      <c r="A63" s="46" t="s">
        <v>45</v>
      </c>
      <c r="B63" s="4">
        <v>4</v>
      </c>
      <c r="C63" s="24" t="s">
        <v>123</v>
      </c>
      <c r="D63" s="1" t="s">
        <v>17</v>
      </c>
      <c r="E63" s="12">
        <v>1</v>
      </c>
      <c r="F63" s="26">
        <v>32.404416000000005</v>
      </c>
      <c r="G63" s="26">
        <f t="shared" si="6"/>
        <v>32.404416000000005</v>
      </c>
      <c r="H63" s="26"/>
      <c r="I63" s="26"/>
      <c r="J63" s="20" t="s">
        <v>103</v>
      </c>
    </row>
    <row r="64" spans="1:30" ht="16.2" customHeight="1" x14ac:dyDescent="0.3">
      <c r="A64" s="46" t="s">
        <v>45</v>
      </c>
      <c r="B64" s="40">
        <v>4.0999999999999996</v>
      </c>
      <c r="C64" s="31" t="s">
        <v>204</v>
      </c>
      <c r="D64" s="40" t="s">
        <v>17</v>
      </c>
      <c r="E64" s="41">
        <v>1</v>
      </c>
      <c r="F64" s="42">
        <v>240.75610762500008</v>
      </c>
      <c r="G64" s="42">
        <f t="shared" si="6"/>
        <v>240.75610762500008</v>
      </c>
      <c r="H64" s="26"/>
      <c r="I64" s="26"/>
      <c r="J64" s="45" t="s">
        <v>101</v>
      </c>
    </row>
    <row r="65" spans="1:10" x14ac:dyDescent="0.3">
      <c r="A65" s="46" t="s">
        <v>45</v>
      </c>
      <c r="B65" s="1">
        <v>4.2</v>
      </c>
      <c r="C65" s="14" t="s">
        <v>56</v>
      </c>
      <c r="D65" s="1" t="s">
        <v>17</v>
      </c>
      <c r="E65" s="27">
        <v>2</v>
      </c>
      <c r="F65" s="26">
        <v>4.7671470000000005</v>
      </c>
      <c r="G65" s="26">
        <f>E65*F65</f>
        <v>9.5342940000000009</v>
      </c>
      <c r="H65" s="26"/>
      <c r="I65" s="26"/>
      <c r="J65" s="20" t="s">
        <v>102</v>
      </c>
    </row>
    <row r="66" spans="1:10" customFormat="1" ht="16.2" x14ac:dyDescent="0.3">
      <c r="A66" s="46" t="s">
        <v>45</v>
      </c>
      <c r="B66" s="1">
        <v>4.3</v>
      </c>
      <c r="C66" s="113" t="s">
        <v>174</v>
      </c>
      <c r="D66" s="106" t="s">
        <v>14</v>
      </c>
      <c r="E66" s="22">
        <v>1.2</v>
      </c>
      <c r="F66" s="22">
        <v>2.0989367736692413</v>
      </c>
      <c r="G66" s="22">
        <f>F66*E66</f>
        <v>2.5187241284030892</v>
      </c>
      <c r="H66" s="107"/>
      <c r="I66" s="108"/>
      <c r="J66" s="20" t="s">
        <v>102</v>
      </c>
    </row>
    <row r="67" spans="1:10" customFormat="1" ht="16.2" x14ac:dyDescent="0.3">
      <c r="A67" s="46" t="s">
        <v>45</v>
      </c>
      <c r="B67" s="1">
        <v>4.4000000000000004</v>
      </c>
      <c r="C67" s="113" t="s">
        <v>175</v>
      </c>
      <c r="D67" s="106" t="s">
        <v>176</v>
      </c>
      <c r="E67" s="22">
        <v>0.16</v>
      </c>
      <c r="F67" s="22">
        <v>23.25661016949153</v>
      </c>
      <c r="G67" s="22">
        <f>F67*E67</f>
        <v>3.7210576271186451</v>
      </c>
      <c r="H67" s="107"/>
      <c r="I67" s="108"/>
      <c r="J67" s="20" t="s">
        <v>102</v>
      </c>
    </row>
    <row r="68" spans="1:10" customFormat="1" ht="16.2" x14ac:dyDescent="0.3">
      <c r="A68" s="46" t="s">
        <v>45</v>
      </c>
      <c r="B68" s="1">
        <v>4.5</v>
      </c>
      <c r="C68" s="113" t="s">
        <v>177</v>
      </c>
      <c r="D68" s="106" t="s">
        <v>17</v>
      </c>
      <c r="E68" s="22">
        <v>20</v>
      </c>
      <c r="F68" s="22">
        <v>3.6543813869437655E-2</v>
      </c>
      <c r="G68" s="22">
        <f t="shared" ref="G68" si="7">F68*E68</f>
        <v>0.73087627738875316</v>
      </c>
      <c r="H68" s="107"/>
      <c r="I68" s="108"/>
      <c r="J68" s="20" t="s">
        <v>102</v>
      </c>
    </row>
    <row r="69" spans="1:10" x14ac:dyDescent="0.3">
      <c r="A69" s="46" t="s">
        <v>45</v>
      </c>
      <c r="B69" s="4">
        <v>5</v>
      </c>
      <c r="C69" s="24" t="s">
        <v>116</v>
      </c>
      <c r="D69" s="1" t="s">
        <v>17</v>
      </c>
      <c r="E69" s="12">
        <v>1</v>
      </c>
      <c r="F69" s="26">
        <v>14.945392000000002</v>
      </c>
      <c r="G69" s="26">
        <f t="shared" si="6"/>
        <v>14.945392000000002</v>
      </c>
      <c r="H69" s="26"/>
      <c r="I69" s="26"/>
      <c r="J69" s="20" t="s">
        <v>103</v>
      </c>
    </row>
    <row r="70" spans="1:10" x14ac:dyDescent="0.3">
      <c r="A70" s="46" t="s">
        <v>45</v>
      </c>
      <c r="B70" s="1">
        <v>5.0999999999999996</v>
      </c>
      <c r="C70" s="14" t="s">
        <v>57</v>
      </c>
      <c r="D70" s="1" t="s">
        <v>17</v>
      </c>
      <c r="E70" s="27">
        <v>1</v>
      </c>
      <c r="F70" s="26">
        <v>11.205912093750026</v>
      </c>
      <c r="G70" s="26">
        <f t="shared" si="6"/>
        <v>11.205912093750026</v>
      </c>
      <c r="H70" s="26"/>
      <c r="I70" s="26"/>
      <c r="J70" s="20" t="s">
        <v>102</v>
      </c>
    </row>
    <row r="71" spans="1:10" x14ac:dyDescent="0.3">
      <c r="A71" s="46" t="s">
        <v>45</v>
      </c>
      <c r="B71" s="4">
        <v>6</v>
      </c>
      <c r="C71" s="24" t="s">
        <v>113</v>
      </c>
      <c r="D71" s="1" t="s">
        <v>42</v>
      </c>
      <c r="E71" s="12">
        <v>1.34E-4</v>
      </c>
      <c r="F71" s="26">
        <v>4822.9094883200005</v>
      </c>
      <c r="G71" s="26">
        <f t="shared" si="6"/>
        <v>0.64626987143488013</v>
      </c>
      <c r="H71" s="26"/>
      <c r="I71" s="26"/>
      <c r="J71" s="20" t="s">
        <v>103</v>
      </c>
    </row>
    <row r="72" spans="1:10" x14ac:dyDescent="0.3">
      <c r="A72" s="46" t="s">
        <v>45</v>
      </c>
      <c r="B72" s="1">
        <v>6.1</v>
      </c>
      <c r="C72" s="14" t="s">
        <v>58</v>
      </c>
      <c r="D72" s="1" t="s">
        <v>17</v>
      </c>
      <c r="E72" s="27">
        <v>1</v>
      </c>
      <c r="F72" s="26">
        <v>1.2394211351351361</v>
      </c>
      <c r="G72" s="26">
        <f t="shared" si="6"/>
        <v>1.2394211351351361</v>
      </c>
      <c r="H72" s="26"/>
      <c r="I72" s="26"/>
      <c r="J72" s="20" t="s">
        <v>102</v>
      </c>
    </row>
    <row r="73" spans="1:10" x14ac:dyDescent="0.3">
      <c r="A73" s="46" t="s">
        <v>45</v>
      </c>
      <c r="B73" s="4"/>
      <c r="C73" s="13" t="s">
        <v>27</v>
      </c>
      <c r="D73" s="4"/>
      <c r="E73" s="26"/>
      <c r="F73" s="26"/>
      <c r="G73" s="10">
        <f>SUM(G57:G72)</f>
        <v>399.11581967805978</v>
      </c>
      <c r="H73" s="10"/>
      <c r="I73" s="10"/>
      <c r="J73" s="10"/>
    </row>
    <row r="74" spans="1:10" x14ac:dyDescent="0.3">
      <c r="A74" s="46" t="s">
        <v>45</v>
      </c>
      <c r="B74" s="4"/>
      <c r="C74" s="14" t="s">
        <v>28</v>
      </c>
      <c r="D74" s="15">
        <v>0.03</v>
      </c>
      <c r="E74" s="26"/>
      <c r="F74" s="26"/>
      <c r="G74" s="26">
        <f>G73*3/100</f>
        <v>11.973474590341793</v>
      </c>
      <c r="H74" s="26"/>
      <c r="I74" s="26"/>
      <c r="J74" s="26"/>
    </row>
    <row r="75" spans="1:10" x14ac:dyDescent="0.3">
      <c r="A75" s="46" t="s">
        <v>45</v>
      </c>
      <c r="B75" s="4"/>
      <c r="C75" s="13" t="s">
        <v>29</v>
      </c>
      <c r="D75" s="4"/>
      <c r="E75" s="26"/>
      <c r="F75" s="26"/>
      <c r="G75" s="10">
        <f>SUM(G73:G74)</f>
        <v>411.08929426840155</v>
      </c>
      <c r="H75" s="10"/>
      <c r="I75" s="10"/>
      <c r="J75" s="10"/>
    </row>
    <row r="76" spans="1:10" x14ac:dyDescent="0.3">
      <c r="A76" s="46" t="s">
        <v>45</v>
      </c>
      <c r="B76" s="4"/>
      <c r="C76" s="14" t="s">
        <v>114</v>
      </c>
      <c r="D76" s="15">
        <v>0.18</v>
      </c>
      <c r="E76" s="26"/>
      <c r="F76" s="26"/>
      <c r="G76" s="26">
        <f>G75*18/100</f>
        <v>73.996072968312276</v>
      </c>
      <c r="H76" s="26"/>
      <c r="I76" s="26"/>
      <c r="J76" s="26"/>
    </row>
    <row r="77" spans="1:10" x14ac:dyDescent="0.3">
      <c r="A77" s="46" t="s">
        <v>45</v>
      </c>
      <c r="B77" s="4"/>
      <c r="C77" s="13" t="s">
        <v>31</v>
      </c>
      <c r="D77" s="4"/>
      <c r="E77" s="26"/>
      <c r="F77" s="26"/>
      <c r="G77" s="10">
        <f>SUM(G75:G76)</f>
        <v>485.08536723671381</v>
      </c>
      <c r="H77" s="10"/>
      <c r="I77" s="10"/>
      <c r="J77" s="10"/>
    </row>
    <row r="78" spans="1:10" x14ac:dyDescent="0.3">
      <c r="B78" s="57"/>
      <c r="C78" s="58"/>
      <c r="D78" s="57"/>
      <c r="E78" s="59"/>
      <c r="F78" s="59"/>
      <c r="G78" s="60"/>
      <c r="H78" s="60"/>
      <c r="I78" s="60"/>
      <c r="J78" s="60"/>
    </row>
    <row r="79" spans="1:10" x14ac:dyDescent="0.3">
      <c r="B79" s="57"/>
      <c r="C79" s="58"/>
      <c r="D79" s="57"/>
      <c r="E79" s="59"/>
      <c r="F79" s="59"/>
      <c r="G79" s="60"/>
      <c r="H79" s="60"/>
      <c r="I79" s="60"/>
      <c r="J79" s="60"/>
    </row>
    <row r="80" spans="1:10" x14ac:dyDescent="0.3">
      <c r="A80" s="131" t="s">
        <v>4</v>
      </c>
      <c r="B80" s="138" t="s">
        <v>5</v>
      </c>
      <c r="C80" s="134" t="s">
        <v>6</v>
      </c>
      <c r="D80" s="134" t="s">
        <v>7</v>
      </c>
      <c r="E80" s="134" t="s">
        <v>8</v>
      </c>
      <c r="F80" s="125" t="s">
        <v>9</v>
      </c>
      <c r="G80" s="125" t="s">
        <v>10</v>
      </c>
      <c r="H80" s="127" t="s">
        <v>98</v>
      </c>
      <c r="I80" s="127" t="s">
        <v>99</v>
      </c>
      <c r="J80" s="134" t="s">
        <v>11</v>
      </c>
    </row>
    <row r="81" spans="1:10" ht="28.2" customHeight="1" x14ac:dyDescent="0.3">
      <c r="A81" s="144"/>
      <c r="B81" s="145"/>
      <c r="C81" s="146"/>
      <c r="D81" s="146"/>
      <c r="E81" s="146"/>
      <c r="F81" s="142"/>
      <c r="G81" s="142"/>
      <c r="H81" s="143"/>
      <c r="I81" s="143"/>
      <c r="J81" s="141"/>
    </row>
    <row r="82" spans="1:10" x14ac:dyDescent="0.3">
      <c r="A82" s="46" t="s">
        <v>45</v>
      </c>
      <c r="B82" s="4">
        <v>1</v>
      </c>
      <c r="C82" s="24" t="s">
        <v>126</v>
      </c>
      <c r="D82" s="1" t="s">
        <v>17</v>
      </c>
      <c r="E82" s="12">
        <v>1</v>
      </c>
      <c r="F82" s="26">
        <v>6.006334400000001</v>
      </c>
      <c r="G82" s="26">
        <f>E82*F82</f>
        <v>6.006334400000001</v>
      </c>
      <c r="H82" s="26"/>
      <c r="I82" s="26"/>
      <c r="J82" s="20" t="s">
        <v>103</v>
      </c>
    </row>
    <row r="83" spans="1:10" x14ac:dyDescent="0.3">
      <c r="A83" s="46" t="s">
        <v>45</v>
      </c>
      <c r="B83" s="1">
        <v>1.2</v>
      </c>
      <c r="C83" s="24" t="s">
        <v>107</v>
      </c>
      <c r="D83" s="1" t="s">
        <v>17</v>
      </c>
      <c r="E83" s="27">
        <v>1</v>
      </c>
      <c r="F83" s="26">
        <v>268.76400000000001</v>
      </c>
      <c r="G83" s="26">
        <f t="shared" ref="G83:G97" si="8">E83*F83</f>
        <v>268.76400000000001</v>
      </c>
      <c r="H83" s="26"/>
      <c r="I83" s="26"/>
      <c r="J83" s="20" t="s">
        <v>102</v>
      </c>
    </row>
    <row r="84" spans="1:10" x14ac:dyDescent="0.3">
      <c r="A84" s="46" t="s">
        <v>45</v>
      </c>
      <c r="B84" s="4">
        <v>2</v>
      </c>
      <c r="C84" s="24" t="s">
        <v>108</v>
      </c>
      <c r="D84" s="1" t="s">
        <v>17</v>
      </c>
      <c r="E84" s="12">
        <v>1</v>
      </c>
      <c r="F84" s="26">
        <v>15.960824000000002</v>
      </c>
      <c r="G84" s="26">
        <f t="shared" si="8"/>
        <v>15.960824000000002</v>
      </c>
      <c r="H84" s="26"/>
      <c r="I84" s="26"/>
      <c r="J84" s="20" t="s">
        <v>103</v>
      </c>
    </row>
    <row r="85" spans="1:10" x14ac:dyDescent="0.3">
      <c r="A85" s="46" t="s">
        <v>45</v>
      </c>
      <c r="B85" s="1">
        <v>2.1</v>
      </c>
      <c r="C85" s="14" t="s">
        <v>125</v>
      </c>
      <c r="D85" s="1" t="s">
        <v>17</v>
      </c>
      <c r="E85" s="27">
        <v>1</v>
      </c>
      <c r="F85" s="26">
        <v>10.565478000000002</v>
      </c>
      <c r="G85" s="26">
        <f t="shared" si="8"/>
        <v>10.565478000000002</v>
      </c>
      <c r="H85" s="26"/>
      <c r="I85" s="26"/>
      <c r="J85" s="20" t="s">
        <v>102</v>
      </c>
    </row>
    <row r="86" spans="1:10" x14ac:dyDescent="0.3">
      <c r="A86" s="46" t="s">
        <v>45</v>
      </c>
      <c r="B86" s="4">
        <v>3</v>
      </c>
      <c r="C86" s="24" t="s">
        <v>122</v>
      </c>
      <c r="D86" s="1" t="s">
        <v>17</v>
      </c>
      <c r="E86" s="12">
        <v>1</v>
      </c>
      <c r="F86" s="26">
        <v>13.760410400000001</v>
      </c>
      <c r="G86" s="26">
        <f t="shared" si="8"/>
        <v>13.760410400000001</v>
      </c>
      <c r="H86" s="26"/>
      <c r="I86" s="26"/>
      <c r="J86" s="20" t="s">
        <v>103</v>
      </c>
    </row>
    <row r="87" spans="1:10" x14ac:dyDescent="0.3">
      <c r="A87" s="46" t="s">
        <v>45</v>
      </c>
      <c r="B87" s="1">
        <v>3.1</v>
      </c>
      <c r="C87" s="14" t="s">
        <v>55</v>
      </c>
      <c r="D87" s="1" t="s">
        <v>17</v>
      </c>
      <c r="E87" s="27">
        <v>1</v>
      </c>
      <c r="F87" s="26">
        <v>10.722579208436747</v>
      </c>
      <c r="G87" s="26">
        <f t="shared" si="8"/>
        <v>10.722579208436747</v>
      </c>
      <c r="H87" s="26"/>
      <c r="I87" s="26"/>
      <c r="J87" s="20" t="s">
        <v>102</v>
      </c>
    </row>
    <row r="88" spans="1:10" x14ac:dyDescent="0.3">
      <c r="A88" s="46" t="s">
        <v>45</v>
      </c>
      <c r="B88" s="4">
        <v>4</v>
      </c>
      <c r="C88" s="24" t="s">
        <v>123</v>
      </c>
      <c r="D88" s="1" t="s">
        <v>17</v>
      </c>
      <c r="E88" s="12">
        <v>1</v>
      </c>
      <c r="F88" s="26">
        <v>32.404416000000005</v>
      </c>
      <c r="G88" s="26">
        <f t="shared" si="8"/>
        <v>32.404416000000005</v>
      </c>
      <c r="H88" s="26"/>
      <c r="I88" s="26"/>
      <c r="J88" s="20" t="s">
        <v>103</v>
      </c>
    </row>
    <row r="89" spans="1:10" x14ac:dyDescent="0.3">
      <c r="A89" s="46" t="s">
        <v>45</v>
      </c>
      <c r="B89" s="40">
        <v>4.0999999999999996</v>
      </c>
      <c r="C89" s="31" t="s">
        <v>204</v>
      </c>
      <c r="D89" s="40" t="s">
        <v>17</v>
      </c>
      <c r="E89" s="41">
        <v>1</v>
      </c>
      <c r="F89" s="42">
        <v>240.75610762500008</v>
      </c>
      <c r="G89" s="42">
        <f t="shared" si="8"/>
        <v>240.75610762500008</v>
      </c>
      <c r="H89" s="26"/>
      <c r="I89" s="26"/>
      <c r="J89" s="45" t="s">
        <v>101</v>
      </c>
    </row>
    <row r="90" spans="1:10" x14ac:dyDescent="0.3">
      <c r="A90" s="46" t="s">
        <v>45</v>
      </c>
      <c r="B90" s="1">
        <v>4.2</v>
      </c>
      <c r="C90" s="14" t="s">
        <v>56</v>
      </c>
      <c r="D90" s="1" t="s">
        <v>17</v>
      </c>
      <c r="E90" s="27">
        <v>2</v>
      </c>
      <c r="F90" s="26">
        <v>4.7671470000000005</v>
      </c>
      <c r="G90" s="26">
        <f t="shared" si="8"/>
        <v>9.5342940000000009</v>
      </c>
      <c r="H90" s="26"/>
      <c r="I90" s="26"/>
      <c r="J90" s="20" t="s">
        <v>102</v>
      </c>
    </row>
    <row r="91" spans="1:10" customFormat="1" ht="16.2" x14ac:dyDescent="0.3">
      <c r="A91" s="46" t="s">
        <v>45</v>
      </c>
      <c r="B91" s="1">
        <v>4.3</v>
      </c>
      <c r="C91" s="113" t="s">
        <v>174</v>
      </c>
      <c r="D91" s="106" t="s">
        <v>14</v>
      </c>
      <c r="E91" s="22">
        <v>1.2</v>
      </c>
      <c r="F91" s="22">
        <v>2.0989367736692413</v>
      </c>
      <c r="G91" s="22">
        <f>F91*E91</f>
        <v>2.5187241284030892</v>
      </c>
      <c r="H91" s="107"/>
      <c r="I91" s="108"/>
      <c r="J91" s="20" t="s">
        <v>102</v>
      </c>
    </row>
    <row r="92" spans="1:10" customFormat="1" ht="16.2" x14ac:dyDescent="0.3">
      <c r="A92" s="46" t="s">
        <v>45</v>
      </c>
      <c r="B92" s="1">
        <v>4.4000000000000004</v>
      </c>
      <c r="C92" s="113" t="s">
        <v>175</v>
      </c>
      <c r="D92" s="106" t="s">
        <v>176</v>
      </c>
      <c r="E92" s="22">
        <v>0.16</v>
      </c>
      <c r="F92" s="22">
        <v>23.25661016949153</v>
      </c>
      <c r="G92" s="22">
        <f>F92*E92</f>
        <v>3.7210576271186451</v>
      </c>
      <c r="H92" s="107"/>
      <c r="I92" s="108"/>
      <c r="J92" s="20" t="s">
        <v>102</v>
      </c>
    </row>
    <row r="93" spans="1:10" customFormat="1" ht="16.2" x14ac:dyDescent="0.3">
      <c r="A93" s="46" t="s">
        <v>45</v>
      </c>
      <c r="B93" s="1">
        <v>4.5</v>
      </c>
      <c r="C93" s="113" t="s">
        <v>177</v>
      </c>
      <c r="D93" s="106" t="s">
        <v>17</v>
      </c>
      <c r="E93" s="22">
        <v>20</v>
      </c>
      <c r="F93" s="22">
        <v>3.6543813869437655E-2</v>
      </c>
      <c r="G93" s="22">
        <f t="shared" ref="G93" si="9">F93*E93</f>
        <v>0.73087627738875316</v>
      </c>
      <c r="H93" s="107"/>
      <c r="I93" s="108"/>
      <c r="J93" s="20" t="s">
        <v>102</v>
      </c>
    </row>
    <row r="94" spans="1:10" x14ac:dyDescent="0.3">
      <c r="A94" s="46" t="s">
        <v>45</v>
      </c>
      <c r="B94" s="4">
        <v>5</v>
      </c>
      <c r="C94" s="24" t="s">
        <v>116</v>
      </c>
      <c r="D94" s="1" t="s">
        <v>17</v>
      </c>
      <c r="E94" s="12">
        <v>1</v>
      </c>
      <c r="F94" s="26">
        <v>14.945392000000002</v>
      </c>
      <c r="G94" s="26">
        <f t="shared" si="8"/>
        <v>14.945392000000002</v>
      </c>
      <c r="H94" s="26"/>
      <c r="I94" s="26"/>
      <c r="J94" s="20" t="s">
        <v>103</v>
      </c>
    </row>
    <row r="95" spans="1:10" x14ac:dyDescent="0.3">
      <c r="A95" s="46" t="s">
        <v>45</v>
      </c>
      <c r="B95" s="1">
        <v>5.0999999999999996</v>
      </c>
      <c r="C95" s="14" t="s">
        <v>57</v>
      </c>
      <c r="D95" s="1" t="s">
        <v>17</v>
      </c>
      <c r="E95" s="27">
        <v>1</v>
      </c>
      <c r="F95" s="26">
        <v>11.205912093750026</v>
      </c>
      <c r="G95" s="26">
        <f t="shared" si="8"/>
        <v>11.205912093750026</v>
      </c>
      <c r="H95" s="26"/>
      <c r="I95" s="26"/>
      <c r="J95" s="20" t="s">
        <v>102</v>
      </c>
    </row>
    <row r="96" spans="1:10" x14ac:dyDescent="0.3">
      <c r="A96" s="46" t="s">
        <v>45</v>
      </c>
      <c r="B96" s="4">
        <v>6</v>
      </c>
      <c r="C96" s="24" t="s">
        <v>113</v>
      </c>
      <c r="D96" s="1" t="s">
        <v>42</v>
      </c>
      <c r="E96" s="12">
        <v>1.34E-4</v>
      </c>
      <c r="F96" s="26">
        <v>4822.9094883200005</v>
      </c>
      <c r="G96" s="26">
        <f t="shared" si="8"/>
        <v>0.64626987143488013</v>
      </c>
      <c r="H96" s="26"/>
      <c r="I96" s="26"/>
      <c r="J96" s="20" t="s">
        <v>103</v>
      </c>
    </row>
    <row r="97" spans="1:10" x14ac:dyDescent="0.3">
      <c r="A97" s="46" t="s">
        <v>45</v>
      </c>
      <c r="B97" s="1">
        <v>6.1</v>
      </c>
      <c r="C97" s="14" t="s">
        <v>58</v>
      </c>
      <c r="D97" s="1" t="s">
        <v>17</v>
      </c>
      <c r="E97" s="27">
        <v>1</v>
      </c>
      <c r="F97" s="26">
        <v>1.2394211351351361</v>
      </c>
      <c r="G97" s="26">
        <f t="shared" si="8"/>
        <v>1.2394211351351361</v>
      </c>
      <c r="H97" s="26"/>
      <c r="I97" s="26"/>
      <c r="J97" s="20" t="s">
        <v>102</v>
      </c>
    </row>
    <row r="98" spans="1:10" x14ac:dyDescent="0.3">
      <c r="A98" s="46" t="s">
        <v>45</v>
      </c>
      <c r="B98" s="4"/>
      <c r="C98" s="13" t="s">
        <v>27</v>
      </c>
      <c r="D98" s="4"/>
      <c r="E98" s="26"/>
      <c r="F98" s="26"/>
      <c r="G98" s="10">
        <f>SUM(G82:G97)</f>
        <v>643.4820967666675</v>
      </c>
      <c r="H98" s="10"/>
      <c r="I98" s="10"/>
      <c r="J98" s="10"/>
    </row>
    <row r="99" spans="1:10" x14ac:dyDescent="0.3">
      <c r="A99" s="46" t="s">
        <v>45</v>
      </c>
      <c r="B99" s="4"/>
      <c r="C99" s="14" t="s">
        <v>28</v>
      </c>
      <c r="D99" s="15">
        <v>0.03</v>
      </c>
      <c r="E99" s="26"/>
      <c r="F99" s="26"/>
      <c r="G99" s="26">
        <f>G98*3/100</f>
        <v>19.304462903000026</v>
      </c>
      <c r="H99" s="26"/>
      <c r="I99" s="26"/>
      <c r="J99" s="26"/>
    </row>
    <row r="100" spans="1:10" x14ac:dyDescent="0.3">
      <c r="A100" s="46" t="s">
        <v>45</v>
      </c>
      <c r="B100" s="4"/>
      <c r="C100" s="13" t="s">
        <v>29</v>
      </c>
      <c r="D100" s="4"/>
      <c r="E100" s="26"/>
      <c r="F100" s="26"/>
      <c r="G100" s="10">
        <f>SUM(G98:G99)</f>
        <v>662.78655966966755</v>
      </c>
      <c r="H100" s="10"/>
      <c r="I100" s="10"/>
      <c r="J100" s="10"/>
    </row>
    <row r="101" spans="1:10" x14ac:dyDescent="0.3">
      <c r="A101" s="46" t="s">
        <v>45</v>
      </c>
      <c r="B101" s="4"/>
      <c r="C101" s="14" t="s">
        <v>114</v>
      </c>
      <c r="D101" s="15">
        <v>0.18</v>
      </c>
      <c r="E101" s="26"/>
      <c r="F101" s="26"/>
      <c r="G101" s="26">
        <f>G100*18/100</f>
        <v>119.30158074054016</v>
      </c>
      <c r="H101" s="26"/>
      <c r="I101" s="26"/>
      <c r="J101" s="26"/>
    </row>
    <row r="102" spans="1:10" x14ac:dyDescent="0.3">
      <c r="A102" s="46" t="s">
        <v>45</v>
      </c>
      <c r="B102" s="4"/>
      <c r="C102" s="13" t="s">
        <v>31</v>
      </c>
      <c r="D102" s="4"/>
      <c r="E102" s="26"/>
      <c r="F102" s="26"/>
      <c r="G102" s="10">
        <f>SUM(G100:G101)</f>
        <v>782.08814041020776</v>
      </c>
      <c r="H102" s="10"/>
      <c r="I102" s="10"/>
      <c r="J102" s="10"/>
    </row>
    <row r="103" spans="1:10" x14ac:dyDescent="0.3">
      <c r="B103" s="57"/>
      <c r="C103" s="58"/>
      <c r="D103" s="57"/>
      <c r="E103" s="59"/>
      <c r="F103" s="59"/>
      <c r="G103" s="60"/>
      <c r="H103" s="60"/>
      <c r="I103" s="60"/>
      <c r="J103" s="60"/>
    </row>
    <row r="104" spans="1:10" x14ac:dyDescent="0.3">
      <c r="B104" s="57"/>
      <c r="C104" s="58"/>
      <c r="D104" s="57"/>
      <c r="E104" s="59"/>
      <c r="F104" s="59"/>
      <c r="G104" s="60"/>
      <c r="H104" s="60"/>
      <c r="I104" s="60"/>
      <c r="J104" s="60"/>
    </row>
    <row r="105" spans="1:10" x14ac:dyDescent="0.3">
      <c r="A105" s="81" t="s">
        <v>0</v>
      </c>
      <c r="B105" s="100" t="s">
        <v>1</v>
      </c>
    </row>
    <row r="106" spans="1:10" x14ac:dyDescent="0.3">
      <c r="A106" s="95" t="s">
        <v>59</v>
      </c>
      <c r="B106" s="101" t="s">
        <v>171</v>
      </c>
    </row>
    <row r="107" spans="1:10" x14ac:dyDescent="0.3">
      <c r="A107" s="130" t="s">
        <v>4</v>
      </c>
      <c r="B107" s="137" t="s">
        <v>5</v>
      </c>
      <c r="C107" s="129" t="s">
        <v>6</v>
      </c>
      <c r="D107" s="129" t="s">
        <v>7</v>
      </c>
      <c r="E107" s="129" t="s">
        <v>8</v>
      </c>
      <c r="F107" s="124" t="s">
        <v>9</v>
      </c>
      <c r="G107" s="124" t="s">
        <v>10</v>
      </c>
      <c r="H107" s="126" t="s">
        <v>98</v>
      </c>
      <c r="I107" s="126" t="s">
        <v>99</v>
      </c>
      <c r="J107" s="129" t="s">
        <v>11</v>
      </c>
    </row>
    <row r="108" spans="1:10" ht="33" customHeight="1" x14ac:dyDescent="0.3">
      <c r="A108" s="130"/>
      <c r="B108" s="137"/>
      <c r="C108" s="129"/>
      <c r="D108" s="129"/>
      <c r="E108" s="129"/>
      <c r="F108" s="124"/>
      <c r="G108" s="124"/>
      <c r="H108" s="126"/>
      <c r="I108" s="126"/>
      <c r="J108" s="129"/>
    </row>
    <row r="109" spans="1:10" x14ac:dyDescent="0.3">
      <c r="A109" s="46" t="s">
        <v>45</v>
      </c>
      <c r="B109" s="4">
        <v>1</v>
      </c>
      <c r="C109" s="24" t="s">
        <v>126</v>
      </c>
      <c r="D109" s="1" t="s">
        <v>17</v>
      </c>
      <c r="E109" s="12">
        <v>1</v>
      </c>
      <c r="F109" s="26">
        <v>6.006334400000001</v>
      </c>
      <c r="G109" s="26">
        <f>E109*F109</f>
        <v>6.006334400000001</v>
      </c>
      <c r="H109" s="26"/>
      <c r="I109" s="26"/>
      <c r="J109" s="20" t="s">
        <v>103</v>
      </c>
    </row>
    <row r="110" spans="1:10" x14ac:dyDescent="0.3">
      <c r="A110" s="46" t="s">
        <v>45</v>
      </c>
      <c r="B110" s="1">
        <v>1.1000000000000001</v>
      </c>
      <c r="C110" s="14" t="s">
        <v>49</v>
      </c>
      <c r="D110" s="1" t="s">
        <v>17</v>
      </c>
      <c r="E110" s="27">
        <v>1</v>
      </c>
      <c r="F110" s="26">
        <v>79.989405234859248</v>
      </c>
      <c r="G110" s="26">
        <f t="shared" ref="G110:G124" si="10">E110*F110</f>
        <v>79.989405234859248</v>
      </c>
      <c r="H110" s="26"/>
      <c r="I110" s="26"/>
      <c r="J110" s="20" t="s">
        <v>102</v>
      </c>
    </row>
    <row r="111" spans="1:10" x14ac:dyDescent="0.3">
      <c r="A111" s="46" t="s">
        <v>45</v>
      </c>
      <c r="B111" s="4">
        <v>2</v>
      </c>
      <c r="C111" s="24" t="s">
        <v>108</v>
      </c>
      <c r="D111" s="1" t="s">
        <v>17</v>
      </c>
      <c r="E111" s="12">
        <v>1</v>
      </c>
      <c r="F111" s="26">
        <v>15.960824000000002</v>
      </c>
      <c r="G111" s="26">
        <f t="shared" si="10"/>
        <v>15.960824000000002</v>
      </c>
      <c r="H111" s="26"/>
      <c r="I111" s="26"/>
      <c r="J111" s="20" t="s">
        <v>103</v>
      </c>
    </row>
    <row r="112" spans="1:10" x14ac:dyDescent="0.3">
      <c r="A112" s="46" t="s">
        <v>45</v>
      </c>
      <c r="B112" s="1">
        <v>2.1</v>
      </c>
      <c r="C112" s="14" t="s">
        <v>129</v>
      </c>
      <c r="D112" s="1" t="s">
        <v>17</v>
      </c>
      <c r="E112" s="27">
        <v>1</v>
      </c>
      <c r="F112" s="26">
        <v>19.239559322033898</v>
      </c>
      <c r="G112" s="26">
        <f t="shared" si="10"/>
        <v>19.239559322033898</v>
      </c>
      <c r="H112" s="26"/>
      <c r="I112" s="26"/>
      <c r="J112" s="20" t="s">
        <v>102</v>
      </c>
    </row>
    <row r="113" spans="1:10" x14ac:dyDescent="0.3">
      <c r="A113" s="46" t="s">
        <v>45</v>
      </c>
      <c r="B113" s="4">
        <v>3</v>
      </c>
      <c r="C113" s="24" t="s">
        <v>111</v>
      </c>
      <c r="D113" s="1" t="s">
        <v>17</v>
      </c>
      <c r="E113" s="12">
        <v>1</v>
      </c>
      <c r="F113" s="26">
        <v>13.760410400000001</v>
      </c>
      <c r="G113" s="26">
        <f t="shared" si="10"/>
        <v>13.760410400000001</v>
      </c>
      <c r="H113" s="26"/>
      <c r="I113" s="26"/>
      <c r="J113" s="20" t="s">
        <v>103</v>
      </c>
    </row>
    <row r="114" spans="1:10" x14ac:dyDescent="0.3">
      <c r="A114" s="46" t="s">
        <v>45</v>
      </c>
      <c r="B114" s="1">
        <v>3.1</v>
      </c>
      <c r="C114" s="14" t="s">
        <v>68</v>
      </c>
      <c r="D114" s="1" t="s">
        <v>17</v>
      </c>
      <c r="E114" s="27">
        <v>1</v>
      </c>
      <c r="F114" s="26">
        <v>18.876957575277427</v>
      </c>
      <c r="G114" s="26">
        <f t="shared" si="10"/>
        <v>18.876957575277427</v>
      </c>
      <c r="H114" s="26"/>
      <c r="I114" s="26"/>
      <c r="J114" s="20" t="s">
        <v>102</v>
      </c>
    </row>
    <row r="115" spans="1:10" x14ac:dyDescent="0.3">
      <c r="A115" s="46" t="s">
        <v>45</v>
      </c>
      <c r="B115" s="4">
        <v>4</v>
      </c>
      <c r="C115" s="24" t="s">
        <v>123</v>
      </c>
      <c r="D115" s="1" t="s">
        <v>17</v>
      </c>
      <c r="E115" s="12">
        <v>1</v>
      </c>
      <c r="F115" s="26">
        <v>32.404416000000005</v>
      </c>
      <c r="G115" s="26">
        <f t="shared" si="10"/>
        <v>32.404416000000005</v>
      </c>
      <c r="H115" s="26"/>
      <c r="I115" s="26"/>
      <c r="J115" s="20" t="s">
        <v>103</v>
      </c>
    </row>
    <row r="116" spans="1:10" x14ac:dyDescent="0.3">
      <c r="A116" s="46" t="s">
        <v>45</v>
      </c>
      <c r="B116" s="1">
        <v>4.0999999999999996</v>
      </c>
      <c r="C116" s="31" t="s">
        <v>205</v>
      </c>
      <c r="D116" s="40" t="s">
        <v>17</v>
      </c>
      <c r="E116" s="41">
        <v>1</v>
      </c>
      <c r="F116" s="42">
        <v>336.94186680000001</v>
      </c>
      <c r="G116" s="42">
        <f t="shared" si="10"/>
        <v>336.94186680000001</v>
      </c>
      <c r="H116" s="26"/>
      <c r="I116" s="26"/>
      <c r="J116" s="45" t="s">
        <v>101</v>
      </c>
    </row>
    <row r="117" spans="1:10" ht="13.2" customHeight="1" x14ac:dyDescent="0.3">
      <c r="A117" s="46" t="s">
        <v>45</v>
      </c>
      <c r="B117" s="1">
        <v>4.2</v>
      </c>
      <c r="C117" s="14" t="s">
        <v>64</v>
      </c>
      <c r="D117" s="1" t="s">
        <v>17</v>
      </c>
      <c r="E117" s="27">
        <v>2</v>
      </c>
      <c r="F117" s="26">
        <v>12.012711479999998</v>
      </c>
      <c r="G117" s="26">
        <f t="shared" si="10"/>
        <v>24.025422959999997</v>
      </c>
      <c r="H117" s="26"/>
      <c r="I117" s="26"/>
      <c r="J117" s="20" t="s">
        <v>102</v>
      </c>
    </row>
    <row r="118" spans="1:10" customFormat="1" ht="16.2" x14ac:dyDescent="0.3">
      <c r="A118" s="46" t="s">
        <v>45</v>
      </c>
      <c r="B118" s="1">
        <v>4.3</v>
      </c>
      <c r="C118" s="113" t="s">
        <v>174</v>
      </c>
      <c r="D118" s="106" t="s">
        <v>14</v>
      </c>
      <c r="E118" s="22">
        <v>1.2</v>
      </c>
      <c r="F118" s="22">
        <v>2.0989367736692413</v>
      </c>
      <c r="G118" s="22">
        <f>F118*E118</f>
        <v>2.5187241284030892</v>
      </c>
      <c r="H118" s="107"/>
      <c r="I118" s="108"/>
      <c r="J118" s="20" t="s">
        <v>102</v>
      </c>
    </row>
    <row r="119" spans="1:10" customFormat="1" ht="16.2" x14ac:dyDescent="0.3">
      <c r="A119" s="46" t="s">
        <v>45</v>
      </c>
      <c r="B119" s="1">
        <v>4.4000000000000004</v>
      </c>
      <c r="C119" s="113" t="s">
        <v>175</v>
      </c>
      <c r="D119" s="106" t="s">
        <v>176</v>
      </c>
      <c r="E119" s="22">
        <v>0.215</v>
      </c>
      <c r="F119" s="22">
        <v>23.25661016949153</v>
      </c>
      <c r="G119" s="22">
        <f>F119*E119</f>
        <v>5.0001711864406788</v>
      </c>
      <c r="H119" s="107"/>
      <c r="I119" s="108"/>
      <c r="J119" s="20" t="s">
        <v>102</v>
      </c>
    </row>
    <row r="120" spans="1:10" customFormat="1" ht="16.2" x14ac:dyDescent="0.3">
      <c r="A120" s="46" t="s">
        <v>45</v>
      </c>
      <c r="B120" s="1">
        <v>4.5</v>
      </c>
      <c r="C120" s="113" t="s">
        <v>177</v>
      </c>
      <c r="D120" s="106" t="s">
        <v>17</v>
      </c>
      <c r="E120" s="22">
        <v>20</v>
      </c>
      <c r="F120" s="22">
        <v>3.6543813869437655E-2</v>
      </c>
      <c r="G120" s="22">
        <f t="shared" ref="G120" si="11">F120*E120</f>
        <v>0.73087627738875316</v>
      </c>
      <c r="H120" s="107"/>
      <c r="I120" s="108"/>
      <c r="J120" s="20" t="s">
        <v>102</v>
      </c>
    </row>
    <row r="121" spans="1:10" x14ac:dyDescent="0.3">
      <c r="A121" s="46" t="s">
        <v>45</v>
      </c>
      <c r="B121" s="4">
        <v>5</v>
      </c>
      <c r="C121" s="24" t="s">
        <v>116</v>
      </c>
      <c r="D121" s="1" t="s">
        <v>17</v>
      </c>
      <c r="E121" s="12">
        <v>1</v>
      </c>
      <c r="F121" s="26">
        <v>14.945392000000002</v>
      </c>
      <c r="G121" s="26">
        <f t="shared" si="10"/>
        <v>14.945392000000002</v>
      </c>
      <c r="H121" s="26"/>
      <c r="I121" s="26"/>
      <c r="J121" s="20" t="s">
        <v>103</v>
      </c>
    </row>
    <row r="122" spans="1:10" x14ac:dyDescent="0.3">
      <c r="A122" s="46" t="s">
        <v>45</v>
      </c>
      <c r="B122" s="1">
        <v>5.0999999999999996</v>
      </c>
      <c r="C122" s="14" t="s">
        <v>69</v>
      </c>
      <c r="D122" s="1" t="s">
        <v>17</v>
      </c>
      <c r="E122" s="27">
        <v>1</v>
      </c>
      <c r="F122" s="26">
        <v>14.787926999999987</v>
      </c>
      <c r="G122" s="26">
        <f t="shared" si="10"/>
        <v>14.787926999999987</v>
      </c>
      <c r="H122" s="26"/>
      <c r="I122" s="26"/>
      <c r="J122" s="20" t="s">
        <v>102</v>
      </c>
    </row>
    <row r="123" spans="1:10" x14ac:dyDescent="0.3">
      <c r="A123" s="46" t="s">
        <v>45</v>
      </c>
      <c r="B123" s="4">
        <v>6</v>
      </c>
      <c r="C123" s="24" t="s">
        <v>117</v>
      </c>
      <c r="D123" s="1" t="s">
        <v>42</v>
      </c>
      <c r="E123" s="12">
        <v>2.43E-4</v>
      </c>
      <c r="F123" s="26">
        <v>4822.9094883200005</v>
      </c>
      <c r="G123" s="26">
        <f t="shared" si="10"/>
        <v>1.1719670056617602</v>
      </c>
      <c r="H123" s="26"/>
      <c r="I123" s="26"/>
      <c r="J123" s="20" t="s">
        <v>103</v>
      </c>
    </row>
    <row r="124" spans="1:10" x14ac:dyDescent="0.3">
      <c r="A124" s="46" t="s">
        <v>45</v>
      </c>
      <c r="B124" s="1">
        <v>6.1</v>
      </c>
      <c r="C124" s="14" t="s">
        <v>70</v>
      </c>
      <c r="D124" s="1" t="s">
        <v>17</v>
      </c>
      <c r="E124" s="27">
        <v>1</v>
      </c>
      <c r="F124" s="26">
        <v>1.6380563294117636</v>
      </c>
      <c r="G124" s="26">
        <f t="shared" si="10"/>
        <v>1.6380563294117636</v>
      </c>
      <c r="H124" s="26"/>
      <c r="I124" s="26"/>
      <c r="J124" s="20" t="s">
        <v>102</v>
      </c>
    </row>
    <row r="125" spans="1:10" x14ac:dyDescent="0.3">
      <c r="A125" s="46" t="s">
        <v>45</v>
      </c>
      <c r="B125" s="4"/>
      <c r="C125" s="13" t="s">
        <v>27</v>
      </c>
      <c r="D125" s="4"/>
      <c r="E125" s="26"/>
      <c r="F125" s="26"/>
      <c r="G125" s="10">
        <f>SUM(G109:G124)</f>
        <v>587.99831061947646</v>
      </c>
      <c r="H125" s="10"/>
      <c r="I125" s="10"/>
      <c r="J125" s="10"/>
    </row>
    <row r="126" spans="1:10" x14ac:dyDescent="0.3">
      <c r="A126" s="46" t="s">
        <v>45</v>
      </c>
      <c r="B126" s="4"/>
      <c r="C126" s="14" t="s">
        <v>28</v>
      </c>
      <c r="D126" s="15">
        <v>0.03</v>
      </c>
      <c r="E126" s="26"/>
      <c r="F126" s="26"/>
      <c r="G126" s="26">
        <f>G125*3/100</f>
        <v>17.639949318584296</v>
      </c>
      <c r="H126" s="26"/>
      <c r="I126" s="26"/>
      <c r="J126" s="26"/>
    </row>
    <row r="127" spans="1:10" x14ac:dyDescent="0.3">
      <c r="A127" s="46" t="s">
        <v>45</v>
      </c>
      <c r="B127" s="4"/>
      <c r="C127" s="13" t="s">
        <v>29</v>
      </c>
      <c r="D127" s="4"/>
      <c r="E127" s="26"/>
      <c r="F127" s="26"/>
      <c r="G127" s="10">
        <f>SUM(G125:G126)</f>
        <v>605.63825993806074</v>
      </c>
      <c r="H127" s="10"/>
      <c r="I127" s="10"/>
      <c r="J127" s="10"/>
    </row>
    <row r="128" spans="1:10" x14ac:dyDescent="0.3">
      <c r="A128" s="46" t="s">
        <v>45</v>
      </c>
      <c r="B128" s="4"/>
      <c r="C128" s="14" t="s">
        <v>114</v>
      </c>
      <c r="D128" s="15">
        <v>0.18</v>
      </c>
      <c r="E128" s="26"/>
      <c r="F128" s="26"/>
      <c r="G128" s="26">
        <f>G127*18/100</f>
        <v>109.01488678885093</v>
      </c>
      <c r="H128" s="26"/>
      <c r="I128" s="26"/>
      <c r="J128" s="26"/>
    </row>
    <row r="129" spans="1:10" x14ac:dyDescent="0.3">
      <c r="A129" s="46" t="s">
        <v>45</v>
      </c>
      <c r="B129" s="4"/>
      <c r="C129" s="13" t="s">
        <v>31</v>
      </c>
      <c r="D129" s="4"/>
      <c r="E129" s="26"/>
      <c r="F129" s="26"/>
      <c r="G129" s="10">
        <f>SUM(G127:G128)</f>
        <v>714.6531467269117</v>
      </c>
      <c r="H129" s="10"/>
      <c r="I129" s="10"/>
      <c r="J129" s="10"/>
    </row>
    <row r="132" spans="1:10" x14ac:dyDescent="0.3">
      <c r="A132" s="81" t="s">
        <v>0</v>
      </c>
      <c r="B132" s="100" t="s">
        <v>1</v>
      </c>
    </row>
    <row r="133" spans="1:10" x14ac:dyDescent="0.3">
      <c r="A133" s="96" t="s">
        <v>71</v>
      </c>
      <c r="B133" s="102" t="s">
        <v>172</v>
      </c>
    </row>
    <row r="134" spans="1:10" x14ac:dyDescent="0.3">
      <c r="A134" s="130" t="s">
        <v>4</v>
      </c>
      <c r="B134" s="137" t="s">
        <v>5</v>
      </c>
      <c r="C134" s="129" t="s">
        <v>6</v>
      </c>
      <c r="D134" s="129" t="s">
        <v>7</v>
      </c>
      <c r="E134" s="129" t="s">
        <v>8</v>
      </c>
      <c r="F134" s="124" t="s">
        <v>9</v>
      </c>
      <c r="G134" s="124" t="s">
        <v>10</v>
      </c>
      <c r="H134" s="126" t="s">
        <v>98</v>
      </c>
      <c r="I134" s="126" t="s">
        <v>99</v>
      </c>
      <c r="J134" s="129" t="s">
        <v>11</v>
      </c>
    </row>
    <row r="135" spans="1:10" ht="31.95" customHeight="1" x14ac:dyDescent="0.3">
      <c r="A135" s="131"/>
      <c r="B135" s="138"/>
      <c r="C135" s="134"/>
      <c r="D135" s="134"/>
      <c r="E135" s="134"/>
      <c r="F135" s="125"/>
      <c r="G135" s="125"/>
      <c r="H135" s="126"/>
      <c r="I135" s="126"/>
      <c r="J135" s="129"/>
    </row>
    <row r="136" spans="1:10" x14ac:dyDescent="0.3">
      <c r="A136" s="46" t="s">
        <v>71</v>
      </c>
      <c r="B136" s="4">
        <v>1</v>
      </c>
      <c r="C136" s="24" t="s">
        <v>126</v>
      </c>
      <c r="D136" s="1" t="s">
        <v>17</v>
      </c>
      <c r="E136" s="12">
        <v>1</v>
      </c>
      <c r="F136" s="26">
        <v>6.006334400000001</v>
      </c>
      <c r="G136" s="26">
        <f>E136*F136</f>
        <v>6.006334400000001</v>
      </c>
      <c r="H136" s="26"/>
      <c r="I136" s="26"/>
      <c r="J136" s="20" t="s">
        <v>103</v>
      </c>
    </row>
    <row r="137" spans="1:10" x14ac:dyDescent="0.3">
      <c r="A137" s="46" t="s">
        <v>71</v>
      </c>
      <c r="B137" s="1">
        <v>1.1000000000000001</v>
      </c>
      <c r="C137" s="14" t="s">
        <v>49</v>
      </c>
      <c r="D137" s="1" t="s">
        <v>17</v>
      </c>
      <c r="E137" s="27">
        <v>1</v>
      </c>
      <c r="F137" s="26">
        <v>79.989405234859248</v>
      </c>
      <c r="G137" s="26">
        <f t="shared" ref="G137:G151" si="12">E137*F137</f>
        <v>79.989405234859248</v>
      </c>
      <c r="H137" s="26"/>
      <c r="I137" s="26"/>
      <c r="J137" s="20" t="s">
        <v>102</v>
      </c>
    </row>
    <row r="138" spans="1:10" x14ac:dyDescent="0.3">
      <c r="A138" s="46" t="s">
        <v>71</v>
      </c>
      <c r="B138" s="4">
        <v>2</v>
      </c>
      <c r="C138" s="24" t="s">
        <v>108</v>
      </c>
      <c r="D138" s="1" t="s">
        <v>17</v>
      </c>
      <c r="E138" s="12">
        <v>1</v>
      </c>
      <c r="F138" s="26">
        <v>15.960824000000002</v>
      </c>
      <c r="G138" s="26">
        <f t="shared" si="12"/>
        <v>15.960824000000002</v>
      </c>
      <c r="H138" s="26"/>
      <c r="I138" s="26"/>
      <c r="J138" s="20" t="s">
        <v>103</v>
      </c>
    </row>
    <row r="139" spans="1:10" ht="17.399999999999999" customHeight="1" x14ac:dyDescent="0.3">
      <c r="A139" s="46" t="s">
        <v>71</v>
      </c>
      <c r="B139" s="1">
        <v>2.1</v>
      </c>
      <c r="C139" s="24" t="s">
        <v>130</v>
      </c>
      <c r="D139" s="1" t="s">
        <v>17</v>
      </c>
      <c r="E139" s="25">
        <v>1</v>
      </c>
      <c r="F139" s="26">
        <v>19.239559322033898</v>
      </c>
      <c r="G139" s="26">
        <f t="shared" si="12"/>
        <v>19.239559322033898</v>
      </c>
      <c r="H139" s="26"/>
      <c r="I139" s="26"/>
      <c r="J139" s="20" t="s">
        <v>102</v>
      </c>
    </row>
    <row r="140" spans="1:10" ht="17.399999999999999" customHeight="1" x14ac:dyDescent="0.3">
      <c r="A140" s="46" t="s">
        <v>71</v>
      </c>
      <c r="B140" s="4">
        <v>3</v>
      </c>
      <c r="C140" s="24" t="s">
        <v>122</v>
      </c>
      <c r="D140" s="1" t="s">
        <v>17</v>
      </c>
      <c r="E140" s="12">
        <v>1</v>
      </c>
      <c r="F140" s="26">
        <v>13.760410400000001</v>
      </c>
      <c r="G140" s="26">
        <f t="shared" si="12"/>
        <v>13.760410400000001</v>
      </c>
      <c r="H140" s="26"/>
      <c r="I140" s="26"/>
      <c r="J140" s="20" t="s">
        <v>103</v>
      </c>
    </row>
    <row r="141" spans="1:10" ht="17.399999999999999" customHeight="1" x14ac:dyDescent="0.3">
      <c r="A141" s="46" t="s">
        <v>71</v>
      </c>
      <c r="B141" s="1">
        <v>3.1</v>
      </c>
      <c r="C141" s="14" t="s">
        <v>75</v>
      </c>
      <c r="D141" s="1" t="s">
        <v>17</v>
      </c>
      <c r="E141" s="27">
        <v>1</v>
      </c>
      <c r="F141" s="26">
        <v>23.290358142857144</v>
      </c>
      <c r="G141" s="26">
        <f t="shared" si="12"/>
        <v>23.290358142857144</v>
      </c>
      <c r="H141" s="26"/>
      <c r="I141" s="26"/>
      <c r="J141" s="20" t="s">
        <v>102</v>
      </c>
    </row>
    <row r="142" spans="1:10" x14ac:dyDescent="0.3">
      <c r="A142" s="46" t="s">
        <v>71</v>
      </c>
      <c r="B142" s="4">
        <v>4</v>
      </c>
      <c r="C142" s="24" t="s">
        <v>115</v>
      </c>
      <c r="D142" s="1" t="s">
        <v>17</v>
      </c>
      <c r="E142" s="12">
        <v>1</v>
      </c>
      <c r="F142" s="26">
        <v>32.404416000000005</v>
      </c>
      <c r="G142" s="26">
        <f t="shared" si="12"/>
        <v>32.404416000000005</v>
      </c>
      <c r="H142" s="26"/>
      <c r="I142" s="26"/>
      <c r="J142" s="20" t="s">
        <v>103</v>
      </c>
    </row>
    <row r="143" spans="1:10" x14ac:dyDescent="0.3">
      <c r="A143" s="46" t="s">
        <v>71</v>
      </c>
      <c r="B143" s="40">
        <v>4.0999999999999996</v>
      </c>
      <c r="C143" s="31" t="s">
        <v>206</v>
      </c>
      <c r="D143" s="40" t="s">
        <v>17</v>
      </c>
      <c r="E143" s="41">
        <v>1</v>
      </c>
      <c r="F143" s="42">
        <v>355.47157800000008</v>
      </c>
      <c r="G143" s="42">
        <f t="shared" si="12"/>
        <v>355.47157800000008</v>
      </c>
      <c r="H143" s="26"/>
      <c r="I143" s="26"/>
      <c r="J143" s="45" t="s">
        <v>101</v>
      </c>
    </row>
    <row r="144" spans="1:10" x14ac:dyDescent="0.3">
      <c r="A144" s="46" t="s">
        <v>71</v>
      </c>
      <c r="B144" s="1">
        <v>4.2</v>
      </c>
      <c r="C144" s="14" t="s">
        <v>76</v>
      </c>
      <c r="D144" s="1" t="s">
        <v>17</v>
      </c>
      <c r="E144" s="27">
        <v>2</v>
      </c>
      <c r="F144" s="26">
        <v>16.424500771084347</v>
      </c>
      <c r="G144" s="26">
        <f t="shared" si="12"/>
        <v>32.849001542168693</v>
      </c>
      <c r="H144" s="26"/>
      <c r="I144" s="26"/>
      <c r="J144" s="20" t="s">
        <v>102</v>
      </c>
    </row>
    <row r="145" spans="1:10" customFormat="1" ht="16.2" x14ac:dyDescent="0.3">
      <c r="A145" s="46" t="s">
        <v>71</v>
      </c>
      <c r="B145" s="1">
        <v>4.3</v>
      </c>
      <c r="C145" s="113" t="s">
        <v>174</v>
      </c>
      <c r="D145" s="106" t="s">
        <v>14</v>
      </c>
      <c r="E145" s="22">
        <v>1.5</v>
      </c>
      <c r="F145" s="22">
        <v>2.0989367736692413</v>
      </c>
      <c r="G145" s="22">
        <f>F145*E145</f>
        <v>3.1484051605038621</v>
      </c>
      <c r="H145" s="107"/>
      <c r="I145" s="108"/>
      <c r="J145" s="20" t="s">
        <v>102</v>
      </c>
    </row>
    <row r="146" spans="1:10" customFormat="1" ht="16.2" x14ac:dyDescent="0.3">
      <c r="A146" s="46" t="s">
        <v>71</v>
      </c>
      <c r="B146" s="1">
        <v>4.4000000000000004</v>
      </c>
      <c r="C146" s="113" t="s">
        <v>175</v>
      </c>
      <c r="D146" s="106" t="s">
        <v>176</v>
      </c>
      <c r="E146" s="22">
        <v>0.215</v>
      </c>
      <c r="F146" s="22">
        <v>23.25661016949153</v>
      </c>
      <c r="G146" s="22">
        <f>F146*E146</f>
        <v>5.0001711864406788</v>
      </c>
      <c r="H146" s="107"/>
      <c r="I146" s="108"/>
      <c r="J146" s="20" t="s">
        <v>102</v>
      </c>
    </row>
    <row r="147" spans="1:10" customFormat="1" ht="16.2" x14ac:dyDescent="0.3">
      <c r="A147" s="46" t="s">
        <v>45</v>
      </c>
      <c r="B147" s="1">
        <v>4.5</v>
      </c>
      <c r="C147" s="113" t="s">
        <v>177</v>
      </c>
      <c r="D147" s="106" t="s">
        <v>17</v>
      </c>
      <c r="E147" s="22">
        <v>20</v>
      </c>
      <c r="F147" s="22">
        <v>3.6543813869437655E-2</v>
      </c>
      <c r="G147" s="22">
        <f t="shared" ref="G147" si="13">F147*E147</f>
        <v>0.73087627738875316</v>
      </c>
      <c r="H147" s="107"/>
      <c r="I147" s="108"/>
      <c r="J147" s="20" t="s">
        <v>102</v>
      </c>
    </row>
    <row r="148" spans="1:10" x14ac:dyDescent="0.3">
      <c r="A148" s="46" t="s">
        <v>71</v>
      </c>
      <c r="B148" s="4">
        <v>5</v>
      </c>
      <c r="C148" s="24" t="s">
        <v>116</v>
      </c>
      <c r="D148" s="1" t="s">
        <v>17</v>
      </c>
      <c r="E148" s="12">
        <v>1</v>
      </c>
      <c r="F148" s="26">
        <v>14.945392000000002</v>
      </c>
      <c r="G148" s="26">
        <f t="shared" si="12"/>
        <v>14.945392000000002</v>
      </c>
      <c r="H148" s="26"/>
      <c r="I148" s="26"/>
      <c r="J148" s="20" t="s">
        <v>103</v>
      </c>
    </row>
    <row r="149" spans="1:10" x14ac:dyDescent="0.3">
      <c r="A149" s="46" t="s">
        <v>71</v>
      </c>
      <c r="B149" s="1">
        <v>5.0999999999999996</v>
      </c>
      <c r="C149" s="14" t="s">
        <v>80</v>
      </c>
      <c r="D149" s="1" t="s">
        <v>17</v>
      </c>
      <c r="E149" s="27">
        <v>1</v>
      </c>
      <c r="F149" s="26">
        <v>21.176210511627914</v>
      </c>
      <c r="G149" s="26">
        <f t="shared" si="12"/>
        <v>21.176210511627914</v>
      </c>
      <c r="H149" s="26"/>
      <c r="I149" s="26"/>
      <c r="J149" s="20" t="s">
        <v>102</v>
      </c>
    </row>
    <row r="150" spans="1:10" x14ac:dyDescent="0.3">
      <c r="A150" s="46" t="s">
        <v>71</v>
      </c>
      <c r="B150" s="4">
        <v>6</v>
      </c>
      <c r="C150" s="24" t="s">
        <v>131</v>
      </c>
      <c r="D150" s="1" t="s">
        <v>42</v>
      </c>
      <c r="E150" s="12">
        <v>4.6300000000000003E-4</v>
      </c>
      <c r="F150" s="26">
        <v>4822.9094883200005</v>
      </c>
      <c r="G150" s="26">
        <f t="shared" si="12"/>
        <v>2.2330070930921604</v>
      </c>
      <c r="H150" s="26"/>
      <c r="I150" s="26"/>
      <c r="J150" s="20" t="s">
        <v>103</v>
      </c>
    </row>
    <row r="151" spans="1:10" x14ac:dyDescent="0.3">
      <c r="A151" s="46" t="s">
        <v>71</v>
      </c>
      <c r="B151" s="1">
        <v>6.1</v>
      </c>
      <c r="C151" s="14" t="s">
        <v>77</v>
      </c>
      <c r="D151" s="1" t="s">
        <v>17</v>
      </c>
      <c r="E151" s="27">
        <v>1</v>
      </c>
      <c r="F151" s="26">
        <v>2.9512204615384623</v>
      </c>
      <c r="G151" s="26">
        <f t="shared" si="12"/>
        <v>2.9512204615384623</v>
      </c>
      <c r="H151" s="26"/>
      <c r="I151" s="26"/>
      <c r="J151" s="20" t="s">
        <v>102</v>
      </c>
    </row>
    <row r="152" spans="1:10" x14ac:dyDescent="0.3">
      <c r="A152" s="46" t="s">
        <v>71</v>
      </c>
      <c r="B152" s="4"/>
      <c r="C152" s="13" t="s">
        <v>27</v>
      </c>
      <c r="D152" s="4"/>
      <c r="E152" s="26"/>
      <c r="F152" s="26"/>
      <c r="G152" s="10">
        <f>SUM(G136:G151)</f>
        <v>629.15716973251097</v>
      </c>
      <c r="H152" s="10"/>
      <c r="I152" s="10"/>
      <c r="J152" s="10"/>
    </row>
    <row r="153" spans="1:10" x14ac:dyDescent="0.3">
      <c r="A153" s="46" t="s">
        <v>71</v>
      </c>
      <c r="B153" s="4"/>
      <c r="C153" s="14" t="s">
        <v>28</v>
      </c>
      <c r="D153" s="15">
        <v>0.03</v>
      </c>
      <c r="E153" s="26"/>
      <c r="F153" s="26"/>
      <c r="G153" s="26">
        <f>G152*3/100</f>
        <v>18.874715091975329</v>
      </c>
      <c r="H153" s="26"/>
      <c r="I153" s="26"/>
      <c r="J153" s="26"/>
    </row>
    <row r="154" spans="1:10" x14ac:dyDescent="0.3">
      <c r="A154" s="46" t="s">
        <v>71</v>
      </c>
      <c r="B154" s="4"/>
      <c r="C154" s="13" t="s">
        <v>29</v>
      </c>
      <c r="D154" s="4"/>
      <c r="E154" s="26"/>
      <c r="F154" s="26"/>
      <c r="G154" s="10">
        <f>SUM(G152:G153)</f>
        <v>648.03188482448627</v>
      </c>
      <c r="H154" s="10"/>
      <c r="I154" s="10"/>
      <c r="J154" s="10"/>
    </row>
    <row r="155" spans="1:10" x14ac:dyDescent="0.3">
      <c r="A155" s="46" t="s">
        <v>71</v>
      </c>
      <c r="B155" s="4"/>
      <c r="C155" s="14" t="s">
        <v>114</v>
      </c>
      <c r="D155" s="15">
        <v>0.18</v>
      </c>
      <c r="E155" s="26"/>
      <c r="F155" s="26"/>
      <c r="G155" s="26">
        <f>G154*18/100</f>
        <v>116.64573926840752</v>
      </c>
      <c r="H155" s="26"/>
      <c r="I155" s="26"/>
      <c r="J155" s="26"/>
    </row>
    <row r="156" spans="1:10" x14ac:dyDescent="0.3">
      <c r="A156" s="46" t="s">
        <v>71</v>
      </c>
      <c r="B156" s="4"/>
      <c r="C156" s="13" t="s">
        <v>31</v>
      </c>
      <c r="D156" s="4"/>
      <c r="E156" s="26"/>
      <c r="F156" s="26"/>
      <c r="G156" s="10">
        <f>SUM(G154:G155)</f>
        <v>764.67762409289378</v>
      </c>
      <c r="H156" s="10"/>
      <c r="I156" s="10"/>
      <c r="J156" s="10"/>
    </row>
    <row r="159" spans="1:10" x14ac:dyDescent="0.3">
      <c r="A159" s="81" t="s">
        <v>0</v>
      </c>
      <c r="B159" s="100" t="s">
        <v>1</v>
      </c>
      <c r="C159" s="34"/>
    </row>
    <row r="160" spans="1:10" x14ac:dyDescent="0.3">
      <c r="A160" s="99" t="s">
        <v>81</v>
      </c>
      <c r="B160" s="102" t="s">
        <v>173</v>
      </c>
      <c r="C160" s="34"/>
    </row>
    <row r="161" spans="1:10" ht="37.200000000000003" customHeight="1" x14ac:dyDescent="0.3">
      <c r="A161" s="130" t="s">
        <v>4</v>
      </c>
      <c r="B161" s="137" t="s">
        <v>5</v>
      </c>
      <c r="C161" s="129" t="s">
        <v>6</v>
      </c>
      <c r="D161" s="129" t="s">
        <v>7</v>
      </c>
      <c r="E161" s="129" t="s">
        <v>8</v>
      </c>
      <c r="F161" s="124" t="s">
        <v>9</v>
      </c>
      <c r="G161" s="124" t="s">
        <v>10</v>
      </c>
      <c r="H161" s="126" t="s">
        <v>98</v>
      </c>
      <c r="I161" s="126" t="s">
        <v>99</v>
      </c>
      <c r="J161" s="129" t="s">
        <v>11</v>
      </c>
    </row>
    <row r="162" spans="1:10" ht="7.2" customHeight="1" x14ac:dyDescent="0.3">
      <c r="A162" s="131"/>
      <c r="B162" s="138"/>
      <c r="C162" s="134"/>
      <c r="D162" s="134"/>
      <c r="E162" s="134"/>
      <c r="F162" s="125"/>
      <c r="G162" s="125"/>
      <c r="H162" s="126"/>
      <c r="I162" s="126"/>
      <c r="J162" s="129"/>
    </row>
    <row r="163" spans="1:10" x14ac:dyDescent="0.3">
      <c r="A163" s="46" t="s">
        <v>81</v>
      </c>
      <c r="B163" s="4">
        <v>1</v>
      </c>
      <c r="C163" s="24" t="s">
        <v>108</v>
      </c>
      <c r="D163" s="1" t="s">
        <v>17</v>
      </c>
      <c r="E163" s="12">
        <v>1</v>
      </c>
      <c r="F163" s="26">
        <v>15.960824000000002</v>
      </c>
      <c r="G163" s="26">
        <f>E163*F163</f>
        <v>15.960824000000002</v>
      </c>
      <c r="H163" s="26"/>
      <c r="I163" s="26"/>
      <c r="J163" s="20" t="s">
        <v>103</v>
      </c>
    </row>
    <row r="164" spans="1:10" x14ac:dyDescent="0.3">
      <c r="A164" s="46" t="s">
        <v>81</v>
      </c>
      <c r="B164" s="1">
        <v>1.1000000000000001</v>
      </c>
      <c r="C164" s="24" t="s">
        <v>135</v>
      </c>
      <c r="D164" s="1" t="s">
        <v>17</v>
      </c>
      <c r="E164" s="25">
        <v>1</v>
      </c>
      <c r="F164" s="26">
        <v>36.99915254237289</v>
      </c>
      <c r="G164" s="26">
        <f t="shared" ref="G164:G180" si="14">E164*F164</f>
        <v>36.99915254237289</v>
      </c>
      <c r="H164" s="26"/>
      <c r="I164" s="26"/>
      <c r="J164" s="20" t="s">
        <v>102</v>
      </c>
    </row>
    <row r="165" spans="1:10" x14ac:dyDescent="0.3">
      <c r="A165" s="46" t="s">
        <v>81</v>
      </c>
      <c r="B165" s="4">
        <v>2</v>
      </c>
      <c r="C165" s="24" t="s">
        <v>122</v>
      </c>
      <c r="D165" s="1" t="s">
        <v>17</v>
      </c>
      <c r="E165" s="12">
        <v>1</v>
      </c>
      <c r="F165" s="26">
        <v>13.760410400000001</v>
      </c>
      <c r="G165" s="26">
        <f t="shared" si="14"/>
        <v>13.760410400000001</v>
      </c>
      <c r="H165" s="26"/>
      <c r="I165" s="26"/>
      <c r="J165" s="20" t="s">
        <v>103</v>
      </c>
    </row>
    <row r="166" spans="1:10" ht="14.4" customHeight="1" x14ac:dyDescent="0.3">
      <c r="A166" s="46" t="s">
        <v>81</v>
      </c>
      <c r="B166" s="1">
        <v>2.1</v>
      </c>
      <c r="C166" s="14" t="s">
        <v>85</v>
      </c>
      <c r="D166" s="1" t="s">
        <v>17</v>
      </c>
      <c r="E166" s="27">
        <v>1</v>
      </c>
      <c r="F166" s="26">
        <v>35.802791639999988</v>
      </c>
      <c r="G166" s="26">
        <f t="shared" si="14"/>
        <v>35.802791639999988</v>
      </c>
      <c r="H166" s="26"/>
      <c r="I166" s="26"/>
      <c r="J166" s="20" t="s">
        <v>102</v>
      </c>
    </row>
    <row r="167" spans="1:10" x14ac:dyDescent="0.3">
      <c r="A167" s="46" t="s">
        <v>81</v>
      </c>
      <c r="B167" s="4">
        <v>3</v>
      </c>
      <c r="C167" s="24" t="s">
        <v>123</v>
      </c>
      <c r="D167" s="1" t="s">
        <v>17</v>
      </c>
      <c r="E167" s="12">
        <v>1</v>
      </c>
      <c r="F167" s="26">
        <v>32.404416000000005</v>
      </c>
      <c r="G167" s="26">
        <f t="shared" si="14"/>
        <v>32.404416000000005</v>
      </c>
      <c r="H167" s="26"/>
      <c r="I167" s="26"/>
      <c r="J167" s="20" t="s">
        <v>103</v>
      </c>
    </row>
    <row r="168" spans="1:10" x14ac:dyDescent="0.3">
      <c r="A168" s="46" t="s">
        <v>81</v>
      </c>
      <c r="B168" s="40">
        <v>3.1</v>
      </c>
      <c r="C168" s="31" t="s">
        <v>207</v>
      </c>
      <c r="D168" s="40" t="s">
        <v>17</v>
      </c>
      <c r="E168" s="41">
        <v>1</v>
      </c>
      <c r="F168" s="42">
        <v>470.61907200000007</v>
      </c>
      <c r="G168" s="42">
        <f t="shared" si="14"/>
        <v>470.61907200000007</v>
      </c>
      <c r="H168" s="26"/>
      <c r="I168" s="26"/>
      <c r="J168" s="45" t="s">
        <v>101</v>
      </c>
    </row>
    <row r="169" spans="1:10" x14ac:dyDescent="0.3">
      <c r="A169" s="46" t="s">
        <v>81</v>
      </c>
      <c r="B169" s="1">
        <v>3.2</v>
      </c>
      <c r="C169" s="14" t="s">
        <v>86</v>
      </c>
      <c r="D169" s="1" t="s">
        <v>17</v>
      </c>
      <c r="E169" s="27">
        <v>2</v>
      </c>
      <c r="F169" s="26">
        <v>31.443327837209306</v>
      </c>
      <c r="G169" s="26">
        <f t="shared" si="14"/>
        <v>62.886655674418613</v>
      </c>
      <c r="H169" s="26"/>
      <c r="I169" s="26"/>
      <c r="J169" s="20" t="s">
        <v>102</v>
      </c>
    </row>
    <row r="170" spans="1:10" x14ac:dyDescent="0.3">
      <c r="A170" s="46" t="s">
        <v>81</v>
      </c>
      <c r="B170" s="4">
        <v>4</v>
      </c>
      <c r="C170" s="24" t="s">
        <v>110</v>
      </c>
      <c r="D170" s="1" t="s">
        <v>17</v>
      </c>
      <c r="E170" s="12">
        <v>1</v>
      </c>
      <c r="F170" s="26">
        <v>14.945392000000002</v>
      </c>
      <c r="G170" s="26">
        <f t="shared" si="14"/>
        <v>14.945392000000002</v>
      </c>
      <c r="H170" s="26"/>
      <c r="I170" s="26"/>
      <c r="J170" s="20" t="s">
        <v>103</v>
      </c>
    </row>
    <row r="171" spans="1:10" x14ac:dyDescent="0.3">
      <c r="A171" s="46" t="s">
        <v>81</v>
      </c>
      <c r="B171" s="1">
        <v>4.0999999999999996</v>
      </c>
      <c r="C171" s="14" t="s">
        <v>87</v>
      </c>
      <c r="D171" s="1" t="s">
        <v>17</v>
      </c>
      <c r="E171" s="27">
        <v>1</v>
      </c>
      <c r="F171" s="26">
        <v>32.78639189189186</v>
      </c>
      <c r="G171" s="26">
        <f t="shared" si="14"/>
        <v>32.78639189189186</v>
      </c>
      <c r="H171" s="26"/>
      <c r="I171" s="26"/>
      <c r="J171" s="20" t="s">
        <v>102</v>
      </c>
    </row>
    <row r="172" spans="1:10" x14ac:dyDescent="0.3">
      <c r="A172" s="46" t="s">
        <v>81</v>
      </c>
      <c r="B172" s="4">
        <v>5</v>
      </c>
      <c r="C172" s="24" t="s">
        <v>117</v>
      </c>
      <c r="D172" s="1" t="s">
        <v>42</v>
      </c>
      <c r="E172" s="12">
        <v>4.6300000000000003E-4</v>
      </c>
      <c r="F172" s="26">
        <v>4822.9094883200005</v>
      </c>
      <c r="G172" s="26">
        <f t="shared" si="14"/>
        <v>2.2330070930921604</v>
      </c>
      <c r="H172" s="26"/>
      <c r="I172" s="26"/>
      <c r="J172" s="20" t="s">
        <v>103</v>
      </c>
    </row>
    <row r="173" spans="1:10" x14ac:dyDescent="0.3">
      <c r="A173" s="46" t="s">
        <v>81</v>
      </c>
      <c r="B173" s="1">
        <v>5.0999999999999996</v>
      </c>
      <c r="C173" s="14" t="s">
        <v>88</v>
      </c>
      <c r="D173" s="1" t="s">
        <v>17</v>
      </c>
      <c r="E173" s="27">
        <v>1</v>
      </c>
      <c r="F173" s="26">
        <v>4.1400549473684229</v>
      </c>
      <c r="G173" s="26">
        <f t="shared" si="14"/>
        <v>4.1400549473684229</v>
      </c>
      <c r="H173" s="26"/>
      <c r="I173" s="26"/>
      <c r="J173" s="20" t="s">
        <v>102</v>
      </c>
    </row>
    <row r="174" spans="1:10" x14ac:dyDescent="0.3">
      <c r="A174" s="46" t="s">
        <v>81</v>
      </c>
      <c r="B174" s="4">
        <v>6</v>
      </c>
      <c r="C174" s="24" t="s">
        <v>136</v>
      </c>
      <c r="D174" s="1" t="s">
        <v>137</v>
      </c>
      <c r="E174" s="12">
        <v>0.22500000000000001</v>
      </c>
      <c r="F174" s="26">
        <v>13.584560000000002</v>
      </c>
      <c r="G174" s="26">
        <f t="shared" si="14"/>
        <v>3.0565260000000003</v>
      </c>
      <c r="H174" s="26"/>
      <c r="I174" s="26"/>
      <c r="J174" s="20" t="s">
        <v>103</v>
      </c>
    </row>
    <row r="175" spans="1:10" x14ac:dyDescent="0.3">
      <c r="A175" s="46" t="s">
        <v>81</v>
      </c>
      <c r="B175" s="1">
        <v>6.1</v>
      </c>
      <c r="C175" s="14" t="s">
        <v>139</v>
      </c>
      <c r="D175" s="1" t="s">
        <v>137</v>
      </c>
      <c r="E175" s="20">
        <v>0.25874999999999998</v>
      </c>
      <c r="F175" s="26">
        <v>32.432400000000001</v>
      </c>
      <c r="G175" s="26">
        <f t="shared" si="14"/>
        <v>8.3918835000000005</v>
      </c>
      <c r="H175" s="26"/>
      <c r="I175" s="26"/>
      <c r="J175" s="20" t="s">
        <v>102</v>
      </c>
    </row>
    <row r="176" spans="1:10" ht="82.8" x14ac:dyDescent="0.3">
      <c r="A176" s="46" t="s">
        <v>81</v>
      </c>
      <c r="B176" s="77">
        <v>7</v>
      </c>
      <c r="C176" s="8" t="s">
        <v>140</v>
      </c>
      <c r="D176" s="68" t="s">
        <v>141</v>
      </c>
      <c r="E176" s="69">
        <v>1</v>
      </c>
      <c r="F176" s="70">
        <v>132.78210656480002</v>
      </c>
      <c r="G176" s="26">
        <f t="shared" si="14"/>
        <v>132.78210656480002</v>
      </c>
      <c r="H176" s="26"/>
      <c r="I176" s="26"/>
      <c r="J176" s="20" t="s">
        <v>103</v>
      </c>
    </row>
    <row r="177" spans="1:10" x14ac:dyDescent="0.3">
      <c r="A177" s="46" t="s">
        <v>81</v>
      </c>
      <c r="B177" s="71" t="s">
        <v>154</v>
      </c>
      <c r="C177" s="72" t="s">
        <v>143</v>
      </c>
      <c r="D177" s="73" t="s">
        <v>17</v>
      </c>
      <c r="E177" s="21">
        <v>1</v>
      </c>
      <c r="F177" s="70">
        <v>106.02900000000002</v>
      </c>
      <c r="G177" s="26">
        <f t="shared" si="14"/>
        <v>106.02900000000002</v>
      </c>
      <c r="H177" s="26"/>
      <c r="I177" s="26"/>
      <c r="J177" s="20" t="s">
        <v>102</v>
      </c>
    </row>
    <row r="178" spans="1:10" x14ac:dyDescent="0.3">
      <c r="A178" s="46" t="s">
        <v>81</v>
      </c>
      <c r="B178" s="71" t="s">
        <v>155</v>
      </c>
      <c r="C178" s="74" t="s">
        <v>145</v>
      </c>
      <c r="D178" s="73" t="s">
        <v>17</v>
      </c>
      <c r="E178" s="21">
        <v>1</v>
      </c>
      <c r="F178" s="70">
        <v>141.49258200000006</v>
      </c>
      <c r="G178" s="26">
        <f t="shared" si="14"/>
        <v>141.49258200000006</v>
      </c>
      <c r="H178" s="26"/>
      <c r="I178" s="26"/>
      <c r="J178" s="20" t="s">
        <v>102</v>
      </c>
    </row>
    <row r="179" spans="1:10" x14ac:dyDescent="0.3">
      <c r="A179" s="46" t="s">
        <v>81</v>
      </c>
      <c r="B179" s="71" t="s">
        <v>156</v>
      </c>
      <c r="C179" s="72" t="s">
        <v>147</v>
      </c>
      <c r="D179" s="73" t="s">
        <v>17</v>
      </c>
      <c r="E179" s="21">
        <v>1</v>
      </c>
      <c r="F179" s="70">
        <v>127.93334400000002</v>
      </c>
      <c r="G179" s="26">
        <f t="shared" si="14"/>
        <v>127.93334400000002</v>
      </c>
      <c r="H179" s="26"/>
      <c r="I179" s="26"/>
      <c r="J179" s="20" t="s">
        <v>102</v>
      </c>
    </row>
    <row r="180" spans="1:10" x14ac:dyDescent="0.3">
      <c r="A180" s="46" t="s">
        <v>81</v>
      </c>
      <c r="B180" s="71" t="s">
        <v>157</v>
      </c>
      <c r="C180" s="8" t="s">
        <v>149</v>
      </c>
      <c r="D180" s="19" t="s">
        <v>17</v>
      </c>
      <c r="E180" s="21">
        <v>1</v>
      </c>
      <c r="F180" s="70">
        <v>315.82476610169499</v>
      </c>
      <c r="G180" s="26">
        <f t="shared" si="14"/>
        <v>315.82476610169499</v>
      </c>
      <c r="H180" s="26"/>
      <c r="I180" s="26"/>
      <c r="J180" s="20" t="s">
        <v>102</v>
      </c>
    </row>
    <row r="181" spans="1:10" x14ac:dyDescent="0.3">
      <c r="A181" s="46" t="s">
        <v>81</v>
      </c>
      <c r="B181" s="4"/>
      <c r="C181" s="13" t="s">
        <v>27</v>
      </c>
      <c r="D181" s="4"/>
      <c r="E181" s="26"/>
      <c r="F181" s="26"/>
      <c r="G181" s="10">
        <f>SUM(G163:G180)</f>
        <v>1558.048376355639</v>
      </c>
      <c r="H181" s="10"/>
      <c r="I181" s="10"/>
      <c r="J181" s="10"/>
    </row>
    <row r="182" spans="1:10" x14ac:dyDescent="0.3">
      <c r="A182" s="46" t="s">
        <v>81</v>
      </c>
      <c r="B182" s="4"/>
      <c r="C182" s="14" t="s">
        <v>28</v>
      </c>
      <c r="D182" s="15">
        <v>0.03</v>
      </c>
      <c r="E182" s="26"/>
      <c r="F182" s="26"/>
      <c r="G182" s="26">
        <f>G181*3/100</f>
        <v>46.741451290669175</v>
      </c>
      <c r="H182" s="26"/>
      <c r="I182" s="26"/>
      <c r="J182" s="26"/>
    </row>
    <row r="183" spans="1:10" x14ac:dyDescent="0.3">
      <c r="A183" s="46" t="s">
        <v>81</v>
      </c>
      <c r="B183" s="4"/>
      <c r="C183" s="13" t="s">
        <v>29</v>
      </c>
      <c r="D183" s="4"/>
      <c r="E183" s="26"/>
      <c r="F183" s="26"/>
      <c r="G183" s="10">
        <f>SUM(G181:G182)</f>
        <v>1604.7898276463081</v>
      </c>
      <c r="H183" s="10"/>
      <c r="I183" s="10"/>
      <c r="J183" s="10"/>
    </row>
    <row r="184" spans="1:10" x14ac:dyDescent="0.3">
      <c r="A184" s="46" t="s">
        <v>81</v>
      </c>
      <c r="B184" s="4"/>
      <c r="C184" s="14" t="s">
        <v>114</v>
      </c>
      <c r="D184" s="15">
        <v>0.18</v>
      </c>
      <c r="E184" s="26"/>
      <c r="F184" s="26"/>
      <c r="G184" s="26">
        <f>G183*18/100</f>
        <v>288.86216897633545</v>
      </c>
      <c r="H184" s="26"/>
      <c r="I184" s="26"/>
      <c r="J184" s="26"/>
    </row>
    <row r="185" spans="1:10" x14ac:dyDescent="0.3">
      <c r="A185" s="46" t="s">
        <v>81</v>
      </c>
      <c r="B185" s="4"/>
      <c r="C185" s="13" t="s">
        <v>31</v>
      </c>
      <c r="D185" s="4"/>
      <c r="E185" s="26"/>
      <c r="F185" s="26"/>
      <c r="G185" s="10">
        <f>SUM(G183:G184)</f>
        <v>1893.6519966226435</v>
      </c>
      <c r="H185" s="10"/>
      <c r="I185" s="10"/>
      <c r="J185" s="10"/>
    </row>
  </sheetData>
  <mergeCells count="80">
    <mergeCell ref="A80:A81"/>
    <mergeCell ref="B80:B81"/>
    <mergeCell ref="C80:C81"/>
    <mergeCell ref="D80:D81"/>
    <mergeCell ref="E80:E81"/>
    <mergeCell ref="U33:U34"/>
    <mergeCell ref="V33:V34"/>
    <mergeCell ref="W33:W34"/>
    <mergeCell ref="X33:X34"/>
    <mergeCell ref="Y33:Y34"/>
    <mergeCell ref="Z33:Z34"/>
    <mergeCell ref="AA33:AA34"/>
    <mergeCell ref="AB33:AB34"/>
    <mergeCell ref="AC33:AC34"/>
    <mergeCell ref="AD33:AD34"/>
    <mergeCell ref="D3:D4"/>
    <mergeCell ref="E3:E4"/>
    <mergeCell ref="A55:A56"/>
    <mergeCell ref="B55:B56"/>
    <mergeCell ref="C55:C56"/>
    <mergeCell ref="D55:D56"/>
    <mergeCell ref="E55:E56"/>
    <mergeCell ref="A3:A4"/>
    <mergeCell ref="B3:B4"/>
    <mergeCell ref="C3:C4"/>
    <mergeCell ref="F134:F135"/>
    <mergeCell ref="G134:G135"/>
    <mergeCell ref="H134:H135"/>
    <mergeCell ref="J28:J29"/>
    <mergeCell ref="A28:A29"/>
    <mergeCell ref="B28:B29"/>
    <mergeCell ref="C28:C29"/>
    <mergeCell ref="D28:D29"/>
    <mergeCell ref="E28:E29"/>
    <mergeCell ref="A134:A135"/>
    <mergeCell ref="B134:B135"/>
    <mergeCell ref="C134:C135"/>
    <mergeCell ref="D134:D135"/>
    <mergeCell ref="E134:E135"/>
    <mergeCell ref="I134:I135"/>
    <mergeCell ref="A107:A108"/>
    <mergeCell ref="F55:F56"/>
    <mergeCell ref="G55:G56"/>
    <mergeCell ref="H55:H56"/>
    <mergeCell ref="I55:I56"/>
    <mergeCell ref="I107:I108"/>
    <mergeCell ref="F80:F81"/>
    <mergeCell ref="G80:G81"/>
    <mergeCell ref="H80:H81"/>
    <mergeCell ref="I80:I81"/>
    <mergeCell ref="F28:F29"/>
    <mergeCell ref="G28:G29"/>
    <mergeCell ref="H28:H29"/>
    <mergeCell ref="I28:I29"/>
    <mergeCell ref="F3:F4"/>
    <mergeCell ref="G3:G4"/>
    <mergeCell ref="H3:H4"/>
    <mergeCell ref="I3:I4"/>
    <mergeCell ref="J3:J4"/>
    <mergeCell ref="J55:J56"/>
    <mergeCell ref="J107:J108"/>
    <mergeCell ref="J134:J135"/>
    <mergeCell ref="J161:J162"/>
    <mergeCell ref="J80:J81"/>
    <mergeCell ref="I161:I162"/>
    <mergeCell ref="A161:A162"/>
    <mergeCell ref="B161:B162"/>
    <mergeCell ref="C161:C162"/>
    <mergeCell ref="B107:B108"/>
    <mergeCell ref="C107:C108"/>
    <mergeCell ref="D107:D108"/>
    <mergeCell ref="E107:E108"/>
    <mergeCell ref="D161:D162"/>
    <mergeCell ref="E161:E162"/>
    <mergeCell ref="F107:F108"/>
    <mergeCell ref="G107:G108"/>
    <mergeCell ref="H107:H108"/>
    <mergeCell ref="F161:F162"/>
    <mergeCell ref="G161:G162"/>
    <mergeCell ref="H161:H162"/>
  </mergeCells>
  <pageMargins left="0.7" right="0.7" top="0.75" bottom="0.75" header="0.3" footer="0.3"/>
  <ignoredErrors>
    <ignoredError sqref="G155 G24 G49 G76 G101 G128 G184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8843E7-4040-4A83-9336-1D30FB5DD83C}">
  <sheetPr>
    <tabColor rgb="FF7030A0"/>
  </sheetPr>
  <dimension ref="A1:K33"/>
  <sheetViews>
    <sheetView topLeftCell="A11" workbookViewId="0">
      <selection activeCell="C16" sqref="C16"/>
    </sheetView>
  </sheetViews>
  <sheetFormatPr defaultRowHeight="14.4" x14ac:dyDescent="0.3"/>
  <cols>
    <col min="1" max="1" width="16.44140625" bestFit="1" customWidth="1"/>
    <col min="3" max="3" width="86.6640625" customWidth="1"/>
    <col min="4" max="4" width="13.109375" customWidth="1"/>
    <col min="5" max="5" width="14.5546875" customWidth="1"/>
    <col min="6" max="6" width="14.33203125" style="75" customWidth="1"/>
    <col min="7" max="7" width="16" style="75" customWidth="1"/>
    <col min="8" max="9" width="16" customWidth="1"/>
    <col min="10" max="10" width="31.6640625" customWidth="1"/>
  </cols>
  <sheetData>
    <row r="1" spans="1:11" x14ac:dyDescent="0.3">
      <c r="A1" s="81" t="s">
        <v>0</v>
      </c>
      <c r="B1" s="100" t="s">
        <v>1</v>
      </c>
      <c r="C1" s="17"/>
      <c r="D1" s="17"/>
      <c r="E1" s="17"/>
      <c r="F1" s="39"/>
      <c r="G1" s="39"/>
      <c r="H1" s="17"/>
      <c r="I1" s="17"/>
      <c r="J1" s="17"/>
    </row>
    <row r="2" spans="1:11" x14ac:dyDescent="0.3">
      <c r="A2" s="81" t="s">
        <v>92</v>
      </c>
      <c r="B2" s="102" t="s">
        <v>97</v>
      </c>
      <c r="C2" s="17"/>
      <c r="D2" s="17"/>
      <c r="E2" s="17"/>
      <c r="F2" s="39"/>
      <c r="G2" s="39"/>
      <c r="H2" s="17"/>
      <c r="I2" s="17"/>
      <c r="J2" s="17"/>
    </row>
    <row r="3" spans="1:11" x14ac:dyDescent="0.3">
      <c r="A3" s="130" t="s">
        <v>4</v>
      </c>
      <c r="B3" s="137" t="s">
        <v>5</v>
      </c>
      <c r="C3" s="129" t="s">
        <v>6</v>
      </c>
      <c r="D3" s="129" t="s">
        <v>7</v>
      </c>
      <c r="E3" s="129" t="s">
        <v>8</v>
      </c>
      <c r="F3" s="124" t="s">
        <v>9</v>
      </c>
      <c r="G3" s="124" t="s">
        <v>10</v>
      </c>
      <c r="H3" s="126" t="s">
        <v>98</v>
      </c>
      <c r="I3" s="126" t="s">
        <v>99</v>
      </c>
      <c r="J3" s="129" t="s">
        <v>11</v>
      </c>
    </row>
    <row r="4" spans="1:11" ht="27" customHeight="1" x14ac:dyDescent="0.3">
      <c r="A4" s="130"/>
      <c r="B4" s="137"/>
      <c r="C4" s="129"/>
      <c r="D4" s="129"/>
      <c r="E4" s="129"/>
      <c r="F4" s="124"/>
      <c r="G4" s="124"/>
      <c r="H4" s="126"/>
      <c r="I4" s="126"/>
      <c r="J4" s="129"/>
    </row>
    <row r="5" spans="1:11" x14ac:dyDescent="0.3">
      <c r="A5" s="46" t="s">
        <v>92</v>
      </c>
      <c r="B5" s="4">
        <v>1</v>
      </c>
      <c r="C5" s="35" t="s">
        <v>160</v>
      </c>
      <c r="D5" s="36" t="s">
        <v>14</v>
      </c>
      <c r="E5" s="11">
        <v>0.5</v>
      </c>
      <c r="F5" s="38">
        <v>4.2574315200000008</v>
      </c>
      <c r="G5" s="16">
        <f>E5*F5</f>
        <v>2.1287157600000004</v>
      </c>
      <c r="H5" s="16"/>
      <c r="I5" s="16"/>
      <c r="J5" s="20" t="s">
        <v>103</v>
      </c>
    </row>
    <row r="6" spans="1:11" x14ac:dyDescent="0.3">
      <c r="A6" s="46" t="s">
        <v>92</v>
      </c>
      <c r="B6" s="37">
        <v>1.1000000000000001</v>
      </c>
      <c r="C6" s="35" t="s">
        <v>161</v>
      </c>
      <c r="D6" s="36" t="s">
        <v>14</v>
      </c>
      <c r="E6" s="38">
        <v>0.499</v>
      </c>
      <c r="F6" s="38">
        <v>9.9417780000000011</v>
      </c>
      <c r="G6" s="16">
        <f t="shared" ref="G6:G28" si="0">E6*F6</f>
        <v>4.9609472220000006</v>
      </c>
      <c r="H6" s="16"/>
      <c r="I6" s="16"/>
      <c r="J6" s="20" t="s">
        <v>102</v>
      </c>
    </row>
    <row r="7" spans="1:11" x14ac:dyDescent="0.3">
      <c r="A7" s="46" t="s">
        <v>92</v>
      </c>
      <c r="B7" s="30">
        <v>2</v>
      </c>
      <c r="C7" s="14" t="s">
        <v>159</v>
      </c>
      <c r="D7" s="1" t="s">
        <v>17</v>
      </c>
      <c r="E7" s="12">
        <v>1</v>
      </c>
      <c r="F7" s="38">
        <v>13.760410400000001</v>
      </c>
      <c r="G7" s="16">
        <f t="shared" si="0"/>
        <v>13.760410400000001</v>
      </c>
      <c r="H7" s="16"/>
      <c r="I7" s="16"/>
      <c r="J7" s="20" t="s">
        <v>103</v>
      </c>
    </row>
    <row r="8" spans="1:11" x14ac:dyDescent="0.3">
      <c r="A8" s="46" t="s">
        <v>92</v>
      </c>
      <c r="B8" s="1">
        <v>2.1</v>
      </c>
      <c r="C8" s="14" t="s">
        <v>94</v>
      </c>
      <c r="D8" s="1" t="s">
        <v>17</v>
      </c>
      <c r="E8" s="27">
        <v>1</v>
      </c>
      <c r="F8" s="38">
        <v>191.28344400000006</v>
      </c>
      <c r="G8" s="16">
        <f t="shared" si="0"/>
        <v>191.28344400000006</v>
      </c>
      <c r="H8" s="16"/>
      <c r="I8" s="16"/>
      <c r="J8" s="20" t="s">
        <v>102</v>
      </c>
    </row>
    <row r="9" spans="1:11" x14ac:dyDescent="0.3">
      <c r="A9" s="46" t="s">
        <v>92</v>
      </c>
      <c r="B9" s="4">
        <v>3</v>
      </c>
      <c r="C9" s="24" t="s">
        <v>115</v>
      </c>
      <c r="D9" s="1" t="s">
        <v>17</v>
      </c>
      <c r="E9" s="12">
        <v>1</v>
      </c>
      <c r="F9" s="38">
        <v>35.491104000000007</v>
      </c>
      <c r="G9" s="16">
        <f t="shared" si="0"/>
        <v>35.491104000000007</v>
      </c>
      <c r="H9" s="16"/>
      <c r="I9" s="16"/>
      <c r="J9" s="20" t="s">
        <v>103</v>
      </c>
    </row>
    <row r="10" spans="1:11" x14ac:dyDescent="0.3">
      <c r="A10" s="46" t="s">
        <v>92</v>
      </c>
      <c r="B10" s="40">
        <v>3.1</v>
      </c>
      <c r="C10" s="31" t="s">
        <v>208</v>
      </c>
      <c r="D10" s="40" t="s">
        <v>17</v>
      </c>
      <c r="E10" s="41">
        <v>1</v>
      </c>
      <c r="F10" s="47">
        <v>836.00569800000017</v>
      </c>
      <c r="G10" s="48">
        <f t="shared" si="0"/>
        <v>836.00569800000017</v>
      </c>
      <c r="H10" s="48"/>
      <c r="I10" s="48"/>
      <c r="J10" s="45" t="s">
        <v>101</v>
      </c>
    </row>
    <row r="11" spans="1:11" s="109" customFormat="1" ht="16.2" x14ac:dyDescent="0.3">
      <c r="A11" s="46" t="s">
        <v>92</v>
      </c>
      <c r="B11" s="1">
        <v>3.1</v>
      </c>
      <c r="C11" s="24" t="s">
        <v>178</v>
      </c>
      <c r="D11" s="110" t="s">
        <v>176</v>
      </c>
      <c r="E11" s="110">
        <v>2</v>
      </c>
      <c r="F11" s="111">
        <v>10.169989381294966</v>
      </c>
      <c r="G11" s="111">
        <f>F11*E11</f>
        <v>20.339978762589933</v>
      </c>
      <c r="H11" s="24"/>
      <c r="I11" s="112"/>
      <c r="J11" s="20" t="s">
        <v>102</v>
      </c>
      <c r="K11"/>
    </row>
    <row r="12" spans="1:11" s="109" customFormat="1" ht="16.2" x14ac:dyDescent="0.3">
      <c r="A12" s="46" t="s">
        <v>92</v>
      </c>
      <c r="B12" s="1">
        <v>3.2</v>
      </c>
      <c r="C12" s="24" t="s">
        <v>179</v>
      </c>
      <c r="D12" s="110" t="s">
        <v>176</v>
      </c>
      <c r="E12" s="110">
        <v>3.22</v>
      </c>
      <c r="F12" s="111">
        <v>4.8249783380281688</v>
      </c>
      <c r="G12" s="111">
        <f>F12*E12</f>
        <v>15.536430248450705</v>
      </c>
      <c r="H12" s="24"/>
      <c r="I12" s="112"/>
      <c r="J12" s="20" t="s">
        <v>102</v>
      </c>
      <c r="K12"/>
    </row>
    <row r="13" spans="1:11" s="109" customFormat="1" ht="16.2" x14ac:dyDescent="0.3">
      <c r="A13" s="46" t="s">
        <v>92</v>
      </c>
      <c r="B13" s="1">
        <v>3.3</v>
      </c>
      <c r="C13" s="24" t="s">
        <v>180</v>
      </c>
      <c r="D13" s="110" t="s">
        <v>176</v>
      </c>
      <c r="E13" s="110">
        <v>0.75219999999999998</v>
      </c>
      <c r="F13" s="111">
        <v>4.7993932064965206</v>
      </c>
      <c r="G13" s="111">
        <f>F13*E13</f>
        <v>3.6101035699266828</v>
      </c>
      <c r="H13" s="24"/>
      <c r="I13" s="112"/>
      <c r="J13" s="20" t="s">
        <v>102</v>
      </c>
      <c r="K13"/>
    </row>
    <row r="14" spans="1:11" x14ac:dyDescent="0.3">
      <c r="A14" s="46" t="s">
        <v>92</v>
      </c>
      <c r="B14" s="4">
        <v>4</v>
      </c>
      <c r="C14" s="24" t="s">
        <v>116</v>
      </c>
      <c r="D14" s="1" t="s">
        <v>17</v>
      </c>
      <c r="E14" s="12">
        <v>1</v>
      </c>
      <c r="F14" s="38">
        <v>17.636784000000002</v>
      </c>
      <c r="G14" s="16">
        <f t="shared" si="0"/>
        <v>17.636784000000002</v>
      </c>
      <c r="H14" s="16"/>
      <c r="I14" s="16"/>
      <c r="J14" s="20" t="s">
        <v>103</v>
      </c>
    </row>
    <row r="15" spans="1:11" x14ac:dyDescent="0.3">
      <c r="A15" s="46" t="s">
        <v>92</v>
      </c>
      <c r="B15" s="1">
        <v>4.0999999999999996</v>
      </c>
      <c r="C15" s="14" t="s">
        <v>93</v>
      </c>
      <c r="D15" s="1" t="s">
        <v>17</v>
      </c>
      <c r="E15" s="27">
        <v>1</v>
      </c>
      <c r="F15" s="38">
        <v>87.703308000000007</v>
      </c>
      <c r="G15" s="16">
        <f t="shared" si="0"/>
        <v>87.703308000000007</v>
      </c>
      <c r="H15" s="16"/>
      <c r="I15" s="16"/>
      <c r="J15" s="20" t="s">
        <v>102</v>
      </c>
    </row>
    <row r="16" spans="1:11" x14ac:dyDescent="0.3">
      <c r="A16" s="46" t="s">
        <v>92</v>
      </c>
      <c r="B16" s="30">
        <v>5</v>
      </c>
      <c r="C16" s="14" t="s">
        <v>162</v>
      </c>
      <c r="D16" s="1" t="s">
        <v>17</v>
      </c>
      <c r="E16" s="26">
        <v>1</v>
      </c>
      <c r="F16" s="38">
        <v>13.741402400000002</v>
      </c>
      <c r="G16" s="16">
        <f t="shared" si="0"/>
        <v>13.741402400000002</v>
      </c>
      <c r="H16" s="16"/>
      <c r="I16" s="16"/>
      <c r="J16" s="20" t="s">
        <v>103</v>
      </c>
    </row>
    <row r="17" spans="1:10" x14ac:dyDescent="0.3">
      <c r="A17" s="46" t="s">
        <v>92</v>
      </c>
      <c r="B17" s="33">
        <v>5.0999999999999996</v>
      </c>
      <c r="C17" s="14" t="s">
        <v>95</v>
      </c>
      <c r="D17" s="1" t="s">
        <v>17</v>
      </c>
      <c r="E17" s="26">
        <v>1</v>
      </c>
      <c r="F17" s="38">
        <v>133.30963800000004</v>
      </c>
      <c r="G17" s="16">
        <f t="shared" si="0"/>
        <v>133.30963800000004</v>
      </c>
      <c r="H17" s="16"/>
      <c r="I17" s="16"/>
      <c r="J17" s="20" t="s">
        <v>102</v>
      </c>
    </row>
    <row r="18" spans="1:10" x14ac:dyDescent="0.3">
      <c r="A18" s="46" t="s">
        <v>92</v>
      </c>
      <c r="B18" s="4">
        <v>6</v>
      </c>
      <c r="C18" s="24" t="s">
        <v>158</v>
      </c>
      <c r="D18" s="1" t="s">
        <v>17</v>
      </c>
      <c r="E18" s="12">
        <v>4</v>
      </c>
      <c r="F18" s="38">
        <v>5.7936560000000004</v>
      </c>
      <c r="G18" s="16">
        <f t="shared" si="0"/>
        <v>23.174624000000001</v>
      </c>
      <c r="H18" s="16"/>
      <c r="I18" s="16"/>
      <c r="J18" s="20" t="s">
        <v>103</v>
      </c>
    </row>
    <row r="19" spans="1:10" x14ac:dyDescent="0.3">
      <c r="A19" s="46" t="s">
        <v>92</v>
      </c>
      <c r="B19" s="1">
        <v>6.1</v>
      </c>
      <c r="C19" s="14" t="s">
        <v>96</v>
      </c>
      <c r="D19" s="1" t="s">
        <v>17</v>
      </c>
      <c r="E19" s="25">
        <v>4</v>
      </c>
      <c r="F19" s="38">
        <v>11.970930917647063</v>
      </c>
      <c r="G19" s="16">
        <f t="shared" si="0"/>
        <v>47.883723670588253</v>
      </c>
      <c r="H19" s="16"/>
      <c r="I19" s="16"/>
      <c r="J19" s="20" t="s">
        <v>102</v>
      </c>
    </row>
    <row r="20" spans="1:10" x14ac:dyDescent="0.3">
      <c r="A20" s="46" t="s">
        <v>92</v>
      </c>
      <c r="B20" s="4">
        <v>7</v>
      </c>
      <c r="C20" s="24" t="s">
        <v>117</v>
      </c>
      <c r="D20" s="1" t="s">
        <v>42</v>
      </c>
      <c r="E20" s="12">
        <v>1.2160000000000001E-3</v>
      </c>
      <c r="F20" s="26">
        <v>4822.9094883200014</v>
      </c>
      <c r="G20" s="16">
        <f t="shared" si="0"/>
        <v>5.864657937797122</v>
      </c>
      <c r="H20" s="16"/>
      <c r="I20" s="16"/>
      <c r="J20" s="20" t="s">
        <v>103</v>
      </c>
    </row>
    <row r="21" spans="1:10" x14ac:dyDescent="0.3">
      <c r="A21" s="46" t="s">
        <v>92</v>
      </c>
      <c r="B21" s="1">
        <v>7.1</v>
      </c>
      <c r="C21" s="14" t="s">
        <v>163</v>
      </c>
      <c r="D21" s="1" t="s">
        <v>17</v>
      </c>
      <c r="E21" s="27">
        <v>2</v>
      </c>
      <c r="F21" s="26">
        <v>5.4765088474576284</v>
      </c>
      <c r="G21" s="16">
        <f t="shared" si="0"/>
        <v>10.953017694915257</v>
      </c>
      <c r="H21" s="16"/>
      <c r="I21" s="16"/>
      <c r="J21" s="20" t="s">
        <v>102</v>
      </c>
    </row>
    <row r="22" spans="1:10" x14ac:dyDescent="0.3">
      <c r="A22" s="46" t="s">
        <v>92</v>
      </c>
      <c r="B22" s="4">
        <v>8</v>
      </c>
      <c r="C22" s="24" t="s">
        <v>136</v>
      </c>
      <c r="D22" s="1" t="s">
        <v>137</v>
      </c>
      <c r="E22" s="12">
        <v>0.22500000000000001</v>
      </c>
      <c r="F22" s="26">
        <v>13.584560000000003</v>
      </c>
      <c r="G22" s="16">
        <f t="shared" si="0"/>
        <v>3.0565260000000007</v>
      </c>
      <c r="H22" s="16"/>
      <c r="I22" s="16"/>
      <c r="J22" s="20" t="s">
        <v>103</v>
      </c>
    </row>
    <row r="23" spans="1:10" x14ac:dyDescent="0.3">
      <c r="A23" s="46" t="s">
        <v>92</v>
      </c>
      <c r="B23" s="1">
        <v>8.1</v>
      </c>
      <c r="C23" s="14" t="s">
        <v>150</v>
      </c>
      <c r="D23" s="1" t="s">
        <v>137</v>
      </c>
      <c r="E23" s="27">
        <v>0.25874999999999998</v>
      </c>
      <c r="F23" s="26">
        <v>32.432400000000001</v>
      </c>
      <c r="G23" s="16">
        <f t="shared" si="0"/>
        <v>8.3918835000000005</v>
      </c>
      <c r="H23" s="16"/>
      <c r="I23" s="16"/>
      <c r="J23" s="20" t="s">
        <v>102</v>
      </c>
    </row>
    <row r="24" spans="1:10" ht="69" x14ac:dyDescent="0.3">
      <c r="A24" s="46" t="s">
        <v>92</v>
      </c>
      <c r="B24" s="84">
        <v>9</v>
      </c>
      <c r="C24" s="14" t="s">
        <v>140</v>
      </c>
      <c r="D24" s="82" t="s">
        <v>141</v>
      </c>
      <c r="E24" s="83">
        <v>1</v>
      </c>
      <c r="F24" s="38">
        <v>132.78210656480002</v>
      </c>
      <c r="G24" s="16">
        <f t="shared" si="0"/>
        <v>132.78210656480002</v>
      </c>
      <c r="H24" s="16"/>
      <c r="I24" s="16"/>
      <c r="J24" s="20" t="s">
        <v>103</v>
      </c>
    </row>
    <row r="25" spans="1:10" x14ac:dyDescent="0.3">
      <c r="A25" s="46" t="s">
        <v>92</v>
      </c>
      <c r="B25" s="71" t="s">
        <v>142</v>
      </c>
      <c r="C25" s="72" t="s">
        <v>143</v>
      </c>
      <c r="D25" s="73" t="s">
        <v>17</v>
      </c>
      <c r="E25" s="21">
        <v>1</v>
      </c>
      <c r="F25" s="70">
        <v>106.02900000000002</v>
      </c>
      <c r="G25" s="16">
        <f t="shared" si="0"/>
        <v>106.02900000000002</v>
      </c>
      <c r="H25" s="16"/>
      <c r="I25" s="16"/>
      <c r="J25" s="20" t="s">
        <v>102</v>
      </c>
    </row>
    <row r="26" spans="1:10" x14ac:dyDescent="0.3">
      <c r="A26" s="46" t="s">
        <v>92</v>
      </c>
      <c r="B26" s="71" t="s">
        <v>144</v>
      </c>
      <c r="C26" s="74" t="s">
        <v>145</v>
      </c>
      <c r="D26" s="73" t="s">
        <v>17</v>
      </c>
      <c r="E26" s="21">
        <v>1</v>
      </c>
      <c r="F26" s="70">
        <v>141.49258200000006</v>
      </c>
      <c r="G26" s="16">
        <f t="shared" si="0"/>
        <v>141.49258200000006</v>
      </c>
      <c r="H26" s="16"/>
      <c r="I26" s="16"/>
      <c r="J26" s="20" t="s">
        <v>102</v>
      </c>
    </row>
    <row r="27" spans="1:10" x14ac:dyDescent="0.3">
      <c r="A27" s="46" t="s">
        <v>92</v>
      </c>
      <c r="B27" s="71" t="s">
        <v>146</v>
      </c>
      <c r="C27" s="72" t="s">
        <v>147</v>
      </c>
      <c r="D27" s="73" t="s">
        <v>17</v>
      </c>
      <c r="E27" s="21">
        <v>1</v>
      </c>
      <c r="F27" s="70">
        <v>127.93334400000002</v>
      </c>
      <c r="G27" s="16">
        <f t="shared" si="0"/>
        <v>127.93334400000002</v>
      </c>
      <c r="H27" s="16"/>
      <c r="I27" s="16"/>
      <c r="J27" s="20" t="s">
        <v>102</v>
      </c>
    </row>
    <row r="28" spans="1:10" x14ac:dyDescent="0.3">
      <c r="A28" s="46" t="s">
        <v>92</v>
      </c>
      <c r="B28" s="71" t="s">
        <v>148</v>
      </c>
      <c r="C28" s="8" t="s">
        <v>149</v>
      </c>
      <c r="D28" s="19" t="s">
        <v>17</v>
      </c>
      <c r="E28" s="21">
        <v>1</v>
      </c>
      <c r="F28" s="70">
        <v>315.82476610169499</v>
      </c>
      <c r="G28" s="16">
        <f t="shared" si="0"/>
        <v>315.82476610169499</v>
      </c>
      <c r="H28" s="16"/>
      <c r="I28" s="16"/>
      <c r="J28" s="20" t="s">
        <v>102</v>
      </c>
    </row>
    <row r="29" spans="1:10" x14ac:dyDescent="0.3">
      <c r="A29" s="46" t="s">
        <v>92</v>
      </c>
      <c r="B29" s="4"/>
      <c r="C29" s="13" t="s">
        <v>27</v>
      </c>
      <c r="D29" s="4"/>
      <c r="E29" s="26"/>
      <c r="F29" s="26"/>
      <c r="G29" s="10">
        <f>SUM(G5:G28)</f>
        <v>2298.8941958327632</v>
      </c>
      <c r="H29" s="10"/>
      <c r="I29" s="10"/>
      <c r="J29" s="10"/>
    </row>
    <row r="30" spans="1:10" x14ac:dyDescent="0.3">
      <c r="A30" s="46" t="s">
        <v>92</v>
      </c>
      <c r="B30" s="4"/>
      <c r="C30" s="14" t="s">
        <v>28</v>
      </c>
      <c r="D30" s="15">
        <v>0.03</v>
      </c>
      <c r="E30" s="26"/>
      <c r="F30" s="26"/>
      <c r="G30" s="26">
        <f>G29*3/100</f>
        <v>68.966825874982902</v>
      </c>
      <c r="H30" s="26"/>
      <c r="I30" s="26"/>
      <c r="J30" s="26"/>
    </row>
    <row r="31" spans="1:10" x14ac:dyDescent="0.3">
      <c r="A31" s="46" t="s">
        <v>92</v>
      </c>
      <c r="B31" s="4"/>
      <c r="C31" s="13" t="s">
        <v>29</v>
      </c>
      <c r="D31" s="4"/>
      <c r="E31" s="26"/>
      <c r="F31" s="26"/>
      <c r="G31" s="10">
        <f>SUM(G29:G30)</f>
        <v>2367.8610217077462</v>
      </c>
      <c r="H31" s="10"/>
      <c r="I31" s="10"/>
      <c r="J31" s="10"/>
    </row>
    <row r="32" spans="1:10" x14ac:dyDescent="0.3">
      <c r="A32" s="46" t="s">
        <v>92</v>
      </c>
      <c r="B32" s="4"/>
      <c r="C32" s="14" t="s">
        <v>30</v>
      </c>
      <c r="D32" s="15">
        <v>0.18</v>
      </c>
      <c r="E32" s="26"/>
      <c r="F32" s="26"/>
      <c r="G32" s="26">
        <f>G31*18/100</f>
        <v>426.21498390739436</v>
      </c>
      <c r="H32" s="26"/>
      <c r="I32" s="26"/>
      <c r="J32" s="26"/>
    </row>
    <row r="33" spans="1:10" x14ac:dyDescent="0.3">
      <c r="A33" s="46" t="s">
        <v>92</v>
      </c>
      <c r="B33" s="4"/>
      <c r="C33" s="13" t="s">
        <v>31</v>
      </c>
      <c r="D33" s="4"/>
      <c r="E33" s="26"/>
      <c r="F33" s="26"/>
      <c r="G33" s="10">
        <f>SUM(G31:G32)</f>
        <v>2794.0760056151407</v>
      </c>
      <c r="H33" s="10"/>
      <c r="I33" s="10"/>
      <c r="J33" s="10"/>
    </row>
  </sheetData>
  <mergeCells count="10">
    <mergeCell ref="G3:G4"/>
    <mergeCell ref="H3:H4"/>
    <mergeCell ref="I3:I4"/>
    <mergeCell ref="J3:J4"/>
    <mergeCell ref="A3:A4"/>
    <mergeCell ref="B3:B4"/>
    <mergeCell ref="C3:C4"/>
    <mergeCell ref="D3:D4"/>
    <mergeCell ref="E3:E4"/>
    <mergeCell ref="F3:F4"/>
  </mergeCells>
  <pageMargins left="0.7" right="0.7" top="0.75" bottom="0.75" header="0.3" footer="0.3"/>
  <ignoredErrors>
    <ignoredError sqref="G14:G28 G5:G10" unlockedFormula="1"/>
    <ignoredError sqref="G32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419A99-8255-4D60-A857-588A6738E2D1}">
  <sheetPr>
    <tabColor theme="5" tint="0.59999389629810485"/>
  </sheetPr>
  <dimension ref="A1:I32"/>
  <sheetViews>
    <sheetView tabSelected="1" workbookViewId="0">
      <selection activeCell="B9" sqref="B9"/>
    </sheetView>
  </sheetViews>
  <sheetFormatPr defaultRowHeight="14.4" x14ac:dyDescent="0.3"/>
  <cols>
    <col min="1" max="1" width="3.21875" bestFit="1" customWidth="1"/>
    <col min="2" max="2" width="135.5546875" customWidth="1"/>
    <col min="3" max="3" width="11.5546875" bestFit="1" customWidth="1"/>
    <col min="4" max="4" width="8.88671875" style="195"/>
    <col min="5" max="5" width="8.88671875" style="75"/>
    <col min="6" max="6" width="13.109375" customWidth="1"/>
    <col min="7" max="7" width="16.88671875" customWidth="1"/>
    <col min="8" max="8" width="15.21875" customWidth="1"/>
    <col min="9" max="9" width="10.88671875" customWidth="1"/>
  </cols>
  <sheetData>
    <row r="1" spans="1:9" x14ac:dyDescent="0.3">
      <c r="A1" s="149" t="s">
        <v>5</v>
      </c>
      <c r="B1" s="150" t="s">
        <v>6</v>
      </c>
      <c r="C1" s="150" t="s">
        <v>7</v>
      </c>
      <c r="D1" s="183" t="s">
        <v>8</v>
      </c>
      <c r="E1" s="151" t="s">
        <v>9</v>
      </c>
      <c r="F1" s="151" t="s">
        <v>10</v>
      </c>
      <c r="G1" s="126" t="s">
        <v>98</v>
      </c>
      <c r="H1" s="126" t="s">
        <v>99</v>
      </c>
      <c r="I1" s="151" t="s">
        <v>11</v>
      </c>
    </row>
    <row r="2" spans="1:9" ht="29.4" customHeight="1" x14ac:dyDescent="0.3">
      <c r="A2" s="149"/>
      <c r="B2" s="150"/>
      <c r="C2" s="150"/>
      <c r="D2" s="183"/>
      <c r="E2" s="151"/>
      <c r="F2" s="151"/>
      <c r="G2" s="126"/>
      <c r="H2" s="126"/>
      <c r="I2" s="151"/>
    </row>
    <row r="3" spans="1:9" x14ac:dyDescent="0.3">
      <c r="A3" s="154">
        <v>1</v>
      </c>
      <c r="B3" s="178" t="s">
        <v>181</v>
      </c>
      <c r="C3" s="155" t="s">
        <v>14</v>
      </c>
      <c r="D3" s="184">
        <v>1</v>
      </c>
      <c r="E3" s="20">
        <v>2.9364773680000003</v>
      </c>
      <c r="F3" s="20">
        <f t="shared" ref="F3:F27" si="0">D3*E3</f>
        <v>2.9364773680000003</v>
      </c>
      <c r="G3" s="20"/>
      <c r="H3" s="20"/>
      <c r="I3" s="156"/>
    </row>
    <row r="4" spans="1:9" ht="15" x14ac:dyDescent="0.3">
      <c r="A4" s="153">
        <v>2</v>
      </c>
      <c r="B4" s="157" t="s">
        <v>217</v>
      </c>
      <c r="C4" s="152" t="s">
        <v>218</v>
      </c>
      <c r="D4" s="185">
        <v>1</v>
      </c>
      <c r="E4" s="20">
        <v>7.8298930686000014</v>
      </c>
      <c r="F4" s="20">
        <f t="shared" si="0"/>
        <v>7.8298930686000014</v>
      </c>
      <c r="G4" s="20"/>
      <c r="H4" s="20"/>
      <c r="I4" s="158"/>
    </row>
    <row r="5" spans="1:9" ht="15" x14ac:dyDescent="0.3">
      <c r="A5" s="154">
        <v>3</v>
      </c>
      <c r="B5" s="178" t="s">
        <v>182</v>
      </c>
      <c r="C5" s="152" t="s">
        <v>218</v>
      </c>
      <c r="D5" s="184">
        <v>1</v>
      </c>
      <c r="E5" s="20">
        <v>59.211375427200011</v>
      </c>
      <c r="F5" s="20">
        <f t="shared" si="0"/>
        <v>59.211375427200011</v>
      </c>
      <c r="G5" s="20"/>
      <c r="H5" s="20"/>
      <c r="I5" s="156"/>
    </row>
    <row r="6" spans="1:9" ht="15" x14ac:dyDescent="0.3">
      <c r="A6" s="159">
        <v>4</v>
      </c>
      <c r="B6" s="94" t="s">
        <v>219</v>
      </c>
      <c r="C6" s="152" t="s">
        <v>218</v>
      </c>
      <c r="D6" s="186">
        <v>1</v>
      </c>
      <c r="E6" s="20">
        <v>5.9509222560000019</v>
      </c>
      <c r="F6" s="20">
        <f t="shared" si="0"/>
        <v>5.9509222560000019</v>
      </c>
      <c r="G6" s="20"/>
      <c r="H6" s="20"/>
      <c r="I6" s="156"/>
    </row>
    <row r="7" spans="1:9" ht="15" x14ac:dyDescent="0.3">
      <c r="A7" s="160">
        <v>5</v>
      </c>
      <c r="B7" s="178" t="s">
        <v>183</v>
      </c>
      <c r="C7" s="155" t="s">
        <v>218</v>
      </c>
      <c r="D7" s="184">
        <v>1</v>
      </c>
      <c r="E7" s="20">
        <v>59.211375427200011</v>
      </c>
      <c r="F7" s="20">
        <f t="shared" si="0"/>
        <v>59.211375427200011</v>
      </c>
      <c r="G7" s="20"/>
      <c r="H7" s="20"/>
      <c r="I7" s="70"/>
    </row>
    <row r="8" spans="1:9" ht="15" x14ac:dyDescent="0.3">
      <c r="A8" s="159">
        <v>6</v>
      </c>
      <c r="B8" s="94" t="s">
        <v>220</v>
      </c>
      <c r="C8" s="161" t="s">
        <v>218</v>
      </c>
      <c r="D8" s="187">
        <v>1</v>
      </c>
      <c r="E8" s="20">
        <v>5.9509222560000019</v>
      </c>
      <c r="F8" s="20">
        <f t="shared" si="0"/>
        <v>5.9509222560000019</v>
      </c>
      <c r="G8" s="20"/>
      <c r="H8" s="20"/>
      <c r="I8" s="156"/>
    </row>
    <row r="9" spans="1:9" ht="15" x14ac:dyDescent="0.3">
      <c r="A9" s="153">
        <v>7</v>
      </c>
      <c r="B9" s="18" t="s">
        <v>200</v>
      </c>
      <c r="C9" s="161" t="s">
        <v>221</v>
      </c>
      <c r="D9" s="188">
        <v>1</v>
      </c>
      <c r="E9" s="20">
        <v>42.54740300000001</v>
      </c>
      <c r="F9" s="20">
        <f t="shared" si="0"/>
        <v>42.54740300000001</v>
      </c>
      <c r="G9" s="20"/>
      <c r="H9" s="20"/>
      <c r="I9" s="156"/>
    </row>
    <row r="10" spans="1:9" ht="15" x14ac:dyDescent="0.3">
      <c r="A10" s="160">
        <v>8</v>
      </c>
      <c r="B10" s="164" t="s">
        <v>184</v>
      </c>
      <c r="C10" s="155" t="s">
        <v>222</v>
      </c>
      <c r="D10" s="189">
        <v>1</v>
      </c>
      <c r="E10" s="20">
        <v>6.8244140800000022</v>
      </c>
      <c r="F10" s="20">
        <f t="shared" si="0"/>
        <v>6.8244140800000022</v>
      </c>
      <c r="G10" s="20"/>
      <c r="H10" s="20"/>
      <c r="I10" s="162"/>
    </row>
    <row r="11" spans="1:9" ht="15" x14ac:dyDescent="0.3">
      <c r="A11" s="160">
        <v>9</v>
      </c>
      <c r="B11" s="164" t="s">
        <v>185</v>
      </c>
      <c r="C11" s="155" t="s">
        <v>222</v>
      </c>
      <c r="D11" s="189">
        <v>1</v>
      </c>
      <c r="E11" s="20">
        <v>11.260427552000001</v>
      </c>
      <c r="F11" s="20">
        <f t="shared" si="0"/>
        <v>11.260427552000001</v>
      </c>
      <c r="G11" s="20"/>
      <c r="H11" s="20"/>
      <c r="I11" s="162"/>
    </row>
    <row r="12" spans="1:9" x14ac:dyDescent="0.3">
      <c r="A12" s="160">
        <v>10</v>
      </c>
      <c r="B12" s="164" t="s">
        <v>199</v>
      </c>
      <c r="C12" s="155" t="s">
        <v>14</v>
      </c>
      <c r="D12" s="189">
        <v>6.3</v>
      </c>
      <c r="E12" s="20">
        <v>6.8207833600000018</v>
      </c>
      <c r="F12" s="20">
        <f t="shared" si="0"/>
        <v>42.970935168000011</v>
      </c>
      <c r="G12" s="20"/>
      <c r="H12" s="20"/>
      <c r="I12" s="162"/>
    </row>
    <row r="13" spans="1:9" x14ac:dyDescent="0.3">
      <c r="A13" s="160">
        <v>11</v>
      </c>
      <c r="B13" s="182" t="s">
        <v>201</v>
      </c>
      <c r="C13" s="19" t="s">
        <v>14</v>
      </c>
      <c r="D13" s="189">
        <v>6.3</v>
      </c>
      <c r="E13" s="20">
        <v>17.83806968</v>
      </c>
      <c r="F13" s="20">
        <f t="shared" si="0"/>
        <v>112.379838984</v>
      </c>
      <c r="G13" s="20"/>
      <c r="H13" s="20"/>
      <c r="I13" s="162"/>
    </row>
    <row r="14" spans="1:9" x14ac:dyDescent="0.3">
      <c r="A14" s="163">
        <v>12</v>
      </c>
      <c r="B14" s="178" t="s">
        <v>186</v>
      </c>
      <c r="C14" s="152" t="s">
        <v>137</v>
      </c>
      <c r="D14" s="184">
        <v>1</v>
      </c>
      <c r="E14" s="20">
        <v>5.9526960588000017</v>
      </c>
      <c r="F14" s="20">
        <f t="shared" si="0"/>
        <v>5.9526960588000017</v>
      </c>
      <c r="G14" s="20"/>
      <c r="H14" s="20"/>
      <c r="I14" s="158"/>
    </row>
    <row r="15" spans="1:9" ht="15" x14ac:dyDescent="0.3">
      <c r="A15" s="152">
        <v>13</v>
      </c>
      <c r="B15" s="178" t="s">
        <v>187</v>
      </c>
      <c r="C15" s="152" t="s">
        <v>218</v>
      </c>
      <c r="D15" s="184">
        <v>1</v>
      </c>
      <c r="E15" s="20">
        <v>68.904199200000022</v>
      </c>
      <c r="F15" s="20">
        <f t="shared" si="0"/>
        <v>68.904199200000022</v>
      </c>
      <c r="G15" s="20"/>
      <c r="H15" s="20"/>
      <c r="I15" s="158"/>
    </row>
    <row r="16" spans="1:9" ht="15" x14ac:dyDescent="0.3">
      <c r="A16" s="153">
        <v>14</v>
      </c>
      <c r="B16" s="164" t="s">
        <v>188</v>
      </c>
      <c r="C16" s="152" t="s">
        <v>218</v>
      </c>
      <c r="D16" s="190">
        <v>1</v>
      </c>
      <c r="E16" s="20">
        <v>7.8298930686000014</v>
      </c>
      <c r="F16" s="20">
        <f t="shared" si="0"/>
        <v>7.8298930686000014</v>
      </c>
      <c r="G16" s="20"/>
      <c r="H16" s="20"/>
      <c r="I16" s="156"/>
    </row>
    <row r="17" spans="1:9" ht="15" x14ac:dyDescent="0.3">
      <c r="A17" s="165">
        <v>15</v>
      </c>
      <c r="B17" s="178" t="s">
        <v>189</v>
      </c>
      <c r="C17" s="152" t="s">
        <v>218</v>
      </c>
      <c r="D17" s="190">
        <v>1</v>
      </c>
      <c r="E17" s="20">
        <v>9.4800197154000028</v>
      </c>
      <c r="F17" s="20">
        <f t="shared" si="0"/>
        <v>9.4800197154000028</v>
      </c>
      <c r="G17" s="20"/>
      <c r="H17" s="20"/>
      <c r="I17" s="156"/>
    </row>
    <row r="18" spans="1:9" x14ac:dyDescent="0.3">
      <c r="A18" s="153">
        <v>16</v>
      </c>
      <c r="B18" s="179" t="s">
        <v>212</v>
      </c>
      <c r="C18" s="175" t="s">
        <v>137</v>
      </c>
      <c r="D18" s="191">
        <v>1</v>
      </c>
      <c r="E18" s="196">
        <v>35</v>
      </c>
      <c r="F18" s="20">
        <f t="shared" si="0"/>
        <v>35</v>
      </c>
      <c r="G18" s="175"/>
      <c r="H18" s="175"/>
      <c r="I18" s="175"/>
    </row>
    <row r="19" spans="1:9" x14ac:dyDescent="0.3">
      <c r="A19" s="165">
        <v>17</v>
      </c>
      <c r="B19" s="180" t="s">
        <v>213</v>
      </c>
      <c r="C19" s="176" t="s">
        <v>137</v>
      </c>
      <c r="D19" s="191">
        <v>1</v>
      </c>
      <c r="E19" s="196">
        <v>30</v>
      </c>
      <c r="F19" s="20">
        <f t="shared" si="0"/>
        <v>30</v>
      </c>
      <c r="G19" s="177"/>
      <c r="H19" s="177"/>
      <c r="I19" s="177"/>
    </row>
    <row r="20" spans="1:9" x14ac:dyDescent="0.3">
      <c r="A20" s="153">
        <v>18</v>
      </c>
      <c r="B20" s="181" t="s">
        <v>214</v>
      </c>
      <c r="C20" s="176" t="s">
        <v>137</v>
      </c>
      <c r="D20" s="191">
        <v>1</v>
      </c>
      <c r="E20" s="196">
        <v>65</v>
      </c>
      <c r="F20" s="20">
        <f t="shared" si="0"/>
        <v>65</v>
      </c>
      <c r="G20" s="176"/>
      <c r="H20" s="176"/>
      <c r="I20" s="176"/>
    </row>
    <row r="21" spans="1:9" x14ac:dyDescent="0.3">
      <c r="A21" s="165">
        <v>19</v>
      </c>
      <c r="B21" s="179" t="s">
        <v>215</v>
      </c>
      <c r="C21" s="176" t="s">
        <v>137</v>
      </c>
      <c r="D21" s="191">
        <v>1</v>
      </c>
      <c r="E21" s="196">
        <v>270</v>
      </c>
      <c r="F21" s="20">
        <f t="shared" si="0"/>
        <v>270</v>
      </c>
      <c r="G21" s="175"/>
      <c r="H21" s="175"/>
      <c r="I21" s="175"/>
    </row>
    <row r="22" spans="1:9" x14ac:dyDescent="0.3">
      <c r="A22" s="153">
        <v>20</v>
      </c>
      <c r="B22" s="178" t="s">
        <v>216</v>
      </c>
      <c r="C22" s="176" t="s">
        <v>42</v>
      </c>
      <c r="D22" s="191">
        <v>1</v>
      </c>
      <c r="E22" s="196">
        <v>18</v>
      </c>
      <c r="F22" s="20">
        <f t="shared" si="0"/>
        <v>18</v>
      </c>
      <c r="G22" s="174"/>
      <c r="H22" s="174"/>
      <c r="I22" s="174"/>
    </row>
    <row r="23" spans="1:9" ht="15" x14ac:dyDescent="0.3">
      <c r="A23" s="165">
        <v>21</v>
      </c>
      <c r="B23" s="157" t="s">
        <v>190</v>
      </c>
      <c r="C23" s="152" t="s">
        <v>218</v>
      </c>
      <c r="D23" s="192">
        <v>1</v>
      </c>
      <c r="E23" s="20">
        <v>37.535724856000009</v>
      </c>
      <c r="F23" s="20">
        <f t="shared" si="0"/>
        <v>37.535724856000009</v>
      </c>
      <c r="G23" s="20"/>
      <c r="H23" s="20"/>
      <c r="I23" s="158"/>
    </row>
    <row r="24" spans="1:9" x14ac:dyDescent="0.3">
      <c r="A24" s="153">
        <v>22</v>
      </c>
      <c r="B24" s="178" t="s">
        <v>191</v>
      </c>
      <c r="C24" s="161" t="s">
        <v>42</v>
      </c>
      <c r="D24" s="187">
        <v>1</v>
      </c>
      <c r="E24" s="20">
        <v>10.798920000000001</v>
      </c>
      <c r="F24" s="20">
        <f t="shared" si="0"/>
        <v>10.798920000000001</v>
      </c>
      <c r="G24" s="20"/>
      <c r="H24" s="20"/>
      <c r="I24" s="70"/>
    </row>
    <row r="25" spans="1:9" ht="15" x14ac:dyDescent="0.3">
      <c r="A25" s="165">
        <v>23</v>
      </c>
      <c r="B25" s="18" t="s">
        <v>192</v>
      </c>
      <c r="C25" s="152" t="s">
        <v>218</v>
      </c>
      <c r="D25" s="184">
        <v>1</v>
      </c>
      <c r="E25" s="20">
        <v>59.906634228000009</v>
      </c>
      <c r="F25" s="20">
        <f t="shared" si="0"/>
        <v>59.906634228000009</v>
      </c>
      <c r="G25" s="20"/>
      <c r="H25" s="20"/>
      <c r="I25" s="70"/>
    </row>
    <row r="26" spans="1:9" ht="15" x14ac:dyDescent="0.3">
      <c r="A26" s="153">
        <v>24</v>
      </c>
      <c r="B26" s="166" t="s">
        <v>193</v>
      </c>
      <c r="C26" s="152" t="s">
        <v>218</v>
      </c>
      <c r="D26" s="188">
        <v>1</v>
      </c>
      <c r="E26" s="20">
        <v>39.252641562800001</v>
      </c>
      <c r="F26" s="20">
        <f t="shared" si="0"/>
        <v>39.252641562800001</v>
      </c>
      <c r="G26" s="20"/>
      <c r="H26" s="20"/>
      <c r="I26" s="70"/>
    </row>
    <row r="27" spans="1:9" x14ac:dyDescent="0.3">
      <c r="A27" s="153">
        <v>25</v>
      </c>
      <c r="B27" s="166" t="s">
        <v>223</v>
      </c>
      <c r="C27" s="152" t="s">
        <v>137</v>
      </c>
      <c r="D27" s="188">
        <v>1</v>
      </c>
      <c r="E27" s="20">
        <v>55</v>
      </c>
      <c r="F27" s="20">
        <f t="shared" si="0"/>
        <v>55</v>
      </c>
      <c r="G27" s="148"/>
      <c r="H27" s="148"/>
      <c r="I27" s="148"/>
    </row>
    <row r="28" spans="1:9" x14ac:dyDescent="0.3">
      <c r="A28" s="167"/>
      <c r="B28" s="197" t="s">
        <v>194</v>
      </c>
      <c r="C28" s="155"/>
      <c r="D28" s="184"/>
      <c r="E28" s="156"/>
      <c r="F28" s="168">
        <f>SUM(F3:F27)</f>
        <v>1069.7347132766001</v>
      </c>
      <c r="G28" s="168"/>
      <c r="H28" s="168"/>
      <c r="I28" s="168"/>
    </row>
    <row r="29" spans="1:9" x14ac:dyDescent="0.3">
      <c r="A29" s="169"/>
      <c r="B29" s="198" t="s">
        <v>195</v>
      </c>
      <c r="C29" s="170">
        <v>0.03</v>
      </c>
      <c r="D29" s="193"/>
      <c r="E29" s="171"/>
      <c r="F29" s="172">
        <f>F28*C29</f>
        <v>32.092041398298001</v>
      </c>
      <c r="G29" s="172"/>
      <c r="H29" s="172"/>
      <c r="I29" s="173"/>
    </row>
    <row r="30" spans="1:9" ht="16.2" x14ac:dyDescent="0.3">
      <c r="A30" s="115"/>
      <c r="B30" s="123" t="s">
        <v>196</v>
      </c>
      <c r="C30" s="118"/>
      <c r="D30" s="194"/>
      <c r="E30" s="117"/>
      <c r="F30" s="121">
        <f>SUM(F28:F29)</f>
        <v>1101.8267546748982</v>
      </c>
      <c r="G30" s="121"/>
      <c r="H30" s="121"/>
      <c r="I30" s="114"/>
    </row>
    <row r="31" spans="1:9" ht="16.2" x14ac:dyDescent="0.3">
      <c r="A31" s="115"/>
      <c r="B31" s="166" t="s">
        <v>197</v>
      </c>
      <c r="C31" s="116">
        <v>0.18</v>
      </c>
      <c r="D31" s="194"/>
      <c r="E31" s="117"/>
      <c r="F31" s="119">
        <f>F30*C31</f>
        <v>198.32881584148168</v>
      </c>
      <c r="G31" s="119"/>
      <c r="H31" s="119"/>
      <c r="I31" s="120"/>
    </row>
    <row r="32" spans="1:9" ht="16.2" x14ac:dyDescent="0.3">
      <c r="A32" s="115"/>
      <c r="B32" s="199" t="s">
        <v>198</v>
      </c>
      <c r="C32" s="118"/>
      <c r="D32" s="194"/>
      <c r="E32" s="117"/>
      <c r="F32" s="121">
        <f>SUM(F30:F31)</f>
        <v>1300.1555705163798</v>
      </c>
      <c r="G32" s="121"/>
      <c r="H32" s="121"/>
      <c r="I32" s="114"/>
    </row>
  </sheetData>
  <mergeCells count="9">
    <mergeCell ref="I1:I2"/>
    <mergeCell ref="G1:G2"/>
    <mergeCell ref="H1:H2"/>
    <mergeCell ref="A1:A2"/>
    <mergeCell ref="B1:B2"/>
    <mergeCell ref="C1:C2"/>
    <mergeCell ref="D1:D2"/>
    <mergeCell ref="E1:E2"/>
    <mergeCell ref="F1:F2"/>
  </mergeCells>
  <conditionalFormatting sqref="B6">
    <cfRule type="cellIs" dxfId="5" priority="2" stopIfTrue="1" operator="equal">
      <formula>0</formula>
    </cfRule>
  </conditionalFormatting>
  <conditionalFormatting sqref="B8">
    <cfRule type="cellIs" dxfId="4" priority="4" stopIfTrue="1" operator="equal">
      <formula>0</formula>
    </cfRule>
  </conditionalFormatting>
  <conditionalFormatting sqref="B11">
    <cfRule type="cellIs" dxfId="3" priority="1" stopIfTrue="1" operator="equal">
      <formula>0</formula>
    </cfRule>
  </conditionalFormatting>
  <conditionalFormatting sqref="B16">
    <cfRule type="cellIs" dxfId="2" priority="6" stopIfTrue="1" operator="equal">
      <formula>0</formula>
    </cfRule>
  </conditionalFormatting>
  <conditionalFormatting sqref="D11 D13 A14">
    <cfRule type="cellIs" dxfId="1" priority="5" stopIfTrue="1" operator="equal">
      <formula>8223.307275</formula>
    </cfRule>
  </conditionalFormatting>
  <conditionalFormatting sqref="D11 D13">
    <cfRule type="cellIs" dxfId="0" priority="3" stopIfTrue="1" operator="equal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FEE739-CFA1-42B6-9C2F-135C8BB833AA}">
  <sheetPr>
    <tabColor rgb="FFFF0000"/>
  </sheetPr>
  <dimension ref="A1"/>
  <sheetViews>
    <sheetView workbookViewId="0">
      <selection activeCell="P23" sqref="P23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პოლიპროპილენი</vt:lpstr>
      <vt:lpstr>პოლიეთილენი</vt:lpstr>
      <vt:lpstr>ფოლადი</vt:lpstr>
      <vt:lpstr>რკინა</vt:lpstr>
      <vt:lpstr>მიწის სამუშაოები</vt:lpstr>
      <vt:lpstr>გზის საფარის აღდგება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Mariam Tchrikishvili</dc:creator>
  <cp:lastModifiedBy>Mariam Tchrikishvili</cp:lastModifiedBy>
  <dcterms:created xsi:type="dcterms:W3CDTF">2015-06-05T18:17:20Z</dcterms:created>
  <dcterms:modified xsi:type="dcterms:W3CDTF">2026-03-16T11:57:17Z</dcterms:modified>
</cp:coreProperties>
</file>