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geladze\Desktop\Construction\Urbnisi\WC\Urbnisi Tender docs\"/>
    </mc:Choice>
  </mc:AlternateContent>
  <bookViews>
    <workbookView xWindow="-120" yWindow="-120" windowWidth="29040" windowHeight="15840" tabRatio="673" activeTab="4"/>
  </bookViews>
  <sheets>
    <sheet name="ნაკრები" sheetId="23" r:id="rId1"/>
    <sheet name="სამშენებლო" sheetId="21" r:id="rId2"/>
    <sheet name="წყალი" sheetId="20" r:id="rId3"/>
    <sheet name="კანალიზაცია" sheetId="22" r:id="rId4"/>
    <sheet name="ელექტროობა" sheetId="24" r:id="rId5"/>
  </sheets>
  <definedNames>
    <definedName name="jami">#REF!</definedName>
    <definedName name="_xlnm.Print_Area" localSheetId="1">სამშენებლო!$A$1:$K$41</definedName>
    <definedName name="_xlnm.Print_Titles" localSheetId="3">კანალიზაცია!$9:$9</definedName>
    <definedName name="_xlnm.Print_Titles" localSheetId="0">ნაკრები!$9:$9</definedName>
    <definedName name="_xlnm.Print_Titles" localSheetId="1">სამშენებლო!$9:$9</definedName>
    <definedName name="_xlnm.Print_Titles" localSheetId="2">წყალი!$9:$9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1" i="21" l="1"/>
  <c r="K40" i="20"/>
  <c r="K59" i="22"/>
  <c r="K23" i="24" l="1"/>
  <c r="J23" i="24"/>
  <c r="H23" i="24"/>
  <c r="F23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K10" i="24"/>
  <c r="J10" i="24"/>
  <c r="H10" i="24"/>
  <c r="F10" i="24"/>
  <c r="J11" i="22"/>
  <c r="J12" i="22"/>
  <c r="J13" i="22"/>
  <c r="J14" i="22"/>
  <c r="J15" i="22"/>
  <c r="J16" i="22"/>
  <c r="J17" i="22"/>
  <c r="J18" i="22"/>
  <c r="J19" i="22"/>
  <c r="J20" i="22"/>
  <c r="J21" i="22"/>
  <c r="J22" i="22"/>
  <c r="J26" i="22"/>
  <c r="J29" i="22"/>
  <c r="J30" i="22"/>
  <c r="J31" i="22"/>
  <c r="J32" i="22"/>
  <c r="J33" i="22"/>
  <c r="J34" i="22"/>
  <c r="J35" i="22"/>
  <c r="J36" i="22"/>
  <c r="J37" i="22"/>
  <c r="J38" i="22"/>
  <c r="J39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6" i="22"/>
  <c r="H29" i="22"/>
  <c r="H30" i="22"/>
  <c r="H31" i="22"/>
  <c r="H32" i="22"/>
  <c r="H33" i="22"/>
  <c r="H34" i="22"/>
  <c r="H35" i="22"/>
  <c r="H36" i="22"/>
  <c r="H37" i="22"/>
  <c r="H38" i="22"/>
  <c r="H39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6" i="22"/>
  <c r="F29" i="22"/>
  <c r="F30" i="22"/>
  <c r="F31" i="22"/>
  <c r="F32" i="22"/>
  <c r="F33" i="22"/>
  <c r="F34" i="22"/>
  <c r="F35" i="22"/>
  <c r="F36" i="22"/>
  <c r="F37" i="22"/>
  <c r="F38" i="22"/>
  <c r="F39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J10" i="22"/>
  <c r="H10" i="22"/>
  <c r="F10" i="22"/>
  <c r="J40" i="20"/>
  <c r="H40" i="20"/>
  <c r="F4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K10" i="20"/>
  <c r="J10" i="20"/>
  <c r="H10" i="20"/>
  <c r="F10" i="20"/>
  <c r="K12" i="21"/>
  <c r="K19" i="21"/>
  <c r="K20" i="21"/>
  <c r="K21" i="21"/>
  <c r="K22" i="21"/>
  <c r="K23" i="21"/>
  <c r="K24" i="21"/>
  <c r="K29" i="21"/>
  <c r="K30" i="21"/>
  <c r="K31" i="21"/>
  <c r="K34" i="21"/>
  <c r="J12" i="21"/>
  <c r="J13" i="21"/>
  <c r="K13" i="21" s="1"/>
  <c r="J14" i="21"/>
  <c r="J15" i="21"/>
  <c r="J16" i="21"/>
  <c r="J19" i="21"/>
  <c r="J20" i="21"/>
  <c r="J21" i="21"/>
  <c r="J22" i="21"/>
  <c r="J23" i="21"/>
  <c r="J24" i="21"/>
  <c r="J26" i="21"/>
  <c r="J27" i="21"/>
  <c r="J28" i="21"/>
  <c r="J29" i="21"/>
  <c r="J30" i="21"/>
  <c r="J31" i="21"/>
  <c r="J34" i="21"/>
  <c r="H12" i="21"/>
  <c r="H13" i="21"/>
  <c r="H14" i="21"/>
  <c r="H15" i="21"/>
  <c r="H16" i="21"/>
  <c r="H19" i="21"/>
  <c r="H20" i="21"/>
  <c r="H21" i="21"/>
  <c r="H22" i="21"/>
  <c r="H23" i="21"/>
  <c r="H24" i="21"/>
  <c r="H26" i="21"/>
  <c r="H27" i="21"/>
  <c r="H28" i="21"/>
  <c r="H29" i="21"/>
  <c r="H30" i="21"/>
  <c r="H31" i="21"/>
  <c r="H34" i="21"/>
  <c r="F12" i="21"/>
  <c r="F13" i="21"/>
  <c r="F14" i="21"/>
  <c r="K14" i="21" s="1"/>
  <c r="F15" i="21"/>
  <c r="K15" i="21" s="1"/>
  <c r="F16" i="21"/>
  <c r="K16" i="21" s="1"/>
  <c r="F19" i="21"/>
  <c r="F20" i="21"/>
  <c r="F21" i="21"/>
  <c r="F22" i="21"/>
  <c r="F23" i="21"/>
  <c r="F24" i="21"/>
  <c r="F26" i="21"/>
  <c r="K26" i="21" s="1"/>
  <c r="F27" i="21"/>
  <c r="K27" i="21" s="1"/>
  <c r="F28" i="21"/>
  <c r="K28" i="21" s="1"/>
  <c r="F29" i="21"/>
  <c r="F30" i="21"/>
  <c r="F31" i="21"/>
  <c r="F34" i="21"/>
  <c r="J11" i="21"/>
  <c r="H11" i="21"/>
  <c r="F11" i="21"/>
  <c r="K58" i="22" l="1"/>
  <c r="K46" i="22"/>
  <c r="K32" i="22"/>
  <c r="K15" i="22"/>
  <c r="K57" i="22"/>
  <c r="K45" i="22"/>
  <c r="K31" i="22"/>
  <c r="K14" i="22"/>
  <c r="K56" i="22"/>
  <c r="K44" i="22"/>
  <c r="K30" i="22"/>
  <c r="K13" i="22"/>
  <c r="K55" i="22"/>
  <c r="K43" i="22"/>
  <c r="K29" i="22"/>
  <c r="K12" i="22"/>
  <c r="K54" i="22"/>
  <c r="K42" i="22"/>
  <c r="K26" i="22"/>
  <c r="K53" i="22"/>
  <c r="K39" i="22"/>
  <c r="K22" i="22"/>
  <c r="K52" i="22"/>
  <c r="K38" i="22"/>
  <c r="K21" i="22"/>
  <c r="K51" i="22"/>
  <c r="K37" i="22"/>
  <c r="K20" i="22"/>
  <c r="K50" i="22"/>
  <c r="K36" i="22"/>
  <c r="K19" i="22"/>
  <c r="K49" i="22"/>
  <c r="K35" i="22"/>
  <c r="K18" i="22"/>
  <c r="K48" i="22"/>
  <c r="K34" i="22"/>
  <c r="K17" i="22"/>
  <c r="K47" i="22"/>
  <c r="K33" i="22"/>
  <c r="K16" i="22"/>
  <c r="K10" i="22"/>
  <c r="K11" i="22"/>
  <c r="K11" i="21"/>
  <c r="K24" i="24"/>
  <c r="K25" i="24" s="1"/>
  <c r="K41" i="20"/>
  <c r="K42" i="20" s="1"/>
  <c r="D17" i="21"/>
  <c r="D32" i="21"/>
  <c r="H32" i="21" l="1"/>
  <c r="J32" i="21"/>
  <c r="F32" i="21"/>
  <c r="K32" i="21" s="1"/>
  <c r="F17" i="21"/>
  <c r="J17" i="21"/>
  <c r="H17" i="21"/>
  <c r="K26" i="24"/>
  <c r="K27" i="24" s="1"/>
  <c r="K43" i="20"/>
  <c r="K44" i="20" s="1"/>
  <c r="D18" i="21"/>
  <c r="D33" i="21"/>
  <c r="H33" i="21" l="1"/>
  <c r="F33" i="21"/>
  <c r="J33" i="21"/>
  <c r="H18" i="21"/>
  <c r="F18" i="21"/>
  <c r="J18" i="21"/>
  <c r="K17" i="21"/>
  <c r="K28" i="24"/>
  <c r="K29" i="24" s="1"/>
  <c r="K45" i="20"/>
  <c r="K46" i="20" s="1"/>
  <c r="D41" i="22"/>
  <c r="D40" i="22"/>
  <c r="J40" i="22" l="1"/>
  <c r="H40" i="22"/>
  <c r="F40" i="22"/>
  <c r="K40" i="22" s="1"/>
  <c r="J41" i="22"/>
  <c r="H41" i="22"/>
  <c r="F41" i="22"/>
  <c r="K18" i="21"/>
  <c r="K33" i="21"/>
  <c r="D25" i="21"/>
  <c r="D28" i="22"/>
  <c r="D25" i="22"/>
  <c r="D24" i="22"/>
  <c r="D27" i="22"/>
  <c r="D23" i="22"/>
  <c r="E14" i="23"/>
  <c r="F14" i="23"/>
  <c r="J25" i="22" l="1"/>
  <c r="H25" i="22"/>
  <c r="F25" i="22"/>
  <c r="K25" i="22" s="1"/>
  <c r="J24" i="22"/>
  <c r="H24" i="22"/>
  <c r="F24" i="22"/>
  <c r="K24" i="22" s="1"/>
  <c r="J28" i="22"/>
  <c r="H28" i="22"/>
  <c r="F28" i="22"/>
  <c r="K28" i="22" s="1"/>
  <c r="K41" i="22"/>
  <c r="J23" i="22"/>
  <c r="H23" i="22"/>
  <c r="F23" i="22"/>
  <c r="J27" i="22"/>
  <c r="H27" i="22"/>
  <c r="F27" i="22"/>
  <c r="H25" i="21"/>
  <c r="H35" i="21" s="1"/>
  <c r="F25" i="21"/>
  <c r="J25" i="21"/>
  <c r="J35" i="21" s="1"/>
  <c r="D13" i="23"/>
  <c r="D14" i="23" s="1"/>
  <c r="K23" i="22" l="1"/>
  <c r="F59" i="22"/>
  <c r="H59" i="22"/>
  <c r="J59" i="22"/>
  <c r="K27" i="22"/>
  <c r="K25" i="21"/>
  <c r="F35" i="21"/>
  <c r="K35" i="21" s="1"/>
  <c r="K4" i="24"/>
  <c r="G13" i="23"/>
  <c r="K60" i="22" l="1"/>
  <c r="K61" i="22" s="1"/>
  <c r="K62" i="22" s="1"/>
  <c r="K63" i="22" s="1"/>
  <c r="K64" i="22" s="1"/>
  <c r="K65" i="22" s="1"/>
  <c r="K36" i="21"/>
  <c r="K37" i="21" s="1"/>
  <c r="K38" i="21" l="1"/>
  <c r="K39" i="21" s="1"/>
  <c r="K40" i="21" l="1"/>
  <c r="C11" i="23"/>
  <c r="G11" i="23" s="1"/>
  <c r="K4" i="22"/>
  <c r="C12" i="23"/>
  <c r="C10" i="23" l="1"/>
  <c r="G10" i="23" s="1"/>
  <c r="K4" i="21"/>
  <c r="G12" i="23"/>
  <c r="G14" i="23" l="1"/>
  <c r="C14" i="23"/>
  <c r="G15" i="23" l="1"/>
  <c r="G16" i="23" s="1"/>
</calcChain>
</file>

<file path=xl/sharedStrings.xml><?xml version="1.0" encoding="utf-8"?>
<sst xmlns="http://schemas.openxmlformats.org/spreadsheetml/2006/main" count="371" uniqueCount="161">
  <si>
    <t>#</t>
  </si>
  <si>
    <t xml:space="preserve"> </t>
  </si>
  <si>
    <t>ganz.</t>
  </si>
  <si>
    <t>masala</t>
  </si>
  <si>
    <t>xelfasi</t>
  </si>
  <si>
    <t>jami</t>
  </si>
  <si>
    <t>s a m u S a o T a</t>
  </si>
  <si>
    <t>meqanizmebi</t>
  </si>
  <si>
    <t>d a s a x e l e b a</t>
  </si>
  <si>
    <t>sul</t>
  </si>
  <si>
    <t>erT.</t>
  </si>
  <si>
    <t>fasi</t>
  </si>
  <si>
    <t xml:space="preserve">urbnisi </t>
  </si>
  <si>
    <t>gare san.kvanZi</t>
  </si>
  <si>
    <t>xarjTaRricxva #2</t>
  </si>
  <si>
    <t>grZ.m</t>
  </si>
  <si>
    <t>მილი პოლიპროპილენის, ცივი წყლის PPR Pn-16 d=40mm</t>
  </si>
  <si>
    <t>მილი პოლიპროპილენის, ცივი წყლის PPR Pn-16 d=25mm</t>
  </si>
  <si>
    <t>მილი პოლიპროპილენის, ცივი წყლის PP Pn-16 d=32mm</t>
  </si>
  <si>
    <t>მილი პოლიპროპილენის, ცივი წყლის PPR Pn-16 d=20mm</t>
  </si>
  <si>
    <t>მილი ფოლგიანი, ცხელი  წყლის  d=32mm</t>
  </si>
  <si>
    <t>მილი ფოლგიანი, ცხელი  წყლის  d=25mm</t>
  </si>
  <si>
    <t>მილი ფოლგიანი, ცხელი  წყლის d=20mm</t>
  </si>
  <si>
    <t>cali</t>
  </si>
  <si>
    <t>ventili d=20mm</t>
  </si>
  <si>
    <t>ventili d=25mm</t>
  </si>
  <si>
    <t>ventili d=32mm</t>
  </si>
  <si>
    <t>ventili d=40mm</t>
  </si>
  <si>
    <t>fasonuri nawilebi:</t>
  </si>
  <si>
    <t>სამკაპი ∅-40/40</t>
  </si>
  <si>
    <t>სამკაპი ∅-40/20</t>
  </si>
  <si>
    <t>სამკაპი ∅-32/32</t>
  </si>
  <si>
    <t>სამკაპი ∅-32/25</t>
  </si>
  <si>
    <t>სამკაპი ∅-32/20</t>
  </si>
  <si>
    <t>სამკაპი ∅-25/20</t>
  </si>
  <si>
    <t>სამკაპი ∅-20/20</t>
  </si>
  <si>
    <t>ჯვარედი ∅-25/20/25/20</t>
  </si>
  <si>
    <t>გადამყვანი ∅-40/32</t>
  </si>
  <si>
    <t>გადამყვანი ∅-40/25</t>
  </si>
  <si>
    <t>გადამყვანი ∅-32/25</t>
  </si>
  <si>
    <t>გადამყვანი ∅-25/20</t>
  </si>
  <si>
    <t>მუხლი შიდა ხრახნით  Dn20</t>
  </si>
  <si>
    <t>მუხლი ∅-40</t>
  </si>
  <si>
    <t>მუხლი ∅-32</t>
  </si>
  <si>
    <t>მუხლი ∅-25</t>
  </si>
  <si>
    <t>მუხლი ∅-20</t>
  </si>
  <si>
    <t>masalis transporti</t>
  </si>
  <si>
    <t>Sedgenili 2025w. IV kv.</t>
  </si>
  <si>
    <t>zednadebi xarjebi</t>
  </si>
  <si>
    <t>mogeba</t>
  </si>
  <si>
    <t>Senobi Sida civi, cxeli da sacirkulacio wyalsadeni</t>
  </si>
  <si>
    <t>Senobi Sida fekaluri kanalizacia</t>
  </si>
  <si>
    <t>xarjTaRricxva #3</t>
  </si>
  <si>
    <t xml:space="preserve">კანალიზაციის HDPE PN16 მილი d=110 mm(ფილაში მოსაწყობი) </t>
  </si>
  <si>
    <t>HDPE სამკაპი  ირიბი  45გრად ∅-110-110</t>
  </si>
  <si>
    <t>HDPE სამკაპი  ირიბი  45გრად ∅-110-50</t>
  </si>
  <si>
    <t>HDPE მუხლი 45 გრად ∅-110</t>
  </si>
  <si>
    <t xml:space="preserve"> PVC მილი პლასტმასის კანალიზაციის d=110</t>
  </si>
  <si>
    <t xml:space="preserve"> PVC მილი პლასტმასის  კანალიზაციის d=50</t>
  </si>
  <si>
    <t>jami 3</t>
  </si>
  <si>
    <t>furnitura</t>
  </si>
  <si>
    <t xml:space="preserve">PVC სამკაპი  ირიბი  45გრად ∅-110-110 </t>
  </si>
  <si>
    <t>მუხლი 45 გრად ∅-110</t>
  </si>
  <si>
    <t>მუხლი 45 გრად ∅-50</t>
  </si>
  <si>
    <t>გადამყვანი ∅-110/50</t>
  </si>
  <si>
    <t>გამწმენდი (საცობი) ∅-50</t>
  </si>
  <si>
    <t>samSeneblo samuSaoebi</t>
  </si>
  <si>
    <t>xarjTaRricxva #1</t>
  </si>
  <si>
    <t>nakrebi xarjTaRricxva</t>
  </si>
  <si>
    <t>xarjTaRricxvis dasaxeleba</t>
  </si>
  <si>
    <t>saxarjTaRricxvo Rirebuleba</t>
  </si>
  <si>
    <t>N#1</t>
  </si>
  <si>
    <t>N#2</t>
  </si>
  <si>
    <t>N#3</t>
  </si>
  <si>
    <t>N#4</t>
  </si>
  <si>
    <t>zednadebi xarjebi xelfasidan</t>
  </si>
  <si>
    <t>xarjTaRricxva #4</t>
  </si>
  <si>
    <t>el.samontaJo samuSaoebi</t>
  </si>
  <si>
    <t>samontaJo samuSaoebi</t>
  </si>
  <si>
    <t>danadgarebi</t>
  </si>
  <si>
    <t>sxvadasxva xarjebi</t>
  </si>
  <si>
    <t>saerTo saxarjTaRricxvo Rirebuleba</t>
  </si>
  <si>
    <t>d.R.g.</t>
  </si>
  <si>
    <t>kompl</t>
  </si>
  <si>
    <t>unitazis xufi</t>
  </si>
  <si>
    <t>Semrevis mowyoba xelsabanisaTvis</t>
  </si>
  <si>
    <t>Semrevi</t>
  </si>
  <si>
    <t xml:space="preserve">xelsabani niJaris mowyoba </t>
  </si>
  <si>
    <t xml:space="preserve">pisuari fotosensorze </t>
  </si>
  <si>
    <t>pisuariebis gamyofi tixari</t>
  </si>
  <si>
    <t>saxarjTaricxvo Rirebuleba</t>
  </si>
  <si>
    <t>Semrevis mowyoba SSmM pirTa xelsabanisaTvis</t>
  </si>
  <si>
    <t>sifoni</t>
  </si>
  <si>
    <t>unitazis Camrecxi mowyobiloba</t>
  </si>
  <si>
    <t>sifonis damWeri</t>
  </si>
  <si>
    <t>unitazis mowyoba S.S.m. pirTaTvis kompleqtSi</t>
  </si>
  <si>
    <t>xelsabani niJaris mowyoba S.S.m. pirTaTvis kompleqtSi</t>
  </si>
  <si>
    <t>sankvanZis aqsesuarebi:</t>
  </si>
  <si>
    <t>S.S.m. asesuari 1</t>
  </si>
  <si>
    <t>S.S.m. asesuari 2</t>
  </si>
  <si>
    <t>S.S.m. asesuari 3</t>
  </si>
  <si>
    <t>S.S.m. asesuari 4</t>
  </si>
  <si>
    <t>S.S.m. asesuari 5</t>
  </si>
  <si>
    <t>Txevadi sapnis dozatori</t>
  </si>
  <si>
    <t>qaRaldis dispenseri</t>
  </si>
  <si>
    <t xml:space="preserve">kedelze samontaJo magida </t>
  </si>
  <si>
    <t>xelis saSrobi</t>
  </si>
  <si>
    <t>unitazis Casaxexi uJangavi foladis</t>
  </si>
  <si>
    <t>vedro uJangavi foladis -65 litriani</t>
  </si>
  <si>
    <t>vedro uJangavi foladis -5 litriani</t>
  </si>
  <si>
    <t>როზეტი 230v,16A. ჩარჩოთი</t>
  </si>
  <si>
    <t>ტიპი L01: სანათი, Ø80mm, LED 12w, 1200 lm, 4000k,  IP20</t>
  </si>
  <si>
    <t>ტიპი L02: სანათი, Ø150mm, LED 15w, 1350 lm, 4000k,  IP20</t>
  </si>
  <si>
    <t>განათების კვების ბლოკი 24v, 100w</t>
  </si>
  <si>
    <t>LED  ზოლი, 4000K,  12w/m, 24v. ალუმინის პროფილით</t>
  </si>
  <si>
    <t>განათების კვების ბლოკი 24v, 250w</t>
  </si>
  <si>
    <t>განათების მოძრაობის დეტექტორი, 10A, დროის  რეგულირებით</t>
  </si>
  <si>
    <t>erTpolusiani CamrTveli 220v Zabvaze erTklaviSiani, samontaJo budiT</t>
  </si>
  <si>
    <t>gamanawilebeli kolofis montaJi</t>
  </si>
  <si>
    <t>gofrirebuli milis montaJi 20mm</t>
  </si>
  <si>
    <t>კაბელი N2XH 3x1.5mm²</t>
  </si>
  <si>
    <t>კაბელი N2XH 3x2.5mm²</t>
  </si>
  <si>
    <t>m2</t>
  </si>
  <si>
    <t xml:space="preserve">xaoiani zedapiris mqone xelovnuri granitis filebiT iatakis mowyoba </t>
  </si>
  <si>
    <t xml:space="preserve">trapi </t>
  </si>
  <si>
    <t xml:space="preserve">kedlebis mopirkeTeba  xelovnuri graniti filebiT webocementze </t>
  </si>
  <si>
    <t xml:space="preserve">unitazis Camrecxi </t>
  </si>
  <si>
    <t>dasakidi unitazi kompleqtSi</t>
  </si>
  <si>
    <t>CasamontaJebeli Semrevi</t>
  </si>
  <si>
    <t>higienuri duSi</t>
  </si>
  <si>
    <t xml:space="preserve">nestgamle TabaSirmuyaos ormagi sakedle filis mowyoba (kompleqti)  </t>
  </si>
  <si>
    <t xml:space="preserve">nestgamZle TabaSirmuyaos tixrebis mowyoba ormagi sakedle filebiT (kompleqti) </t>
  </si>
  <si>
    <t>barisolis Weris mowyoba</t>
  </si>
  <si>
    <t xml:space="preserve">m2 </t>
  </si>
  <si>
    <t>Senobis Sida fekaluri kanalizacia</t>
  </si>
  <si>
    <t>TabaSirmuyaos Weris damuSaveba fiTxiT da SeRebva saRebaviT orjer</t>
  </si>
  <si>
    <t>sarke SSm</t>
  </si>
  <si>
    <t>t</t>
  </si>
  <si>
    <t xml:space="preserve">milkvadratebiT, 40X40X3, liTonis konstruqciebis montaJi </t>
  </si>
  <si>
    <t>liTonis konstruqciebis SeRebva orjer antikoroziuli saRebaviT</t>
  </si>
  <si>
    <t>liTonis konstruqciebis SefuTva betopanis filebiT</t>
  </si>
  <si>
    <t>sademontaJo samuSaoebi samuSaoebi</t>
  </si>
  <si>
    <t>TabaSirmuyaos tixris demontaJi (karkasiT)</t>
  </si>
  <si>
    <t xml:space="preserve">kedlebis da fanjris ferdoebis maRalxarisxovani saRebaviT orjer SeRebva </t>
  </si>
  <si>
    <t>sarke mdf-is konstruqciiT</t>
  </si>
  <si>
    <t>mdf-is kari aluminis CarCoTi, bambukis panelebiT, mowyobilobiT 0.8X2.2</t>
  </si>
  <si>
    <t>mdf-is kari aluminis CarCoTi, bambukis panelebiT, mowyobilobiT 1.0X2.2</t>
  </si>
  <si>
    <t>iatakis filebis demontaJi</t>
  </si>
  <si>
    <t>karis blokis demontaJi</t>
  </si>
  <si>
    <t>unitazis demontaJi</t>
  </si>
  <si>
    <t>xelsabanis demontaJi</t>
  </si>
  <si>
    <t>bronirebuli minis demontaJi</t>
  </si>
  <si>
    <t>samSeneblo nagvis datvirTva xeliT avtoTviTmclelze</t>
  </si>
  <si>
    <t xml:space="preserve">samSeneblo nagvis gatana 10 km-ze </t>
  </si>
  <si>
    <t>SekiduliEWeris mowyoba nestgamZle TabaSirmuyaos filebiT, (liTonis karkasze)</t>
  </si>
  <si>
    <t>"mdf"-is karis mowyoba (mowyobilobiT, aluminis profilebis gaTvaliswinebiT):</t>
  </si>
  <si>
    <t>kuTxis ventili d=20 mm</t>
  </si>
  <si>
    <r>
      <t xml:space="preserve">kedlebis mopirkeTeba </t>
    </r>
    <r>
      <rPr>
        <sz val="10"/>
        <color theme="1"/>
        <rFont val="Arial"/>
        <family val="2"/>
      </rPr>
      <t xml:space="preserve">WPC </t>
    </r>
    <r>
      <rPr>
        <sz val="10"/>
        <color theme="1"/>
        <rFont val="AcadNusx"/>
      </rPr>
      <t xml:space="preserve">kompozituri panelebiT </t>
    </r>
  </si>
  <si>
    <t>Semrevis mowyoba saSxapesTvis:</t>
  </si>
  <si>
    <r>
      <t>ტიპი L01: სანათი, Ø80mm</t>
    </r>
    <r>
      <rPr>
        <sz val="10"/>
        <rFont val="Dubai"/>
        <family val="2"/>
      </rPr>
      <t xml:space="preserve">, </t>
    </r>
    <r>
      <rPr>
        <sz val="10"/>
        <rFont val="Calibri"/>
        <family val="2"/>
      </rPr>
      <t xml:space="preserve"> LED 12w, 1200 lm, 4000k,  IP20, ავარიული  ტიპის,  აკუმულატორით 3 სთ-ზე.</t>
    </r>
  </si>
  <si>
    <t>safuZveli:  proeqti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</si>
</sst>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37]yyyy\ &quot;წლის&quot;\ dd\ mm\,\ dddd"/>
    <numFmt numFmtId="165" formatCode="_-* #,##0.00_р_._-;\-* #,##0.00_р_._-;_-* &quot;-&quot;??_р_._-;_-@_-"/>
    <numFmt numFmtId="166" formatCode="0.0"/>
    <numFmt numFmtId="167" formatCode="_(* #,##0.0000_);_(* \(#,##0.0000\);_(* &quot;-&quot;??_);_(@_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</font>
    <font>
      <sz val="10"/>
      <name val="Arial"/>
    </font>
    <font>
      <sz val="1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b/>
      <i/>
      <sz val="10"/>
      <name val="AcadNusx"/>
    </font>
    <font>
      <b/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cadNusx"/>
    </font>
    <font>
      <sz val="8"/>
      <name val="Arial"/>
      <family val="2"/>
    </font>
    <font>
      <sz val="10"/>
      <color theme="1"/>
      <name val="AcadNusx"/>
    </font>
    <font>
      <b/>
      <sz val="11"/>
      <name val="AcadNusx"/>
    </font>
    <font>
      <b/>
      <sz val="10"/>
      <color theme="1"/>
      <name val="AcadNusx"/>
    </font>
    <font>
      <sz val="11"/>
      <color indexed="8"/>
      <name val="Calibri"/>
      <family val="2"/>
    </font>
    <font>
      <sz val="9"/>
      <name val="Sylfaen"/>
      <family val="1"/>
    </font>
    <font>
      <b/>
      <sz val="10"/>
      <color indexed="8"/>
      <name val="AcadNusx"/>
    </font>
    <font>
      <sz val="10"/>
      <name val="Calibri"/>
      <family val="2"/>
      <scheme val="minor"/>
    </font>
    <font>
      <sz val="10"/>
      <color indexed="8"/>
      <name val="AcadNusx"/>
    </font>
    <font>
      <sz val="10"/>
      <name val="Dubai"/>
      <family val="2"/>
    </font>
    <font>
      <sz val="10"/>
      <name val="Calibri"/>
      <family val="2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</font>
    <font>
      <b/>
      <sz val="11"/>
      <color rgb="FFFF0000"/>
      <name val="AcadNusx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color theme="1"/>
      <name val="Arial"/>
      <family val="2"/>
    </font>
    <font>
      <sz val="10"/>
      <name val="Arial Cy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3" borderId="2" applyNumberFormat="0" applyFont="0" applyAlignment="0" applyProtection="0"/>
    <xf numFmtId="0" fontId="4" fillId="0" borderId="0"/>
    <xf numFmtId="0" fontId="1" fillId="0" borderId="0"/>
    <xf numFmtId="0" fontId="1" fillId="3" borderId="2" applyNumberFormat="0" applyFont="0" applyAlignment="0" applyProtection="0"/>
    <xf numFmtId="0" fontId="1" fillId="0" borderId="0"/>
    <xf numFmtId="0" fontId="1" fillId="3" borderId="2" applyNumberFormat="0" applyFont="0" applyAlignment="0" applyProtection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6" fillId="0" borderId="0"/>
    <xf numFmtId="0" fontId="6" fillId="0" borderId="0"/>
    <xf numFmtId="165" fontId="30" fillId="0" borderId="0" applyFont="0" applyFill="0" applyBorder="0" applyAlignment="0" applyProtection="0"/>
  </cellStyleXfs>
  <cellXfs count="211">
    <xf numFmtId="0" fontId="0" fillId="0" borderId="0" xfId="0"/>
    <xf numFmtId="9" fontId="7" fillId="0" borderId="3" xfId="13" applyFont="1" applyFill="1" applyBorder="1" applyAlignment="1" applyProtection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2" fontId="7" fillId="0" borderId="5" xfId="11" applyNumberFormat="1" applyFont="1" applyFill="1" applyBorder="1" applyAlignment="1" applyProtection="1">
      <alignment horizontal="center" vertical="center"/>
    </xf>
    <xf numFmtId="2" fontId="7" fillId="0" borderId="3" xfId="11" applyNumberFormat="1" applyFont="1" applyFill="1" applyBorder="1" applyAlignment="1" applyProtection="1">
      <alignment horizontal="center" vertical="center"/>
    </xf>
    <xf numFmtId="2" fontId="7" fillId="0" borderId="1" xfId="11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7" fillId="0" borderId="1" xfId="11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1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2" fontId="0" fillId="0" borderId="1" xfId="0" applyNumberFormat="1" applyBorder="1"/>
    <xf numFmtId="2" fontId="13" fillId="0" borderId="1" xfId="0" applyNumberFormat="1" applyFont="1" applyBorder="1"/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16" applyFont="1" applyBorder="1" applyAlignment="1">
      <alignment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11" applyNumberFormat="1" applyFont="1" applyFill="1" applyBorder="1" applyAlignment="1" applyProtection="1">
      <alignment horizontal="center" vertical="center" wrapText="1"/>
    </xf>
    <xf numFmtId="2" fontId="9" fillId="0" borderId="1" xfId="1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2" fontId="16" fillId="0" borderId="5" xfId="11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0" fillId="0" borderId="1" xfId="0" applyNumberFormat="1" applyBorder="1" applyAlignment="1">
      <alignment vertical="center"/>
    </xf>
    <xf numFmtId="2" fontId="9" fillId="0" borderId="1" xfId="11" applyNumberFormat="1" applyFont="1" applyFill="1" applyBorder="1" applyAlignment="1" applyProtection="1">
      <alignment vertical="center" wrapText="1"/>
    </xf>
    <xf numFmtId="0" fontId="17" fillId="4" borderId="1" xfId="0" applyFont="1" applyFill="1" applyBorder="1" applyAlignment="1">
      <alignment horizontal="center"/>
    </xf>
    <xf numFmtId="0" fontId="17" fillId="0" borderId="0" xfId="0" applyFont="1" applyAlignment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3" fontId="7" fillId="0" borderId="1" xfId="1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16" applyFont="1" applyBorder="1" applyAlignment="1">
      <alignment horizontal="left" vertical="center" wrapText="1"/>
    </xf>
    <xf numFmtId="9" fontId="18" fillId="0" borderId="1" xfId="0" applyNumberFormat="1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 wrapText="1"/>
    </xf>
    <xf numFmtId="0" fontId="7" fillId="0" borderId="1" xfId="17" applyFont="1" applyBorder="1" applyAlignment="1">
      <alignment vertical="center" wrapText="1"/>
    </xf>
    <xf numFmtId="0" fontId="7" fillId="0" borderId="1" xfId="17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7" fillId="0" borderId="1" xfId="17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2" fillId="0" borderId="1" xfId="0" quotePrefix="1" applyFont="1" applyFill="1" applyBorder="1" applyAlignment="1">
      <alignment horizontal="left" vertical="center"/>
    </xf>
    <xf numFmtId="0" fontId="22" fillId="0" borderId="1" xfId="0" quotePrefix="1" applyFont="1" applyFill="1" applyBorder="1" applyAlignment="1">
      <alignment horizontal="left" vertical="center" wrapText="1"/>
    </xf>
    <xf numFmtId="2" fontId="16" fillId="0" borderId="1" xfId="1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26" fillId="0" borderId="0" xfId="0" applyFont="1"/>
    <xf numFmtId="2" fontId="3" fillId="0" borderId="0" xfId="0" applyNumberFormat="1" applyFont="1" applyAlignment="1">
      <alignment horizontal="center"/>
    </xf>
    <xf numFmtId="2" fontId="26" fillId="0" borderId="0" xfId="0" applyNumberFormat="1" applyFont="1"/>
    <xf numFmtId="2" fontId="7" fillId="0" borderId="1" xfId="19" applyNumberFormat="1" applyFont="1" applyFill="1" applyBorder="1" applyAlignment="1" applyProtection="1">
      <alignment horizontal="center" vertical="center" wrapText="1"/>
    </xf>
    <xf numFmtId="2" fontId="23" fillId="0" borderId="1" xfId="0" applyNumberFormat="1" applyFont="1" applyBorder="1" applyAlignment="1">
      <alignment horizontal="center" wrapText="1"/>
    </xf>
    <xf numFmtId="0" fontId="7" fillId="0" borderId="1" xfId="20" applyNumberFormat="1" applyFont="1" applyFill="1" applyBorder="1" applyAlignment="1" applyProtection="1">
      <alignment horizontal="center" vertical="center" wrapText="1"/>
    </xf>
    <xf numFmtId="2" fontId="7" fillId="0" borderId="1" xfId="20" applyNumberFormat="1" applyFont="1" applyFill="1" applyBorder="1" applyAlignment="1" applyProtection="1">
      <alignment horizontal="center" vertical="center" wrapText="1"/>
    </xf>
    <xf numFmtId="0" fontId="7" fillId="0" borderId="1" xfId="17" applyFont="1" applyBorder="1" applyAlignment="1">
      <alignment horizontal="center" vertical="top" wrapText="1"/>
    </xf>
    <xf numFmtId="166" fontId="7" fillId="0" borderId="1" xfId="17" applyNumberFormat="1" applyFont="1" applyBorder="1" applyAlignment="1">
      <alignment horizontal="center" vertical="center" wrapText="1"/>
    </xf>
    <xf numFmtId="2" fontId="9" fillId="0" borderId="1" xfId="2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2" fontId="9" fillId="0" borderId="1" xfId="20" applyNumberFormat="1" applyFont="1" applyFill="1" applyBorder="1" applyAlignment="1" applyProtection="1">
      <alignment horizontal="left" vertical="center" wrapText="1"/>
    </xf>
    <xf numFmtId="2" fontId="7" fillId="0" borderId="8" xfId="20" applyNumberFormat="1" applyFont="1" applyFill="1" applyBorder="1" applyAlignment="1" applyProtection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12" applyFont="1" applyBorder="1" applyAlignment="1">
      <alignment horizontal="center" vertical="center" wrapText="1"/>
    </xf>
    <xf numFmtId="0" fontId="31" fillId="0" borderId="0" xfId="17" applyFont="1"/>
    <xf numFmtId="0" fontId="28" fillId="0" borderId="0" xfId="17" applyFont="1"/>
    <xf numFmtId="0" fontId="8" fillId="0" borderId="0" xfId="0" applyFont="1" applyAlignment="1">
      <alignment horizontal="center"/>
    </xf>
    <xf numFmtId="0" fontId="7" fillId="0" borderId="8" xfId="1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31" fillId="0" borderId="0" xfId="17" applyNumberFormat="1" applyFont="1" applyAlignment="1">
      <alignment horizontal="center" vertical="center"/>
    </xf>
    <xf numFmtId="2" fontId="28" fillId="0" borderId="0" xfId="17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0" fontId="33" fillId="0" borderId="0" xfId="17" applyFont="1"/>
    <xf numFmtId="43" fontId="33" fillId="0" borderId="0" xfId="0" applyNumberFormat="1" applyFont="1"/>
    <xf numFmtId="165" fontId="7" fillId="0" borderId="1" xfId="20" applyFont="1" applyFill="1" applyBorder="1" applyAlignment="1" applyProtection="1">
      <alignment vertical="center" wrapText="1"/>
    </xf>
    <xf numFmtId="165" fontId="33" fillId="0" borderId="0" xfId="17" applyNumberFormat="1" applyFont="1"/>
    <xf numFmtId="167" fontId="33" fillId="0" borderId="0" xfId="0" applyNumberFormat="1" applyFont="1"/>
    <xf numFmtId="2" fontId="16" fillId="0" borderId="4" xfId="11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top" wrapText="1"/>
    </xf>
    <xf numFmtId="2" fontId="18" fillId="0" borderId="1" xfId="1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3" xfId="17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32" fillId="0" borderId="0" xfId="0" applyNumberFormat="1" applyFont="1" applyAlignment="1">
      <alignment vertical="center"/>
    </xf>
    <xf numFmtId="2" fontId="32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17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2" fontId="18" fillId="0" borderId="1" xfId="20" applyNumberFormat="1" applyFont="1" applyFill="1" applyBorder="1" applyAlignment="1" applyProtection="1">
      <alignment horizontal="center" vertical="center" wrapText="1"/>
    </xf>
    <xf numFmtId="165" fontId="18" fillId="0" borderId="1" xfId="20" applyFont="1" applyFill="1" applyBorder="1" applyAlignment="1" applyProtection="1">
      <alignment vertical="center" wrapText="1"/>
    </xf>
    <xf numFmtId="2" fontId="32" fillId="0" borderId="0" xfId="0" applyNumberFormat="1" applyFont="1" applyFill="1"/>
    <xf numFmtId="2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wrapText="1"/>
    </xf>
    <xf numFmtId="2" fontId="16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0" xfId="0" applyNumberFormat="1" applyFont="1" applyAlignment="1">
      <alignment horizont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vertical="center" wrapText="1"/>
    </xf>
    <xf numFmtId="0" fontId="16" fillId="0" borderId="1" xfId="17" applyFont="1" applyFill="1" applyBorder="1" applyAlignment="1">
      <alignment vertical="center" wrapText="1"/>
    </xf>
    <xf numFmtId="0" fontId="18" fillId="0" borderId="1" xfId="17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23" fillId="0" borderId="1" xfId="18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9" fillId="0" borderId="1" xfId="20" applyNumberFormat="1" applyFont="1" applyFill="1" applyBorder="1" applyAlignment="1" applyProtection="1">
      <alignment horizontal="center" vertical="center" wrapText="1"/>
    </xf>
    <xf numFmtId="0" fontId="7" fillId="5" borderId="10" xfId="12" applyFont="1" applyFill="1" applyBorder="1" applyAlignment="1">
      <alignment horizontal="left" vertical="center" wrapText="1"/>
    </xf>
    <xf numFmtId="43" fontId="7" fillId="5" borderId="12" xfId="11" applyFont="1" applyFill="1" applyBorder="1" applyAlignment="1" applyProtection="1">
      <alignment horizontal="center"/>
    </xf>
    <xf numFmtId="0" fontId="7" fillId="5" borderId="0" xfId="12" applyFont="1" applyFill="1" applyAlignment="1">
      <alignment horizontal="center" vertical="center" wrapText="1"/>
    </xf>
    <xf numFmtId="43" fontId="7" fillId="5" borderId="9" xfId="11" applyFont="1" applyFill="1" applyBorder="1" applyAlignment="1" applyProtection="1">
      <alignment horizontal="center"/>
    </xf>
    <xf numFmtId="0" fontId="7" fillId="5" borderId="0" xfId="15" applyFont="1" applyFill="1" applyAlignment="1">
      <alignment horizontal="center" vertical="center" wrapText="1"/>
    </xf>
    <xf numFmtId="2" fontId="16" fillId="5" borderId="13" xfId="11" applyNumberFormat="1" applyFont="1" applyFill="1" applyBorder="1" applyAlignment="1" applyProtection="1">
      <alignment horizontal="center"/>
    </xf>
    <xf numFmtId="2" fontId="7" fillId="5" borderId="13" xfId="11" applyNumberFormat="1" applyFont="1" applyFill="1" applyBorder="1" applyAlignment="1" applyProtection="1">
      <alignment horizontal="center"/>
    </xf>
    <xf numFmtId="0" fontId="7" fillId="5" borderId="6" xfId="12" applyFont="1" applyFill="1" applyBorder="1" applyAlignment="1">
      <alignment horizontal="left" vertical="center" wrapText="1"/>
    </xf>
    <xf numFmtId="2" fontId="16" fillId="5" borderId="7" xfId="11" applyNumberFormat="1" applyFont="1" applyFill="1" applyBorder="1" applyAlignment="1" applyProtection="1">
      <alignment horizontal="center"/>
    </xf>
    <xf numFmtId="2" fontId="7" fillId="5" borderId="7" xfId="11" applyNumberFormat="1" applyFont="1" applyFill="1" applyBorder="1" applyAlignment="1" applyProtection="1">
      <alignment horizontal="center"/>
    </xf>
    <xf numFmtId="0" fontId="7" fillId="5" borderId="1" xfId="12" applyFont="1" applyFill="1" applyBorder="1" applyAlignment="1">
      <alignment horizontal="center" vertical="center"/>
    </xf>
    <xf numFmtId="0" fontId="7" fillId="5" borderId="1" xfId="12" applyFont="1" applyFill="1" applyBorder="1" applyAlignment="1">
      <alignment horizontal="center" vertical="center" wrapText="1"/>
    </xf>
    <xf numFmtId="2" fontId="9" fillId="5" borderId="1" xfId="11" applyNumberFormat="1" applyFont="1" applyFill="1" applyBorder="1" applyAlignment="1" applyProtection="1">
      <alignment horizontal="center" vertical="center" wrapText="1"/>
    </xf>
    <xf numFmtId="0" fontId="9" fillId="5" borderId="1" xfId="16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/>
    </xf>
    <xf numFmtId="2" fontId="32" fillId="5" borderId="1" xfId="0" applyNumberFormat="1" applyFont="1" applyFill="1" applyBorder="1"/>
    <xf numFmtId="2" fontId="13" fillId="5" borderId="1" xfId="0" applyNumberFormat="1" applyFont="1" applyFill="1" applyBorder="1"/>
    <xf numFmtId="2" fontId="0" fillId="5" borderId="1" xfId="0" applyNumberFormat="1" applyFill="1" applyBorder="1"/>
    <xf numFmtId="0" fontId="9" fillId="5" borderId="1" xfId="0" applyFont="1" applyFill="1" applyBorder="1" applyAlignment="1">
      <alignment horizontal="center" vertical="center" wrapText="1"/>
    </xf>
    <xf numFmtId="2" fontId="18" fillId="5" borderId="1" xfId="11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left" wrapText="1"/>
    </xf>
    <xf numFmtId="0" fontId="6" fillId="5" borderId="1" xfId="0" applyFont="1" applyFill="1" applyBorder="1"/>
    <xf numFmtId="0" fontId="7" fillId="5" borderId="1" xfId="16" applyFont="1" applyFill="1" applyBorder="1" applyAlignment="1">
      <alignment horizontal="center" vertical="center" wrapText="1"/>
    </xf>
    <xf numFmtId="0" fontId="7" fillId="5" borderId="10" xfId="12" applyFont="1" applyFill="1" applyBorder="1" applyAlignment="1">
      <alignment horizontal="center" vertical="center" wrapText="1"/>
    </xf>
    <xf numFmtId="43" fontId="7" fillId="5" borderId="12" xfId="11" applyFont="1" applyFill="1" applyBorder="1" applyAlignment="1" applyProtection="1">
      <alignment horizontal="center" vertical="center"/>
    </xf>
    <xf numFmtId="43" fontId="7" fillId="5" borderId="9" xfId="11" applyFont="1" applyFill="1" applyBorder="1" applyAlignment="1" applyProtection="1">
      <alignment horizontal="center" vertical="center"/>
    </xf>
    <xf numFmtId="2" fontId="16" fillId="5" borderId="13" xfId="11" applyNumberFormat="1" applyFont="1" applyFill="1" applyBorder="1" applyAlignment="1" applyProtection="1">
      <alignment horizontal="center" vertical="center"/>
    </xf>
    <xf numFmtId="2" fontId="7" fillId="5" borderId="13" xfId="11" applyNumberFormat="1" applyFont="1" applyFill="1" applyBorder="1" applyAlignment="1" applyProtection="1">
      <alignment horizontal="center" vertical="center"/>
    </xf>
    <xf numFmtId="0" fontId="7" fillId="5" borderId="6" xfId="12" applyFont="1" applyFill="1" applyBorder="1" applyAlignment="1">
      <alignment horizontal="center" vertical="center" wrapText="1"/>
    </xf>
    <xf numFmtId="2" fontId="16" fillId="5" borderId="7" xfId="11" applyNumberFormat="1" applyFont="1" applyFill="1" applyBorder="1" applyAlignment="1" applyProtection="1">
      <alignment horizontal="center" vertical="center"/>
    </xf>
    <xf numFmtId="2" fontId="7" fillId="5" borderId="7" xfId="11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17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2" fontId="32" fillId="5" borderId="1" xfId="0" applyNumberFormat="1" applyFont="1" applyFill="1" applyBorder="1" applyAlignment="1">
      <alignment horizontal="center" vertical="center"/>
    </xf>
    <xf numFmtId="0" fontId="9" fillId="5" borderId="1" xfId="11" applyNumberFormat="1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vertical="center"/>
    </xf>
    <xf numFmtId="2" fontId="9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7" fillId="5" borderId="11" xfId="11" applyNumberFormat="1" applyFont="1" applyFill="1" applyBorder="1" applyAlignment="1" applyProtection="1">
      <alignment horizontal="center" vertical="center"/>
    </xf>
    <xf numFmtId="2" fontId="7" fillId="5" borderId="12" xfId="11" applyNumberFormat="1" applyFont="1" applyFill="1" applyBorder="1" applyAlignment="1" applyProtection="1">
      <alignment horizontal="center" vertical="center"/>
    </xf>
    <xf numFmtId="2" fontId="7" fillId="5" borderId="14" xfId="11" applyNumberFormat="1" applyFont="1" applyFill="1" applyBorder="1" applyAlignment="1" applyProtection="1">
      <alignment horizontal="center" vertical="center"/>
    </xf>
    <xf numFmtId="2" fontId="7" fillId="5" borderId="9" xfId="11" applyNumberFormat="1" applyFont="1" applyFill="1" applyBorder="1" applyAlignment="1" applyProtection="1">
      <alignment horizontal="center" vertical="center"/>
    </xf>
    <xf numFmtId="2" fontId="7" fillId="5" borderId="11" xfId="11" applyNumberFormat="1" applyFont="1" applyFill="1" applyBorder="1" applyAlignment="1" applyProtection="1">
      <alignment horizontal="center"/>
    </xf>
    <xf numFmtId="2" fontId="7" fillId="5" borderId="12" xfId="11" applyNumberFormat="1" applyFont="1" applyFill="1" applyBorder="1" applyAlignment="1" applyProtection="1">
      <alignment horizontal="center"/>
    </xf>
    <xf numFmtId="2" fontId="7" fillId="5" borderId="8" xfId="11" applyNumberFormat="1" applyFont="1" applyFill="1" applyBorder="1" applyAlignment="1" applyProtection="1">
      <alignment horizontal="center" vertical="center"/>
    </xf>
    <xf numFmtId="2" fontId="7" fillId="5" borderId="13" xfId="11" applyNumberFormat="1" applyFont="1" applyFill="1" applyBorder="1" applyAlignment="1" applyProtection="1">
      <alignment horizontal="center" vertical="center"/>
    </xf>
    <xf numFmtId="2" fontId="7" fillId="5" borderId="7" xfId="11" applyNumberFormat="1" applyFont="1" applyFill="1" applyBorder="1" applyAlignment="1" applyProtection="1">
      <alignment horizontal="center" vertical="center"/>
    </xf>
    <xf numFmtId="2" fontId="7" fillId="5" borderId="14" xfId="11" applyNumberFormat="1" applyFont="1" applyFill="1" applyBorder="1" applyAlignment="1" applyProtection="1">
      <alignment horizontal="center"/>
    </xf>
    <xf numFmtId="2" fontId="7" fillId="5" borderId="9" xfId="11" applyNumberFormat="1" applyFont="1" applyFill="1" applyBorder="1" applyAlignment="1" applyProtection="1">
      <alignment horizontal="center"/>
    </xf>
    <xf numFmtId="2" fontId="16" fillId="5" borderId="8" xfId="11" applyNumberFormat="1" applyFont="1" applyFill="1" applyBorder="1" applyAlignment="1" applyProtection="1">
      <alignment horizontal="center" vertical="center"/>
    </xf>
    <xf numFmtId="2" fontId="16" fillId="5" borderId="7" xfId="11" applyNumberFormat="1" applyFont="1" applyFill="1" applyBorder="1" applyAlignment="1" applyProtection="1">
      <alignment horizontal="center" vertical="center"/>
    </xf>
    <xf numFmtId="0" fontId="7" fillId="0" borderId="8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5" borderId="8" xfId="12" applyFont="1" applyFill="1" applyBorder="1" applyAlignment="1">
      <alignment horizontal="center" vertical="center"/>
    </xf>
    <xf numFmtId="0" fontId="7" fillId="5" borderId="13" xfId="12" applyFont="1" applyFill="1" applyBorder="1" applyAlignment="1">
      <alignment horizontal="center" vertical="center"/>
    </xf>
    <xf numFmtId="0" fontId="7" fillId="5" borderId="7" xfId="12" applyFont="1" applyFill="1" applyBorder="1" applyAlignment="1">
      <alignment horizontal="center" vertical="center"/>
    </xf>
    <xf numFmtId="9" fontId="7" fillId="5" borderId="8" xfId="13" applyFont="1" applyFill="1" applyBorder="1" applyAlignment="1" applyProtection="1">
      <alignment horizontal="center" vertical="center"/>
    </xf>
    <xf numFmtId="9" fontId="7" fillId="5" borderId="13" xfId="13" applyFont="1" applyFill="1" applyBorder="1" applyAlignment="1" applyProtection="1">
      <alignment horizontal="center" vertical="center"/>
    </xf>
    <xf numFmtId="9" fontId="7" fillId="5" borderId="7" xfId="13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7" xfId="17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</cellXfs>
  <cellStyles count="24">
    <cellStyle name="Comma" xfId="11" builtinId="3"/>
    <cellStyle name="Comma 2" xfId="2"/>
    <cellStyle name="Comma 3" xfId="14"/>
    <cellStyle name="Comma 6" xfId="20"/>
    <cellStyle name="Comma 7" xfId="19"/>
    <cellStyle name="Currency 2" xfId="1"/>
    <cellStyle name="Normal" xfId="0" builtinId="0"/>
    <cellStyle name="Normal 10" xfId="15"/>
    <cellStyle name="Normal 2" xfId="3"/>
    <cellStyle name="Normal 2 2" xfId="8"/>
    <cellStyle name="Normal 2 3" xfId="10"/>
    <cellStyle name="Normal 2 4" xfId="6"/>
    <cellStyle name="Normal 3 10" xfId="17"/>
    <cellStyle name="Normal 3 10 2" xfId="21"/>
    <cellStyle name="Normal 3 2" xfId="16"/>
    <cellStyle name="Normal 3 2 2" xfId="22"/>
    <cellStyle name="Normal 4" xfId="5"/>
    <cellStyle name="Normal_1 axali Fasebi" xfId="18"/>
    <cellStyle name="Normal_gare wyalsadfenigagarini 2_SMSH2008-IIkv ." xfId="12"/>
    <cellStyle name="Note 2" xfId="4"/>
    <cellStyle name="Note 2 2" xfId="9"/>
    <cellStyle name="Note 2 3" xfId="7"/>
    <cellStyle name="Percent 3" xfId="13"/>
    <cellStyle name="Финансовый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6"/>
  <sheetViews>
    <sheetView zoomScale="85" zoomScaleNormal="85" zoomScaleSheetLayoutView="90" workbookViewId="0">
      <selection activeCell="I11" sqref="I11"/>
    </sheetView>
  </sheetViews>
  <sheetFormatPr defaultRowHeight="12.5"/>
  <cols>
    <col min="2" max="2" width="43.1796875" style="7" customWidth="1"/>
    <col min="3" max="3" width="23" customWidth="1"/>
    <col min="4" max="4" width="18.453125" customWidth="1"/>
    <col min="5" max="5" width="15.26953125" customWidth="1"/>
    <col min="6" max="6" width="13" customWidth="1"/>
    <col min="7" max="7" width="22.26953125" customWidth="1"/>
  </cols>
  <sheetData>
    <row r="1" spans="1:13" ht="17">
      <c r="A1" s="7"/>
      <c r="C1" s="80" t="s">
        <v>12</v>
      </c>
      <c r="G1" s="18"/>
      <c r="H1" s="8"/>
      <c r="I1" s="8"/>
      <c r="J1" s="8"/>
      <c r="K1" s="8"/>
      <c r="L1" s="8"/>
      <c r="M1" s="8"/>
    </row>
    <row r="2" spans="1:13" ht="17">
      <c r="A2" s="7"/>
      <c r="B2" s="101"/>
      <c r="C2" s="3"/>
      <c r="G2" s="18"/>
      <c r="H2" s="8"/>
      <c r="I2" s="8"/>
      <c r="J2" s="8"/>
      <c r="K2" s="8"/>
      <c r="L2" s="8"/>
      <c r="M2" s="8"/>
    </row>
    <row r="3" spans="1:13" ht="16">
      <c r="A3" s="7"/>
      <c r="C3" s="41" t="s">
        <v>13</v>
      </c>
      <c r="E3" s="179"/>
      <c r="F3" s="179"/>
      <c r="G3" s="18"/>
      <c r="H3" s="8"/>
      <c r="I3" s="8"/>
      <c r="J3" s="8"/>
      <c r="K3" s="8"/>
      <c r="L3" s="8"/>
      <c r="M3" s="8"/>
    </row>
    <row r="5" spans="1:13" ht="17">
      <c r="C5" s="44" t="s">
        <v>68</v>
      </c>
      <c r="D5" s="41"/>
      <c r="E5" s="41"/>
      <c r="F5" s="41"/>
      <c r="G5" s="41"/>
    </row>
    <row r="6" spans="1:13" ht="14.5">
      <c r="B6" s="76" t="s">
        <v>160</v>
      </c>
    </row>
    <row r="7" spans="1:13" ht="24.75" customHeight="1">
      <c r="A7" s="205" t="s">
        <v>0</v>
      </c>
      <c r="B7" s="205" t="s">
        <v>69</v>
      </c>
      <c r="C7" s="206" t="s">
        <v>70</v>
      </c>
      <c r="D7" s="206"/>
      <c r="E7" s="206"/>
      <c r="F7" s="206"/>
      <c r="G7" s="207" t="s">
        <v>81</v>
      </c>
      <c r="H7" s="2"/>
    </row>
    <row r="8" spans="1:13" ht="36.75" customHeight="1">
      <c r="A8" s="208"/>
      <c r="B8" s="208"/>
      <c r="C8" s="154" t="s">
        <v>66</v>
      </c>
      <c r="D8" s="154" t="s">
        <v>78</v>
      </c>
      <c r="E8" s="154" t="s">
        <v>79</v>
      </c>
      <c r="F8" s="154" t="s">
        <v>80</v>
      </c>
      <c r="G8" s="209"/>
    </row>
    <row r="9" spans="1:13" ht="14.5">
      <c r="A9" s="210">
        <v>1</v>
      </c>
      <c r="B9" s="170">
        <v>2</v>
      </c>
      <c r="C9" s="210">
        <v>3</v>
      </c>
      <c r="D9" s="210">
        <v>4</v>
      </c>
      <c r="E9" s="210">
        <v>5</v>
      </c>
      <c r="F9" s="210">
        <v>6</v>
      </c>
      <c r="G9" s="210">
        <v>7</v>
      </c>
    </row>
    <row r="10" spans="1:13" ht="35.25" customHeight="1">
      <c r="A10" s="43" t="s">
        <v>71</v>
      </c>
      <c r="B10" s="76" t="s">
        <v>66</v>
      </c>
      <c r="C10" s="42">
        <f>სამშენებლო!K41</f>
        <v>0</v>
      </c>
      <c r="D10" s="43"/>
      <c r="E10" s="43"/>
      <c r="F10" s="43"/>
      <c r="G10" s="42">
        <f>F10+E10+D10+C10</f>
        <v>0</v>
      </c>
    </row>
    <row r="11" spans="1:13" ht="35.25" customHeight="1">
      <c r="A11" s="43" t="s">
        <v>72</v>
      </c>
      <c r="B11" s="57" t="s">
        <v>50</v>
      </c>
      <c r="C11" s="42">
        <f>წყალი!K46</f>
        <v>0</v>
      </c>
      <c r="D11" s="45"/>
      <c r="E11" s="45"/>
      <c r="F11" s="45"/>
      <c r="G11" s="42">
        <f>F11+E11+D11+C11</f>
        <v>0</v>
      </c>
    </row>
    <row r="12" spans="1:13" ht="35.25" customHeight="1">
      <c r="A12" s="43" t="s">
        <v>73</v>
      </c>
      <c r="B12" s="46" t="s">
        <v>134</v>
      </c>
      <c r="C12" s="42">
        <f>კანალიზაცია!K65</f>
        <v>0</v>
      </c>
      <c r="D12" s="43"/>
      <c r="E12" s="43"/>
      <c r="F12" s="43"/>
      <c r="G12" s="42">
        <f t="shared" ref="G12:G13" si="0">F12+E12+D12+C12</f>
        <v>0</v>
      </c>
    </row>
    <row r="13" spans="1:13" ht="35.25" customHeight="1">
      <c r="A13" s="43" t="s">
        <v>74</v>
      </c>
      <c r="B13" s="76" t="s">
        <v>77</v>
      </c>
      <c r="C13" s="43"/>
      <c r="D13" s="42">
        <f>ელექტროობა!K29</f>
        <v>0</v>
      </c>
      <c r="E13" s="43"/>
      <c r="F13" s="43"/>
      <c r="G13" s="42">
        <f t="shared" si="0"/>
        <v>0</v>
      </c>
      <c r="H13" s="7"/>
    </row>
    <row r="14" spans="1:13" ht="35.25" customHeight="1">
      <c r="A14" s="170"/>
      <c r="B14" s="149" t="s">
        <v>5</v>
      </c>
      <c r="C14" s="177">
        <f>SUM(C10:C13)</f>
        <v>0</v>
      </c>
      <c r="D14" s="177">
        <f>SUM(D10:D13)</f>
        <v>0</v>
      </c>
      <c r="E14" s="177">
        <f>SUM(E10:E13)</f>
        <v>0</v>
      </c>
      <c r="F14" s="177">
        <f>SUM(F10:F13)</f>
        <v>0</v>
      </c>
      <c r="G14" s="177">
        <f>SUM(G10:G13)</f>
        <v>0</v>
      </c>
    </row>
    <row r="15" spans="1:13" ht="25.5" customHeight="1">
      <c r="A15" s="21"/>
      <c r="B15" s="48" t="s">
        <v>82</v>
      </c>
      <c r="C15" s="49">
        <v>0.18</v>
      </c>
      <c r="D15" s="21"/>
      <c r="E15" s="21"/>
      <c r="F15" s="42"/>
      <c r="G15" s="47">
        <f>G14*C15</f>
        <v>0</v>
      </c>
    </row>
    <row r="16" spans="1:13" ht="22.5" customHeight="1">
      <c r="A16" s="178"/>
      <c r="B16" s="149" t="s">
        <v>5</v>
      </c>
      <c r="C16" s="170"/>
      <c r="D16" s="170"/>
      <c r="E16" s="170"/>
      <c r="F16" s="170"/>
      <c r="G16" s="177">
        <f>G14+G15</f>
        <v>0</v>
      </c>
    </row>
  </sheetData>
  <mergeCells count="5">
    <mergeCell ref="A7:A8"/>
    <mergeCell ref="G7:G8"/>
    <mergeCell ref="E3:F3"/>
    <mergeCell ref="C7:F7"/>
    <mergeCell ref="B7:B8"/>
  </mergeCells>
  <phoneticPr fontId="15" type="noConversion"/>
  <pageMargins left="0" right="0" top="0.5" bottom="0.5" header="0.3" footer="0.3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1"/>
  <sheetViews>
    <sheetView zoomScaleNormal="100" zoomScaleSheetLayoutView="120" workbookViewId="0">
      <pane ySplit="9" topLeftCell="A31" activePane="bottomLeft" state="frozen"/>
      <selection pane="bottomLeft" activeCell="K41" sqref="K41"/>
    </sheetView>
  </sheetViews>
  <sheetFormatPr defaultRowHeight="14.5"/>
  <cols>
    <col min="1" max="1" width="2.7265625" style="98" bestFit="1" customWidth="1"/>
    <col min="2" max="2" width="38" style="7" customWidth="1"/>
    <col min="3" max="3" width="9.1796875" style="98"/>
    <col min="4" max="4" width="10" style="115" bestFit="1" customWidth="1"/>
    <col min="5" max="5" width="10.1796875" style="8" bestFit="1" customWidth="1"/>
    <col min="6" max="6" width="9.81640625" style="8" bestFit="1" customWidth="1"/>
    <col min="7" max="9" width="9.26953125" style="8" bestFit="1" customWidth="1"/>
    <col min="10" max="10" width="12.1796875" style="8" customWidth="1"/>
    <col min="11" max="11" width="12.81640625" style="8" bestFit="1" customWidth="1"/>
    <col min="12" max="12" width="9.1796875" style="85"/>
  </cols>
  <sheetData>
    <row r="1" spans="1:15" ht="17">
      <c r="D1" s="106" t="s">
        <v>12</v>
      </c>
      <c r="E1" s="18"/>
    </row>
    <row r="2" spans="1:15">
      <c r="C2" s="180" t="s">
        <v>66</v>
      </c>
      <c r="D2" s="180"/>
      <c r="E2" s="180"/>
    </row>
    <row r="3" spans="1:15">
      <c r="C3" s="180" t="s">
        <v>67</v>
      </c>
      <c r="D3" s="180"/>
      <c r="E3" s="180"/>
    </row>
    <row r="4" spans="1:15">
      <c r="B4" s="37"/>
      <c r="E4" s="18"/>
      <c r="H4" s="55" t="s">
        <v>90</v>
      </c>
      <c r="K4" s="29">
        <f>K41</f>
        <v>0</v>
      </c>
    </row>
    <row r="5" spans="1:15">
      <c r="A5" s="196" t="s">
        <v>0</v>
      </c>
      <c r="B5" s="136"/>
      <c r="C5" s="199" t="s">
        <v>2</v>
      </c>
      <c r="D5" s="137"/>
      <c r="E5" s="181" t="s">
        <v>3</v>
      </c>
      <c r="F5" s="182"/>
      <c r="G5" s="181" t="s">
        <v>4</v>
      </c>
      <c r="H5" s="182"/>
      <c r="I5" s="185" t="s">
        <v>1</v>
      </c>
      <c r="J5" s="186"/>
      <c r="K5" s="187" t="s">
        <v>5</v>
      </c>
    </row>
    <row r="6" spans="1:15">
      <c r="A6" s="197"/>
      <c r="B6" s="138" t="s">
        <v>6</v>
      </c>
      <c r="C6" s="200"/>
      <c r="D6" s="139"/>
      <c r="E6" s="183"/>
      <c r="F6" s="184"/>
      <c r="G6" s="183"/>
      <c r="H6" s="184"/>
      <c r="I6" s="190" t="s">
        <v>7</v>
      </c>
      <c r="J6" s="191"/>
      <c r="K6" s="188"/>
    </row>
    <row r="7" spans="1:15">
      <c r="A7" s="197"/>
      <c r="B7" s="140" t="s">
        <v>8</v>
      </c>
      <c r="C7" s="200"/>
      <c r="D7" s="192" t="s">
        <v>9</v>
      </c>
      <c r="E7" s="141" t="s">
        <v>10</v>
      </c>
      <c r="F7" s="187" t="s">
        <v>9</v>
      </c>
      <c r="G7" s="142" t="s">
        <v>10</v>
      </c>
      <c r="H7" s="187" t="s">
        <v>9</v>
      </c>
      <c r="I7" s="142" t="s">
        <v>10</v>
      </c>
      <c r="J7" s="187" t="s">
        <v>9</v>
      </c>
      <c r="K7" s="188"/>
      <c r="N7" s="8"/>
    </row>
    <row r="8" spans="1:15">
      <c r="A8" s="198"/>
      <c r="B8" s="143"/>
      <c r="C8" s="201"/>
      <c r="D8" s="193"/>
      <c r="E8" s="144" t="s">
        <v>11</v>
      </c>
      <c r="F8" s="189"/>
      <c r="G8" s="145" t="s">
        <v>11</v>
      </c>
      <c r="H8" s="189"/>
      <c r="I8" s="145" t="s">
        <v>11</v>
      </c>
      <c r="J8" s="189"/>
      <c r="K8" s="189"/>
    </row>
    <row r="9" spans="1:15">
      <c r="A9" s="146">
        <v>1</v>
      </c>
      <c r="B9" s="147">
        <v>2</v>
      </c>
      <c r="C9" s="147">
        <v>3</v>
      </c>
      <c r="D9" s="147">
        <v>4</v>
      </c>
      <c r="E9" s="147">
        <v>5</v>
      </c>
      <c r="F9" s="147">
        <v>6</v>
      </c>
      <c r="G9" s="147">
        <v>7</v>
      </c>
      <c r="H9" s="147">
        <v>8</v>
      </c>
      <c r="I9" s="147">
        <v>9</v>
      </c>
      <c r="J9" s="147">
        <v>10</v>
      </c>
      <c r="K9" s="147">
        <v>11</v>
      </c>
    </row>
    <row r="10" spans="1:15" ht="34">
      <c r="A10" s="81"/>
      <c r="B10" s="77" t="s">
        <v>141</v>
      </c>
      <c r="C10" s="1"/>
      <c r="D10" s="95"/>
      <c r="E10" s="33"/>
      <c r="F10" s="10"/>
      <c r="G10" s="11"/>
      <c r="H10" s="9"/>
      <c r="I10" s="11"/>
      <c r="J10" s="10"/>
      <c r="K10" s="11"/>
    </row>
    <row r="11" spans="1:15" s="78" customFormat="1">
      <c r="A11" s="69">
        <v>1</v>
      </c>
      <c r="B11" s="109" t="s">
        <v>147</v>
      </c>
      <c r="C11" s="6" t="s">
        <v>122</v>
      </c>
      <c r="D11" s="113">
        <v>96.24</v>
      </c>
      <c r="E11" s="71"/>
      <c r="F11" s="71">
        <f>D11*E11</f>
        <v>0</v>
      </c>
      <c r="G11" s="71"/>
      <c r="H11" s="71">
        <f>D11*G11</f>
        <v>0</v>
      </c>
      <c r="I11" s="71"/>
      <c r="J11" s="71">
        <f>D11*I11</f>
        <v>0</v>
      </c>
      <c r="K11" s="71">
        <f>F11+H11+J11</f>
        <v>0</v>
      </c>
      <c r="L11" s="86"/>
    </row>
    <row r="12" spans="1:15" s="79" customFormat="1" ht="29">
      <c r="A12" s="69">
        <v>2</v>
      </c>
      <c r="B12" s="110" t="s">
        <v>142</v>
      </c>
      <c r="C12" s="50" t="s">
        <v>122</v>
      </c>
      <c r="D12" s="113">
        <v>297.87</v>
      </c>
      <c r="E12" s="71"/>
      <c r="F12" s="71">
        <f t="shared" ref="F12:F34" si="0">D12*E12</f>
        <v>0</v>
      </c>
      <c r="G12" s="71"/>
      <c r="H12" s="71">
        <f t="shared" ref="H12:H34" si="1">D12*G12</f>
        <v>0</v>
      </c>
      <c r="I12" s="71"/>
      <c r="J12" s="71">
        <f t="shared" ref="J12:J34" si="2">D12*I12</f>
        <v>0</v>
      </c>
      <c r="K12" s="71">
        <f t="shared" ref="K12:K34" si="3">F12+H12+J12</f>
        <v>0</v>
      </c>
      <c r="L12" s="87"/>
    </row>
    <row r="13" spans="1:15" s="90" customFormat="1">
      <c r="A13" s="69">
        <v>3</v>
      </c>
      <c r="B13" s="111" t="s">
        <v>148</v>
      </c>
      <c r="C13" s="5" t="s">
        <v>122</v>
      </c>
      <c r="D13" s="114">
        <v>15</v>
      </c>
      <c r="E13" s="92"/>
      <c r="F13" s="71">
        <f t="shared" si="0"/>
        <v>0</v>
      </c>
      <c r="G13" s="92"/>
      <c r="H13" s="71">
        <f t="shared" si="1"/>
        <v>0</v>
      </c>
      <c r="I13" s="92"/>
      <c r="J13" s="71">
        <f t="shared" si="2"/>
        <v>0</v>
      </c>
      <c r="K13" s="71">
        <f t="shared" si="3"/>
        <v>0</v>
      </c>
      <c r="N13" s="91"/>
      <c r="O13" s="91"/>
    </row>
    <row r="14" spans="1:15" s="90" customFormat="1">
      <c r="A14" s="69">
        <v>4</v>
      </c>
      <c r="B14" s="111" t="s">
        <v>149</v>
      </c>
      <c r="C14" s="5" t="s">
        <v>23</v>
      </c>
      <c r="D14" s="114">
        <v>9</v>
      </c>
      <c r="E14" s="92"/>
      <c r="F14" s="71">
        <f t="shared" si="0"/>
        <v>0</v>
      </c>
      <c r="G14" s="92"/>
      <c r="H14" s="71">
        <f t="shared" si="1"/>
        <v>0</v>
      </c>
      <c r="I14" s="92"/>
      <c r="J14" s="71">
        <f t="shared" si="2"/>
        <v>0</v>
      </c>
      <c r="K14" s="71">
        <f t="shared" si="3"/>
        <v>0</v>
      </c>
      <c r="N14" s="91"/>
      <c r="O14" s="91"/>
    </row>
    <row r="15" spans="1:15" s="90" customFormat="1">
      <c r="A15" s="69">
        <v>5</v>
      </c>
      <c r="B15" s="111" t="s">
        <v>150</v>
      </c>
      <c r="C15" s="5" t="s">
        <v>23</v>
      </c>
      <c r="D15" s="114">
        <v>9</v>
      </c>
      <c r="E15" s="92"/>
      <c r="F15" s="71">
        <f t="shared" si="0"/>
        <v>0</v>
      </c>
      <c r="G15" s="92"/>
      <c r="H15" s="71">
        <f t="shared" si="1"/>
        <v>0</v>
      </c>
      <c r="I15" s="92"/>
      <c r="J15" s="71">
        <f t="shared" si="2"/>
        <v>0</v>
      </c>
      <c r="K15" s="71">
        <f t="shared" si="3"/>
        <v>0</v>
      </c>
      <c r="M15" s="93"/>
      <c r="N15" s="91"/>
      <c r="O15" s="91"/>
    </row>
    <row r="16" spans="1:15" s="62" customFormat="1">
      <c r="A16" s="5">
        <v>6</v>
      </c>
      <c r="B16" s="112" t="s">
        <v>151</v>
      </c>
      <c r="C16" s="6" t="s">
        <v>122</v>
      </c>
      <c r="D16" s="114">
        <v>9</v>
      </c>
      <c r="E16" s="5"/>
      <c r="F16" s="71">
        <f t="shared" si="0"/>
        <v>0</v>
      </c>
      <c r="G16" s="5"/>
      <c r="H16" s="71">
        <f t="shared" si="1"/>
        <v>0</v>
      </c>
      <c r="I16" s="5"/>
      <c r="J16" s="71">
        <f t="shared" si="2"/>
        <v>0</v>
      </c>
      <c r="K16" s="71">
        <f t="shared" si="3"/>
        <v>0</v>
      </c>
      <c r="L16" s="61"/>
    </row>
    <row r="17" spans="1:15" s="90" customFormat="1" ht="29">
      <c r="A17" s="69">
        <v>7</v>
      </c>
      <c r="B17" s="111" t="s">
        <v>152</v>
      </c>
      <c r="C17" s="50" t="s">
        <v>137</v>
      </c>
      <c r="D17" s="114">
        <f>D11*0.2+D12*0.011+D13*0.66</f>
        <v>32.424570000000003</v>
      </c>
      <c r="E17" s="92"/>
      <c r="F17" s="71">
        <f t="shared" si="0"/>
        <v>0</v>
      </c>
      <c r="G17" s="92"/>
      <c r="H17" s="71">
        <f t="shared" si="1"/>
        <v>0</v>
      </c>
      <c r="I17" s="92"/>
      <c r="J17" s="71">
        <f t="shared" si="2"/>
        <v>0</v>
      </c>
      <c r="K17" s="71">
        <f t="shared" si="3"/>
        <v>0</v>
      </c>
      <c r="M17" s="93"/>
      <c r="N17" s="94"/>
      <c r="O17" s="91"/>
    </row>
    <row r="18" spans="1:15" s="90" customFormat="1">
      <c r="A18" s="69">
        <v>8</v>
      </c>
      <c r="B18" s="112" t="s">
        <v>153</v>
      </c>
      <c r="C18" s="50" t="s">
        <v>137</v>
      </c>
      <c r="D18" s="114">
        <f>D17</f>
        <v>32.424570000000003</v>
      </c>
      <c r="E18" s="92"/>
      <c r="F18" s="71">
        <f t="shared" si="0"/>
        <v>0</v>
      </c>
      <c r="G18" s="92"/>
      <c r="H18" s="71">
        <f t="shared" si="1"/>
        <v>0</v>
      </c>
      <c r="I18" s="92"/>
      <c r="J18" s="71">
        <f t="shared" si="2"/>
        <v>0</v>
      </c>
      <c r="K18" s="71">
        <f t="shared" si="3"/>
        <v>0</v>
      </c>
      <c r="M18" s="93"/>
      <c r="N18" s="94"/>
      <c r="O18" s="91"/>
    </row>
    <row r="19" spans="1:15" ht="17">
      <c r="A19" s="81"/>
      <c r="B19" s="77" t="s">
        <v>66</v>
      </c>
      <c r="C19" s="1"/>
      <c r="D19" s="95"/>
      <c r="E19" s="33"/>
      <c r="F19" s="71">
        <f t="shared" si="0"/>
        <v>0</v>
      </c>
      <c r="G19" s="11"/>
      <c r="H19" s="71">
        <f t="shared" si="1"/>
        <v>0</v>
      </c>
      <c r="I19" s="11"/>
      <c r="J19" s="71">
        <f t="shared" si="2"/>
        <v>0</v>
      </c>
      <c r="K19" s="71">
        <f t="shared" si="3"/>
        <v>0</v>
      </c>
    </row>
    <row r="20" spans="1:15" s="17" customFormat="1" ht="29">
      <c r="A20" s="105">
        <v>1</v>
      </c>
      <c r="B20" s="119" t="s">
        <v>125</v>
      </c>
      <c r="C20" s="15" t="s">
        <v>122</v>
      </c>
      <c r="D20" s="116">
        <v>193</v>
      </c>
      <c r="E20" s="71"/>
      <c r="F20" s="71">
        <f t="shared" si="0"/>
        <v>0</v>
      </c>
      <c r="G20" s="71"/>
      <c r="H20" s="71">
        <f t="shared" si="1"/>
        <v>0</v>
      </c>
      <c r="I20" s="71"/>
      <c r="J20" s="71">
        <f t="shared" si="2"/>
        <v>0</v>
      </c>
      <c r="K20" s="71">
        <f t="shared" si="3"/>
        <v>0</v>
      </c>
      <c r="L20" s="83"/>
    </row>
    <row r="21" spans="1:15" s="4" customFormat="1" ht="29">
      <c r="A21" s="105">
        <v>2</v>
      </c>
      <c r="B21" s="119" t="s">
        <v>123</v>
      </c>
      <c r="C21" s="6" t="s">
        <v>122</v>
      </c>
      <c r="D21" s="113">
        <v>90</v>
      </c>
      <c r="E21" s="71"/>
      <c r="F21" s="71">
        <f t="shared" si="0"/>
        <v>0</v>
      </c>
      <c r="G21" s="71"/>
      <c r="H21" s="71">
        <f t="shared" si="1"/>
        <v>0</v>
      </c>
      <c r="I21" s="71"/>
      <c r="J21" s="71">
        <f t="shared" si="2"/>
        <v>0</v>
      </c>
      <c r="K21" s="71">
        <f t="shared" si="3"/>
        <v>0</v>
      </c>
      <c r="L21" s="84"/>
    </row>
    <row r="22" spans="1:15" s="4" customFormat="1" ht="29">
      <c r="A22" s="105">
        <v>3</v>
      </c>
      <c r="B22" s="119" t="s">
        <v>130</v>
      </c>
      <c r="C22" s="15" t="s">
        <v>122</v>
      </c>
      <c r="D22" s="116">
        <v>120</v>
      </c>
      <c r="E22" s="71"/>
      <c r="F22" s="71">
        <f t="shared" si="0"/>
        <v>0</v>
      </c>
      <c r="G22" s="71"/>
      <c r="H22" s="71">
        <f t="shared" si="1"/>
        <v>0</v>
      </c>
      <c r="I22" s="71"/>
      <c r="J22" s="71">
        <f t="shared" si="2"/>
        <v>0</v>
      </c>
      <c r="K22" s="71">
        <f t="shared" si="3"/>
        <v>0</v>
      </c>
      <c r="L22" s="84"/>
    </row>
    <row r="23" spans="1:15" s="17" customFormat="1" ht="43.5">
      <c r="A23" s="105">
        <v>4</v>
      </c>
      <c r="B23" s="119" t="s">
        <v>131</v>
      </c>
      <c r="C23" s="15" t="s">
        <v>122</v>
      </c>
      <c r="D23" s="116">
        <v>253</v>
      </c>
      <c r="E23" s="71"/>
      <c r="F23" s="71">
        <f t="shared" si="0"/>
        <v>0</v>
      </c>
      <c r="G23" s="71"/>
      <c r="H23" s="71">
        <f t="shared" si="1"/>
        <v>0</v>
      </c>
      <c r="I23" s="71"/>
      <c r="J23" s="71">
        <f t="shared" si="2"/>
        <v>0</v>
      </c>
      <c r="K23" s="71">
        <f t="shared" si="3"/>
        <v>0</v>
      </c>
      <c r="L23" s="84"/>
    </row>
    <row r="24" spans="1:15" s="4" customFormat="1" ht="43.5">
      <c r="A24" s="105">
        <v>5</v>
      </c>
      <c r="B24" s="119" t="s">
        <v>154</v>
      </c>
      <c r="C24" s="6" t="s">
        <v>122</v>
      </c>
      <c r="D24" s="113">
        <v>90</v>
      </c>
      <c r="E24" s="71"/>
      <c r="F24" s="71">
        <f t="shared" si="0"/>
        <v>0</v>
      </c>
      <c r="G24" s="71"/>
      <c r="H24" s="71">
        <f t="shared" si="1"/>
        <v>0</v>
      </c>
      <c r="I24" s="71"/>
      <c r="J24" s="71">
        <f t="shared" si="2"/>
        <v>0</v>
      </c>
      <c r="K24" s="71">
        <f t="shared" si="3"/>
        <v>0</v>
      </c>
      <c r="L24" s="84"/>
      <c r="M24" s="82"/>
    </row>
    <row r="25" spans="1:15" s="72" customFormat="1" ht="29">
      <c r="A25" s="50">
        <v>6</v>
      </c>
      <c r="B25" s="119" t="s">
        <v>135</v>
      </c>
      <c r="C25" s="6" t="s">
        <v>122</v>
      </c>
      <c r="D25" s="113">
        <f>D24</f>
        <v>90</v>
      </c>
      <c r="E25" s="73"/>
      <c r="F25" s="71">
        <f t="shared" si="0"/>
        <v>0</v>
      </c>
      <c r="G25" s="73"/>
      <c r="H25" s="71">
        <f t="shared" si="1"/>
        <v>0</v>
      </c>
      <c r="I25" s="73"/>
      <c r="J25" s="71">
        <f t="shared" si="2"/>
        <v>0</v>
      </c>
      <c r="K25" s="71">
        <f t="shared" si="3"/>
        <v>0</v>
      </c>
      <c r="L25" s="84"/>
    </row>
    <row r="26" spans="1:15">
      <c r="A26" s="99">
        <v>7</v>
      </c>
      <c r="B26" s="119" t="s">
        <v>132</v>
      </c>
      <c r="C26" s="6" t="s">
        <v>122</v>
      </c>
      <c r="D26" s="113">
        <v>4.5999999999999996</v>
      </c>
      <c r="E26" s="74"/>
      <c r="F26" s="71">
        <f t="shared" si="0"/>
        <v>0</v>
      </c>
      <c r="G26" s="74"/>
      <c r="H26" s="71">
        <f t="shared" si="1"/>
        <v>0</v>
      </c>
      <c r="I26" s="68"/>
      <c r="J26" s="71">
        <f t="shared" si="2"/>
        <v>0</v>
      </c>
      <c r="K26" s="71">
        <f t="shared" si="3"/>
        <v>0</v>
      </c>
      <c r="L26" s="88"/>
    </row>
    <row r="27" spans="1:15" s="17" customFormat="1" ht="29">
      <c r="A27" s="104">
        <v>8</v>
      </c>
      <c r="B27" s="121" t="s">
        <v>157</v>
      </c>
      <c r="C27" s="15" t="s">
        <v>122</v>
      </c>
      <c r="D27" s="116">
        <v>236</v>
      </c>
      <c r="E27" s="75"/>
      <c r="F27" s="71">
        <f t="shared" si="0"/>
        <v>0</v>
      </c>
      <c r="G27" s="12"/>
      <c r="H27" s="71">
        <f t="shared" si="1"/>
        <v>0</v>
      </c>
      <c r="I27" s="12"/>
      <c r="J27" s="71">
        <f t="shared" si="2"/>
        <v>0</v>
      </c>
      <c r="K27" s="71">
        <f t="shared" si="3"/>
        <v>0</v>
      </c>
      <c r="L27" s="84"/>
    </row>
    <row r="28" spans="1:15" s="4" customFormat="1" ht="43.5">
      <c r="A28" s="194">
        <v>9</v>
      </c>
      <c r="B28" s="118" t="s">
        <v>155</v>
      </c>
      <c r="C28" s="6"/>
      <c r="D28" s="117"/>
      <c r="E28" s="71"/>
      <c r="F28" s="71">
        <f t="shared" si="0"/>
        <v>0</v>
      </c>
      <c r="G28" s="71"/>
      <c r="H28" s="71">
        <f t="shared" si="1"/>
        <v>0</v>
      </c>
      <c r="I28" s="71"/>
      <c r="J28" s="71">
        <f t="shared" si="2"/>
        <v>0</v>
      </c>
      <c r="K28" s="71">
        <f t="shared" si="3"/>
        <v>0</v>
      </c>
      <c r="L28" s="84"/>
    </row>
    <row r="29" spans="1:15" ht="43.5">
      <c r="A29" s="195"/>
      <c r="B29" s="52" t="s">
        <v>145</v>
      </c>
      <c r="C29" s="50" t="s">
        <v>23</v>
      </c>
      <c r="D29" s="113">
        <v>14</v>
      </c>
      <c r="E29" s="71"/>
      <c r="F29" s="71">
        <f t="shared" si="0"/>
        <v>0</v>
      </c>
      <c r="G29" s="68"/>
      <c r="H29" s="71">
        <f t="shared" si="1"/>
        <v>0</v>
      </c>
      <c r="I29" s="68"/>
      <c r="J29" s="71">
        <f t="shared" si="2"/>
        <v>0</v>
      </c>
      <c r="K29" s="71">
        <f t="shared" si="3"/>
        <v>0</v>
      </c>
      <c r="L29" s="89"/>
    </row>
    <row r="30" spans="1:15" ht="43.5">
      <c r="A30" s="195"/>
      <c r="B30" s="52" t="s">
        <v>146</v>
      </c>
      <c r="C30" s="50" t="s">
        <v>23</v>
      </c>
      <c r="D30" s="113">
        <v>4</v>
      </c>
      <c r="E30" s="71"/>
      <c r="F30" s="71">
        <f t="shared" si="0"/>
        <v>0</v>
      </c>
      <c r="G30" s="68"/>
      <c r="H30" s="71">
        <f t="shared" si="1"/>
        <v>0</v>
      </c>
      <c r="I30" s="68"/>
      <c r="J30" s="71">
        <f t="shared" si="2"/>
        <v>0</v>
      </c>
      <c r="K30" s="71">
        <f t="shared" si="3"/>
        <v>0</v>
      </c>
      <c r="L30" s="88"/>
    </row>
    <row r="31" spans="1:15" s="4" customFormat="1" ht="43.5">
      <c r="A31" s="105">
        <v>10</v>
      </c>
      <c r="B31" s="119" t="s">
        <v>143</v>
      </c>
      <c r="C31" s="15" t="s">
        <v>133</v>
      </c>
      <c r="D31" s="116">
        <v>140</v>
      </c>
      <c r="E31" s="71"/>
      <c r="F31" s="71">
        <f t="shared" si="0"/>
        <v>0</v>
      </c>
      <c r="G31" s="71"/>
      <c r="H31" s="71">
        <f t="shared" si="1"/>
        <v>0</v>
      </c>
      <c r="I31" s="71"/>
      <c r="J31" s="71">
        <f t="shared" si="2"/>
        <v>0</v>
      </c>
      <c r="K31" s="71">
        <f t="shared" si="3"/>
        <v>0</v>
      </c>
      <c r="L31" s="84"/>
    </row>
    <row r="32" spans="1:15" s="4" customFormat="1" ht="29">
      <c r="A32" s="104">
        <v>11</v>
      </c>
      <c r="B32" s="120" t="s">
        <v>138</v>
      </c>
      <c r="C32" s="15" t="s">
        <v>137</v>
      </c>
      <c r="D32" s="116">
        <f>66*3.39/1000</f>
        <v>0.22374000000000002</v>
      </c>
      <c r="E32" s="71"/>
      <c r="F32" s="71">
        <f t="shared" si="0"/>
        <v>0</v>
      </c>
      <c r="G32" s="71"/>
      <c r="H32" s="71">
        <f t="shared" si="1"/>
        <v>0</v>
      </c>
      <c r="I32" s="71"/>
      <c r="J32" s="71">
        <f t="shared" si="2"/>
        <v>0</v>
      </c>
      <c r="K32" s="71">
        <f t="shared" si="3"/>
        <v>0</v>
      </c>
      <c r="L32" s="84"/>
    </row>
    <row r="33" spans="1:12" s="4" customFormat="1" ht="29">
      <c r="A33" s="104">
        <v>12</v>
      </c>
      <c r="B33" s="109" t="s">
        <v>139</v>
      </c>
      <c r="C33" s="6" t="s">
        <v>137</v>
      </c>
      <c r="D33" s="113">
        <f>D32</f>
        <v>0.22374000000000002</v>
      </c>
      <c r="E33" s="12"/>
      <c r="F33" s="71">
        <f t="shared" si="0"/>
        <v>0</v>
      </c>
      <c r="G33" s="12"/>
      <c r="H33" s="71">
        <f t="shared" si="1"/>
        <v>0</v>
      </c>
      <c r="I33" s="12"/>
      <c r="J33" s="71">
        <f t="shared" si="2"/>
        <v>0</v>
      </c>
      <c r="K33" s="71">
        <f t="shared" si="3"/>
        <v>0</v>
      </c>
      <c r="L33" s="84"/>
    </row>
    <row r="34" spans="1:12" s="4" customFormat="1" ht="29">
      <c r="A34" s="104">
        <v>13</v>
      </c>
      <c r="B34" s="109" t="s">
        <v>140</v>
      </c>
      <c r="C34" s="6" t="s">
        <v>122</v>
      </c>
      <c r="D34" s="113">
        <v>8</v>
      </c>
      <c r="E34" s="12"/>
      <c r="F34" s="71">
        <f t="shared" si="0"/>
        <v>0</v>
      </c>
      <c r="G34" s="12"/>
      <c r="H34" s="71">
        <f t="shared" si="1"/>
        <v>0</v>
      </c>
      <c r="I34" s="12"/>
      <c r="J34" s="71">
        <f t="shared" si="2"/>
        <v>0</v>
      </c>
      <c r="K34" s="71">
        <f t="shared" si="3"/>
        <v>0</v>
      </c>
      <c r="L34" s="84"/>
    </row>
    <row r="35" spans="1:12">
      <c r="A35" s="100"/>
      <c r="B35" s="149" t="s">
        <v>5</v>
      </c>
      <c r="C35" s="150"/>
      <c r="D35" s="151"/>
      <c r="E35" s="152"/>
      <c r="F35" s="148">
        <f>SUM(F11:F34)</f>
        <v>0</v>
      </c>
      <c r="G35" s="153"/>
      <c r="H35" s="148">
        <f>SUM(H11:H34)</f>
        <v>0</v>
      </c>
      <c r="I35" s="153"/>
      <c r="J35" s="148">
        <f>SUM(J11:J34)</f>
        <v>0</v>
      </c>
      <c r="K35" s="148">
        <f>F35+H35+J35</f>
        <v>0</v>
      </c>
    </row>
    <row r="36" spans="1:12">
      <c r="A36" s="16"/>
      <c r="B36" s="26" t="s">
        <v>46</v>
      </c>
      <c r="C36" s="27">
        <v>0</v>
      </c>
      <c r="D36" s="97"/>
      <c r="E36" s="29"/>
      <c r="F36" s="29"/>
      <c r="G36" s="29"/>
      <c r="H36" s="29"/>
      <c r="I36" s="29"/>
      <c r="J36" s="29"/>
      <c r="K36" s="29">
        <f>K35*C36</f>
        <v>0</v>
      </c>
    </row>
    <row r="37" spans="1:12">
      <c r="A37" s="16"/>
      <c r="B37" s="149" t="s">
        <v>5</v>
      </c>
      <c r="C37" s="154"/>
      <c r="D37" s="155"/>
      <c r="E37" s="148"/>
      <c r="F37" s="148"/>
      <c r="G37" s="148"/>
      <c r="H37" s="148"/>
      <c r="I37" s="148"/>
      <c r="J37" s="148"/>
      <c r="K37" s="148">
        <f>K35+K36</f>
        <v>0</v>
      </c>
    </row>
    <row r="38" spans="1:12">
      <c r="A38" s="16"/>
      <c r="B38" s="26" t="s">
        <v>48</v>
      </c>
      <c r="C38" s="27">
        <v>0</v>
      </c>
      <c r="D38" s="97"/>
      <c r="E38" s="29"/>
      <c r="F38" s="29"/>
      <c r="G38" s="29"/>
      <c r="H38" s="29"/>
      <c r="I38" s="29"/>
      <c r="J38" s="29"/>
      <c r="K38" s="29">
        <f>K37*C38</f>
        <v>0</v>
      </c>
    </row>
    <row r="39" spans="1:12">
      <c r="A39" s="16"/>
      <c r="B39" s="149" t="s">
        <v>5</v>
      </c>
      <c r="C39" s="154"/>
      <c r="D39" s="155"/>
      <c r="E39" s="148"/>
      <c r="F39" s="148"/>
      <c r="G39" s="148"/>
      <c r="H39" s="148"/>
      <c r="I39" s="148"/>
      <c r="J39" s="148"/>
      <c r="K39" s="148">
        <f>K37+K38</f>
        <v>0</v>
      </c>
    </row>
    <row r="40" spans="1:12">
      <c r="A40" s="16"/>
      <c r="B40" s="26" t="s">
        <v>49</v>
      </c>
      <c r="C40" s="27">
        <v>0</v>
      </c>
      <c r="D40" s="97"/>
      <c r="E40" s="29"/>
      <c r="F40" s="29"/>
      <c r="G40" s="29"/>
      <c r="H40" s="29"/>
      <c r="I40" s="29"/>
      <c r="J40" s="29"/>
      <c r="K40" s="29">
        <f>K39*C40</f>
        <v>0</v>
      </c>
    </row>
    <row r="41" spans="1:12">
      <c r="A41" s="16"/>
      <c r="B41" s="149" t="s">
        <v>5</v>
      </c>
      <c r="C41" s="156"/>
      <c r="D41" s="155"/>
      <c r="E41" s="148"/>
      <c r="F41" s="148"/>
      <c r="G41" s="148"/>
      <c r="H41" s="148"/>
      <c r="I41" s="148"/>
      <c r="J41" s="148"/>
      <c r="K41" s="148">
        <f>K39+K40</f>
        <v>0</v>
      </c>
    </row>
  </sheetData>
  <mergeCells count="14">
    <mergeCell ref="A28:A30"/>
    <mergeCell ref="C3:E3"/>
    <mergeCell ref="A5:A8"/>
    <mergeCell ref="C5:C8"/>
    <mergeCell ref="E5:F6"/>
    <mergeCell ref="C2:E2"/>
    <mergeCell ref="G5:H6"/>
    <mergeCell ref="I5:J5"/>
    <mergeCell ref="K5:K8"/>
    <mergeCell ref="I6:J6"/>
    <mergeCell ref="D7:D8"/>
    <mergeCell ref="F7:F8"/>
    <mergeCell ref="H7:H8"/>
    <mergeCell ref="J7:J8"/>
  </mergeCells>
  <pageMargins left="0" right="0" top="0.5" bottom="0.5" header="0.3" footer="0.3"/>
  <pageSetup paperSize="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6"/>
  <sheetViews>
    <sheetView zoomScaleNormal="100" workbookViewId="0">
      <pane ySplit="9" topLeftCell="A37" activePane="bottomLeft" state="frozen"/>
      <selection pane="bottomLeft" activeCell="K40" sqref="K40"/>
    </sheetView>
  </sheetViews>
  <sheetFormatPr defaultRowHeight="12.5"/>
  <cols>
    <col min="1" max="1" width="3" style="98" bestFit="1" customWidth="1"/>
    <col min="2" max="2" width="36.7265625" customWidth="1"/>
    <col min="3" max="3" width="9.1796875" style="107"/>
    <col min="4" max="4" width="9.1796875" style="8"/>
    <col min="5" max="5" width="9.1796875" style="18"/>
    <col min="6" max="9" width="9.1796875" style="8"/>
    <col min="10" max="10" width="11.26953125" style="8" customWidth="1"/>
    <col min="11" max="11" width="9.1796875" style="8"/>
  </cols>
  <sheetData>
    <row r="1" spans="1:12" ht="17">
      <c r="B1" s="7"/>
      <c r="C1" s="98"/>
      <c r="D1" s="106" t="s">
        <v>12</v>
      </c>
      <c r="L1" s="85"/>
    </row>
    <row r="2" spans="1:12" ht="14.5">
      <c r="C2" s="32" t="s">
        <v>50</v>
      </c>
      <c r="D2" s="124"/>
    </row>
    <row r="3" spans="1:12" ht="14.5">
      <c r="C3" s="180" t="s">
        <v>14</v>
      </c>
      <c r="D3" s="180"/>
      <c r="E3" s="180"/>
    </row>
    <row r="4" spans="1:12" ht="14.5">
      <c r="B4" s="2" t="s">
        <v>47</v>
      </c>
      <c r="H4" s="55" t="s">
        <v>90</v>
      </c>
      <c r="K4" s="29"/>
    </row>
    <row r="5" spans="1:12" ht="14.5">
      <c r="A5" s="196" t="s">
        <v>0</v>
      </c>
      <c r="B5" s="136"/>
      <c r="C5" s="199" t="s">
        <v>2</v>
      </c>
      <c r="D5" s="137"/>
      <c r="E5" s="181" t="s">
        <v>3</v>
      </c>
      <c r="F5" s="182"/>
      <c r="G5" s="181" t="s">
        <v>4</v>
      </c>
      <c r="H5" s="182"/>
      <c r="I5" s="185" t="s">
        <v>1</v>
      </c>
      <c r="J5" s="186"/>
      <c r="K5" s="187" t="s">
        <v>5</v>
      </c>
    </row>
    <row r="6" spans="1:12" ht="14.5">
      <c r="A6" s="197"/>
      <c r="B6" s="138" t="s">
        <v>6</v>
      </c>
      <c r="C6" s="200"/>
      <c r="D6" s="139"/>
      <c r="E6" s="183"/>
      <c r="F6" s="184"/>
      <c r="G6" s="183"/>
      <c r="H6" s="184"/>
      <c r="I6" s="190" t="s">
        <v>7</v>
      </c>
      <c r="J6" s="191"/>
      <c r="K6" s="188"/>
    </row>
    <row r="7" spans="1:12" ht="14.5">
      <c r="A7" s="197"/>
      <c r="B7" s="140" t="s">
        <v>8</v>
      </c>
      <c r="C7" s="200"/>
      <c r="D7" s="187" t="s">
        <v>9</v>
      </c>
      <c r="E7" s="141" t="s">
        <v>10</v>
      </c>
      <c r="F7" s="187" t="s">
        <v>9</v>
      </c>
      <c r="G7" s="142" t="s">
        <v>10</v>
      </c>
      <c r="H7" s="187" t="s">
        <v>9</v>
      </c>
      <c r="I7" s="142" t="s">
        <v>10</v>
      </c>
      <c r="J7" s="187" t="s">
        <v>9</v>
      </c>
      <c r="K7" s="188"/>
    </row>
    <row r="8" spans="1:12" ht="14.5">
      <c r="A8" s="198"/>
      <c r="B8" s="157"/>
      <c r="C8" s="201"/>
      <c r="D8" s="189"/>
      <c r="E8" s="144" t="s">
        <v>11</v>
      </c>
      <c r="F8" s="189"/>
      <c r="G8" s="145" t="s">
        <v>11</v>
      </c>
      <c r="H8" s="189"/>
      <c r="I8" s="145" t="s">
        <v>11</v>
      </c>
      <c r="J8" s="189"/>
      <c r="K8" s="189"/>
    </row>
    <row r="9" spans="1:12" ht="14.5">
      <c r="A9" s="146">
        <v>1</v>
      </c>
      <c r="B9" s="147">
        <v>2</v>
      </c>
      <c r="C9" s="147">
        <v>3</v>
      </c>
      <c r="D9" s="147">
        <v>4</v>
      </c>
      <c r="E9" s="147">
        <v>5</v>
      </c>
      <c r="F9" s="147">
        <v>6</v>
      </c>
      <c r="G9" s="147">
        <v>7</v>
      </c>
      <c r="H9" s="147">
        <v>8</v>
      </c>
      <c r="I9" s="147">
        <v>9</v>
      </c>
      <c r="J9" s="147">
        <v>10</v>
      </c>
      <c r="K9" s="147">
        <v>11</v>
      </c>
    </row>
    <row r="10" spans="1:12" s="4" customFormat="1" ht="26">
      <c r="A10" s="6">
        <v>1</v>
      </c>
      <c r="B10" s="122" t="s">
        <v>16</v>
      </c>
      <c r="C10" s="6" t="s">
        <v>15</v>
      </c>
      <c r="D10" s="118">
        <v>12</v>
      </c>
      <c r="E10" s="19"/>
      <c r="F10" s="13">
        <f>D10*E10</f>
        <v>0</v>
      </c>
      <c r="G10" s="12"/>
      <c r="H10" s="12">
        <f>D10*G10</f>
        <v>0</v>
      </c>
      <c r="I10" s="12"/>
      <c r="J10" s="12">
        <f>D10*I10</f>
        <v>0</v>
      </c>
      <c r="K10" s="12">
        <f>F10+H10+J10</f>
        <v>0</v>
      </c>
    </row>
    <row r="11" spans="1:12" s="4" customFormat="1" ht="26">
      <c r="A11" s="5">
        <v>2</v>
      </c>
      <c r="B11" s="122" t="s">
        <v>18</v>
      </c>
      <c r="C11" s="6" t="s">
        <v>15</v>
      </c>
      <c r="D11" s="118">
        <v>5</v>
      </c>
      <c r="E11" s="19"/>
      <c r="F11" s="13">
        <f t="shared" ref="F11:F39" si="0">D11*E11</f>
        <v>0</v>
      </c>
      <c r="G11" s="12"/>
      <c r="H11" s="12">
        <f t="shared" ref="H11:H39" si="1">D11*G11</f>
        <v>0</v>
      </c>
      <c r="I11" s="12"/>
      <c r="J11" s="12">
        <f t="shared" ref="J11:J39" si="2">D11*I11</f>
        <v>0</v>
      </c>
      <c r="K11" s="12">
        <f t="shared" ref="K11:K39" si="3">F11+H11+J11</f>
        <v>0</v>
      </c>
    </row>
    <row r="12" spans="1:12" s="17" customFormat="1" ht="26">
      <c r="A12" s="6">
        <v>3</v>
      </c>
      <c r="B12" s="122" t="s">
        <v>17</v>
      </c>
      <c r="C12" s="6" t="s">
        <v>15</v>
      </c>
      <c r="D12" s="118">
        <v>45</v>
      </c>
      <c r="E12" s="19"/>
      <c r="F12" s="13">
        <f t="shared" si="0"/>
        <v>0</v>
      </c>
      <c r="G12" s="12"/>
      <c r="H12" s="12">
        <f t="shared" si="1"/>
        <v>0</v>
      </c>
      <c r="I12" s="12"/>
      <c r="J12" s="12">
        <f t="shared" si="2"/>
        <v>0</v>
      </c>
      <c r="K12" s="12">
        <f t="shared" si="3"/>
        <v>0</v>
      </c>
    </row>
    <row r="13" spans="1:12" s="4" customFormat="1" ht="26">
      <c r="A13" s="6">
        <v>4</v>
      </c>
      <c r="B13" s="122" t="s">
        <v>19</v>
      </c>
      <c r="C13" s="6" t="s">
        <v>15</v>
      </c>
      <c r="D13" s="118">
        <v>40</v>
      </c>
      <c r="E13" s="19"/>
      <c r="F13" s="13">
        <f t="shared" si="0"/>
        <v>0</v>
      </c>
      <c r="G13" s="12"/>
      <c r="H13" s="12">
        <f t="shared" si="1"/>
        <v>0</v>
      </c>
      <c r="I13" s="12"/>
      <c r="J13" s="12">
        <f t="shared" si="2"/>
        <v>0</v>
      </c>
      <c r="K13" s="12">
        <f t="shared" si="3"/>
        <v>0</v>
      </c>
    </row>
    <row r="14" spans="1:12" s="4" customFormat="1" ht="14.5">
      <c r="A14" s="5">
        <v>5</v>
      </c>
      <c r="B14" s="122" t="s">
        <v>20</v>
      </c>
      <c r="C14" s="6" t="s">
        <v>15</v>
      </c>
      <c r="D14" s="118">
        <v>12</v>
      </c>
      <c r="E14" s="19"/>
      <c r="F14" s="13">
        <f t="shared" si="0"/>
        <v>0</v>
      </c>
      <c r="G14" s="12"/>
      <c r="H14" s="12">
        <f t="shared" si="1"/>
        <v>0</v>
      </c>
      <c r="I14" s="12"/>
      <c r="J14" s="12">
        <f t="shared" si="2"/>
        <v>0</v>
      </c>
      <c r="K14" s="12">
        <f t="shared" si="3"/>
        <v>0</v>
      </c>
    </row>
    <row r="15" spans="1:12" s="17" customFormat="1" ht="14.5">
      <c r="A15" s="6">
        <v>6</v>
      </c>
      <c r="B15" s="122" t="s">
        <v>21</v>
      </c>
      <c r="C15" s="6" t="s">
        <v>15</v>
      </c>
      <c r="D15" s="118">
        <v>45</v>
      </c>
      <c r="E15" s="19"/>
      <c r="F15" s="13">
        <f t="shared" si="0"/>
        <v>0</v>
      </c>
      <c r="G15" s="12"/>
      <c r="H15" s="12">
        <f t="shared" si="1"/>
        <v>0</v>
      </c>
      <c r="I15" s="12"/>
      <c r="J15" s="12">
        <f t="shared" si="2"/>
        <v>0</v>
      </c>
      <c r="K15" s="12">
        <f t="shared" si="3"/>
        <v>0</v>
      </c>
    </row>
    <row r="16" spans="1:12" s="4" customFormat="1" ht="14.5">
      <c r="A16" s="6">
        <v>7</v>
      </c>
      <c r="B16" s="122" t="s">
        <v>22</v>
      </c>
      <c r="C16" s="6" t="s">
        <v>15</v>
      </c>
      <c r="D16" s="118">
        <v>80</v>
      </c>
      <c r="E16" s="19"/>
      <c r="F16" s="13">
        <f t="shared" si="0"/>
        <v>0</v>
      </c>
      <c r="G16" s="12"/>
      <c r="H16" s="12">
        <f t="shared" si="1"/>
        <v>0</v>
      </c>
      <c r="I16" s="12"/>
      <c r="J16" s="12">
        <f t="shared" si="2"/>
        <v>0</v>
      </c>
      <c r="K16" s="12">
        <f t="shared" si="3"/>
        <v>0</v>
      </c>
    </row>
    <row r="17" spans="1:11" ht="14.5">
      <c r="A17" s="6"/>
      <c r="B17" s="123" t="s">
        <v>24</v>
      </c>
      <c r="C17" s="6" t="s">
        <v>23</v>
      </c>
      <c r="D17" s="12">
        <v>2</v>
      </c>
      <c r="E17" s="24"/>
      <c r="F17" s="13">
        <f t="shared" si="0"/>
        <v>0</v>
      </c>
      <c r="G17" s="15"/>
      <c r="H17" s="12">
        <f t="shared" si="1"/>
        <v>0</v>
      </c>
      <c r="I17" s="15"/>
      <c r="J17" s="12">
        <f t="shared" si="2"/>
        <v>0</v>
      </c>
      <c r="K17" s="12">
        <f t="shared" si="3"/>
        <v>0</v>
      </c>
    </row>
    <row r="18" spans="1:11" ht="14.5">
      <c r="A18" s="6"/>
      <c r="B18" s="123" t="s">
        <v>25</v>
      </c>
      <c r="C18" s="6" t="s">
        <v>23</v>
      </c>
      <c r="D18" s="12">
        <v>2</v>
      </c>
      <c r="E18" s="24"/>
      <c r="F18" s="13">
        <f t="shared" si="0"/>
        <v>0</v>
      </c>
      <c r="G18" s="15"/>
      <c r="H18" s="12">
        <f t="shared" si="1"/>
        <v>0</v>
      </c>
      <c r="I18" s="15"/>
      <c r="J18" s="12">
        <f t="shared" si="2"/>
        <v>0</v>
      </c>
      <c r="K18" s="12">
        <f t="shared" si="3"/>
        <v>0</v>
      </c>
    </row>
    <row r="19" spans="1:11" ht="14.5">
      <c r="A19" s="6"/>
      <c r="B19" s="123" t="s">
        <v>26</v>
      </c>
      <c r="C19" s="6" t="s">
        <v>23</v>
      </c>
      <c r="D19" s="12">
        <v>2</v>
      </c>
      <c r="E19" s="24"/>
      <c r="F19" s="13">
        <f t="shared" si="0"/>
        <v>0</v>
      </c>
      <c r="G19" s="15"/>
      <c r="H19" s="12">
        <f t="shared" si="1"/>
        <v>0</v>
      </c>
      <c r="I19" s="15"/>
      <c r="J19" s="12">
        <f t="shared" si="2"/>
        <v>0</v>
      </c>
      <c r="K19" s="12">
        <f t="shared" si="3"/>
        <v>0</v>
      </c>
    </row>
    <row r="20" spans="1:11" ht="14.5">
      <c r="A20" s="6"/>
      <c r="B20" s="123" t="s">
        <v>27</v>
      </c>
      <c r="C20" s="6" t="s">
        <v>23</v>
      </c>
      <c r="D20" s="12">
        <v>1</v>
      </c>
      <c r="E20" s="24"/>
      <c r="F20" s="13">
        <f t="shared" si="0"/>
        <v>0</v>
      </c>
      <c r="G20" s="15"/>
      <c r="H20" s="12">
        <f t="shared" si="1"/>
        <v>0</v>
      </c>
      <c r="I20" s="15"/>
      <c r="J20" s="12">
        <f t="shared" si="2"/>
        <v>0</v>
      </c>
      <c r="K20" s="12">
        <f t="shared" si="3"/>
        <v>0</v>
      </c>
    </row>
    <row r="21" spans="1:11" s="4" customFormat="1" ht="14.5">
      <c r="A21" s="6">
        <v>9</v>
      </c>
      <c r="B21" s="123" t="s">
        <v>156</v>
      </c>
      <c r="C21" s="6" t="s">
        <v>23</v>
      </c>
      <c r="D21" s="118">
        <v>53</v>
      </c>
      <c r="E21" s="19"/>
      <c r="F21" s="13">
        <f t="shared" si="0"/>
        <v>0</v>
      </c>
      <c r="G21" s="12"/>
      <c r="H21" s="12">
        <f t="shared" si="1"/>
        <v>0</v>
      </c>
      <c r="I21" s="12"/>
      <c r="J21" s="12">
        <f t="shared" si="2"/>
        <v>0</v>
      </c>
      <c r="K21" s="12">
        <f t="shared" si="3"/>
        <v>0</v>
      </c>
    </row>
    <row r="22" spans="1:11" ht="16">
      <c r="A22" s="100"/>
      <c r="B22" s="40" t="s">
        <v>28</v>
      </c>
      <c r="C22" s="108"/>
      <c r="D22" s="22"/>
      <c r="E22" s="23"/>
      <c r="F22" s="13">
        <f t="shared" si="0"/>
        <v>0</v>
      </c>
      <c r="G22" s="22"/>
      <c r="H22" s="12">
        <f t="shared" si="1"/>
        <v>0</v>
      </c>
      <c r="I22" s="22"/>
      <c r="J22" s="12">
        <f t="shared" si="2"/>
        <v>0</v>
      </c>
      <c r="K22" s="12">
        <f t="shared" si="3"/>
        <v>0</v>
      </c>
    </row>
    <row r="23" spans="1:11" ht="14.5">
      <c r="A23" s="6">
        <v>10</v>
      </c>
      <c r="B23" s="30" t="s">
        <v>29</v>
      </c>
      <c r="C23" s="6" t="s">
        <v>23</v>
      </c>
      <c r="D23" s="118">
        <v>2</v>
      </c>
      <c r="E23" s="24"/>
      <c r="F23" s="13">
        <f t="shared" si="0"/>
        <v>0</v>
      </c>
      <c r="G23" s="15"/>
      <c r="H23" s="12">
        <f t="shared" si="1"/>
        <v>0</v>
      </c>
      <c r="I23" s="15"/>
      <c r="J23" s="12">
        <f t="shared" si="2"/>
        <v>0</v>
      </c>
      <c r="K23" s="12">
        <f t="shared" si="3"/>
        <v>0</v>
      </c>
    </row>
    <row r="24" spans="1:11" ht="14.5">
      <c r="A24" s="6">
        <v>11</v>
      </c>
      <c r="B24" s="30" t="s">
        <v>30</v>
      </c>
      <c r="C24" s="6" t="s">
        <v>23</v>
      </c>
      <c r="D24" s="118">
        <v>4</v>
      </c>
      <c r="E24" s="24"/>
      <c r="F24" s="13">
        <f t="shared" si="0"/>
        <v>0</v>
      </c>
      <c r="G24" s="15"/>
      <c r="H24" s="12">
        <f t="shared" si="1"/>
        <v>0</v>
      </c>
      <c r="I24" s="15"/>
      <c r="J24" s="12">
        <f t="shared" si="2"/>
        <v>0</v>
      </c>
      <c r="K24" s="12">
        <f t="shared" si="3"/>
        <v>0</v>
      </c>
    </row>
    <row r="25" spans="1:11" ht="14.5">
      <c r="A25" s="6">
        <v>12</v>
      </c>
      <c r="B25" s="30" t="s">
        <v>31</v>
      </c>
      <c r="C25" s="6" t="s">
        <v>23</v>
      </c>
      <c r="D25" s="118">
        <v>3</v>
      </c>
      <c r="E25" s="24"/>
      <c r="F25" s="13">
        <f t="shared" si="0"/>
        <v>0</v>
      </c>
      <c r="G25" s="15"/>
      <c r="H25" s="12">
        <f t="shared" si="1"/>
        <v>0</v>
      </c>
      <c r="I25" s="15"/>
      <c r="J25" s="12">
        <f t="shared" si="2"/>
        <v>0</v>
      </c>
      <c r="K25" s="12">
        <f t="shared" si="3"/>
        <v>0</v>
      </c>
    </row>
    <row r="26" spans="1:11" ht="14.5">
      <c r="A26" s="6">
        <v>13</v>
      </c>
      <c r="B26" s="30" t="s">
        <v>32</v>
      </c>
      <c r="C26" s="6" t="s">
        <v>23</v>
      </c>
      <c r="D26" s="118">
        <v>2</v>
      </c>
      <c r="E26" s="24"/>
      <c r="F26" s="13">
        <f t="shared" si="0"/>
        <v>0</v>
      </c>
      <c r="G26" s="15"/>
      <c r="H26" s="12">
        <f t="shared" si="1"/>
        <v>0</v>
      </c>
      <c r="I26" s="15"/>
      <c r="J26" s="12">
        <f t="shared" si="2"/>
        <v>0</v>
      </c>
      <c r="K26" s="12">
        <f t="shared" si="3"/>
        <v>0</v>
      </c>
    </row>
    <row r="27" spans="1:11" ht="14.5">
      <c r="A27" s="6">
        <v>14</v>
      </c>
      <c r="B27" s="30" t="s">
        <v>33</v>
      </c>
      <c r="C27" s="6" t="s">
        <v>23</v>
      </c>
      <c r="D27" s="118">
        <v>4</v>
      </c>
      <c r="E27" s="24"/>
      <c r="F27" s="13">
        <f t="shared" si="0"/>
        <v>0</v>
      </c>
      <c r="G27" s="15"/>
      <c r="H27" s="12">
        <f t="shared" si="1"/>
        <v>0</v>
      </c>
      <c r="I27" s="15"/>
      <c r="J27" s="12">
        <f t="shared" si="2"/>
        <v>0</v>
      </c>
      <c r="K27" s="12">
        <f t="shared" si="3"/>
        <v>0</v>
      </c>
    </row>
    <row r="28" spans="1:11" ht="14.5">
      <c r="A28" s="6">
        <v>15</v>
      </c>
      <c r="B28" s="30" t="s">
        <v>34</v>
      </c>
      <c r="C28" s="6" t="s">
        <v>23</v>
      </c>
      <c r="D28" s="118">
        <v>35</v>
      </c>
      <c r="E28" s="24"/>
      <c r="F28" s="13">
        <f t="shared" si="0"/>
        <v>0</v>
      </c>
      <c r="G28" s="15"/>
      <c r="H28" s="12">
        <f t="shared" si="1"/>
        <v>0</v>
      </c>
      <c r="I28" s="15"/>
      <c r="J28" s="12">
        <f t="shared" si="2"/>
        <v>0</v>
      </c>
      <c r="K28" s="12">
        <f t="shared" si="3"/>
        <v>0</v>
      </c>
    </row>
    <row r="29" spans="1:11" ht="14.5">
      <c r="A29" s="6">
        <v>16</v>
      </c>
      <c r="B29" s="31" t="s">
        <v>35</v>
      </c>
      <c r="C29" s="6" t="s">
        <v>23</v>
      </c>
      <c r="D29" s="118">
        <v>20</v>
      </c>
      <c r="E29" s="24"/>
      <c r="F29" s="13">
        <f t="shared" si="0"/>
        <v>0</v>
      </c>
      <c r="G29" s="15"/>
      <c r="H29" s="12">
        <f t="shared" si="1"/>
        <v>0</v>
      </c>
      <c r="I29" s="15"/>
      <c r="J29" s="12">
        <f t="shared" si="2"/>
        <v>0</v>
      </c>
      <c r="K29" s="12">
        <f t="shared" si="3"/>
        <v>0</v>
      </c>
    </row>
    <row r="30" spans="1:11" ht="14.5">
      <c r="A30" s="6">
        <v>17</v>
      </c>
      <c r="B30" s="31" t="s">
        <v>36</v>
      </c>
      <c r="C30" s="6" t="s">
        <v>23</v>
      </c>
      <c r="D30" s="118">
        <v>2</v>
      </c>
      <c r="E30" s="24"/>
      <c r="F30" s="13">
        <f t="shared" si="0"/>
        <v>0</v>
      </c>
      <c r="G30" s="15"/>
      <c r="H30" s="12">
        <f t="shared" si="1"/>
        <v>0</v>
      </c>
      <c r="I30" s="15"/>
      <c r="J30" s="12">
        <f t="shared" si="2"/>
        <v>0</v>
      </c>
      <c r="K30" s="12">
        <f t="shared" si="3"/>
        <v>0</v>
      </c>
    </row>
    <row r="31" spans="1:11" ht="14.5">
      <c r="A31" s="6">
        <v>18</v>
      </c>
      <c r="B31" s="30" t="s">
        <v>37</v>
      </c>
      <c r="C31" s="6" t="s">
        <v>23</v>
      </c>
      <c r="D31" s="118">
        <v>1</v>
      </c>
      <c r="E31" s="24"/>
      <c r="F31" s="13">
        <f t="shared" si="0"/>
        <v>0</v>
      </c>
      <c r="G31" s="15"/>
      <c r="H31" s="12">
        <f t="shared" si="1"/>
        <v>0</v>
      </c>
      <c r="I31" s="15"/>
      <c r="J31" s="12">
        <f t="shared" si="2"/>
        <v>0</v>
      </c>
      <c r="K31" s="12">
        <f t="shared" si="3"/>
        <v>0</v>
      </c>
    </row>
    <row r="32" spans="1:11" ht="14.5">
      <c r="A32" s="6">
        <v>19</v>
      </c>
      <c r="B32" s="30" t="s">
        <v>38</v>
      </c>
      <c r="C32" s="6" t="s">
        <v>23</v>
      </c>
      <c r="D32" s="118">
        <v>2</v>
      </c>
      <c r="E32" s="24"/>
      <c r="F32" s="13">
        <f t="shared" si="0"/>
        <v>0</v>
      </c>
      <c r="G32" s="15"/>
      <c r="H32" s="12">
        <f t="shared" si="1"/>
        <v>0</v>
      </c>
      <c r="I32" s="15"/>
      <c r="J32" s="12">
        <f t="shared" si="2"/>
        <v>0</v>
      </c>
      <c r="K32" s="12">
        <f t="shared" si="3"/>
        <v>0</v>
      </c>
    </row>
    <row r="33" spans="1:12" ht="14.5">
      <c r="A33" s="6">
        <v>20</v>
      </c>
      <c r="B33" s="30" t="s">
        <v>39</v>
      </c>
      <c r="C33" s="6" t="s">
        <v>23</v>
      </c>
      <c r="D33" s="118">
        <v>4</v>
      </c>
      <c r="E33" s="24"/>
      <c r="F33" s="13">
        <f t="shared" si="0"/>
        <v>0</v>
      </c>
      <c r="G33" s="15"/>
      <c r="H33" s="12">
        <f t="shared" si="1"/>
        <v>0</v>
      </c>
      <c r="I33" s="15"/>
      <c r="J33" s="12">
        <f t="shared" si="2"/>
        <v>0</v>
      </c>
      <c r="K33" s="12">
        <f t="shared" si="3"/>
        <v>0</v>
      </c>
    </row>
    <row r="34" spans="1:12" ht="14.5">
      <c r="A34" s="6">
        <v>21</v>
      </c>
      <c r="B34" s="30" t="s">
        <v>40</v>
      </c>
      <c r="C34" s="6" t="s">
        <v>23</v>
      </c>
      <c r="D34" s="118">
        <v>7</v>
      </c>
      <c r="E34" s="24"/>
      <c r="F34" s="13">
        <f t="shared" si="0"/>
        <v>0</v>
      </c>
      <c r="G34" s="15"/>
      <c r="H34" s="12">
        <f t="shared" si="1"/>
        <v>0</v>
      </c>
      <c r="I34" s="15"/>
      <c r="J34" s="12">
        <f t="shared" si="2"/>
        <v>0</v>
      </c>
      <c r="K34" s="12">
        <f t="shared" si="3"/>
        <v>0</v>
      </c>
    </row>
    <row r="35" spans="1:12" ht="14.5">
      <c r="A35" s="6">
        <v>22</v>
      </c>
      <c r="B35" s="31" t="s">
        <v>41</v>
      </c>
      <c r="C35" s="6" t="s">
        <v>23</v>
      </c>
      <c r="D35" s="118">
        <v>53</v>
      </c>
      <c r="E35" s="24"/>
      <c r="F35" s="13">
        <f t="shared" si="0"/>
        <v>0</v>
      </c>
      <c r="G35" s="15"/>
      <c r="H35" s="12">
        <f t="shared" si="1"/>
        <v>0</v>
      </c>
      <c r="I35" s="15"/>
      <c r="J35" s="12">
        <f t="shared" si="2"/>
        <v>0</v>
      </c>
      <c r="K35" s="12">
        <f t="shared" si="3"/>
        <v>0</v>
      </c>
    </row>
    <row r="36" spans="1:12" ht="14.5">
      <c r="A36" s="6">
        <v>23</v>
      </c>
      <c r="B36" s="30" t="s">
        <v>42</v>
      </c>
      <c r="C36" s="6" t="s">
        <v>23</v>
      </c>
      <c r="D36" s="118">
        <v>4</v>
      </c>
      <c r="E36" s="24"/>
      <c r="F36" s="13">
        <f t="shared" si="0"/>
        <v>0</v>
      </c>
      <c r="G36" s="15"/>
      <c r="H36" s="12">
        <f t="shared" si="1"/>
        <v>0</v>
      </c>
      <c r="I36" s="15"/>
      <c r="J36" s="12">
        <f t="shared" si="2"/>
        <v>0</v>
      </c>
      <c r="K36" s="12">
        <f t="shared" si="3"/>
        <v>0</v>
      </c>
    </row>
    <row r="37" spans="1:12" ht="14.5">
      <c r="A37" s="6">
        <v>24</v>
      </c>
      <c r="B37" s="30" t="s">
        <v>43</v>
      </c>
      <c r="C37" s="6" t="s">
        <v>23</v>
      </c>
      <c r="D37" s="118">
        <v>10</v>
      </c>
      <c r="E37" s="24"/>
      <c r="F37" s="13">
        <f t="shared" si="0"/>
        <v>0</v>
      </c>
      <c r="G37" s="15"/>
      <c r="H37" s="12">
        <f t="shared" si="1"/>
        <v>0</v>
      </c>
      <c r="I37" s="15"/>
      <c r="J37" s="12">
        <f t="shared" si="2"/>
        <v>0</v>
      </c>
      <c r="K37" s="12">
        <f t="shared" si="3"/>
        <v>0</v>
      </c>
    </row>
    <row r="38" spans="1:12" ht="14.5">
      <c r="A38" s="6">
        <v>25</v>
      </c>
      <c r="B38" s="30" t="s">
        <v>44</v>
      </c>
      <c r="C38" s="6" t="s">
        <v>23</v>
      </c>
      <c r="D38" s="118">
        <v>20</v>
      </c>
      <c r="E38" s="24"/>
      <c r="F38" s="13">
        <f t="shared" si="0"/>
        <v>0</v>
      </c>
      <c r="G38" s="15"/>
      <c r="H38" s="12">
        <f t="shared" si="1"/>
        <v>0</v>
      </c>
      <c r="I38" s="15"/>
      <c r="J38" s="12">
        <f t="shared" si="2"/>
        <v>0</v>
      </c>
      <c r="K38" s="12">
        <f t="shared" si="3"/>
        <v>0</v>
      </c>
    </row>
    <row r="39" spans="1:12" ht="14.5">
      <c r="A39" s="6">
        <v>26</v>
      </c>
      <c r="B39" s="30" t="s">
        <v>45</v>
      </c>
      <c r="C39" s="6" t="s">
        <v>23</v>
      </c>
      <c r="D39" s="118">
        <v>75</v>
      </c>
      <c r="E39" s="24"/>
      <c r="F39" s="13">
        <f t="shared" si="0"/>
        <v>0</v>
      </c>
      <c r="G39" s="15"/>
      <c r="H39" s="12">
        <f t="shared" si="1"/>
        <v>0</v>
      </c>
      <c r="I39" s="15"/>
      <c r="J39" s="12">
        <f t="shared" si="2"/>
        <v>0</v>
      </c>
      <c r="K39" s="12">
        <f t="shared" si="3"/>
        <v>0</v>
      </c>
    </row>
    <row r="40" spans="1:12" ht="14.5">
      <c r="A40" s="150"/>
      <c r="B40" s="149" t="s">
        <v>5</v>
      </c>
      <c r="C40" s="158"/>
      <c r="D40" s="153"/>
      <c r="E40" s="152"/>
      <c r="F40" s="148">
        <f>SUM(F10:F39)</f>
        <v>0</v>
      </c>
      <c r="G40" s="153"/>
      <c r="H40" s="148">
        <f>SUM(H10:H39)</f>
        <v>0</v>
      </c>
      <c r="I40" s="153"/>
      <c r="J40" s="148">
        <f>SUM(J10:J39)</f>
        <v>0</v>
      </c>
      <c r="K40" s="148">
        <f>F40+H40+J40</f>
        <v>0</v>
      </c>
      <c r="L40" s="8"/>
    </row>
    <row r="41" spans="1:12" ht="14.5">
      <c r="A41" s="16"/>
      <c r="B41" s="26" t="s">
        <v>46</v>
      </c>
      <c r="C41" s="27">
        <v>0</v>
      </c>
      <c r="D41" s="29"/>
      <c r="E41" s="29"/>
      <c r="F41" s="29"/>
      <c r="G41" s="29"/>
      <c r="H41" s="29"/>
      <c r="I41" s="29"/>
      <c r="J41" s="29"/>
      <c r="K41" s="29">
        <f>K40*C41</f>
        <v>0</v>
      </c>
    </row>
    <row r="42" spans="1:12" ht="14.5">
      <c r="A42" s="159"/>
      <c r="B42" s="149" t="s">
        <v>5</v>
      </c>
      <c r="C42" s="154"/>
      <c r="D42" s="148"/>
      <c r="E42" s="148"/>
      <c r="F42" s="148"/>
      <c r="G42" s="148"/>
      <c r="H42" s="148"/>
      <c r="I42" s="148"/>
      <c r="J42" s="148"/>
      <c r="K42" s="148">
        <f>K40+K41</f>
        <v>0</v>
      </c>
    </row>
    <row r="43" spans="1:12" ht="14.5">
      <c r="A43" s="16"/>
      <c r="B43" s="26" t="s">
        <v>48</v>
      </c>
      <c r="C43" s="27">
        <v>0</v>
      </c>
      <c r="D43" s="29"/>
      <c r="E43" s="29"/>
      <c r="F43" s="29"/>
      <c r="G43" s="29"/>
      <c r="H43" s="29"/>
      <c r="I43" s="29"/>
      <c r="J43" s="29"/>
      <c r="K43" s="29">
        <f>K42*C43</f>
        <v>0</v>
      </c>
    </row>
    <row r="44" spans="1:12" ht="14.5">
      <c r="A44" s="159"/>
      <c r="B44" s="149" t="s">
        <v>5</v>
      </c>
      <c r="C44" s="154"/>
      <c r="D44" s="148"/>
      <c r="E44" s="148"/>
      <c r="F44" s="148"/>
      <c r="G44" s="148"/>
      <c r="H44" s="148"/>
      <c r="I44" s="148"/>
      <c r="J44" s="148"/>
      <c r="K44" s="148">
        <f>K42+K43</f>
        <v>0</v>
      </c>
    </row>
    <row r="45" spans="1:12" ht="14.5">
      <c r="A45" s="16"/>
      <c r="B45" s="26" t="s">
        <v>49</v>
      </c>
      <c r="C45" s="27">
        <v>0</v>
      </c>
      <c r="D45" s="29"/>
      <c r="E45" s="29"/>
      <c r="F45" s="29"/>
      <c r="G45" s="29"/>
      <c r="H45" s="29"/>
      <c r="I45" s="29"/>
      <c r="J45" s="29"/>
      <c r="K45" s="29">
        <f>K44*C45</f>
        <v>0</v>
      </c>
    </row>
    <row r="46" spans="1:12" ht="14.5">
      <c r="A46" s="159"/>
      <c r="B46" s="149" t="s">
        <v>5</v>
      </c>
      <c r="C46" s="156"/>
      <c r="D46" s="148"/>
      <c r="E46" s="148"/>
      <c r="F46" s="148"/>
      <c r="G46" s="148"/>
      <c r="H46" s="148"/>
      <c r="I46" s="148"/>
      <c r="J46" s="148"/>
      <c r="K46" s="148">
        <f>K44+K45</f>
        <v>0</v>
      </c>
    </row>
  </sheetData>
  <mergeCells count="12">
    <mergeCell ref="K5:K8"/>
    <mergeCell ref="I6:J6"/>
    <mergeCell ref="D7:D8"/>
    <mergeCell ref="F7:F8"/>
    <mergeCell ref="H7:H8"/>
    <mergeCell ref="J7:J8"/>
    <mergeCell ref="G5:H6"/>
    <mergeCell ref="A5:A8"/>
    <mergeCell ref="C5:C8"/>
    <mergeCell ref="E5:F6"/>
    <mergeCell ref="C3:E3"/>
    <mergeCell ref="I5:J5"/>
  </mergeCells>
  <phoneticPr fontId="15" type="noConversion"/>
  <pageMargins left="0" right="0" top="0.5" bottom="0.5" header="0.3" footer="0.3"/>
  <pageSetup paperSize="9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"/>
  <sheetViews>
    <sheetView topLeftCell="A27" zoomScale="115" zoomScaleNormal="115" workbookViewId="0">
      <selection activeCell="K41" sqref="K41"/>
    </sheetView>
  </sheetViews>
  <sheetFormatPr defaultRowHeight="14.5"/>
  <cols>
    <col min="1" max="1" width="4.453125" style="54" bestFit="1" customWidth="1"/>
    <col min="2" max="2" width="38.453125" style="7" customWidth="1"/>
    <col min="3" max="4" width="9.1796875" style="7"/>
    <col min="5" max="5" width="9.81640625" style="35" bestFit="1" customWidth="1"/>
    <col min="6" max="6" width="9.1796875" style="35"/>
    <col min="7" max="7" width="9.1796875" style="102"/>
    <col min="8" max="9" width="9.1796875" style="35"/>
    <col min="10" max="10" width="11" style="35" customWidth="1"/>
    <col min="11" max="11" width="11.453125" style="35" customWidth="1"/>
  </cols>
  <sheetData>
    <row r="1" spans="1:12" ht="17">
      <c r="A1" s="98"/>
      <c r="C1" s="98"/>
      <c r="D1" s="106" t="s">
        <v>12</v>
      </c>
      <c r="E1" s="18"/>
      <c r="F1" s="8"/>
      <c r="G1" s="8"/>
      <c r="H1" s="8"/>
      <c r="I1" s="8"/>
      <c r="J1" s="8"/>
      <c r="K1" s="8"/>
      <c r="L1" s="85"/>
    </row>
    <row r="2" spans="1:12">
      <c r="C2" s="36" t="s">
        <v>51</v>
      </c>
      <c r="D2" s="36"/>
      <c r="E2" s="34"/>
    </row>
    <row r="3" spans="1:12">
      <c r="C3" s="203" t="s">
        <v>52</v>
      </c>
      <c r="D3" s="203"/>
      <c r="E3" s="203"/>
    </row>
    <row r="4" spans="1:12">
      <c r="B4" s="37"/>
      <c r="D4" s="35"/>
      <c r="E4" s="34"/>
      <c r="H4" s="55" t="s">
        <v>90</v>
      </c>
      <c r="K4" s="39">
        <f>K65</f>
        <v>0</v>
      </c>
    </row>
    <row r="5" spans="1:12">
      <c r="A5" s="196" t="s">
        <v>0</v>
      </c>
      <c r="B5" s="160"/>
      <c r="C5" s="199" t="s">
        <v>2</v>
      </c>
      <c r="D5" s="161"/>
      <c r="E5" s="181" t="s">
        <v>3</v>
      </c>
      <c r="F5" s="182"/>
      <c r="G5" s="181" t="s">
        <v>4</v>
      </c>
      <c r="H5" s="182"/>
      <c r="I5" s="181" t="s">
        <v>1</v>
      </c>
      <c r="J5" s="182"/>
      <c r="K5" s="187" t="s">
        <v>5</v>
      </c>
    </row>
    <row r="6" spans="1:12">
      <c r="A6" s="197"/>
      <c r="B6" s="138" t="s">
        <v>6</v>
      </c>
      <c r="C6" s="200"/>
      <c r="D6" s="162"/>
      <c r="E6" s="183"/>
      <c r="F6" s="184"/>
      <c r="G6" s="183"/>
      <c r="H6" s="184"/>
      <c r="I6" s="183" t="s">
        <v>7</v>
      </c>
      <c r="J6" s="184"/>
      <c r="K6" s="188"/>
    </row>
    <row r="7" spans="1:12">
      <c r="A7" s="197"/>
      <c r="B7" s="140" t="s">
        <v>8</v>
      </c>
      <c r="C7" s="200"/>
      <c r="D7" s="187" t="s">
        <v>9</v>
      </c>
      <c r="E7" s="163" t="s">
        <v>10</v>
      </c>
      <c r="F7" s="187" t="s">
        <v>9</v>
      </c>
      <c r="G7" s="163" t="s">
        <v>10</v>
      </c>
      <c r="H7" s="187" t="s">
        <v>9</v>
      </c>
      <c r="I7" s="164" t="s">
        <v>10</v>
      </c>
      <c r="J7" s="187" t="s">
        <v>9</v>
      </c>
      <c r="K7" s="188"/>
    </row>
    <row r="8" spans="1:12">
      <c r="A8" s="198"/>
      <c r="B8" s="165"/>
      <c r="C8" s="201"/>
      <c r="D8" s="189"/>
      <c r="E8" s="166" t="s">
        <v>11</v>
      </c>
      <c r="F8" s="189"/>
      <c r="G8" s="166" t="s">
        <v>11</v>
      </c>
      <c r="H8" s="189"/>
      <c r="I8" s="167" t="s">
        <v>11</v>
      </c>
      <c r="J8" s="189"/>
      <c r="K8" s="189"/>
    </row>
    <row r="9" spans="1:12">
      <c r="A9" s="146">
        <v>1</v>
      </c>
      <c r="B9" s="147">
        <v>2</v>
      </c>
      <c r="C9" s="147">
        <v>3</v>
      </c>
      <c r="D9" s="147">
        <v>4</v>
      </c>
      <c r="E9" s="147">
        <v>5</v>
      </c>
      <c r="F9" s="147">
        <v>6</v>
      </c>
      <c r="G9" s="147">
        <v>7</v>
      </c>
      <c r="H9" s="147">
        <v>8</v>
      </c>
      <c r="I9" s="147">
        <v>9</v>
      </c>
      <c r="J9" s="147">
        <v>10</v>
      </c>
      <c r="K9" s="147">
        <v>11</v>
      </c>
    </row>
    <row r="10" spans="1:12" s="4" customFormat="1" ht="26">
      <c r="A10" s="16">
        <v>1</v>
      </c>
      <c r="B10" s="122" t="s">
        <v>53</v>
      </c>
      <c r="C10" s="16" t="s">
        <v>15</v>
      </c>
      <c r="D10" s="29">
        <v>45</v>
      </c>
      <c r="E10" s="29"/>
      <c r="F10" s="29">
        <f>D10*E10</f>
        <v>0</v>
      </c>
      <c r="G10" s="97"/>
      <c r="H10" s="29">
        <f>D10*G10</f>
        <v>0</v>
      </c>
      <c r="I10" s="29"/>
      <c r="J10" s="29">
        <f>D10*I10</f>
        <v>0</v>
      </c>
      <c r="K10" s="29">
        <f>F10+H10+J10</f>
        <v>0</v>
      </c>
    </row>
    <row r="11" spans="1:12">
      <c r="A11" s="16">
        <v>2</v>
      </c>
      <c r="B11" s="122" t="s">
        <v>54</v>
      </c>
      <c r="C11" s="16" t="s">
        <v>23</v>
      </c>
      <c r="D11" s="29">
        <v>15</v>
      </c>
      <c r="E11" s="14"/>
      <c r="F11" s="29">
        <f t="shared" ref="F11:F58" si="0">D11*E11</f>
        <v>0</v>
      </c>
      <c r="G11" s="60"/>
      <c r="H11" s="29">
        <f t="shared" ref="H11:H58" si="1">D11*G11</f>
        <v>0</v>
      </c>
      <c r="I11" s="14"/>
      <c r="J11" s="29">
        <f t="shared" ref="J11:J58" si="2">D11*I11</f>
        <v>0</v>
      </c>
      <c r="K11" s="29">
        <f t="shared" ref="K11:K58" si="3">F11+H11+J11</f>
        <v>0</v>
      </c>
    </row>
    <row r="12" spans="1:12">
      <c r="A12" s="16">
        <v>3</v>
      </c>
      <c r="B12" s="122" t="s">
        <v>55</v>
      </c>
      <c r="C12" s="16" t="s">
        <v>23</v>
      </c>
      <c r="D12" s="29">
        <v>12</v>
      </c>
      <c r="E12" s="14"/>
      <c r="F12" s="29">
        <f t="shared" si="0"/>
        <v>0</v>
      </c>
      <c r="G12" s="60"/>
      <c r="H12" s="29">
        <f t="shared" si="1"/>
        <v>0</v>
      </c>
      <c r="I12" s="14"/>
      <c r="J12" s="29">
        <f t="shared" si="2"/>
        <v>0</v>
      </c>
      <c r="K12" s="29">
        <f t="shared" si="3"/>
        <v>0</v>
      </c>
    </row>
    <row r="13" spans="1:12">
      <c r="A13" s="16">
        <v>4</v>
      </c>
      <c r="B13" s="122" t="s">
        <v>56</v>
      </c>
      <c r="C13" s="16" t="s">
        <v>23</v>
      </c>
      <c r="D13" s="29">
        <v>40</v>
      </c>
      <c r="E13" s="14"/>
      <c r="F13" s="29">
        <f t="shared" si="0"/>
        <v>0</v>
      </c>
      <c r="G13" s="60"/>
      <c r="H13" s="29">
        <f t="shared" si="1"/>
        <v>0</v>
      </c>
      <c r="I13" s="14"/>
      <c r="J13" s="29">
        <f t="shared" si="2"/>
        <v>0</v>
      </c>
      <c r="K13" s="29">
        <f t="shared" si="3"/>
        <v>0</v>
      </c>
    </row>
    <row r="14" spans="1:12" s="4" customFormat="1">
      <c r="A14" s="16">
        <v>5</v>
      </c>
      <c r="B14" s="122" t="s">
        <v>57</v>
      </c>
      <c r="C14" s="16" t="s">
        <v>15</v>
      </c>
      <c r="D14" s="29">
        <v>25</v>
      </c>
      <c r="E14" s="29"/>
      <c r="F14" s="29">
        <f t="shared" si="0"/>
        <v>0</v>
      </c>
      <c r="G14" s="97"/>
      <c r="H14" s="29">
        <f t="shared" si="1"/>
        <v>0</v>
      </c>
      <c r="I14" s="29"/>
      <c r="J14" s="29">
        <f t="shared" si="2"/>
        <v>0</v>
      </c>
      <c r="K14" s="29">
        <f t="shared" si="3"/>
        <v>0</v>
      </c>
    </row>
    <row r="15" spans="1:12" s="4" customFormat="1">
      <c r="A15" s="16">
        <v>6</v>
      </c>
      <c r="B15" s="122" t="s">
        <v>58</v>
      </c>
      <c r="C15" s="16" t="s">
        <v>15</v>
      </c>
      <c r="D15" s="29">
        <v>20</v>
      </c>
      <c r="E15" s="29"/>
      <c r="F15" s="29">
        <f t="shared" si="0"/>
        <v>0</v>
      </c>
      <c r="G15" s="97"/>
      <c r="H15" s="29">
        <f t="shared" si="1"/>
        <v>0</v>
      </c>
      <c r="I15" s="29"/>
      <c r="J15" s="29">
        <f t="shared" si="2"/>
        <v>0</v>
      </c>
      <c r="K15" s="29">
        <f t="shared" si="3"/>
        <v>0</v>
      </c>
    </row>
    <row r="16" spans="1:12">
      <c r="A16" s="16">
        <v>7</v>
      </c>
      <c r="B16" s="122" t="s">
        <v>61</v>
      </c>
      <c r="C16" s="16" t="s">
        <v>23</v>
      </c>
      <c r="D16" s="29">
        <v>15</v>
      </c>
      <c r="E16" s="14"/>
      <c r="F16" s="29">
        <f t="shared" si="0"/>
        <v>0</v>
      </c>
      <c r="G16" s="60"/>
      <c r="H16" s="29">
        <f t="shared" si="1"/>
        <v>0</v>
      </c>
      <c r="I16" s="14"/>
      <c r="J16" s="29">
        <f t="shared" si="2"/>
        <v>0</v>
      </c>
      <c r="K16" s="29">
        <f t="shared" si="3"/>
        <v>0</v>
      </c>
    </row>
    <row r="17" spans="1:14">
      <c r="A17" s="16">
        <v>8</v>
      </c>
      <c r="B17" s="122" t="s">
        <v>62</v>
      </c>
      <c r="C17" s="16" t="s">
        <v>23</v>
      </c>
      <c r="D17" s="29">
        <v>45</v>
      </c>
      <c r="E17" s="14"/>
      <c r="F17" s="29">
        <f t="shared" si="0"/>
        <v>0</v>
      </c>
      <c r="G17" s="60"/>
      <c r="H17" s="29">
        <f t="shared" si="1"/>
        <v>0</v>
      </c>
      <c r="I17" s="14"/>
      <c r="J17" s="29">
        <f t="shared" si="2"/>
        <v>0</v>
      </c>
      <c r="K17" s="29">
        <f t="shared" si="3"/>
        <v>0</v>
      </c>
    </row>
    <row r="18" spans="1:14">
      <c r="A18" s="16">
        <v>9</v>
      </c>
      <c r="B18" s="122" t="s">
        <v>63</v>
      </c>
      <c r="C18" s="16" t="s">
        <v>23</v>
      </c>
      <c r="D18" s="29">
        <v>50</v>
      </c>
      <c r="E18" s="14"/>
      <c r="F18" s="29">
        <f t="shared" si="0"/>
        <v>0</v>
      </c>
      <c r="G18" s="60"/>
      <c r="H18" s="29">
        <f t="shared" si="1"/>
        <v>0</v>
      </c>
      <c r="I18" s="14"/>
      <c r="J18" s="29">
        <f t="shared" si="2"/>
        <v>0</v>
      </c>
      <c r="K18" s="29">
        <f t="shared" si="3"/>
        <v>0</v>
      </c>
    </row>
    <row r="19" spans="1:14">
      <c r="A19" s="16">
        <v>10</v>
      </c>
      <c r="B19" s="122" t="s">
        <v>64</v>
      </c>
      <c r="C19" s="16" t="s">
        <v>23</v>
      </c>
      <c r="D19" s="29">
        <v>8</v>
      </c>
      <c r="E19" s="14"/>
      <c r="F19" s="29">
        <f t="shared" si="0"/>
        <v>0</v>
      </c>
      <c r="G19" s="60"/>
      <c r="H19" s="29">
        <f t="shared" si="1"/>
        <v>0</v>
      </c>
      <c r="I19" s="14"/>
      <c r="J19" s="29">
        <f t="shared" si="2"/>
        <v>0</v>
      </c>
      <c r="K19" s="29">
        <f t="shared" si="3"/>
        <v>0</v>
      </c>
    </row>
    <row r="20" spans="1:14">
      <c r="A20" s="16">
        <v>11</v>
      </c>
      <c r="B20" s="122" t="s">
        <v>65</v>
      </c>
      <c r="C20" s="16" t="s">
        <v>23</v>
      </c>
      <c r="D20" s="29">
        <v>5</v>
      </c>
      <c r="E20" s="14"/>
      <c r="F20" s="29">
        <f t="shared" si="0"/>
        <v>0</v>
      </c>
      <c r="G20" s="60"/>
      <c r="H20" s="29">
        <f t="shared" si="1"/>
        <v>0</v>
      </c>
      <c r="I20" s="14"/>
      <c r="J20" s="29">
        <f t="shared" si="2"/>
        <v>0</v>
      </c>
      <c r="K20" s="29">
        <f t="shared" si="3"/>
        <v>0</v>
      </c>
    </row>
    <row r="21" spans="1:14" ht="17">
      <c r="A21" s="43"/>
      <c r="B21" s="168" t="s">
        <v>60</v>
      </c>
      <c r="C21" s="20"/>
      <c r="D21" s="20"/>
      <c r="E21" s="14"/>
      <c r="F21" s="29">
        <f t="shared" si="0"/>
        <v>0</v>
      </c>
      <c r="G21" s="103"/>
      <c r="H21" s="29">
        <f t="shared" si="1"/>
        <v>0</v>
      </c>
      <c r="I21" s="38"/>
      <c r="J21" s="29">
        <f t="shared" si="2"/>
        <v>0</v>
      </c>
      <c r="K21" s="29">
        <f t="shared" si="3"/>
        <v>0</v>
      </c>
    </row>
    <row r="22" spans="1:14" s="4" customFormat="1">
      <c r="A22" s="194">
        <v>1</v>
      </c>
      <c r="B22" s="126" t="s">
        <v>127</v>
      </c>
      <c r="C22" s="50" t="s">
        <v>83</v>
      </c>
      <c r="D22" s="29">
        <v>14</v>
      </c>
      <c r="E22" s="29"/>
      <c r="F22" s="29">
        <f t="shared" si="0"/>
        <v>0</v>
      </c>
      <c r="G22" s="97"/>
      <c r="H22" s="29">
        <f t="shared" si="1"/>
        <v>0</v>
      </c>
      <c r="I22" s="29"/>
      <c r="J22" s="29">
        <f t="shared" si="2"/>
        <v>0</v>
      </c>
      <c r="K22" s="29">
        <f t="shared" si="3"/>
        <v>0</v>
      </c>
    </row>
    <row r="23" spans="1:14">
      <c r="A23" s="195"/>
      <c r="B23" s="126" t="s">
        <v>126</v>
      </c>
      <c r="C23" s="50" t="s">
        <v>23</v>
      </c>
      <c r="D23" s="29">
        <f>D22</f>
        <v>14</v>
      </c>
      <c r="E23" s="29"/>
      <c r="F23" s="29">
        <f t="shared" si="0"/>
        <v>0</v>
      </c>
      <c r="G23" s="60"/>
      <c r="H23" s="29">
        <f t="shared" si="1"/>
        <v>0</v>
      </c>
      <c r="I23" s="14"/>
      <c r="J23" s="29">
        <f t="shared" si="2"/>
        <v>0</v>
      </c>
      <c r="K23" s="29">
        <f t="shared" si="3"/>
        <v>0</v>
      </c>
    </row>
    <row r="24" spans="1:14">
      <c r="A24" s="195"/>
      <c r="B24" s="126" t="s">
        <v>93</v>
      </c>
      <c r="C24" s="50" t="s">
        <v>23</v>
      </c>
      <c r="D24" s="29">
        <f>D22</f>
        <v>14</v>
      </c>
      <c r="E24" s="29"/>
      <c r="F24" s="29">
        <f t="shared" si="0"/>
        <v>0</v>
      </c>
      <c r="G24" s="60"/>
      <c r="H24" s="29">
        <f t="shared" si="1"/>
        <v>0</v>
      </c>
      <c r="I24" s="14"/>
      <c r="J24" s="29">
        <f t="shared" si="2"/>
        <v>0</v>
      </c>
      <c r="K24" s="29">
        <f t="shared" si="3"/>
        <v>0</v>
      </c>
    </row>
    <row r="25" spans="1:14">
      <c r="A25" s="204"/>
      <c r="B25" s="126" t="s">
        <v>84</v>
      </c>
      <c r="C25" s="50" t="s">
        <v>23</v>
      </c>
      <c r="D25" s="29">
        <f>D22</f>
        <v>14</v>
      </c>
      <c r="E25" s="29"/>
      <c r="F25" s="29">
        <f t="shared" si="0"/>
        <v>0</v>
      </c>
      <c r="G25" s="60"/>
      <c r="H25" s="29">
        <f t="shared" si="1"/>
        <v>0</v>
      </c>
      <c r="I25" s="14"/>
      <c r="J25" s="29">
        <f t="shared" si="2"/>
        <v>0</v>
      </c>
      <c r="K25" s="29">
        <f t="shared" si="3"/>
        <v>0</v>
      </c>
      <c r="L25" s="202"/>
      <c r="M25" s="202"/>
      <c r="N25" s="202"/>
    </row>
    <row r="26" spans="1:14" s="4" customFormat="1" ht="29">
      <c r="A26" s="194">
        <v>2</v>
      </c>
      <c r="B26" s="126" t="s">
        <v>95</v>
      </c>
      <c r="C26" s="125" t="s">
        <v>83</v>
      </c>
      <c r="D26" s="29">
        <v>1</v>
      </c>
      <c r="E26" s="29"/>
      <c r="F26" s="29">
        <f t="shared" si="0"/>
        <v>0</v>
      </c>
      <c r="G26" s="97"/>
      <c r="H26" s="29">
        <f t="shared" si="1"/>
        <v>0</v>
      </c>
      <c r="I26" s="29"/>
      <c r="J26" s="29">
        <f t="shared" si="2"/>
        <v>0</v>
      </c>
      <c r="K26" s="29">
        <f t="shared" si="3"/>
        <v>0</v>
      </c>
    </row>
    <row r="27" spans="1:14">
      <c r="A27" s="195"/>
      <c r="B27" s="126" t="s">
        <v>126</v>
      </c>
      <c r="C27" s="50" t="s">
        <v>23</v>
      </c>
      <c r="D27" s="29">
        <f>D26</f>
        <v>1</v>
      </c>
      <c r="E27" s="29"/>
      <c r="F27" s="29">
        <f t="shared" si="0"/>
        <v>0</v>
      </c>
      <c r="G27" s="97"/>
      <c r="H27" s="29">
        <f t="shared" si="1"/>
        <v>0</v>
      </c>
      <c r="I27" s="29"/>
      <c r="J27" s="29">
        <f t="shared" si="2"/>
        <v>0</v>
      </c>
      <c r="K27" s="29">
        <f t="shared" si="3"/>
        <v>0</v>
      </c>
    </row>
    <row r="28" spans="1:14">
      <c r="A28" s="204"/>
      <c r="B28" s="126" t="s">
        <v>93</v>
      </c>
      <c r="C28" s="50" t="s">
        <v>23</v>
      </c>
      <c r="D28" s="29">
        <f>D26</f>
        <v>1</v>
      </c>
      <c r="E28" s="29"/>
      <c r="F28" s="29">
        <f t="shared" si="0"/>
        <v>0</v>
      </c>
      <c r="G28" s="97"/>
      <c r="H28" s="29">
        <f t="shared" si="1"/>
        <v>0</v>
      </c>
      <c r="I28" s="29"/>
      <c r="J28" s="29">
        <f t="shared" si="2"/>
        <v>0</v>
      </c>
      <c r="K28" s="29">
        <f t="shared" si="3"/>
        <v>0</v>
      </c>
    </row>
    <row r="29" spans="1:14" s="2" customFormat="1" ht="15" customHeight="1">
      <c r="A29" s="6">
        <v>3</v>
      </c>
      <c r="B29" s="123" t="s">
        <v>88</v>
      </c>
      <c r="C29" s="50" t="s">
        <v>83</v>
      </c>
      <c r="D29" s="29">
        <v>6</v>
      </c>
      <c r="E29" s="53"/>
      <c r="F29" s="29">
        <f t="shared" si="0"/>
        <v>0</v>
      </c>
      <c r="G29" s="96"/>
      <c r="H29" s="29">
        <f t="shared" si="1"/>
        <v>0</v>
      </c>
      <c r="I29" s="53"/>
      <c r="J29" s="29">
        <f t="shared" si="2"/>
        <v>0</v>
      </c>
      <c r="K29" s="29">
        <f t="shared" si="3"/>
        <v>0</v>
      </c>
    </row>
    <row r="30" spans="1:14" s="4" customFormat="1">
      <c r="A30" s="194">
        <v>5</v>
      </c>
      <c r="B30" s="126" t="s">
        <v>87</v>
      </c>
      <c r="C30" s="50" t="s">
        <v>83</v>
      </c>
      <c r="D30" s="29">
        <v>10</v>
      </c>
      <c r="E30" s="29"/>
      <c r="F30" s="29">
        <f t="shared" si="0"/>
        <v>0</v>
      </c>
      <c r="G30" s="97"/>
      <c r="H30" s="29">
        <f t="shared" si="1"/>
        <v>0</v>
      </c>
      <c r="I30" s="29"/>
      <c r="J30" s="29">
        <f t="shared" si="2"/>
        <v>0</v>
      </c>
      <c r="K30" s="29">
        <f t="shared" si="3"/>
        <v>0</v>
      </c>
    </row>
    <row r="31" spans="1:14">
      <c r="A31" s="195"/>
      <c r="B31" s="127" t="s">
        <v>94</v>
      </c>
      <c r="C31" s="25" t="s">
        <v>23</v>
      </c>
      <c r="D31" s="97">
        <v>10</v>
      </c>
      <c r="E31" s="29"/>
      <c r="F31" s="29">
        <f t="shared" si="0"/>
        <v>0</v>
      </c>
      <c r="G31" s="97"/>
      <c r="H31" s="29">
        <f t="shared" si="1"/>
        <v>0</v>
      </c>
      <c r="I31" s="29"/>
      <c r="J31" s="29">
        <f t="shared" si="2"/>
        <v>0</v>
      </c>
      <c r="K31" s="29">
        <f t="shared" si="3"/>
        <v>0</v>
      </c>
    </row>
    <row r="32" spans="1:14">
      <c r="A32" s="204"/>
      <c r="B32" s="126" t="s">
        <v>92</v>
      </c>
      <c r="C32" s="6" t="s">
        <v>23</v>
      </c>
      <c r="D32" s="29">
        <v>10</v>
      </c>
      <c r="E32" s="29"/>
      <c r="F32" s="29">
        <f t="shared" si="0"/>
        <v>0</v>
      </c>
      <c r="G32" s="97"/>
      <c r="H32" s="29">
        <f t="shared" si="1"/>
        <v>0</v>
      </c>
      <c r="I32" s="29"/>
      <c r="J32" s="29">
        <f t="shared" si="2"/>
        <v>0</v>
      </c>
      <c r="K32" s="29">
        <f t="shared" si="3"/>
        <v>0</v>
      </c>
    </row>
    <row r="33" spans="1:12" s="4" customFormat="1" ht="42.75" customHeight="1">
      <c r="A33" s="194">
        <v>6</v>
      </c>
      <c r="B33" s="126" t="s">
        <v>96</v>
      </c>
      <c r="C33" s="50" t="s">
        <v>83</v>
      </c>
      <c r="D33" s="29">
        <v>1</v>
      </c>
      <c r="E33" s="29"/>
      <c r="F33" s="29">
        <f t="shared" si="0"/>
        <v>0</v>
      </c>
      <c r="G33" s="97"/>
      <c r="H33" s="29">
        <f t="shared" si="1"/>
        <v>0</v>
      </c>
      <c r="I33" s="29"/>
      <c r="J33" s="29">
        <f t="shared" si="2"/>
        <v>0</v>
      </c>
      <c r="K33" s="29">
        <f t="shared" si="3"/>
        <v>0</v>
      </c>
    </row>
    <row r="34" spans="1:12">
      <c r="A34" s="195"/>
      <c r="B34" s="127" t="s">
        <v>94</v>
      </c>
      <c r="C34" s="25" t="s">
        <v>23</v>
      </c>
      <c r="D34" s="97">
        <v>1</v>
      </c>
      <c r="E34" s="29"/>
      <c r="F34" s="29">
        <f t="shared" si="0"/>
        <v>0</v>
      </c>
      <c r="G34" s="97"/>
      <c r="H34" s="29">
        <f t="shared" si="1"/>
        <v>0</v>
      </c>
      <c r="I34" s="29"/>
      <c r="J34" s="29">
        <f t="shared" si="2"/>
        <v>0</v>
      </c>
      <c r="K34" s="29">
        <f t="shared" si="3"/>
        <v>0</v>
      </c>
      <c r="L34" s="4"/>
    </row>
    <row r="35" spans="1:12">
      <c r="A35" s="204"/>
      <c r="B35" s="126" t="s">
        <v>92</v>
      </c>
      <c r="C35" s="6" t="s">
        <v>23</v>
      </c>
      <c r="D35" s="29">
        <v>1</v>
      </c>
      <c r="E35" s="29"/>
      <c r="F35" s="29">
        <f t="shared" si="0"/>
        <v>0</v>
      </c>
      <c r="G35" s="97"/>
      <c r="H35" s="29">
        <f t="shared" si="1"/>
        <v>0</v>
      </c>
      <c r="I35" s="29"/>
      <c r="J35" s="29">
        <f t="shared" si="2"/>
        <v>0</v>
      </c>
      <c r="K35" s="29">
        <f t="shared" si="3"/>
        <v>0</v>
      </c>
      <c r="L35" s="4"/>
    </row>
    <row r="36" spans="1:12" s="4" customFormat="1">
      <c r="A36" s="50">
        <v>7</v>
      </c>
      <c r="B36" s="126" t="s">
        <v>85</v>
      </c>
      <c r="C36" s="6" t="s">
        <v>23</v>
      </c>
      <c r="D36" s="29">
        <v>10</v>
      </c>
      <c r="E36" s="29"/>
      <c r="F36" s="29">
        <f t="shared" si="0"/>
        <v>0</v>
      </c>
      <c r="G36" s="97"/>
      <c r="H36" s="29">
        <f t="shared" si="1"/>
        <v>0</v>
      </c>
      <c r="I36" s="29"/>
      <c r="J36" s="29">
        <f t="shared" si="2"/>
        <v>0</v>
      </c>
      <c r="K36" s="29">
        <f t="shared" si="3"/>
        <v>0</v>
      </c>
    </row>
    <row r="37" spans="1:12" s="4" customFormat="1" ht="29">
      <c r="A37" s="50">
        <v>8</v>
      </c>
      <c r="B37" s="126" t="s">
        <v>91</v>
      </c>
      <c r="C37" s="6" t="s">
        <v>23</v>
      </c>
      <c r="D37" s="29">
        <v>1</v>
      </c>
      <c r="E37" s="29"/>
      <c r="F37" s="29">
        <f t="shared" si="0"/>
        <v>0</v>
      </c>
      <c r="G37" s="97"/>
      <c r="H37" s="29">
        <f t="shared" si="1"/>
        <v>0</v>
      </c>
      <c r="I37" s="29"/>
      <c r="J37" s="29">
        <f t="shared" si="2"/>
        <v>0</v>
      </c>
      <c r="K37" s="29">
        <f t="shared" si="3"/>
        <v>0</v>
      </c>
    </row>
    <row r="38" spans="1:12" s="4" customFormat="1">
      <c r="A38" s="194">
        <v>9</v>
      </c>
      <c r="B38" s="126" t="s">
        <v>158</v>
      </c>
      <c r="C38" s="29"/>
      <c r="D38" s="29"/>
      <c r="E38" s="29"/>
      <c r="F38" s="29">
        <f t="shared" si="0"/>
        <v>0</v>
      </c>
      <c r="G38" s="97"/>
      <c r="H38" s="29">
        <f t="shared" si="1"/>
        <v>0</v>
      </c>
      <c r="I38" s="29"/>
      <c r="J38" s="29">
        <f t="shared" si="2"/>
        <v>0</v>
      </c>
      <c r="K38" s="29">
        <f t="shared" si="3"/>
        <v>0</v>
      </c>
    </row>
    <row r="39" spans="1:12" ht="19.5" customHeight="1">
      <c r="A39" s="195"/>
      <c r="B39" s="51" t="s">
        <v>128</v>
      </c>
      <c r="C39" s="6" t="s">
        <v>23</v>
      </c>
      <c r="D39" s="29">
        <v>4</v>
      </c>
      <c r="E39" s="29"/>
      <c r="F39" s="29">
        <f t="shared" si="0"/>
        <v>0</v>
      </c>
      <c r="G39" s="97"/>
      <c r="H39" s="29">
        <f t="shared" si="1"/>
        <v>0</v>
      </c>
      <c r="I39" s="29"/>
      <c r="J39" s="29">
        <f t="shared" si="2"/>
        <v>0</v>
      </c>
      <c r="K39" s="29">
        <f t="shared" si="3"/>
        <v>0</v>
      </c>
    </row>
    <row r="40" spans="1:12" ht="19.5" customHeight="1">
      <c r="A40" s="195"/>
      <c r="B40" s="51" t="s">
        <v>86</v>
      </c>
      <c r="C40" s="6" t="s">
        <v>23</v>
      </c>
      <c r="D40" s="29">
        <f>D38</f>
        <v>0</v>
      </c>
      <c r="E40" s="29"/>
      <c r="F40" s="29">
        <f t="shared" si="0"/>
        <v>0</v>
      </c>
      <c r="G40" s="97"/>
      <c r="H40" s="29">
        <f t="shared" si="1"/>
        <v>0</v>
      </c>
      <c r="I40" s="29"/>
      <c r="J40" s="29">
        <f t="shared" si="2"/>
        <v>0</v>
      </c>
      <c r="K40" s="29">
        <f t="shared" si="3"/>
        <v>0</v>
      </c>
    </row>
    <row r="41" spans="1:12" ht="19.5" customHeight="1">
      <c r="A41" s="204"/>
      <c r="B41" s="51" t="s">
        <v>129</v>
      </c>
      <c r="C41" s="6" t="s">
        <v>23</v>
      </c>
      <c r="D41" s="29">
        <f>D38</f>
        <v>0</v>
      </c>
      <c r="E41" s="29"/>
      <c r="F41" s="29">
        <f t="shared" si="0"/>
        <v>0</v>
      </c>
      <c r="G41" s="97"/>
      <c r="H41" s="29">
        <f t="shared" si="1"/>
        <v>0</v>
      </c>
      <c r="I41" s="29"/>
      <c r="J41" s="29">
        <f t="shared" si="2"/>
        <v>0</v>
      </c>
      <c r="K41" s="29">
        <f t="shared" si="3"/>
        <v>0</v>
      </c>
    </row>
    <row r="42" spans="1:12" s="4" customFormat="1">
      <c r="A42" s="50">
        <v>10</v>
      </c>
      <c r="B42" s="128" t="s">
        <v>124</v>
      </c>
      <c r="C42" s="50" t="s">
        <v>83</v>
      </c>
      <c r="D42" s="97">
        <v>4</v>
      </c>
      <c r="E42" s="29"/>
      <c r="F42" s="29">
        <f t="shared" si="0"/>
        <v>0</v>
      </c>
      <c r="G42" s="97"/>
      <c r="H42" s="29">
        <f t="shared" si="1"/>
        <v>0</v>
      </c>
      <c r="I42" s="29"/>
      <c r="J42" s="29">
        <f t="shared" si="2"/>
        <v>0</v>
      </c>
      <c r="K42" s="29">
        <f t="shared" si="3"/>
        <v>0</v>
      </c>
    </row>
    <row r="43" spans="1:12" s="4" customFormat="1">
      <c r="A43" s="50">
        <v>11</v>
      </c>
      <c r="B43" s="169" t="s">
        <v>97</v>
      </c>
      <c r="C43" s="14"/>
      <c r="D43" s="29"/>
      <c r="E43" s="29"/>
      <c r="F43" s="29">
        <f t="shared" si="0"/>
        <v>0</v>
      </c>
      <c r="G43" s="97"/>
      <c r="H43" s="29">
        <f t="shared" si="1"/>
        <v>0</v>
      </c>
      <c r="I43" s="29"/>
      <c r="J43" s="29">
        <f t="shared" si="2"/>
        <v>0</v>
      </c>
      <c r="K43" s="29">
        <f t="shared" si="3"/>
        <v>0</v>
      </c>
    </row>
    <row r="44" spans="1:12">
      <c r="A44" s="70">
        <v>11.1</v>
      </c>
      <c r="B44" s="123" t="s">
        <v>89</v>
      </c>
      <c r="C44" s="6" t="s">
        <v>23</v>
      </c>
      <c r="D44" s="29">
        <v>4</v>
      </c>
      <c r="E44" s="14"/>
      <c r="F44" s="29">
        <f t="shared" si="0"/>
        <v>0</v>
      </c>
      <c r="G44" s="24"/>
      <c r="H44" s="29">
        <f t="shared" si="1"/>
        <v>0</v>
      </c>
      <c r="I44" s="15"/>
      <c r="J44" s="29">
        <f t="shared" si="2"/>
        <v>0</v>
      </c>
      <c r="K44" s="29">
        <f t="shared" si="3"/>
        <v>0</v>
      </c>
    </row>
    <row r="45" spans="1:12">
      <c r="A45" s="50">
        <v>11.2</v>
      </c>
      <c r="B45" s="123" t="s">
        <v>136</v>
      </c>
      <c r="C45" s="6" t="s">
        <v>23</v>
      </c>
      <c r="D45" s="29">
        <v>1</v>
      </c>
      <c r="E45" s="14"/>
      <c r="F45" s="29">
        <f t="shared" si="0"/>
        <v>0</v>
      </c>
      <c r="G45" s="24"/>
      <c r="H45" s="29">
        <f t="shared" si="1"/>
        <v>0</v>
      </c>
      <c r="I45" s="15"/>
      <c r="J45" s="29">
        <f t="shared" si="2"/>
        <v>0</v>
      </c>
      <c r="K45" s="29">
        <f t="shared" si="3"/>
        <v>0</v>
      </c>
    </row>
    <row r="46" spans="1:12">
      <c r="A46" s="50">
        <v>11.3</v>
      </c>
      <c r="B46" s="126" t="s">
        <v>98</v>
      </c>
      <c r="C46" s="6" t="s">
        <v>23</v>
      </c>
      <c r="D46" s="29">
        <v>1</v>
      </c>
      <c r="E46" s="14"/>
      <c r="F46" s="29">
        <f t="shared" si="0"/>
        <v>0</v>
      </c>
      <c r="G46" s="24"/>
      <c r="H46" s="29">
        <f t="shared" si="1"/>
        <v>0</v>
      </c>
      <c r="I46" s="15"/>
      <c r="J46" s="29">
        <f t="shared" si="2"/>
        <v>0</v>
      </c>
      <c r="K46" s="29">
        <f t="shared" si="3"/>
        <v>0</v>
      </c>
    </row>
    <row r="47" spans="1:12">
      <c r="A47" s="50">
        <v>11.4</v>
      </c>
      <c r="B47" s="126" t="s">
        <v>99</v>
      </c>
      <c r="C47" s="6" t="s">
        <v>23</v>
      </c>
      <c r="D47" s="29">
        <v>1</v>
      </c>
      <c r="E47" s="14"/>
      <c r="F47" s="29">
        <f t="shared" si="0"/>
        <v>0</v>
      </c>
      <c r="G47" s="24"/>
      <c r="H47" s="29">
        <f t="shared" si="1"/>
        <v>0</v>
      </c>
      <c r="I47" s="15"/>
      <c r="J47" s="29">
        <f t="shared" si="2"/>
        <v>0</v>
      </c>
      <c r="K47" s="29">
        <f t="shared" si="3"/>
        <v>0</v>
      </c>
    </row>
    <row r="48" spans="1:12">
      <c r="A48" s="50">
        <v>11.5</v>
      </c>
      <c r="B48" s="126" t="s">
        <v>100</v>
      </c>
      <c r="C48" s="6" t="s">
        <v>23</v>
      </c>
      <c r="D48" s="29">
        <v>2</v>
      </c>
      <c r="E48" s="14"/>
      <c r="F48" s="29">
        <f t="shared" si="0"/>
        <v>0</v>
      </c>
      <c r="G48" s="24"/>
      <c r="H48" s="29">
        <f t="shared" si="1"/>
        <v>0</v>
      </c>
      <c r="I48" s="15"/>
      <c r="J48" s="29">
        <f t="shared" si="2"/>
        <v>0</v>
      </c>
      <c r="K48" s="29">
        <f t="shared" si="3"/>
        <v>0</v>
      </c>
    </row>
    <row r="49" spans="1:11">
      <c r="A49" s="50">
        <v>11.6</v>
      </c>
      <c r="B49" s="126" t="s">
        <v>101</v>
      </c>
      <c r="C49" s="6" t="s">
        <v>23</v>
      </c>
      <c r="D49" s="29">
        <v>1</v>
      </c>
      <c r="E49" s="14"/>
      <c r="F49" s="29">
        <f t="shared" si="0"/>
        <v>0</v>
      </c>
      <c r="G49" s="24"/>
      <c r="H49" s="29">
        <f t="shared" si="1"/>
        <v>0</v>
      </c>
      <c r="I49" s="15"/>
      <c r="J49" s="29">
        <f t="shared" si="2"/>
        <v>0</v>
      </c>
      <c r="K49" s="29">
        <f t="shared" si="3"/>
        <v>0</v>
      </c>
    </row>
    <row r="50" spans="1:11">
      <c r="A50" s="50">
        <v>11.7</v>
      </c>
      <c r="B50" s="126" t="s">
        <v>102</v>
      </c>
      <c r="C50" s="6" t="s">
        <v>23</v>
      </c>
      <c r="D50" s="29">
        <v>14</v>
      </c>
      <c r="E50" s="14"/>
      <c r="F50" s="29">
        <f t="shared" si="0"/>
        <v>0</v>
      </c>
      <c r="G50" s="24"/>
      <c r="H50" s="29">
        <f t="shared" si="1"/>
        <v>0</v>
      </c>
      <c r="I50" s="15"/>
      <c r="J50" s="29">
        <f t="shared" si="2"/>
        <v>0</v>
      </c>
      <c r="K50" s="29">
        <f t="shared" si="3"/>
        <v>0</v>
      </c>
    </row>
    <row r="51" spans="1:11">
      <c r="A51" s="50">
        <v>11.8</v>
      </c>
      <c r="B51" s="126" t="s">
        <v>103</v>
      </c>
      <c r="C51" s="6" t="s">
        <v>23</v>
      </c>
      <c r="D51" s="29">
        <v>9</v>
      </c>
      <c r="E51" s="14"/>
      <c r="F51" s="29">
        <f t="shared" si="0"/>
        <v>0</v>
      </c>
      <c r="G51" s="24"/>
      <c r="H51" s="29">
        <f t="shared" si="1"/>
        <v>0</v>
      </c>
      <c r="I51" s="15"/>
      <c r="J51" s="29">
        <f t="shared" si="2"/>
        <v>0</v>
      </c>
      <c r="K51" s="29">
        <f t="shared" si="3"/>
        <v>0</v>
      </c>
    </row>
    <row r="52" spans="1:11">
      <c r="A52" s="70">
        <v>11.9</v>
      </c>
      <c r="B52" s="126" t="s">
        <v>104</v>
      </c>
      <c r="C52" s="6" t="s">
        <v>23</v>
      </c>
      <c r="D52" s="29">
        <v>15</v>
      </c>
      <c r="E52" s="14"/>
      <c r="F52" s="29">
        <f t="shared" si="0"/>
        <v>0</v>
      </c>
      <c r="G52" s="24"/>
      <c r="H52" s="29">
        <f t="shared" si="1"/>
        <v>0</v>
      </c>
      <c r="I52" s="15"/>
      <c r="J52" s="29">
        <f t="shared" si="2"/>
        <v>0</v>
      </c>
      <c r="K52" s="29">
        <f t="shared" si="3"/>
        <v>0</v>
      </c>
    </row>
    <row r="53" spans="1:11" ht="20.25" customHeight="1">
      <c r="A53" s="56">
        <v>11.1</v>
      </c>
      <c r="B53" s="126" t="s">
        <v>105</v>
      </c>
      <c r="C53" s="6" t="s">
        <v>23</v>
      </c>
      <c r="D53" s="29">
        <v>1</v>
      </c>
      <c r="E53" s="14"/>
      <c r="F53" s="29">
        <f t="shared" si="0"/>
        <v>0</v>
      </c>
      <c r="G53" s="24"/>
      <c r="H53" s="29">
        <f t="shared" si="1"/>
        <v>0</v>
      </c>
      <c r="I53" s="15"/>
      <c r="J53" s="29">
        <f t="shared" si="2"/>
        <v>0</v>
      </c>
      <c r="K53" s="29">
        <f t="shared" si="3"/>
        <v>0</v>
      </c>
    </row>
    <row r="54" spans="1:11">
      <c r="A54" s="56">
        <v>11.11</v>
      </c>
      <c r="B54" s="126" t="s">
        <v>106</v>
      </c>
      <c r="C54" s="6" t="s">
        <v>23</v>
      </c>
      <c r="D54" s="29">
        <v>10</v>
      </c>
      <c r="E54" s="14"/>
      <c r="F54" s="29">
        <f t="shared" si="0"/>
        <v>0</v>
      </c>
      <c r="G54" s="24"/>
      <c r="H54" s="29">
        <f t="shared" si="1"/>
        <v>0</v>
      </c>
      <c r="I54" s="15"/>
      <c r="J54" s="29">
        <f t="shared" si="2"/>
        <v>0</v>
      </c>
      <c r="K54" s="29">
        <f t="shared" si="3"/>
        <v>0</v>
      </c>
    </row>
    <row r="55" spans="1:11">
      <c r="A55" s="42">
        <v>11.12</v>
      </c>
      <c r="B55" s="123" t="s">
        <v>109</v>
      </c>
      <c r="C55" s="6" t="s">
        <v>23</v>
      </c>
      <c r="D55" s="29">
        <v>15</v>
      </c>
      <c r="E55" s="14"/>
      <c r="F55" s="29">
        <f t="shared" si="0"/>
        <v>0</v>
      </c>
      <c r="G55" s="24"/>
      <c r="H55" s="29">
        <f t="shared" si="1"/>
        <v>0</v>
      </c>
      <c r="I55" s="15"/>
      <c r="J55" s="29">
        <f t="shared" si="2"/>
        <v>0</v>
      </c>
      <c r="K55" s="29">
        <f t="shared" si="3"/>
        <v>0</v>
      </c>
    </row>
    <row r="56" spans="1:11">
      <c r="A56" s="42">
        <v>11.13</v>
      </c>
      <c r="B56" s="123" t="s">
        <v>107</v>
      </c>
      <c r="C56" s="6" t="s">
        <v>23</v>
      </c>
      <c r="D56" s="29">
        <v>15</v>
      </c>
      <c r="E56" s="14"/>
      <c r="F56" s="29">
        <f t="shared" si="0"/>
        <v>0</v>
      </c>
      <c r="G56" s="24"/>
      <c r="H56" s="29">
        <f t="shared" si="1"/>
        <v>0</v>
      </c>
      <c r="I56" s="15"/>
      <c r="J56" s="29">
        <f t="shared" si="2"/>
        <v>0</v>
      </c>
      <c r="K56" s="29">
        <f t="shared" si="3"/>
        <v>0</v>
      </c>
    </row>
    <row r="57" spans="1:11">
      <c r="A57" s="42">
        <v>11.14</v>
      </c>
      <c r="B57" s="123" t="s">
        <v>108</v>
      </c>
      <c r="C57" s="6" t="s">
        <v>23</v>
      </c>
      <c r="D57" s="29">
        <v>4</v>
      </c>
      <c r="E57" s="14"/>
      <c r="F57" s="29">
        <f t="shared" si="0"/>
        <v>0</v>
      </c>
      <c r="G57" s="24"/>
      <c r="H57" s="29">
        <f t="shared" si="1"/>
        <v>0</v>
      </c>
      <c r="I57" s="15"/>
      <c r="J57" s="29">
        <f t="shared" si="2"/>
        <v>0</v>
      </c>
      <c r="K57" s="29">
        <f t="shared" si="3"/>
        <v>0</v>
      </c>
    </row>
    <row r="58" spans="1:11">
      <c r="A58" s="42"/>
      <c r="B58" s="129" t="s">
        <v>144</v>
      </c>
      <c r="C58" s="6" t="s">
        <v>23</v>
      </c>
      <c r="D58" s="29">
        <v>2</v>
      </c>
      <c r="E58" s="14"/>
      <c r="F58" s="29">
        <f t="shared" si="0"/>
        <v>0</v>
      </c>
      <c r="G58" s="24"/>
      <c r="H58" s="29">
        <f t="shared" si="1"/>
        <v>0</v>
      </c>
      <c r="I58" s="15"/>
      <c r="J58" s="29">
        <f t="shared" si="2"/>
        <v>0</v>
      </c>
      <c r="K58" s="29">
        <f t="shared" si="3"/>
        <v>0</v>
      </c>
    </row>
    <row r="59" spans="1:11">
      <c r="A59" s="170"/>
      <c r="B59" s="149" t="s">
        <v>5</v>
      </c>
      <c r="C59" s="171"/>
      <c r="D59" s="172"/>
      <c r="E59" s="173"/>
      <c r="F59" s="148">
        <f>SUM(F10:F58)</f>
        <v>0</v>
      </c>
      <c r="G59" s="174"/>
      <c r="H59" s="148">
        <f>SUM(H10:H58)</f>
        <v>0</v>
      </c>
      <c r="I59" s="172"/>
      <c r="J59" s="148">
        <f>SUM(J10:J58)</f>
        <v>0</v>
      </c>
      <c r="K59" s="148">
        <f>F59+H59+J59</f>
        <v>0</v>
      </c>
    </row>
    <row r="60" spans="1:11">
      <c r="A60" s="16"/>
      <c r="B60" s="26" t="s">
        <v>46</v>
      </c>
      <c r="C60" s="27">
        <v>0</v>
      </c>
      <c r="D60" s="28"/>
      <c r="E60" s="29"/>
      <c r="F60" s="29"/>
      <c r="G60" s="97"/>
      <c r="H60" s="29"/>
      <c r="I60" s="29"/>
      <c r="J60" s="29"/>
      <c r="K60" s="29">
        <f>K59*C60</f>
        <v>0</v>
      </c>
    </row>
    <row r="61" spans="1:11">
      <c r="A61" s="159"/>
      <c r="B61" s="149" t="s">
        <v>5</v>
      </c>
      <c r="C61" s="154"/>
      <c r="D61" s="175"/>
      <c r="E61" s="148"/>
      <c r="F61" s="148"/>
      <c r="G61" s="155"/>
      <c r="H61" s="148"/>
      <c r="I61" s="148"/>
      <c r="J61" s="148"/>
      <c r="K61" s="148">
        <f>K59+K60</f>
        <v>0</v>
      </c>
    </row>
    <row r="62" spans="1:11">
      <c r="A62" s="16"/>
      <c r="B62" s="26" t="s">
        <v>48</v>
      </c>
      <c r="C62" s="27">
        <v>0</v>
      </c>
      <c r="D62" s="28"/>
      <c r="E62" s="29"/>
      <c r="F62" s="29"/>
      <c r="G62" s="97"/>
      <c r="H62" s="29"/>
      <c r="I62" s="29"/>
      <c r="J62" s="29"/>
      <c r="K62" s="29">
        <f>K61*C62</f>
        <v>0</v>
      </c>
    </row>
    <row r="63" spans="1:11">
      <c r="A63" s="159"/>
      <c r="B63" s="149" t="s">
        <v>5</v>
      </c>
      <c r="C63" s="154"/>
      <c r="D63" s="175"/>
      <c r="E63" s="148"/>
      <c r="F63" s="148"/>
      <c r="G63" s="155"/>
      <c r="H63" s="148"/>
      <c r="I63" s="148"/>
      <c r="J63" s="148"/>
      <c r="K63" s="148">
        <f>K61+K62</f>
        <v>0</v>
      </c>
    </row>
    <row r="64" spans="1:11">
      <c r="A64" s="16"/>
      <c r="B64" s="26" t="s">
        <v>49</v>
      </c>
      <c r="C64" s="27">
        <v>0</v>
      </c>
      <c r="D64" s="28"/>
      <c r="E64" s="29"/>
      <c r="F64" s="29"/>
      <c r="G64" s="97"/>
      <c r="H64" s="29"/>
      <c r="I64" s="29"/>
      <c r="J64" s="29"/>
      <c r="K64" s="29">
        <f>K63*C64</f>
        <v>0</v>
      </c>
    </row>
    <row r="65" spans="1:11">
      <c r="A65" s="159"/>
      <c r="B65" s="149" t="s">
        <v>59</v>
      </c>
      <c r="C65" s="154"/>
      <c r="D65" s="175"/>
      <c r="E65" s="148"/>
      <c r="F65" s="148"/>
      <c r="G65" s="155"/>
      <c r="H65" s="148"/>
      <c r="I65" s="148"/>
      <c r="J65" s="148"/>
      <c r="K65" s="148">
        <f>K63+K64</f>
        <v>0</v>
      </c>
    </row>
  </sheetData>
  <mergeCells count="18">
    <mergeCell ref="A22:A25"/>
    <mergeCell ref="A26:A28"/>
    <mergeCell ref="A30:A32"/>
    <mergeCell ref="A33:A35"/>
    <mergeCell ref="A38:A41"/>
    <mergeCell ref="A5:A8"/>
    <mergeCell ref="C5:C8"/>
    <mergeCell ref="E5:F6"/>
    <mergeCell ref="D7:D8"/>
    <mergeCell ref="F7:F8"/>
    <mergeCell ref="L25:N25"/>
    <mergeCell ref="C3:E3"/>
    <mergeCell ref="G5:H6"/>
    <mergeCell ref="I5:J5"/>
    <mergeCell ref="K5:K8"/>
    <mergeCell ref="I6:J6"/>
    <mergeCell ref="H7:H8"/>
    <mergeCell ref="J7:J8"/>
  </mergeCells>
  <phoneticPr fontId="15" type="noConversion"/>
  <pageMargins left="0" right="0" top="0.5" bottom="0.5" header="0.3" footer="0.3"/>
  <pageSetup paperSize="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9"/>
  <sheetViews>
    <sheetView tabSelected="1" zoomScaleNormal="100" workbookViewId="0">
      <pane ySplit="9" topLeftCell="A19" activePane="bottomLeft" state="frozen"/>
      <selection pane="bottomLeft" activeCell="M27" sqref="M27"/>
    </sheetView>
  </sheetViews>
  <sheetFormatPr defaultRowHeight="12.5"/>
  <cols>
    <col min="1" max="1" width="3.26953125" style="107" customWidth="1"/>
    <col min="2" max="2" width="42.26953125" customWidth="1"/>
    <col min="3" max="3" width="9.1796875" style="7"/>
    <col min="4" max="4" width="9.1796875" style="8"/>
    <col min="5" max="5" width="9.81640625" style="8" bestFit="1" customWidth="1"/>
    <col min="6" max="9" width="9.1796875" style="8"/>
    <col min="10" max="10" width="11.81640625" style="8" customWidth="1"/>
    <col min="11" max="11" width="9.1796875" style="8"/>
  </cols>
  <sheetData>
    <row r="1" spans="1:12" ht="17">
      <c r="A1" s="98"/>
      <c r="B1" s="7"/>
      <c r="C1" s="98"/>
      <c r="D1" s="106" t="s">
        <v>12</v>
      </c>
      <c r="E1" s="18"/>
      <c r="L1" s="85"/>
    </row>
    <row r="2" spans="1:12" ht="14.5">
      <c r="A2" s="98"/>
      <c r="C2" s="180" t="s">
        <v>77</v>
      </c>
      <c r="D2" s="180"/>
      <c r="E2" s="180"/>
    </row>
    <row r="3" spans="1:12" ht="14.5">
      <c r="A3" s="98"/>
      <c r="C3" s="180" t="s">
        <v>76</v>
      </c>
      <c r="D3" s="180"/>
      <c r="E3" s="180"/>
    </row>
    <row r="4" spans="1:12" ht="14.5">
      <c r="A4" s="98"/>
      <c r="B4" s="2"/>
      <c r="E4" s="18"/>
      <c r="H4" s="55" t="s">
        <v>90</v>
      </c>
      <c r="K4" s="29">
        <f>K29</f>
        <v>0</v>
      </c>
    </row>
    <row r="5" spans="1:12" ht="14.5">
      <c r="A5" s="196" t="s">
        <v>0</v>
      </c>
      <c r="B5" s="136"/>
      <c r="C5" s="199" t="s">
        <v>2</v>
      </c>
      <c r="D5" s="137"/>
      <c r="E5" s="181" t="s">
        <v>3</v>
      </c>
      <c r="F5" s="182"/>
      <c r="G5" s="181" t="s">
        <v>4</v>
      </c>
      <c r="H5" s="182"/>
      <c r="I5" s="185" t="s">
        <v>1</v>
      </c>
      <c r="J5" s="186"/>
      <c r="K5" s="187" t="s">
        <v>5</v>
      </c>
    </row>
    <row r="6" spans="1:12" ht="14.5">
      <c r="A6" s="197"/>
      <c r="B6" s="138" t="s">
        <v>6</v>
      </c>
      <c r="C6" s="200"/>
      <c r="D6" s="139"/>
      <c r="E6" s="183"/>
      <c r="F6" s="184"/>
      <c r="G6" s="183"/>
      <c r="H6" s="184"/>
      <c r="I6" s="190" t="s">
        <v>7</v>
      </c>
      <c r="J6" s="191"/>
      <c r="K6" s="188"/>
    </row>
    <row r="7" spans="1:12" ht="14.5">
      <c r="A7" s="197"/>
      <c r="B7" s="140" t="s">
        <v>8</v>
      </c>
      <c r="C7" s="200"/>
      <c r="D7" s="187" t="s">
        <v>9</v>
      </c>
      <c r="E7" s="141" t="s">
        <v>10</v>
      </c>
      <c r="F7" s="187" t="s">
        <v>9</v>
      </c>
      <c r="G7" s="142" t="s">
        <v>10</v>
      </c>
      <c r="H7" s="187" t="s">
        <v>9</v>
      </c>
      <c r="I7" s="142" t="s">
        <v>10</v>
      </c>
      <c r="J7" s="187" t="s">
        <v>9</v>
      </c>
      <c r="K7" s="188"/>
    </row>
    <row r="8" spans="1:12" ht="14.5">
      <c r="A8" s="198"/>
      <c r="B8" s="157"/>
      <c r="C8" s="201"/>
      <c r="D8" s="189"/>
      <c r="E8" s="144" t="s">
        <v>11</v>
      </c>
      <c r="F8" s="189"/>
      <c r="G8" s="145" t="s">
        <v>11</v>
      </c>
      <c r="H8" s="189"/>
      <c r="I8" s="145" t="s">
        <v>11</v>
      </c>
      <c r="J8" s="189"/>
      <c r="K8" s="189"/>
    </row>
    <row r="9" spans="1:12" ht="14.5">
      <c r="A9" s="146">
        <v>1</v>
      </c>
      <c r="B9" s="147">
        <v>2</v>
      </c>
      <c r="C9" s="147">
        <v>3</v>
      </c>
      <c r="D9" s="147">
        <v>4</v>
      </c>
      <c r="E9" s="147">
        <v>5</v>
      </c>
      <c r="F9" s="147">
        <v>6</v>
      </c>
      <c r="G9" s="147">
        <v>7</v>
      </c>
      <c r="H9" s="147">
        <v>8</v>
      </c>
      <c r="I9" s="147">
        <v>9</v>
      </c>
      <c r="J9" s="147">
        <v>10</v>
      </c>
      <c r="K9" s="147">
        <v>11</v>
      </c>
    </row>
    <row r="10" spans="1:12" ht="24.75" customHeight="1">
      <c r="A10" s="5">
        <v>1</v>
      </c>
      <c r="B10" s="58" t="s">
        <v>110</v>
      </c>
      <c r="C10" s="6" t="s">
        <v>23</v>
      </c>
      <c r="D10" s="29">
        <v>24</v>
      </c>
      <c r="E10" s="14"/>
      <c r="F10" s="14">
        <f>D10*E10</f>
        <v>0</v>
      </c>
      <c r="G10" s="14"/>
      <c r="H10" s="14">
        <f>D10*G10</f>
        <v>0</v>
      </c>
      <c r="I10" s="14"/>
      <c r="J10" s="14">
        <f>D10*I10</f>
        <v>0</v>
      </c>
      <c r="K10" s="14">
        <f>F10+H10+J10</f>
        <v>0</v>
      </c>
    </row>
    <row r="11" spans="1:12" ht="26">
      <c r="A11" s="5">
        <v>2</v>
      </c>
      <c r="B11" s="59" t="s">
        <v>111</v>
      </c>
      <c r="C11" s="6" t="s">
        <v>23</v>
      </c>
      <c r="D11" s="29">
        <v>22</v>
      </c>
      <c r="E11" s="14"/>
      <c r="F11" s="14">
        <f t="shared" ref="F11:F22" si="0">D11*E11</f>
        <v>0</v>
      </c>
      <c r="G11" s="14"/>
      <c r="H11" s="14">
        <f t="shared" ref="H11:H22" si="1">D11*G11</f>
        <v>0</v>
      </c>
      <c r="I11" s="14"/>
      <c r="J11" s="14">
        <f t="shared" ref="J11:J22" si="2">D11*I11</f>
        <v>0</v>
      </c>
      <c r="K11" s="14">
        <f t="shared" ref="K11:K22" si="3">F11+H11+J11</f>
        <v>0</v>
      </c>
    </row>
    <row r="12" spans="1:12" ht="39">
      <c r="A12" s="5">
        <v>3</v>
      </c>
      <c r="B12" s="59" t="s">
        <v>159</v>
      </c>
      <c r="C12" s="6" t="s">
        <v>23</v>
      </c>
      <c r="D12" s="29">
        <v>5</v>
      </c>
      <c r="E12" s="14"/>
      <c r="F12" s="14">
        <f t="shared" si="0"/>
        <v>0</v>
      </c>
      <c r="G12" s="14"/>
      <c r="H12" s="14">
        <f t="shared" si="1"/>
        <v>0</v>
      </c>
      <c r="I12" s="14"/>
      <c r="J12" s="14">
        <f t="shared" si="2"/>
        <v>0</v>
      </c>
      <c r="K12" s="14">
        <f t="shared" si="3"/>
        <v>0</v>
      </c>
    </row>
    <row r="13" spans="1:12" ht="26">
      <c r="A13" s="5">
        <v>4</v>
      </c>
      <c r="B13" s="59" t="s">
        <v>112</v>
      </c>
      <c r="C13" s="6" t="s">
        <v>23</v>
      </c>
      <c r="D13" s="29">
        <v>16</v>
      </c>
      <c r="E13" s="14"/>
      <c r="F13" s="14">
        <f t="shared" si="0"/>
        <v>0</v>
      </c>
      <c r="G13" s="14"/>
      <c r="H13" s="14">
        <f t="shared" si="1"/>
        <v>0</v>
      </c>
      <c r="I13" s="14"/>
      <c r="J13" s="14">
        <f t="shared" si="2"/>
        <v>0</v>
      </c>
      <c r="K13" s="14">
        <f t="shared" si="3"/>
        <v>0</v>
      </c>
    </row>
    <row r="14" spans="1:12" ht="26">
      <c r="A14" s="5">
        <v>5</v>
      </c>
      <c r="B14" s="59" t="s">
        <v>114</v>
      </c>
      <c r="C14" s="5" t="s">
        <v>15</v>
      </c>
      <c r="D14" s="29">
        <v>100</v>
      </c>
      <c r="E14" s="15"/>
      <c r="F14" s="14">
        <f t="shared" si="0"/>
        <v>0</v>
      </c>
      <c r="G14" s="15"/>
      <c r="H14" s="14">
        <f t="shared" si="1"/>
        <v>0</v>
      </c>
      <c r="I14" s="15"/>
      <c r="J14" s="14">
        <f t="shared" si="2"/>
        <v>0</v>
      </c>
      <c r="K14" s="14">
        <f t="shared" si="3"/>
        <v>0</v>
      </c>
    </row>
    <row r="15" spans="1:12" ht="14.5">
      <c r="A15" s="5">
        <v>6</v>
      </c>
      <c r="B15" s="58" t="s">
        <v>113</v>
      </c>
      <c r="C15" s="5" t="s">
        <v>83</v>
      </c>
      <c r="D15" s="29">
        <v>4</v>
      </c>
      <c r="E15" s="65"/>
      <c r="F15" s="14">
        <f t="shared" si="0"/>
        <v>0</v>
      </c>
      <c r="G15" s="65"/>
      <c r="H15" s="14">
        <f t="shared" si="1"/>
        <v>0</v>
      </c>
      <c r="I15" s="65"/>
      <c r="J15" s="14">
        <f t="shared" si="2"/>
        <v>0</v>
      </c>
      <c r="K15" s="14">
        <f t="shared" si="3"/>
        <v>0</v>
      </c>
    </row>
    <row r="16" spans="1:12" ht="14.5">
      <c r="A16" s="5">
        <v>7</v>
      </c>
      <c r="B16" s="58" t="s">
        <v>115</v>
      </c>
      <c r="C16" s="5" t="s">
        <v>83</v>
      </c>
      <c r="D16" s="29">
        <v>4</v>
      </c>
      <c r="E16" s="65"/>
      <c r="F16" s="14">
        <f t="shared" si="0"/>
        <v>0</v>
      </c>
      <c r="G16" s="65"/>
      <c r="H16" s="14">
        <f t="shared" si="1"/>
        <v>0</v>
      </c>
      <c r="I16" s="65"/>
      <c r="J16" s="14">
        <f t="shared" si="2"/>
        <v>0</v>
      </c>
      <c r="K16" s="14">
        <f t="shared" si="3"/>
        <v>0</v>
      </c>
    </row>
    <row r="17" spans="1:13" ht="26">
      <c r="A17" s="5">
        <v>8</v>
      </c>
      <c r="B17" s="59" t="s">
        <v>116</v>
      </c>
      <c r="C17" s="6" t="s">
        <v>23</v>
      </c>
      <c r="D17" s="118">
        <v>19</v>
      </c>
      <c r="E17" s="15"/>
      <c r="F17" s="14">
        <f t="shared" si="0"/>
        <v>0</v>
      </c>
      <c r="G17" s="15"/>
      <c r="H17" s="14">
        <f t="shared" si="1"/>
        <v>0</v>
      </c>
      <c r="I17" s="15"/>
      <c r="J17" s="14">
        <f t="shared" si="2"/>
        <v>0</v>
      </c>
      <c r="K17" s="14">
        <f t="shared" si="3"/>
        <v>0</v>
      </c>
    </row>
    <row r="18" spans="1:13" ht="29">
      <c r="A18" s="5">
        <v>9</v>
      </c>
      <c r="B18" s="130" t="s">
        <v>117</v>
      </c>
      <c r="C18" s="6" t="s">
        <v>23</v>
      </c>
      <c r="D18" s="29">
        <v>1</v>
      </c>
      <c r="E18" s="14"/>
      <c r="F18" s="14">
        <f t="shared" si="0"/>
        <v>0</v>
      </c>
      <c r="G18" s="14"/>
      <c r="H18" s="14">
        <f t="shared" si="1"/>
        <v>0</v>
      </c>
      <c r="I18" s="14"/>
      <c r="J18" s="14">
        <f t="shared" si="2"/>
        <v>0</v>
      </c>
      <c r="K18" s="14">
        <f t="shared" si="3"/>
        <v>0</v>
      </c>
    </row>
    <row r="19" spans="1:13" s="62" customFormat="1" ht="14.5">
      <c r="A19" s="6">
        <v>10</v>
      </c>
      <c r="B19" s="131" t="s">
        <v>118</v>
      </c>
      <c r="C19" s="133" t="s">
        <v>23</v>
      </c>
      <c r="D19" s="134">
        <v>10</v>
      </c>
      <c r="E19" s="66"/>
      <c r="F19" s="14">
        <f t="shared" si="0"/>
        <v>0</v>
      </c>
      <c r="G19" s="66"/>
      <c r="H19" s="14">
        <f t="shared" si="1"/>
        <v>0</v>
      </c>
      <c r="I19" s="66"/>
      <c r="J19" s="14">
        <f t="shared" si="2"/>
        <v>0</v>
      </c>
      <c r="K19" s="14">
        <f t="shared" si="3"/>
        <v>0</v>
      </c>
      <c r="L19" s="63"/>
      <c r="M19" s="64"/>
    </row>
    <row r="20" spans="1:13" ht="14.5">
      <c r="A20" s="5">
        <v>11</v>
      </c>
      <c r="B20" s="130" t="s">
        <v>119</v>
      </c>
      <c r="C20" s="50" t="s">
        <v>15</v>
      </c>
      <c r="D20" s="135">
        <v>800</v>
      </c>
      <c r="E20" s="67"/>
      <c r="F20" s="14">
        <f t="shared" si="0"/>
        <v>0</v>
      </c>
      <c r="G20" s="68"/>
      <c r="H20" s="14">
        <f t="shared" si="1"/>
        <v>0</v>
      </c>
      <c r="I20" s="68"/>
      <c r="J20" s="14">
        <f t="shared" si="2"/>
        <v>0</v>
      </c>
      <c r="K20" s="14">
        <f t="shared" si="3"/>
        <v>0</v>
      </c>
    </row>
    <row r="21" spans="1:13" ht="14.5">
      <c r="A21" s="5">
        <v>12</v>
      </c>
      <c r="B21" s="132" t="s">
        <v>120</v>
      </c>
      <c r="C21" s="50" t="s">
        <v>15</v>
      </c>
      <c r="D21" s="135">
        <v>540</v>
      </c>
      <c r="E21" s="67"/>
      <c r="F21" s="14">
        <f t="shared" si="0"/>
        <v>0</v>
      </c>
      <c r="G21" s="68"/>
      <c r="H21" s="14">
        <f t="shared" si="1"/>
        <v>0</v>
      </c>
      <c r="I21" s="68"/>
      <c r="J21" s="14">
        <f t="shared" si="2"/>
        <v>0</v>
      </c>
      <c r="K21" s="14">
        <f t="shared" si="3"/>
        <v>0</v>
      </c>
    </row>
    <row r="22" spans="1:13" ht="14.5">
      <c r="A22" s="5">
        <v>13</v>
      </c>
      <c r="B22" s="132" t="s">
        <v>121</v>
      </c>
      <c r="C22" s="50" t="s">
        <v>15</v>
      </c>
      <c r="D22" s="135">
        <v>540</v>
      </c>
      <c r="E22" s="67"/>
      <c r="F22" s="14">
        <f t="shared" si="0"/>
        <v>0</v>
      </c>
      <c r="G22" s="68"/>
      <c r="H22" s="14">
        <f t="shared" si="1"/>
        <v>0</v>
      </c>
      <c r="I22" s="68"/>
      <c r="J22" s="14">
        <f t="shared" si="2"/>
        <v>0</v>
      </c>
      <c r="K22" s="14">
        <f t="shared" si="3"/>
        <v>0</v>
      </c>
    </row>
    <row r="23" spans="1:13" ht="14.5">
      <c r="A23" s="150"/>
      <c r="B23" s="149" t="s">
        <v>5</v>
      </c>
      <c r="C23" s="176"/>
      <c r="D23" s="153"/>
      <c r="E23" s="152"/>
      <c r="F23" s="148">
        <f>SUM(F10:F22)</f>
        <v>0</v>
      </c>
      <c r="G23" s="153"/>
      <c r="H23" s="148">
        <f>SUM(H10:H22)</f>
        <v>0</v>
      </c>
      <c r="I23" s="153"/>
      <c r="J23" s="148">
        <f>SUM(J10:J22)</f>
        <v>0</v>
      </c>
      <c r="K23" s="148">
        <f>F23+H23+J23</f>
        <v>0</v>
      </c>
      <c r="L23" s="8"/>
    </row>
    <row r="24" spans="1:13" ht="14.5">
      <c r="A24" s="16"/>
      <c r="B24" s="26" t="s">
        <v>46</v>
      </c>
      <c r="C24" s="27">
        <v>0</v>
      </c>
      <c r="D24" s="29"/>
      <c r="E24" s="29"/>
      <c r="F24" s="29"/>
      <c r="G24" s="29"/>
      <c r="H24" s="29"/>
      <c r="I24" s="29"/>
      <c r="J24" s="29"/>
      <c r="K24" s="29">
        <f>K23*C24</f>
        <v>0</v>
      </c>
    </row>
    <row r="25" spans="1:13" ht="14.5">
      <c r="A25" s="159"/>
      <c r="B25" s="149" t="s">
        <v>5</v>
      </c>
      <c r="C25" s="154"/>
      <c r="D25" s="148"/>
      <c r="E25" s="148"/>
      <c r="F25" s="148"/>
      <c r="G25" s="148"/>
      <c r="H25" s="148"/>
      <c r="I25" s="148"/>
      <c r="J25" s="148"/>
      <c r="K25" s="148">
        <f>K23+K24</f>
        <v>0</v>
      </c>
    </row>
    <row r="26" spans="1:13" ht="14.5">
      <c r="A26" s="16"/>
      <c r="B26" s="26" t="s">
        <v>75</v>
      </c>
      <c r="C26" s="27">
        <v>0</v>
      </c>
      <c r="D26" s="29"/>
      <c r="E26" s="29"/>
      <c r="F26" s="29"/>
      <c r="G26" s="29"/>
      <c r="H26" s="29"/>
      <c r="I26" s="29"/>
      <c r="J26" s="29"/>
      <c r="K26" s="29">
        <f>K25*C26</f>
        <v>0</v>
      </c>
    </row>
    <row r="27" spans="1:13" ht="14.5">
      <c r="A27" s="159"/>
      <c r="B27" s="149" t="s">
        <v>5</v>
      </c>
      <c r="C27" s="154"/>
      <c r="D27" s="148"/>
      <c r="E27" s="148"/>
      <c r="F27" s="148"/>
      <c r="G27" s="148"/>
      <c r="H27" s="148"/>
      <c r="I27" s="148"/>
      <c r="J27" s="148"/>
      <c r="K27" s="148">
        <f>K25+K26</f>
        <v>0</v>
      </c>
    </row>
    <row r="28" spans="1:13" ht="14.5">
      <c r="A28" s="16"/>
      <c r="B28" s="26" t="s">
        <v>49</v>
      </c>
      <c r="C28" s="27">
        <v>0</v>
      </c>
      <c r="D28" s="29"/>
      <c r="E28" s="29"/>
      <c r="F28" s="29"/>
      <c r="G28" s="29"/>
      <c r="H28" s="29"/>
      <c r="I28" s="29"/>
      <c r="J28" s="29"/>
      <c r="K28" s="29">
        <f>K27*C28</f>
        <v>0</v>
      </c>
    </row>
    <row r="29" spans="1:13" ht="14.5">
      <c r="A29" s="159"/>
      <c r="B29" s="149" t="s">
        <v>5</v>
      </c>
      <c r="C29" s="154"/>
      <c r="D29" s="148"/>
      <c r="E29" s="148"/>
      <c r="F29" s="148"/>
      <c r="G29" s="148"/>
      <c r="H29" s="148"/>
      <c r="I29" s="148"/>
      <c r="J29" s="148"/>
      <c r="K29" s="148">
        <f>K27+K28</f>
        <v>0</v>
      </c>
    </row>
  </sheetData>
  <mergeCells count="13">
    <mergeCell ref="C2:E2"/>
    <mergeCell ref="C3:E3"/>
    <mergeCell ref="A5:A8"/>
    <mergeCell ref="C5:C8"/>
    <mergeCell ref="E5:F6"/>
    <mergeCell ref="G5:H6"/>
    <mergeCell ref="I5:J5"/>
    <mergeCell ref="K5:K8"/>
    <mergeCell ref="I6:J6"/>
    <mergeCell ref="D7:D8"/>
    <mergeCell ref="F7:F8"/>
    <mergeCell ref="H7:H8"/>
    <mergeCell ref="J7:J8"/>
  </mergeCells>
  <pageMargins left="0" right="0" top="0.5" bottom="0.5" header="0.3" footer="0.3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ნაკრები</vt:lpstr>
      <vt:lpstr>სამშენებლო</vt:lpstr>
      <vt:lpstr>წყალი</vt:lpstr>
      <vt:lpstr>კანალიზაცია</vt:lpstr>
      <vt:lpstr>ელექტროობა</vt:lpstr>
      <vt:lpstr>სამშენებლო!Print_Area</vt:lpstr>
      <vt:lpstr>კანალიზაცია!Print_Titles</vt:lpstr>
      <vt:lpstr>ნაკრები!Print_Titles</vt:lpstr>
      <vt:lpstr>სამშენებლო!Print_Titles</vt:lpstr>
      <vt:lpstr>წყალი!Print_Titles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BUGALTERI</dc:creator>
  <cp:lastModifiedBy>Merab Mgeladze</cp:lastModifiedBy>
  <cp:lastPrinted>2026-03-10T13:14:52Z</cp:lastPrinted>
  <dcterms:created xsi:type="dcterms:W3CDTF">2011-03-01T09:39:50Z</dcterms:created>
  <dcterms:modified xsi:type="dcterms:W3CDTF">2026-03-12T12:06:34Z</dcterms:modified>
</cp:coreProperties>
</file>