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nauf-my.sharepoint.com/personal/kuteliaz_knauf_com/Documents/Desktop/Knauf/Tender/"/>
    </mc:Choice>
  </mc:AlternateContent>
  <xr:revisionPtr revIDLastSave="3" documentId="11_D415DBB4FD405BCB35D7DEFD7F353C8DDAA15351" xr6:coauthVersionLast="47" xr6:coauthVersionMax="47" xr10:uidLastSave="{9DB0BFA2-0B57-44A4-8B46-E87B024EBB7A}"/>
  <bookViews>
    <workbookView xWindow="-120" yWindow="-120" windowWidth="29040" windowHeight="15720" xr2:uid="{00000000-000D-0000-FFFF-FFFF00000000}"/>
  </bookViews>
  <sheets>
    <sheet name="KA" sheetId="2" r:id="rId1"/>
  </sheets>
  <definedNames>
    <definedName name="_xlnm.Print_Titles" localSheetId="0">KA!$1:$4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G42" i="2"/>
  <c r="G38" i="2"/>
  <c r="G37" i="2"/>
  <c r="G36" i="2"/>
  <c r="G35" i="2"/>
  <c r="G31" i="2"/>
  <c r="G30" i="2"/>
  <c r="G32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8" i="2"/>
  <c r="G7" i="2"/>
  <c r="G6" i="2"/>
  <c r="G9" i="2" l="1"/>
  <c r="G44" i="2"/>
  <c r="G39" i="2"/>
  <c r="G27" i="2"/>
  <c r="G47" i="2" l="1"/>
  <c r="G51" i="2" s="1"/>
  <c r="G50" i="2" l="1"/>
  <c r="G52" i="2" s="1"/>
  <c r="G53" i="2" s="1"/>
  <c r="G54" i="2" s="1"/>
</calcChain>
</file>

<file path=xl/sharedStrings.xml><?xml version="1.0" encoding="utf-8"?>
<sst xmlns="http://schemas.openxmlformats.org/spreadsheetml/2006/main" count="77" uniqueCount="59">
  <si>
    <t>№</t>
  </si>
  <si>
    <t>სექცია</t>
  </si>
  <si>
    <t>სამუშაოს/მასალის დასახელება</t>
  </si>
  <si>
    <t>ერთ.</t>
  </si>
  <si>
    <t>რაოდ.</t>
  </si>
  <si>
    <t>ერთ. ფასი</t>
  </si>
  <si>
    <t>ჯამი</t>
  </si>
  <si>
    <t>შენიშვნა</t>
  </si>
  <si>
    <t>სექციის ჯამი</t>
  </si>
  <si>
    <t>კვადრატული მილი 200×200×5 მმ</t>
  </si>
  <si>
    <t>კვადრატული მილი 200×100×4 მმ</t>
  </si>
  <si>
    <t>კვადრატული მილი 120×80×4 მმ</t>
  </si>
  <si>
    <t>კვადრატული მილი 120×60×4 მმ</t>
  </si>
  <si>
    <t>კვადრატული მილი 80×40×3 მმ</t>
  </si>
  <si>
    <t>კვადრატული მილი 60×60×3 მმ</t>
  </si>
  <si>
    <t>კვადრატული მილი 50×50×3 მმ</t>
  </si>
  <si>
    <t>კვადრატული მილი 40×40×3 მმ</t>
  </si>
  <si>
    <t>ლითონის ფურცელი 10 მმ</t>
  </si>
  <si>
    <t>დამხმარე მოწყობილობა და მექანიზმები</t>
  </si>
  <si>
    <t>შრომის ანაზღაურება</t>
  </si>
  <si>
    <t>შავი მეტალის შეღებვა ანტიკოროზიული საღებავით</t>
  </si>
  <si>
    <t>ღობისა და კარების მოწყობა</t>
  </si>
  <si>
    <t>ტერიტორიის გაწმენდა და სამშენებლო ნარჩენების გატანა</t>
  </si>
  <si>
    <t>მუშები</t>
  </si>
  <si>
    <t>ტრანსპორტირება</t>
  </si>
  <si>
    <t>საერთო ჯამები</t>
  </si>
  <si>
    <t>სექციების ჯამი</t>
  </si>
  <si>
    <t>საპენსიო შენატანები</t>
  </si>
  <si>
    <t>ხარჯების ჯამი</t>
  </si>
  <si>
    <t>ღირებულება დღგ-ის გარეშე</t>
  </si>
  <si>
    <t>დღგ (18%)</t>
  </si>
  <si>
    <t>საბოლოო ღირებულება</t>
  </si>
  <si>
    <t>შრომის უსაფრთხოება</t>
  </si>
  <si>
    <t>დროებითი კომუნიკაციების მოწყობა</t>
  </si>
  <si>
    <t>გეოდეზიური სამუშაოები</t>
  </si>
  <si>
    <t>გ.მ.</t>
  </si>
  <si>
    <t>კუთხოვანა 100×100×5 მმ</t>
  </si>
  <si>
    <t>საწყობის და შეღობვის მასალა. ტრანსპორტირება</t>
  </si>
  <si>
    <t>მ2</t>
  </si>
  <si>
    <t>ლიტ.</t>
  </si>
  <si>
    <t>საღებავის გამხსნელი (მასალის მონაცემების მიხედვით)</t>
  </si>
  <si>
    <t>კვ.მ.</t>
  </si>
  <si>
    <t>სახარჯო მასალები</t>
  </si>
  <si>
    <t>სულ</t>
  </si>
  <si>
    <t>რულონური კარებები h-5000 / L-4000 მმ მონტაჟით</t>
  </si>
  <si>
    <t>ცალი</t>
  </si>
  <si>
    <t>სამშენებლო ხარაჩო და მოწყობა</t>
  </si>
  <si>
    <t>ამწემექანიზმები</t>
  </si>
  <si>
    <t>დღე</t>
  </si>
  <si>
    <r>
      <t>ანტიკოროზიული საღებავი (</t>
    </r>
    <r>
      <rPr>
        <sz val="11"/>
        <color rgb="FF0070C0"/>
        <rFont val="Calibri"/>
        <family val="2"/>
        <charset val="204"/>
        <scheme val="minor"/>
      </rPr>
      <t>ral 1015.</t>
    </r>
    <r>
      <rPr>
        <sz val="11"/>
        <color theme="1"/>
        <rFont val="Calibri"/>
        <family val="2"/>
        <scheme val="minor"/>
      </rPr>
      <t xml:space="preserve"> რაოდენობა მასალის ტექ. მონაცემების მიხედვით. ფერი შეთანხმდეს დამკვეთთან)</t>
    </r>
  </si>
  <si>
    <r>
      <t>ფერადი პროფილირებული ფურცელი საწყობის კედლების, გადახურვის და ღობის (სისქე 0.5 მმ) (</t>
    </r>
    <r>
      <rPr>
        <sz val="11"/>
        <color rgb="FF0070C0"/>
        <rFont val="Calibri"/>
        <family val="2"/>
        <charset val="204"/>
        <scheme val="minor"/>
      </rPr>
      <t>ral 1015.</t>
    </r>
    <r>
      <rPr>
        <sz val="11"/>
        <color theme="1"/>
        <rFont val="Calibri"/>
        <family val="2"/>
        <scheme val="minor"/>
      </rPr>
      <t xml:space="preserve"> ფერი შეთანხმდეს დამკვეთთან)</t>
    </r>
  </si>
  <si>
    <t>„კნაუფ გიპს თბილისი“-ს ტერიტორიაზე 685 კვ.მ. საწყობის მოწყობის (არსებული საზღვაო კონტეინერების გამოყენებით) და ტერიტორიის ნაწილის შეღობვაზე, სამშენებლო ხარჯთაღრიცხვა</t>
  </si>
  <si>
    <t>ლითონის კონსტრუქციების მონტაჟი (კედლები 972 კვ.მ. + სახურავი 740 კვ.მ.)</t>
  </si>
  <si>
    <t>პროფილირებული ფურცლის მონტაჟი (კედლები 972 კვ.მ. + სახურავი 740 კვ.მ.)</t>
  </si>
  <si>
    <t>კ.დ.</t>
  </si>
  <si>
    <t>რეისი</t>
  </si>
  <si>
    <t>ზედნადები ხარჯები</t>
  </si>
  <si>
    <t xml:space="preserve">გეგმიური მოგება </t>
  </si>
  <si>
    <t>სამშენებლო მოედნის მომზადება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</si>
</sst>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1"/>
      <color rgb="FFFF0000"/>
      <name val="Calibri"/>
      <family val="2"/>
      <charset val="204"/>
    </font>
    <font>
      <b/>
      <sz val="14"/>
      <name val="Calibri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showGridLines="0" tabSelected="1" topLeftCell="B1" workbookViewId="0">
      <selection activeCell="C8" sqref="C8"/>
    </sheetView>
  </sheetViews>
  <sheetFormatPr defaultRowHeight="15" x14ac:dyDescent="0.25"/>
  <cols>
    <col min="1" max="1" width="3.140625" hidden="1" customWidth="1"/>
    <col min="2" max="2" width="3.7109375" customWidth="1"/>
    <col min="3" max="3" width="56.42578125" customWidth="1"/>
    <col min="4" max="4" width="5.5703125" customWidth="1"/>
    <col min="5" max="5" width="10.7109375" customWidth="1"/>
    <col min="6" max="6" width="11.7109375" customWidth="1"/>
    <col min="7" max="7" width="13.5703125" customWidth="1"/>
    <col min="8" max="8" width="13.140625" customWidth="1"/>
    <col min="10" max="10" width="17.140625" customWidth="1"/>
  </cols>
  <sheetData>
    <row r="1" spans="1:8" ht="56.1" customHeight="1" x14ac:dyDescent="0.25">
      <c r="A1" s="23" t="s">
        <v>51</v>
      </c>
      <c r="B1" s="21"/>
      <c r="C1" s="21"/>
      <c r="D1" s="21"/>
      <c r="E1" s="21"/>
      <c r="F1" s="21"/>
      <c r="G1" s="21"/>
      <c r="H1" s="21"/>
    </row>
    <row r="2" spans="1:8" ht="18" customHeight="1" x14ac:dyDescent="0.25">
      <c r="A2" s="22"/>
      <c r="B2" s="21"/>
      <c r="C2" s="21"/>
      <c r="D2" s="21"/>
      <c r="E2" s="21"/>
      <c r="F2" s="21"/>
      <c r="G2" s="21"/>
      <c r="H2" s="21"/>
    </row>
    <row r="4" spans="1:8" ht="27.95" customHeight="1" x14ac:dyDescent="0.25">
      <c r="A4" s="1" t="s">
        <v>1</v>
      </c>
      <c r="B4" s="1" t="s">
        <v>0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x14ac:dyDescent="0.25">
      <c r="A5" s="24" t="s">
        <v>58</v>
      </c>
      <c r="B5" s="25"/>
      <c r="C5" s="25"/>
      <c r="D5" s="25"/>
      <c r="E5" s="25"/>
      <c r="F5" s="25"/>
      <c r="G5" s="25"/>
      <c r="H5" s="26"/>
    </row>
    <row r="6" spans="1:8" x14ac:dyDescent="0.25">
      <c r="A6" s="2"/>
      <c r="B6" s="2">
        <v>1</v>
      </c>
      <c r="C6" s="8" t="s">
        <v>32</v>
      </c>
      <c r="D6" s="2"/>
      <c r="E6" s="4"/>
      <c r="F6" s="4"/>
      <c r="G6" s="4">
        <f>E6*F6</f>
        <v>0</v>
      </c>
      <c r="H6" s="3"/>
    </row>
    <row r="7" spans="1:8" x14ac:dyDescent="0.25">
      <c r="A7" s="2"/>
      <c r="B7" s="2">
        <v>2</v>
      </c>
      <c r="C7" s="8" t="s">
        <v>33</v>
      </c>
      <c r="D7" s="2"/>
      <c r="E7" s="4"/>
      <c r="F7" s="4"/>
      <c r="G7" s="4">
        <f>E7*F7</f>
        <v>0</v>
      </c>
      <c r="H7" s="3"/>
    </row>
    <row r="8" spans="1:8" x14ac:dyDescent="0.25">
      <c r="A8" s="2"/>
      <c r="B8" s="2">
        <v>3</v>
      </c>
      <c r="C8" s="8" t="s">
        <v>34</v>
      </c>
      <c r="D8" s="2"/>
      <c r="E8" s="4"/>
      <c r="F8" s="4"/>
      <c r="G8" s="4">
        <f>E8*F8</f>
        <v>0</v>
      </c>
      <c r="H8" s="3"/>
    </row>
    <row r="9" spans="1:8" x14ac:dyDescent="0.25">
      <c r="A9" s="2"/>
      <c r="B9" s="2"/>
      <c r="C9" s="5" t="s">
        <v>8</v>
      </c>
      <c r="D9" s="2"/>
      <c r="E9" s="2"/>
      <c r="F9" s="2"/>
      <c r="G9" s="6">
        <f>SUM(G6:G8)</f>
        <v>0</v>
      </c>
      <c r="H9" s="2"/>
    </row>
    <row r="10" spans="1:8" ht="5.45" customHeight="1" x14ac:dyDescent="0.25">
      <c r="A10" s="7"/>
      <c r="B10" s="7"/>
      <c r="C10" s="7"/>
      <c r="D10" s="7"/>
      <c r="E10" s="7"/>
      <c r="F10" s="7"/>
      <c r="G10" s="7"/>
      <c r="H10" s="7"/>
    </row>
    <row r="11" spans="1:8" x14ac:dyDescent="0.25">
      <c r="A11" s="24" t="s">
        <v>37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2"/>
      <c r="B12" s="2">
        <v>4</v>
      </c>
      <c r="C12" s="8" t="s">
        <v>9</v>
      </c>
      <c r="D12" s="2" t="s">
        <v>35</v>
      </c>
      <c r="E12" s="4">
        <v>227</v>
      </c>
      <c r="F12" s="4">
        <v>0</v>
      </c>
      <c r="G12" s="4">
        <f t="shared" ref="G12:G26" si="0">E12*F12</f>
        <v>0</v>
      </c>
      <c r="H12" s="3"/>
    </row>
    <row r="13" spans="1:8" x14ac:dyDescent="0.25">
      <c r="A13" s="2"/>
      <c r="B13" s="2">
        <v>5</v>
      </c>
      <c r="C13" s="8" t="s">
        <v>10</v>
      </c>
      <c r="D13" s="2" t="s">
        <v>35</v>
      </c>
      <c r="E13" s="4">
        <v>150</v>
      </c>
      <c r="F13" s="4">
        <v>0</v>
      </c>
      <c r="G13" s="4">
        <f t="shared" si="0"/>
        <v>0</v>
      </c>
      <c r="H13" s="3"/>
    </row>
    <row r="14" spans="1:8" x14ac:dyDescent="0.25">
      <c r="A14" s="2"/>
      <c r="B14" s="2">
        <v>6</v>
      </c>
      <c r="C14" s="8" t="s">
        <v>11</v>
      </c>
      <c r="D14" s="2" t="s">
        <v>35</v>
      </c>
      <c r="E14" s="4">
        <v>90</v>
      </c>
      <c r="F14" s="4">
        <v>0</v>
      </c>
      <c r="G14" s="4">
        <f t="shared" si="0"/>
        <v>0</v>
      </c>
      <c r="H14" s="3"/>
    </row>
    <row r="15" spans="1:8" x14ac:dyDescent="0.25">
      <c r="A15" s="2"/>
      <c r="B15" s="2">
        <v>7</v>
      </c>
      <c r="C15" s="8" t="s">
        <v>12</v>
      </c>
      <c r="D15" s="2" t="s">
        <v>35</v>
      </c>
      <c r="E15" s="4">
        <v>1146</v>
      </c>
      <c r="F15" s="4">
        <v>0</v>
      </c>
      <c r="G15" s="4">
        <f t="shared" si="0"/>
        <v>0</v>
      </c>
      <c r="H15" s="3"/>
    </row>
    <row r="16" spans="1:8" x14ac:dyDescent="0.25">
      <c r="A16" s="2"/>
      <c r="B16" s="2">
        <v>8</v>
      </c>
      <c r="C16" s="8" t="s">
        <v>13</v>
      </c>
      <c r="D16" s="2" t="s">
        <v>35</v>
      </c>
      <c r="E16" s="4">
        <v>600</v>
      </c>
      <c r="F16" s="4">
        <v>0</v>
      </c>
      <c r="G16" s="4">
        <f t="shared" si="0"/>
        <v>0</v>
      </c>
      <c r="H16" s="3"/>
    </row>
    <row r="17" spans="1:8" x14ac:dyDescent="0.25">
      <c r="A17" s="2"/>
      <c r="B17" s="2">
        <v>9</v>
      </c>
      <c r="C17" s="8" t="s">
        <v>14</v>
      </c>
      <c r="D17" s="2" t="s">
        <v>35</v>
      </c>
      <c r="E17" s="4">
        <v>330</v>
      </c>
      <c r="F17" s="4">
        <v>0</v>
      </c>
      <c r="G17" s="4">
        <f t="shared" si="0"/>
        <v>0</v>
      </c>
      <c r="H17" s="3"/>
    </row>
    <row r="18" spans="1:8" x14ac:dyDescent="0.25">
      <c r="A18" s="2"/>
      <c r="B18" s="2">
        <v>10</v>
      </c>
      <c r="C18" s="8" t="s">
        <v>15</v>
      </c>
      <c r="D18" s="2" t="s">
        <v>35</v>
      </c>
      <c r="E18" s="4">
        <v>648</v>
      </c>
      <c r="F18" s="4">
        <v>0</v>
      </c>
      <c r="G18" s="4">
        <f t="shared" si="0"/>
        <v>0</v>
      </c>
      <c r="H18" s="3"/>
    </row>
    <row r="19" spans="1:8" x14ac:dyDescent="0.25">
      <c r="A19" s="2"/>
      <c r="B19" s="2">
        <v>11</v>
      </c>
      <c r="C19" s="8" t="s">
        <v>16</v>
      </c>
      <c r="D19" s="2" t="s">
        <v>35</v>
      </c>
      <c r="E19" s="4">
        <v>100</v>
      </c>
      <c r="F19" s="4">
        <v>0</v>
      </c>
      <c r="G19" s="4">
        <f t="shared" si="0"/>
        <v>0</v>
      </c>
      <c r="H19" s="3"/>
    </row>
    <row r="20" spans="1:8" x14ac:dyDescent="0.25">
      <c r="A20" s="2"/>
      <c r="B20" s="2">
        <v>12</v>
      </c>
      <c r="C20" s="8" t="s">
        <v>36</v>
      </c>
      <c r="D20" s="2" t="s">
        <v>35</v>
      </c>
      <c r="E20" s="4">
        <v>420</v>
      </c>
      <c r="F20" s="4">
        <v>0</v>
      </c>
      <c r="G20" s="4">
        <f t="shared" si="0"/>
        <v>0</v>
      </c>
      <c r="H20" s="3"/>
    </row>
    <row r="21" spans="1:8" x14ac:dyDescent="0.25">
      <c r="A21" s="2"/>
      <c r="B21" s="2">
        <v>13</v>
      </c>
      <c r="C21" s="8" t="s">
        <v>17</v>
      </c>
      <c r="D21" s="2" t="s">
        <v>38</v>
      </c>
      <c r="E21" s="4">
        <v>10</v>
      </c>
      <c r="F21" s="4">
        <v>0</v>
      </c>
      <c r="G21" s="4">
        <f t="shared" si="0"/>
        <v>0</v>
      </c>
      <c r="H21" s="3"/>
    </row>
    <row r="22" spans="1:8" ht="32.450000000000003" customHeight="1" x14ac:dyDescent="0.25">
      <c r="A22" s="2"/>
      <c r="B22" s="2">
        <v>14</v>
      </c>
      <c r="C22" s="8" t="s">
        <v>49</v>
      </c>
      <c r="D22" s="10" t="s">
        <v>39</v>
      </c>
      <c r="E22" s="11"/>
      <c r="F22" s="11">
        <v>0</v>
      </c>
      <c r="G22" s="11">
        <f t="shared" si="0"/>
        <v>0</v>
      </c>
      <c r="H22" s="3"/>
    </row>
    <row r="23" spans="1:8" ht="30" x14ac:dyDescent="0.25">
      <c r="A23" s="2"/>
      <c r="B23" s="2">
        <v>15</v>
      </c>
      <c r="C23" s="8" t="s">
        <v>40</v>
      </c>
      <c r="D23" s="2" t="s">
        <v>39</v>
      </c>
      <c r="E23" s="11"/>
      <c r="F23" s="11">
        <v>0</v>
      </c>
      <c r="G23" s="11">
        <f t="shared" si="0"/>
        <v>0</v>
      </c>
      <c r="H23" s="3"/>
    </row>
    <row r="24" spans="1:8" ht="47.45" customHeight="1" x14ac:dyDescent="0.25">
      <c r="A24" s="2"/>
      <c r="B24" s="2">
        <v>16</v>
      </c>
      <c r="C24" s="8" t="s">
        <v>50</v>
      </c>
      <c r="D24" s="10" t="s">
        <v>41</v>
      </c>
      <c r="E24" s="11">
        <v>1500</v>
      </c>
      <c r="F24" s="11">
        <v>0</v>
      </c>
      <c r="G24" s="11">
        <f t="shared" si="0"/>
        <v>0</v>
      </c>
      <c r="H24" s="3"/>
    </row>
    <row r="25" spans="1:8" ht="18" customHeight="1" x14ac:dyDescent="0.25">
      <c r="A25" s="10"/>
      <c r="B25" s="10">
        <v>17</v>
      </c>
      <c r="C25" s="12" t="s">
        <v>42</v>
      </c>
      <c r="D25" s="10" t="s">
        <v>43</v>
      </c>
      <c r="E25" s="11">
        <v>0</v>
      </c>
      <c r="F25" s="11">
        <v>0</v>
      </c>
      <c r="G25" s="11">
        <f t="shared" si="0"/>
        <v>0</v>
      </c>
      <c r="H25" s="13"/>
    </row>
    <row r="26" spans="1:8" ht="18.600000000000001" customHeight="1" x14ac:dyDescent="0.25">
      <c r="A26" s="10"/>
      <c r="B26" s="10">
        <v>18</v>
      </c>
      <c r="C26" s="12" t="s">
        <v>44</v>
      </c>
      <c r="D26" s="10" t="s">
        <v>45</v>
      </c>
      <c r="E26" s="11">
        <v>3</v>
      </c>
      <c r="F26" s="11">
        <v>0</v>
      </c>
      <c r="G26" s="11">
        <f t="shared" si="0"/>
        <v>0</v>
      </c>
      <c r="H26" s="13"/>
    </row>
    <row r="27" spans="1:8" ht="17.100000000000001" customHeight="1" x14ac:dyDescent="0.25">
      <c r="A27" s="10"/>
      <c r="B27" s="10"/>
      <c r="C27" s="14" t="s">
        <v>8</v>
      </c>
      <c r="D27" s="10"/>
      <c r="E27" s="10"/>
      <c r="F27" s="10"/>
      <c r="G27" s="15">
        <f>SUM(G12:G26)</f>
        <v>0</v>
      </c>
      <c r="H27" s="10"/>
    </row>
    <row r="28" spans="1:8" ht="6" customHeight="1" x14ac:dyDescent="0.25">
      <c r="A28" s="16"/>
      <c r="B28" s="16"/>
      <c r="C28" s="16"/>
      <c r="D28" s="16"/>
      <c r="E28" s="16"/>
      <c r="F28" s="16"/>
      <c r="G28" s="16"/>
      <c r="H28" s="16"/>
    </row>
    <row r="29" spans="1:8" x14ac:dyDescent="0.25">
      <c r="A29" s="24" t="s">
        <v>18</v>
      </c>
      <c r="B29" s="25"/>
      <c r="C29" s="25"/>
      <c r="D29" s="25"/>
      <c r="E29" s="25"/>
      <c r="F29" s="25"/>
      <c r="G29" s="25"/>
      <c r="H29" s="26"/>
    </row>
    <row r="30" spans="1:8" x14ac:dyDescent="0.25">
      <c r="A30" s="10"/>
      <c r="B30" s="10">
        <v>19</v>
      </c>
      <c r="C30" s="12" t="s">
        <v>46</v>
      </c>
      <c r="D30" s="10" t="s">
        <v>41</v>
      </c>
      <c r="E30" s="11"/>
      <c r="F30" s="11">
        <v>0</v>
      </c>
      <c r="G30" s="11">
        <f>E30*F30</f>
        <v>0</v>
      </c>
      <c r="H30" s="13"/>
    </row>
    <row r="31" spans="1:8" x14ac:dyDescent="0.25">
      <c r="A31" s="10"/>
      <c r="B31" s="10">
        <v>20</v>
      </c>
      <c r="C31" s="12" t="s">
        <v>47</v>
      </c>
      <c r="D31" s="10" t="s">
        <v>48</v>
      </c>
      <c r="E31" s="11"/>
      <c r="F31" s="11">
        <v>0</v>
      </c>
      <c r="G31" s="11">
        <f>E31*F31</f>
        <v>0</v>
      </c>
      <c r="H31" s="13"/>
    </row>
    <row r="32" spans="1:8" x14ac:dyDescent="0.25">
      <c r="A32" s="10"/>
      <c r="B32" s="10"/>
      <c r="C32" s="14" t="s">
        <v>8</v>
      </c>
      <c r="D32" s="10"/>
      <c r="E32" s="10"/>
      <c r="F32" s="10"/>
      <c r="G32" s="15">
        <f>SUM(G30:G31)</f>
        <v>0</v>
      </c>
      <c r="H32" s="10"/>
    </row>
    <row r="33" spans="1:8" x14ac:dyDescent="0.25">
      <c r="A33" s="16"/>
      <c r="B33" s="16"/>
      <c r="C33" s="16"/>
      <c r="D33" s="16"/>
      <c r="E33" s="16"/>
      <c r="F33" s="16"/>
      <c r="G33" s="16"/>
      <c r="H33" s="16"/>
    </row>
    <row r="34" spans="1:8" x14ac:dyDescent="0.25">
      <c r="A34" s="24" t="s">
        <v>19</v>
      </c>
      <c r="B34" s="25"/>
      <c r="C34" s="25"/>
      <c r="D34" s="25"/>
      <c r="E34" s="25"/>
      <c r="F34" s="25"/>
      <c r="G34" s="25"/>
      <c r="H34" s="26"/>
    </row>
    <row r="35" spans="1:8" ht="30" x14ac:dyDescent="0.25">
      <c r="A35" s="10"/>
      <c r="B35" s="10">
        <v>21</v>
      </c>
      <c r="C35" s="12" t="s">
        <v>52</v>
      </c>
      <c r="D35" s="10" t="s">
        <v>41</v>
      </c>
      <c r="E35" s="11">
        <v>1712</v>
      </c>
      <c r="F35" s="11">
        <v>0</v>
      </c>
      <c r="G35" s="11">
        <f>E35*F35</f>
        <v>0</v>
      </c>
      <c r="H35" s="13"/>
    </row>
    <row r="36" spans="1:8" ht="15.95" customHeight="1" x14ac:dyDescent="0.25">
      <c r="A36" s="10"/>
      <c r="B36" s="10">
        <v>22</v>
      </c>
      <c r="C36" s="12" t="s">
        <v>20</v>
      </c>
      <c r="D36" s="10" t="s">
        <v>41</v>
      </c>
      <c r="E36" s="11">
        <v>1070</v>
      </c>
      <c r="F36" s="11">
        <v>0</v>
      </c>
      <c r="G36" s="11">
        <f>E36*F36</f>
        <v>0</v>
      </c>
      <c r="H36" s="13"/>
    </row>
    <row r="37" spans="1:8" ht="29.45" customHeight="1" x14ac:dyDescent="0.25">
      <c r="A37" s="10"/>
      <c r="B37" s="10">
        <v>23</v>
      </c>
      <c r="C37" s="12" t="s">
        <v>53</v>
      </c>
      <c r="D37" s="10" t="s">
        <v>41</v>
      </c>
      <c r="E37" s="11">
        <v>1712</v>
      </c>
      <c r="F37" s="11">
        <v>0</v>
      </c>
      <c r="G37" s="11">
        <f>E37*F37</f>
        <v>0</v>
      </c>
      <c r="H37" s="13"/>
    </row>
    <row r="38" spans="1:8" x14ac:dyDescent="0.25">
      <c r="A38" s="10"/>
      <c r="B38" s="10">
        <v>24</v>
      </c>
      <c r="C38" s="12" t="s">
        <v>21</v>
      </c>
      <c r="D38" s="10" t="s">
        <v>41</v>
      </c>
      <c r="E38" s="11">
        <v>74</v>
      </c>
      <c r="F38" s="11">
        <v>0</v>
      </c>
      <c r="G38" s="11">
        <f>E38*F38</f>
        <v>0</v>
      </c>
      <c r="H38" s="13"/>
    </row>
    <row r="39" spans="1:8" x14ac:dyDescent="0.25">
      <c r="A39" s="10"/>
      <c r="B39" s="10"/>
      <c r="C39" s="14" t="s">
        <v>8</v>
      </c>
      <c r="D39" s="10"/>
      <c r="E39" s="10"/>
      <c r="F39" s="10"/>
      <c r="G39" s="15">
        <f>SUM(G35:G38)</f>
        <v>0</v>
      </c>
      <c r="H39" s="10"/>
    </row>
    <row r="40" spans="1:8" x14ac:dyDescent="0.25">
      <c r="A40" s="16"/>
      <c r="B40" s="16"/>
      <c r="C40" s="16"/>
      <c r="D40" s="16"/>
      <c r="E40" s="16"/>
      <c r="F40" s="16"/>
      <c r="G40" s="16"/>
      <c r="H40" s="16"/>
    </row>
    <row r="41" spans="1:8" x14ac:dyDescent="0.25">
      <c r="A41" s="24" t="s">
        <v>22</v>
      </c>
      <c r="B41" s="25"/>
      <c r="C41" s="25"/>
      <c r="D41" s="25"/>
      <c r="E41" s="25"/>
      <c r="F41" s="25"/>
      <c r="G41" s="25"/>
      <c r="H41" s="26"/>
    </row>
    <row r="42" spans="1:8" x14ac:dyDescent="0.25">
      <c r="A42" s="10"/>
      <c r="B42" s="10">
        <v>25</v>
      </c>
      <c r="C42" s="12" t="s">
        <v>23</v>
      </c>
      <c r="D42" s="10" t="s">
        <v>54</v>
      </c>
      <c r="E42" s="11"/>
      <c r="F42" s="11">
        <v>0</v>
      </c>
      <c r="G42" s="11">
        <f>E42*F42</f>
        <v>0</v>
      </c>
      <c r="H42" s="13"/>
    </row>
    <row r="43" spans="1:8" x14ac:dyDescent="0.25">
      <c r="A43" s="10"/>
      <c r="B43" s="10">
        <v>26</v>
      </c>
      <c r="C43" s="12" t="s">
        <v>24</v>
      </c>
      <c r="D43" s="10" t="s">
        <v>55</v>
      </c>
      <c r="E43" s="11"/>
      <c r="F43" s="11">
        <v>0</v>
      </c>
      <c r="G43" s="11">
        <f>E43*F43</f>
        <v>0</v>
      </c>
      <c r="H43" s="13"/>
    </row>
    <row r="44" spans="1:8" x14ac:dyDescent="0.25">
      <c r="A44" s="10"/>
      <c r="B44" s="10"/>
      <c r="C44" s="14" t="s">
        <v>8</v>
      </c>
      <c r="D44" s="10"/>
      <c r="E44" s="10"/>
      <c r="F44" s="10"/>
      <c r="G44" s="15">
        <f>SUM(G42:G43)</f>
        <v>0</v>
      </c>
      <c r="H44" s="10"/>
    </row>
    <row r="45" spans="1:8" x14ac:dyDescent="0.25">
      <c r="A45" s="16"/>
      <c r="B45" s="16"/>
      <c r="C45" s="16"/>
      <c r="D45" s="16"/>
      <c r="E45" s="16"/>
      <c r="F45" s="16"/>
      <c r="G45" s="16"/>
      <c r="H45" s="16"/>
    </row>
    <row r="46" spans="1:8" ht="15.75" x14ac:dyDescent="0.25">
      <c r="A46" s="16"/>
      <c r="B46" s="16"/>
      <c r="C46" s="17" t="s">
        <v>25</v>
      </c>
      <c r="D46" s="16"/>
      <c r="E46" s="16"/>
      <c r="F46" s="16"/>
      <c r="G46" s="16"/>
      <c r="H46" s="16"/>
    </row>
    <row r="47" spans="1:8" x14ac:dyDescent="0.25">
      <c r="A47" s="16"/>
      <c r="B47" s="16"/>
      <c r="C47" s="18" t="s">
        <v>26</v>
      </c>
      <c r="D47" s="10"/>
      <c r="E47" s="10"/>
      <c r="F47" s="10"/>
      <c r="G47" s="15">
        <f>G9+G27+G32+G39+G44</f>
        <v>0</v>
      </c>
      <c r="H47" s="16"/>
    </row>
    <row r="48" spans="1:8" x14ac:dyDescent="0.25">
      <c r="A48" s="16"/>
      <c r="B48" s="16"/>
      <c r="C48" s="19" t="s">
        <v>27</v>
      </c>
      <c r="D48" s="10"/>
      <c r="E48" s="10"/>
      <c r="F48" s="10"/>
      <c r="G48" s="15">
        <v>0</v>
      </c>
      <c r="H48" s="16"/>
    </row>
    <row r="49" spans="1:8" x14ac:dyDescent="0.25">
      <c r="A49" s="16"/>
      <c r="B49" s="16"/>
      <c r="C49" s="18" t="s">
        <v>28</v>
      </c>
      <c r="D49" s="10"/>
      <c r="E49" s="10"/>
      <c r="F49" s="10"/>
      <c r="G49" s="15">
        <v>0</v>
      </c>
      <c r="H49" s="16"/>
    </row>
    <row r="50" spans="1:8" x14ac:dyDescent="0.25">
      <c r="A50" s="16"/>
      <c r="B50" s="16"/>
      <c r="C50" s="19" t="s">
        <v>56</v>
      </c>
      <c r="D50" s="10"/>
      <c r="E50" s="10"/>
      <c r="F50" s="10"/>
      <c r="G50" s="15">
        <f>G49*0.07</f>
        <v>0</v>
      </c>
      <c r="H50" s="16"/>
    </row>
    <row r="51" spans="1:8" x14ac:dyDescent="0.25">
      <c r="A51" s="7"/>
      <c r="B51" s="7"/>
      <c r="C51" s="20" t="s">
        <v>57</v>
      </c>
      <c r="D51" s="2"/>
      <c r="E51" s="2"/>
      <c r="F51" s="2"/>
      <c r="G51" s="6">
        <f>G49*0.08</f>
        <v>0</v>
      </c>
      <c r="H51" s="7"/>
    </row>
    <row r="52" spans="1:8" x14ac:dyDescent="0.25">
      <c r="A52" s="7"/>
      <c r="B52" s="7"/>
      <c r="C52" s="9" t="s">
        <v>29</v>
      </c>
      <c r="D52" s="2"/>
      <c r="E52" s="2"/>
      <c r="F52" s="2"/>
      <c r="G52" s="6">
        <f>G49+G50+G51</f>
        <v>0</v>
      </c>
      <c r="H52" s="7"/>
    </row>
    <row r="53" spans="1:8" x14ac:dyDescent="0.25">
      <c r="A53" s="7"/>
      <c r="B53" s="7"/>
      <c r="C53" s="9" t="s">
        <v>30</v>
      </c>
      <c r="D53" s="2"/>
      <c r="E53" s="2"/>
      <c r="F53" s="2"/>
      <c r="G53" s="6">
        <f>G52*0.18</f>
        <v>0</v>
      </c>
      <c r="H53" s="7"/>
    </row>
    <row r="54" spans="1:8" x14ac:dyDescent="0.25">
      <c r="A54" s="7"/>
      <c r="B54" s="7"/>
      <c r="C54" s="5" t="s">
        <v>31</v>
      </c>
      <c r="D54" s="2"/>
      <c r="E54" s="2"/>
      <c r="F54" s="2"/>
      <c r="G54" s="6">
        <f>G52+G53</f>
        <v>0</v>
      </c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</sheetData>
  <mergeCells count="7">
    <mergeCell ref="A1:H1"/>
    <mergeCell ref="A34:H34"/>
    <mergeCell ref="A29:H29"/>
    <mergeCell ref="A41:H41"/>
    <mergeCell ref="A2:H2"/>
    <mergeCell ref="A11:H11"/>
    <mergeCell ref="A5:H5"/>
  </mergeCells>
  <pageMargins left="0.75" right="0.75" top="1" bottom="1" header="0.5" footer="0.5"/>
  <pageSetup fitToHeight="0" orientation="landscape" r:id="rId1"/>
  <headerFooter>
    <oddFooter>&amp;C_x000D_&amp;1#&amp;"Calibri"&amp;9&amp;KACACAC Classified as Internal and General Business</oddFooter>
  </headerFooter>
</worksheet>
</file>

<file path=docMetadata/LabelInfo.xml><?xml version="1.0" encoding="utf-8"?>
<clbl:labelList xmlns:clbl="http://schemas.microsoft.com/office/2020/mipLabelMetadata">
  <clbl:label id="{ed1093ed-f639-41f3-8ff9-69f9a7d23765}" enabled="1" method="Privileged" siteId="{ad200093-0cba-48cb-9853-16fb53354a4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</vt:lpstr>
      <vt:lpstr>KA!Print_Titles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Kutelia, Zurab</cp:lastModifiedBy>
  <cp:lastPrinted>2026-04-03T09:25:42Z</cp:lastPrinted>
  <dcterms:created xsi:type="dcterms:W3CDTF">2026-02-05T10:35:12Z</dcterms:created>
  <dcterms:modified xsi:type="dcterms:W3CDTF">2026-04-15T06:31:12Z</dcterms:modified>
</cp:coreProperties>
</file>