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760"/>
  </bookViews>
  <sheets>
    <sheet name="ხარჯ-ვა" sheetId="17" r:id="rId1"/>
  </sheets>
  <definedNames>
    <definedName name="_xlnm.Print_Area" localSheetId="0">'ხარჯ-ვა'!$A$1:$L$107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<sst xmlns="http://schemas.openxmlformats.org/spreadsheetml/2006/main" count="200" uniqueCount="92">
  <si>
    <t xml:space="preserve"> ხარჯთაღრიცხვა </t>
  </si>
  <si>
    <t>ქ. თბილისი, ვაჟა ფშაველას გამზირი 45</t>
  </si>
  <si>
    <t xml:space="preserve">  </t>
  </si>
  <si>
    <t>სახარჯთაღრიცხვო  ღირ-ბა</t>
  </si>
  <si>
    <t>ლარი</t>
  </si>
  <si>
    <t>N</t>
  </si>
  <si>
    <t>სამუშაოების დასახელება</t>
  </si>
  <si>
    <t>განზ</t>
  </si>
  <si>
    <t>ნორმატიული რესურსი</t>
  </si>
  <si>
    <t>რაოდენობა</t>
  </si>
  <si>
    <t>მასალა</t>
  </si>
  <si>
    <t>ხელფასი</t>
  </si>
  <si>
    <t>მანქანა-მექანიზმები</t>
  </si>
  <si>
    <t>ჯამი</t>
  </si>
  <si>
    <t>ერთ ფასი</t>
  </si>
  <si>
    <t xml:space="preserve"> სადემონტაჟო სამუშაოები </t>
  </si>
  <si>
    <t xml:space="preserve">ლამინატის ფილების დემონტაჟი და იატაკის გასუფთავება </t>
  </si>
  <si>
    <r>
      <rPr>
        <sz val="10"/>
        <color theme="1"/>
        <rFont val="Sylfaen"/>
        <charset val="204"/>
      </rPr>
      <t>მ</t>
    </r>
    <r>
      <rPr>
        <sz val="10"/>
        <color theme="1"/>
        <rFont val="Calibri"/>
        <charset val="204"/>
      </rPr>
      <t>²</t>
    </r>
  </si>
  <si>
    <t>არსებული უნიტაზების და ხელსაბანის დემონტაჟი</t>
  </si>
  <si>
    <t>ც</t>
  </si>
  <si>
    <t>სანათების დემონტაჟი</t>
  </si>
  <si>
    <t xml:space="preserve">სამშენებლო ნაგვისა და დემონტირებული კონსტრუქციების შეგროვება ტომრებში ჩაყრა დ  ჩამოტანა XI სართულიდან </t>
  </si>
  <si>
    <r>
      <rPr>
        <sz val="10"/>
        <color theme="1"/>
        <rFont val="Sylfaen"/>
        <charset val="204"/>
      </rPr>
      <t>მ</t>
    </r>
    <r>
      <rPr>
        <sz val="10"/>
        <color theme="1"/>
        <rFont val="Calibri"/>
        <charset val="204"/>
      </rPr>
      <t>³</t>
    </r>
  </si>
  <si>
    <t xml:space="preserve">სამშენებლო ნაგვის ჩამოტანა, ა/მანქანაზე დატვირთვა და გატანა ნაგავსაყრელზე 20 კმ-მდე მანძილზე </t>
  </si>
  <si>
    <t>ტნ</t>
  </si>
  <si>
    <t xml:space="preserve"> სამონტაჟო სამუშაოები</t>
  </si>
  <si>
    <t>სამშენებლო მასალის ატანა XI სართულზე: ქვიშა, ცემენტი, ლამინატი, თაბ.მუყ. ფილა; პროფილები დგარის CW; მიმმართვ. UW; ქვაბამბა; ფითხი; ზუმფარა; საღებავის გრუნტი; სამღებრო ბადე ლენტა; საღებავი და ა.შ.</t>
  </si>
  <si>
    <t>1. იატაკები</t>
  </si>
  <si>
    <t xml:space="preserve">ქვიშა-ცემენტის მჭიმის მოწყობა იატაკებზე სისქე 4სმ მარკით M100 </t>
  </si>
  <si>
    <t>მ²</t>
  </si>
  <si>
    <t>შრომის დანახარჯები</t>
  </si>
  <si>
    <t xml:space="preserve">ქვიშა                 </t>
  </si>
  <si>
    <t>მ³</t>
  </si>
  <si>
    <t xml:space="preserve">ცემენტი  M400      </t>
  </si>
  <si>
    <t>პემზა</t>
  </si>
  <si>
    <t>მ3</t>
  </si>
  <si>
    <t>სხვა მასალები</t>
  </si>
  <si>
    <t>ჰიდრიოზოლაციის მოწყობა ორკომპონენტიანი ჰიდროსაიზოლაციო მასალით ნარჩენების ოთახში, სან/კვანძებში და დამლაგებლის ოთახი</t>
  </si>
  <si>
    <t>მანქანები</t>
  </si>
  <si>
    <t>ორკომპონენტიანი ჰიდროსაიზოლაციო მასალა</t>
  </si>
  <si>
    <t>კგ</t>
  </si>
  <si>
    <t>იატაკზე და კედლებზე კერამიკული ფილის მოწყობა</t>
  </si>
  <si>
    <t xml:space="preserve">მეთლახის ფილა      </t>
  </si>
  <si>
    <r>
      <rPr>
        <sz val="10"/>
        <color theme="1"/>
        <rFont val="Sylfaen"/>
        <charset val="204"/>
      </rPr>
      <t xml:space="preserve">წებოცემენტი      </t>
    </r>
    <r>
      <rPr>
        <sz val="10"/>
        <color rgb="FFFF0000"/>
        <rFont val="Sylfaen"/>
        <charset val="204"/>
      </rPr>
      <t xml:space="preserve"> </t>
    </r>
  </si>
  <si>
    <t>სამონტაჟო მაკომპლექტებელი პლასტმასის</t>
  </si>
  <si>
    <t>კომპ</t>
  </si>
  <si>
    <t xml:space="preserve">ფუგა   </t>
  </si>
  <si>
    <t>ლამინატის საფარის მოწყობა იატაკზე</t>
  </si>
  <si>
    <t>ლამინატი 6 სმ</t>
  </si>
  <si>
    <t>ღრუბელი</t>
  </si>
  <si>
    <t>მ2</t>
  </si>
  <si>
    <t>პლინტუსი მდფ</t>
  </si>
  <si>
    <t>მ</t>
  </si>
  <si>
    <t>2. ტიხრები და კედლები</t>
  </si>
  <si>
    <t xml:space="preserve">კომბინირებული თაბაშირ მუყაოს ტიხრის მოწყობა იზოლაციით </t>
  </si>
  <si>
    <t xml:space="preserve">თაბ.მუყ. ფილა  ჩვეულებრივი სისქე 12.5მმ  </t>
  </si>
  <si>
    <t>პროფილები დგარის CW 75*0,5 მმ, მიმმართვ. UW75*0,5; სწრაფმონტირებადი რახნები TN25 და TN35, გამჭედი დუბელი და სხვა მასალები 1მ² ტიხარზე</t>
  </si>
  <si>
    <t>საიზოლაციო მასალა  ქვაბამბა 50 მმ</t>
  </si>
  <si>
    <t>3. კარები</t>
  </si>
  <si>
    <t xml:space="preserve">MDF-ის კარი  (ფერი შეთანხმდეს დამკვეთთან)  კარის ბლოკის მონტაჟი  </t>
  </si>
  <si>
    <t>MDF-ის კარის ბლოკი  (ფერი შეთანხმდეს დამკვეთთან) (0.9X2.15)მ -  1ცალი</t>
  </si>
  <si>
    <t>პროექტ</t>
  </si>
  <si>
    <t>სამონტაჟო ქაფი 800-1000გრ</t>
  </si>
  <si>
    <t>5. სამღებრო სამუშაოები</t>
  </si>
  <si>
    <t xml:space="preserve">კედლების დამუშავება და შეღებვა </t>
  </si>
  <si>
    <t xml:space="preserve">ფითხი   </t>
  </si>
  <si>
    <t xml:space="preserve">ზუმფარა     </t>
  </si>
  <si>
    <t xml:space="preserve">საღებავი </t>
  </si>
  <si>
    <t xml:space="preserve">საღებავის გრუნტი, </t>
  </si>
  <si>
    <t xml:space="preserve">სამღებრო ბადე ლენტა  </t>
  </si>
  <si>
    <t>სამღებრო  წებვადი ლენტი (ქაღალდის სკოჩი)  50.0მ</t>
  </si>
  <si>
    <t>ცალი</t>
  </si>
  <si>
    <t xml:space="preserve">სამღებრო კუთხოვანა  </t>
  </si>
  <si>
    <t xml:space="preserve">სხვა მასალები   </t>
  </si>
  <si>
    <t xml:space="preserve">თაბაშირ/მუყაოს შეკიდული ჭერის დამუშავება და შეღებვა </t>
  </si>
  <si>
    <t>6. სანტექნიკური სამუშაოები</t>
  </si>
  <si>
    <t xml:space="preserve">კედელზე მისადგმელი (ფეხის გარეშე) ხელსაბანი ნიჟარის მონტაჟი, არკოს კრანებით,  შემრევით, დრეკადი მილებით კარადით, სიფონით  კომპლექტში </t>
  </si>
  <si>
    <t>კომპლ</t>
  </si>
  <si>
    <t>ხელსაბანი ნიჟარა არკოს კრანებით,  შემრევით, დრეკადი მილებით, სიფონით  კომპლექტში</t>
  </si>
  <si>
    <t xml:space="preserve">უნიტაზის მონტაჟი ჩამრეცხით,  არკოს ტიპის ონკანით, დრეკადი მილით, გოფრით  </t>
  </si>
  <si>
    <t>უნიტაზი  ჩამრეცხი ავზით არკოს ტიპის ონკანით, დრეკადი მილით, გოფრით კომპლექტში</t>
  </si>
  <si>
    <t xml:space="preserve"> დ 50 მმ.  ტრაპის მონტაჟი </t>
  </si>
  <si>
    <t>ტრაპი   დ50მმ</t>
  </si>
  <si>
    <t>7. ელ. სამონტაჟო სამუშაოები</t>
  </si>
  <si>
    <t>ჩამოსაკიდი სანათი მრგვალი</t>
  </si>
  <si>
    <t>სატრანსპორტო ხარჯი</t>
  </si>
  <si>
    <t>ზედნადები ხარჯი</t>
  </si>
  <si>
    <t>გეგმიური დაგროვება</t>
  </si>
  <si>
    <t>გაუთვალისწინებელი ხარჯები</t>
  </si>
  <si>
    <t>საპენსიო დანარიცხი</t>
  </si>
  <si>
    <t xml:space="preserve">დღგ </t>
  </si>
  <si>
    <t>სულ ჯამი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</si>
</sst>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GEL&quot;* #,##0.00_);_(&quot;GEL&quot;* \(#,##0.00\);_(&quot;GEL&quot;* &quot;-&quot;??_);_(@_)"/>
    <numFmt numFmtId="179" formatCode="0.000"/>
    <numFmt numFmtId="180" formatCode="0.0000"/>
  </numFmts>
  <fonts count="45">
    <font>
      <sz val="11"/>
      <color theme="1"/>
      <name val="Calibri"/>
      <charset val="134"/>
      <scheme val="minor"/>
    </font>
    <font>
      <b/>
      <i/>
      <sz val="12"/>
      <color theme="1"/>
      <name val="Sylfaen"/>
      <charset val="204"/>
    </font>
    <font>
      <sz val="10"/>
      <color theme="1"/>
      <name val="Sylfaen"/>
      <charset val="204"/>
    </font>
    <font>
      <b/>
      <sz val="12"/>
      <color theme="1"/>
      <name val="Sylfaen"/>
      <charset val="134"/>
    </font>
    <font>
      <sz val="9"/>
      <color theme="1"/>
      <name val="Sylfaen"/>
      <charset val="204"/>
    </font>
    <font>
      <b/>
      <sz val="11"/>
      <color theme="1"/>
      <name val="Sylfaen"/>
      <charset val="204"/>
    </font>
    <font>
      <b/>
      <sz val="10"/>
      <color theme="1"/>
      <name val="Sylfaen"/>
      <charset val="204"/>
    </font>
    <font>
      <sz val="10"/>
      <color theme="1"/>
      <name val="Sylfaen"/>
      <charset val="134"/>
    </font>
    <font>
      <b/>
      <sz val="10"/>
      <name val="Sylfaen"/>
      <charset val="204"/>
    </font>
    <font>
      <sz val="11"/>
      <color theme="1"/>
      <name val="Sylfaen"/>
      <charset val="204"/>
    </font>
    <font>
      <b/>
      <sz val="10"/>
      <name val="Sylfaen"/>
      <charset val="134"/>
    </font>
    <font>
      <sz val="10"/>
      <name val="Sylfaen"/>
      <charset val="134"/>
    </font>
    <font>
      <b/>
      <sz val="10"/>
      <color theme="1"/>
      <name val="Sylfaen"/>
      <charset val="134"/>
    </font>
    <font>
      <b/>
      <sz val="9"/>
      <color theme="1"/>
      <name val="Sylfaen"/>
      <charset val="204"/>
    </font>
    <font>
      <sz val="10"/>
      <name val="Sylfaen"/>
      <charset val="204"/>
    </font>
    <font>
      <sz val="9"/>
      <color theme="1"/>
      <name val="Sylfaen"/>
      <charset val="134"/>
    </font>
    <font>
      <strike/>
      <sz val="10"/>
      <color theme="1"/>
      <name val="Sylfae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charset val="134"/>
      <scheme val="minor"/>
    </font>
    <font>
      <sz val="10"/>
      <color rgb="FF000000"/>
      <name val="Arimo"/>
      <charset val="134"/>
    </font>
    <font>
      <sz val="10"/>
      <name val="Arial"/>
      <charset val="134"/>
    </font>
    <font>
      <sz val="10"/>
      <color theme="1"/>
      <name val="Arial Unicode MS"/>
      <charset val="134"/>
    </font>
    <font>
      <sz val="12"/>
      <name val="Sylfaen"/>
      <charset val="204"/>
    </font>
    <font>
      <sz val="10"/>
      <name val="Arial"/>
      <charset val="204"/>
    </font>
    <font>
      <sz val="10"/>
      <color rgb="FFFF0000"/>
      <name val="Sylfaen"/>
      <charset val="204"/>
    </font>
    <font>
      <sz val="10"/>
      <color theme="1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49" fontId="6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179" fontId="2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left" vertical="center" wrapText="1"/>
    </xf>
    <xf numFmtId="0" fontId="8" fillId="0" borderId="2" xfId="54" applyFont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8" fillId="0" borderId="7" xfId="54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9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0" fontId="10" fillId="0" borderId="2" xfId="54" applyFont="1" applyBorder="1" applyAlignment="1">
      <alignment horizontal="center" vertical="top" wrapText="1"/>
    </xf>
    <xf numFmtId="0" fontId="10" fillId="0" borderId="7" xfId="54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49" fontId="10" fillId="0" borderId="5" xfId="54" applyNumberFormat="1" applyFont="1" applyBorder="1" applyAlignment="1">
      <alignment horizontal="center" vertical="top" wrapText="1"/>
    </xf>
    <xf numFmtId="0" fontId="7" fillId="0" borderId="6" xfId="0" applyFont="1" applyBorder="1"/>
    <xf numFmtId="0" fontId="6" fillId="0" borderId="6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2" fontId="6" fillId="0" borderId="6" xfId="0" applyNumberFormat="1" applyFont="1" applyBorder="1" applyAlignment="1">
      <alignment horizontal="center" vertical="center"/>
    </xf>
    <xf numFmtId="0" fontId="11" fillId="0" borderId="6" xfId="0" applyFont="1" applyBorder="1"/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0" fillId="0" borderId="6" xfId="0" applyBorder="1"/>
    <xf numFmtId="0" fontId="12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/>
    <xf numFmtId="0" fontId="4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7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43" fontId="2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6" xfId="54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4" fontId="6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wrapText="1"/>
    </xf>
    <xf numFmtId="9" fontId="16" fillId="0" borderId="6" xfId="3" applyFont="1" applyFill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wrapText="1"/>
    </xf>
    <xf numFmtId="9" fontId="2" fillId="0" borderId="6" xfId="3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</cellXfs>
  <cellStyles count="6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5" xfId="50"/>
    <cellStyle name="Currency 2" xfId="51"/>
    <cellStyle name="Normal 10 4" xfId="52"/>
    <cellStyle name="Normal 14 2" xfId="53"/>
    <cellStyle name="Normal 3 2" xfId="54"/>
    <cellStyle name="Normal 54" xfId="55"/>
    <cellStyle name="Normal 56" xfId="56"/>
    <cellStyle name="Normal 58" xfId="57"/>
    <cellStyle name="Normal 59" xfId="58"/>
    <cellStyle name="Normal 60" xfId="59"/>
    <cellStyle name="silfain" xfId="60"/>
    <cellStyle name="Обычный_Спецификация оборудования, изделий и материалов" xfId="61"/>
  </cellStyles>
  <tableStyles count="0" defaultTableStyle="TableStyleMedium9" defaultPivotStyle="PivotStyleLight16"/>
  <colors>
    <mruColors>
      <color rgb="00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07"/>
  <sheetViews>
    <sheetView tabSelected="1" zoomScale="85" zoomScaleNormal="85" topLeftCell="A47" workbookViewId="0">
      <selection activeCell="A3" sqref="A3:F3"/>
    </sheetView>
  </sheetViews>
  <sheetFormatPr defaultColWidth="9.33333333333333" defaultRowHeight="15"/>
  <cols>
    <col min="1" max="1" width="4.66666666666667" customWidth="1"/>
    <col min="2" max="2" width="65.552380952381" customWidth="1"/>
    <col min="5" max="5" width="10" style="1" customWidth="1"/>
    <col min="6" max="6" width="8.33333333333333" style="1" customWidth="1"/>
    <col min="7" max="7" width="12.4380952380952" style="1" customWidth="1"/>
    <col min="8" max="8" width="8" style="1" customWidth="1"/>
    <col min="9" max="9" width="12.4380952380952" style="1" customWidth="1"/>
    <col min="10" max="10" width="7.55238095238095" style="1" customWidth="1"/>
    <col min="11" max="11" width="10.3333333333333" style="1" customWidth="1"/>
    <col min="12" max="12" width="13.4380952380952" style="1" customWidth="1"/>
  </cols>
  <sheetData>
    <row r="1" ht="20.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spans="1:12">
      <c r="A2" s="4" t="s">
        <v>1</v>
      </c>
      <c r="B2" s="4"/>
      <c r="C2" s="5" t="s">
        <v>2</v>
      </c>
      <c r="D2" s="5"/>
      <c r="E2" s="5"/>
      <c r="F2" s="5"/>
      <c r="G2" s="6"/>
      <c r="H2" s="6"/>
      <c r="I2" s="6"/>
      <c r="J2" s="6"/>
      <c r="K2" s="6"/>
      <c r="L2" s="6"/>
    </row>
    <row r="3" ht="18" customHeight="1" spans="1:12">
      <c r="A3" s="7"/>
      <c r="B3" s="7"/>
      <c r="C3" s="7"/>
      <c r="D3" s="7"/>
      <c r="E3" s="7"/>
      <c r="F3" s="7"/>
      <c r="G3" s="8" t="s">
        <v>3</v>
      </c>
      <c r="H3" s="8"/>
      <c r="I3" s="8"/>
      <c r="J3" s="78">
        <f>L107</f>
        <v>0</v>
      </c>
      <c r="K3" s="79"/>
      <c r="L3" s="80" t="s">
        <v>4</v>
      </c>
    </row>
    <row r="4" ht="30" customHeight="1" spans="1:12">
      <c r="A4" s="9" t="s">
        <v>5</v>
      </c>
      <c r="B4" s="9" t="s">
        <v>6</v>
      </c>
      <c r="C4" s="9" t="s">
        <v>7</v>
      </c>
      <c r="D4" s="10" t="s">
        <v>8</v>
      </c>
      <c r="E4" s="10" t="s">
        <v>9</v>
      </c>
      <c r="F4" s="11" t="s">
        <v>10</v>
      </c>
      <c r="G4" s="12"/>
      <c r="H4" s="11" t="s">
        <v>11</v>
      </c>
      <c r="I4" s="12"/>
      <c r="J4" s="81" t="s">
        <v>12</v>
      </c>
      <c r="K4" s="82"/>
      <c r="L4" s="9" t="s">
        <v>13</v>
      </c>
    </row>
    <row r="5" ht="30" customHeight="1" spans="1:12">
      <c r="A5" s="13"/>
      <c r="B5" s="13"/>
      <c r="C5" s="13"/>
      <c r="D5" s="14"/>
      <c r="E5" s="14"/>
      <c r="F5" s="15" t="s">
        <v>14</v>
      </c>
      <c r="G5" s="15" t="s">
        <v>13</v>
      </c>
      <c r="H5" s="15" t="s">
        <v>14</v>
      </c>
      <c r="I5" s="15" t="s">
        <v>13</v>
      </c>
      <c r="J5" s="15" t="s">
        <v>14</v>
      </c>
      <c r="K5" s="15" t="s">
        <v>13</v>
      </c>
      <c r="L5" s="13"/>
    </row>
    <row r="6" spans="1:1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</row>
    <row r="7" s="1" customFormat="1" ht="20.1" customHeight="1" spans="1:12">
      <c r="A7" s="16"/>
      <c r="B7" s="17" t="s">
        <v>15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8">
        <v>1</v>
      </c>
      <c r="B8" s="19" t="s">
        <v>16</v>
      </c>
      <c r="C8" s="16" t="s">
        <v>17</v>
      </c>
      <c r="D8" s="16"/>
      <c r="E8" s="20">
        <v>131</v>
      </c>
      <c r="F8" s="21"/>
      <c r="G8" s="22">
        <f t="shared" ref="G8:G46" si="0">F8*E8</f>
        <v>0</v>
      </c>
      <c r="H8" s="21"/>
      <c r="I8" s="22">
        <f t="shared" ref="I8:I46" si="1">H8*E8</f>
        <v>0</v>
      </c>
      <c r="J8" s="21"/>
      <c r="K8" s="22">
        <f t="shared" ref="K8:K46" si="2">J8*E8</f>
        <v>0</v>
      </c>
      <c r="L8" s="83">
        <f t="shared" ref="L8:L46" si="3">K8+I8+G8</f>
        <v>0</v>
      </c>
    </row>
    <row r="9" spans="1:12">
      <c r="A9" s="18">
        <v>2</v>
      </c>
      <c r="B9" s="19" t="s">
        <v>18</v>
      </c>
      <c r="C9" s="16" t="s">
        <v>19</v>
      </c>
      <c r="D9" s="16"/>
      <c r="E9" s="20">
        <v>4</v>
      </c>
      <c r="F9" s="21"/>
      <c r="G9" s="22">
        <f t="shared" ref="G9" si="4">F9*E9</f>
        <v>0</v>
      </c>
      <c r="H9" s="21"/>
      <c r="I9" s="22">
        <f t="shared" ref="I9" si="5">H9*E9</f>
        <v>0</v>
      </c>
      <c r="J9" s="21"/>
      <c r="K9" s="22">
        <f t="shared" ref="K9" si="6">J9*E9</f>
        <v>0</v>
      </c>
      <c r="L9" s="83">
        <f t="shared" ref="L9" si="7">K9+I9+G9</f>
        <v>0</v>
      </c>
    </row>
    <row r="10" spans="1:12">
      <c r="A10" s="18">
        <v>3</v>
      </c>
      <c r="B10" s="23" t="s">
        <v>20</v>
      </c>
      <c r="C10" s="16" t="s">
        <v>19</v>
      </c>
      <c r="D10" s="16"/>
      <c r="E10" s="20">
        <v>30</v>
      </c>
      <c r="F10" s="21"/>
      <c r="G10" s="22">
        <f t="shared" ref="G10" si="8">F10*E10</f>
        <v>0</v>
      </c>
      <c r="H10" s="21"/>
      <c r="I10" s="22">
        <f t="shared" ref="I10" si="9">H10*E10</f>
        <v>0</v>
      </c>
      <c r="J10" s="21"/>
      <c r="K10" s="22">
        <f t="shared" ref="K10" si="10">J10*E10</f>
        <v>0</v>
      </c>
      <c r="L10" s="83">
        <f t="shared" ref="L10" si="11">K10+I10+G10</f>
        <v>0</v>
      </c>
    </row>
    <row r="11" ht="30" spans="1:12">
      <c r="A11" s="18">
        <v>4</v>
      </c>
      <c r="B11" s="19" t="s">
        <v>21</v>
      </c>
      <c r="C11" s="16" t="s">
        <v>22</v>
      </c>
      <c r="D11" s="16"/>
      <c r="E11" s="21">
        <v>55</v>
      </c>
      <c r="F11" s="21"/>
      <c r="G11" s="22">
        <f t="shared" si="0"/>
        <v>0</v>
      </c>
      <c r="H11" s="21"/>
      <c r="I11" s="22">
        <f t="shared" si="1"/>
        <v>0</v>
      </c>
      <c r="J11" s="21"/>
      <c r="K11" s="22">
        <f t="shared" si="2"/>
        <v>0</v>
      </c>
      <c r="L11" s="83">
        <f t="shared" si="3"/>
        <v>0</v>
      </c>
    </row>
    <row r="12" ht="30" spans="1:12">
      <c r="A12" s="18">
        <v>5</v>
      </c>
      <c r="B12" s="19" t="s">
        <v>23</v>
      </c>
      <c r="C12" s="16" t="s">
        <v>24</v>
      </c>
      <c r="D12" s="16"/>
      <c r="E12" s="21">
        <f>E11*1.8</f>
        <v>99</v>
      </c>
      <c r="F12" s="21"/>
      <c r="G12" s="22">
        <f t="shared" si="0"/>
        <v>0</v>
      </c>
      <c r="H12" s="21"/>
      <c r="I12" s="22">
        <f t="shared" si="1"/>
        <v>0</v>
      </c>
      <c r="J12" s="21"/>
      <c r="K12" s="22">
        <f t="shared" si="2"/>
        <v>0</v>
      </c>
      <c r="L12" s="83">
        <f t="shared" si="3"/>
        <v>0</v>
      </c>
    </row>
    <row r="13" ht="20.1" customHeight="1" spans="1:12">
      <c r="A13" s="16"/>
      <c r="B13" s="17" t="s">
        <v>25</v>
      </c>
      <c r="C13" s="24"/>
      <c r="D13" s="24"/>
      <c r="E13" s="21"/>
      <c r="F13" s="21"/>
      <c r="G13" s="22">
        <f t="shared" si="0"/>
        <v>0</v>
      </c>
      <c r="H13" s="21"/>
      <c r="I13" s="22">
        <f t="shared" si="1"/>
        <v>0</v>
      </c>
      <c r="J13" s="21"/>
      <c r="K13" s="22">
        <f t="shared" si="2"/>
        <v>0</v>
      </c>
      <c r="L13" s="83">
        <f t="shared" si="3"/>
        <v>0</v>
      </c>
    </row>
    <row r="14" ht="60" spans="1:12">
      <c r="A14" s="9">
        <v>6</v>
      </c>
      <c r="B14" s="25" t="s">
        <v>26</v>
      </c>
      <c r="C14" s="24"/>
      <c r="D14" s="24"/>
      <c r="E14" s="21"/>
      <c r="F14" s="21"/>
      <c r="G14" s="22"/>
      <c r="H14" s="21"/>
      <c r="I14" s="22"/>
      <c r="J14" s="21"/>
      <c r="K14" s="22"/>
      <c r="L14" s="83"/>
    </row>
    <row r="15" ht="20.1" customHeight="1" spans="1:12">
      <c r="A15" s="9"/>
      <c r="B15" s="26"/>
      <c r="C15" s="24"/>
      <c r="D15" s="24"/>
      <c r="E15" s="21"/>
      <c r="F15" s="21"/>
      <c r="G15" s="22"/>
      <c r="H15" s="21"/>
      <c r="I15" s="22"/>
      <c r="J15" s="21"/>
      <c r="K15" s="22"/>
      <c r="L15" s="83"/>
    </row>
    <row r="16" ht="20.1" customHeight="1" spans="1:12">
      <c r="A16" s="9"/>
      <c r="B16" s="26" t="s">
        <v>27</v>
      </c>
      <c r="C16" s="24"/>
      <c r="D16" s="24"/>
      <c r="E16" s="21"/>
      <c r="F16" s="21"/>
      <c r="G16" s="22">
        <f t="shared" si="0"/>
        <v>0</v>
      </c>
      <c r="H16" s="21"/>
      <c r="I16" s="22">
        <f t="shared" si="1"/>
        <v>0</v>
      </c>
      <c r="J16" s="21"/>
      <c r="K16" s="22">
        <f t="shared" si="2"/>
        <v>0</v>
      </c>
      <c r="L16" s="83">
        <f t="shared" si="3"/>
        <v>0</v>
      </c>
    </row>
    <row r="17" spans="1:12">
      <c r="A17" s="27">
        <v>7</v>
      </c>
      <c r="B17" s="25" t="s">
        <v>28</v>
      </c>
      <c r="C17" s="28" t="s">
        <v>29</v>
      </c>
      <c r="D17" s="28"/>
      <c r="E17" s="29">
        <v>125</v>
      </c>
      <c r="F17" s="30"/>
      <c r="G17" s="22">
        <f t="shared" si="0"/>
        <v>0</v>
      </c>
      <c r="H17" s="31"/>
      <c r="I17" s="22">
        <f t="shared" si="1"/>
        <v>0</v>
      </c>
      <c r="J17" s="31"/>
      <c r="K17" s="22">
        <f t="shared" si="2"/>
        <v>0</v>
      </c>
      <c r="L17" s="83">
        <f t="shared" si="3"/>
        <v>0</v>
      </c>
    </row>
    <row r="18" spans="1:12">
      <c r="A18" s="32"/>
      <c r="B18" s="33" t="s">
        <v>30</v>
      </c>
      <c r="C18" s="16" t="s">
        <v>17</v>
      </c>
      <c r="D18" s="34">
        <v>1</v>
      </c>
      <c r="E18" s="34">
        <f>E17*D18</f>
        <v>125</v>
      </c>
      <c r="F18" s="31"/>
      <c r="G18" s="22">
        <f t="shared" si="0"/>
        <v>0</v>
      </c>
      <c r="H18" s="31"/>
      <c r="I18" s="22">
        <f t="shared" si="1"/>
        <v>0</v>
      </c>
      <c r="J18" s="31"/>
      <c r="K18" s="22">
        <f t="shared" si="2"/>
        <v>0</v>
      </c>
      <c r="L18" s="83">
        <f t="shared" si="3"/>
        <v>0</v>
      </c>
    </row>
    <row r="19" ht="15.75" customHeight="1" spans="1:12">
      <c r="A19" s="32"/>
      <c r="B19" s="35" t="s">
        <v>31</v>
      </c>
      <c r="C19" s="15" t="s">
        <v>32</v>
      </c>
      <c r="D19" s="36">
        <v>0.049</v>
      </c>
      <c r="E19" s="31">
        <f>D19*E17</f>
        <v>6.125</v>
      </c>
      <c r="F19" s="31"/>
      <c r="G19" s="22">
        <f t="shared" si="0"/>
        <v>0</v>
      </c>
      <c r="H19" s="31"/>
      <c r="I19" s="22">
        <f t="shared" si="1"/>
        <v>0</v>
      </c>
      <c r="J19" s="31"/>
      <c r="K19" s="22">
        <f t="shared" si="2"/>
        <v>0</v>
      </c>
      <c r="L19" s="83">
        <f t="shared" si="3"/>
        <v>0</v>
      </c>
    </row>
    <row r="20" ht="15.75" customHeight="1" spans="1:12">
      <c r="A20" s="32"/>
      <c r="B20" s="35" t="s">
        <v>33</v>
      </c>
      <c r="C20" s="15" t="s">
        <v>24</v>
      </c>
      <c r="D20" s="36">
        <v>0.013</v>
      </c>
      <c r="E20" s="31">
        <f>D20*E17</f>
        <v>1.625</v>
      </c>
      <c r="F20" s="31"/>
      <c r="G20" s="22">
        <f t="shared" si="0"/>
        <v>0</v>
      </c>
      <c r="H20" s="31"/>
      <c r="I20" s="22">
        <f t="shared" si="1"/>
        <v>0</v>
      </c>
      <c r="J20" s="31"/>
      <c r="K20" s="22">
        <f t="shared" si="2"/>
        <v>0</v>
      </c>
      <c r="L20" s="83">
        <f t="shared" si="3"/>
        <v>0</v>
      </c>
    </row>
    <row r="21" ht="15.75" customHeight="1" spans="1:12">
      <c r="A21" s="32"/>
      <c r="B21" s="35" t="s">
        <v>34</v>
      </c>
      <c r="C21" s="15" t="s">
        <v>35</v>
      </c>
      <c r="D21" s="36">
        <v>0.1</v>
      </c>
      <c r="E21" s="31">
        <f>D21*E18</f>
        <v>12.5</v>
      </c>
      <c r="F21" s="31"/>
      <c r="G21" s="22">
        <f t="shared" ref="G21" si="12">F21*E21</f>
        <v>0</v>
      </c>
      <c r="H21" s="31"/>
      <c r="I21" s="22">
        <f t="shared" ref="I21" si="13">H21*E21</f>
        <v>0</v>
      </c>
      <c r="J21" s="31"/>
      <c r="K21" s="22">
        <f t="shared" ref="K21" si="14">J21*E21</f>
        <v>0</v>
      </c>
      <c r="L21" s="83">
        <f t="shared" ref="L21" si="15">K21+I21+G21</f>
        <v>0</v>
      </c>
    </row>
    <row r="22" ht="15.75" customHeight="1" spans="1:12">
      <c r="A22" s="37"/>
      <c r="B22" s="38" t="s">
        <v>36</v>
      </c>
      <c r="C22" s="15" t="s">
        <v>4</v>
      </c>
      <c r="D22" s="15">
        <v>0.0636</v>
      </c>
      <c r="E22" s="31">
        <f>E17*D22</f>
        <v>7.95</v>
      </c>
      <c r="F22" s="31"/>
      <c r="G22" s="22">
        <f t="shared" si="0"/>
        <v>0</v>
      </c>
      <c r="H22" s="31"/>
      <c r="I22" s="22">
        <f t="shared" si="1"/>
        <v>0</v>
      </c>
      <c r="J22" s="31"/>
      <c r="K22" s="22">
        <f t="shared" si="2"/>
        <v>0</v>
      </c>
      <c r="L22" s="83">
        <f t="shared" si="3"/>
        <v>0</v>
      </c>
    </row>
    <row r="23" ht="30" spans="1:12">
      <c r="A23" s="39">
        <v>8</v>
      </c>
      <c r="B23" s="40" t="s">
        <v>37</v>
      </c>
      <c r="C23" s="28" t="s">
        <v>29</v>
      </c>
      <c r="D23" s="28"/>
      <c r="E23" s="29">
        <v>6</v>
      </c>
      <c r="F23" s="31"/>
      <c r="G23" s="22">
        <f t="shared" si="0"/>
        <v>0</v>
      </c>
      <c r="H23" s="31"/>
      <c r="I23" s="22">
        <f t="shared" si="1"/>
        <v>0</v>
      </c>
      <c r="J23" s="31"/>
      <c r="K23" s="22">
        <f t="shared" si="2"/>
        <v>0</v>
      </c>
      <c r="L23" s="83">
        <f t="shared" si="3"/>
        <v>0</v>
      </c>
    </row>
    <row r="24" spans="1:12">
      <c r="A24" s="41"/>
      <c r="B24" s="42" t="s">
        <v>30</v>
      </c>
      <c r="C24" s="16" t="s">
        <v>17</v>
      </c>
      <c r="D24" s="34">
        <v>1</v>
      </c>
      <c r="E24" s="34">
        <f>E23*D24</f>
        <v>6</v>
      </c>
      <c r="F24" s="31"/>
      <c r="G24" s="22">
        <f t="shared" si="0"/>
        <v>0</v>
      </c>
      <c r="H24" s="21"/>
      <c r="I24" s="22">
        <f t="shared" si="1"/>
        <v>0</v>
      </c>
      <c r="J24" s="21"/>
      <c r="K24" s="22">
        <f t="shared" si="2"/>
        <v>0</v>
      </c>
      <c r="L24" s="83">
        <f t="shared" si="3"/>
        <v>0</v>
      </c>
    </row>
    <row r="25" spans="1:12">
      <c r="A25" s="41"/>
      <c r="B25" s="43" t="s">
        <v>38</v>
      </c>
      <c r="C25" s="15" t="s">
        <v>4</v>
      </c>
      <c r="D25" s="44">
        <v>0.02</v>
      </c>
      <c r="E25" s="45">
        <f>D25*E23</f>
        <v>0.12</v>
      </c>
      <c r="F25" s="45"/>
      <c r="G25" s="22">
        <f t="shared" si="0"/>
        <v>0</v>
      </c>
      <c r="H25" s="45"/>
      <c r="I25" s="22">
        <f t="shared" si="1"/>
        <v>0</v>
      </c>
      <c r="J25" s="45"/>
      <c r="K25" s="22">
        <f t="shared" si="2"/>
        <v>0</v>
      </c>
      <c r="L25" s="83">
        <f t="shared" si="3"/>
        <v>0</v>
      </c>
    </row>
    <row r="26" spans="1:12">
      <c r="A26" s="41"/>
      <c r="B26" s="43" t="s">
        <v>39</v>
      </c>
      <c r="C26" s="16" t="s">
        <v>40</v>
      </c>
      <c r="D26" s="45">
        <v>4</v>
      </c>
      <c r="E26" s="45">
        <f>E23*D26</f>
        <v>24</v>
      </c>
      <c r="F26" s="45"/>
      <c r="G26" s="22">
        <f t="shared" si="0"/>
        <v>0</v>
      </c>
      <c r="H26" s="45"/>
      <c r="I26" s="22">
        <f t="shared" si="1"/>
        <v>0</v>
      </c>
      <c r="J26" s="45"/>
      <c r="K26" s="22">
        <f t="shared" si="2"/>
        <v>0</v>
      </c>
      <c r="L26" s="83">
        <f t="shared" si="3"/>
        <v>0</v>
      </c>
    </row>
    <row r="27" spans="1:12">
      <c r="A27" s="41"/>
      <c r="B27" s="43" t="s">
        <v>36</v>
      </c>
      <c r="C27" s="15" t="s">
        <v>4</v>
      </c>
      <c r="D27" s="44">
        <v>0.019</v>
      </c>
      <c r="E27" s="45">
        <f>D27*E23</f>
        <v>0.114</v>
      </c>
      <c r="F27" s="31"/>
      <c r="G27" s="22">
        <f t="shared" si="0"/>
        <v>0</v>
      </c>
      <c r="H27" s="45"/>
      <c r="I27" s="22">
        <f t="shared" si="1"/>
        <v>0</v>
      </c>
      <c r="J27" s="45"/>
      <c r="K27" s="22">
        <f t="shared" si="2"/>
        <v>0</v>
      </c>
      <c r="L27" s="83">
        <f t="shared" si="3"/>
        <v>0</v>
      </c>
    </row>
    <row r="28" spans="1:12">
      <c r="A28" s="46">
        <v>9</v>
      </c>
      <c r="B28" s="40" t="s">
        <v>41</v>
      </c>
      <c r="C28" s="28" t="s">
        <v>29</v>
      </c>
      <c r="D28" s="28"/>
      <c r="E28" s="29">
        <v>35</v>
      </c>
      <c r="F28" s="47"/>
      <c r="G28" s="22">
        <f t="shared" si="0"/>
        <v>0</v>
      </c>
      <c r="H28" s="31"/>
      <c r="I28" s="22">
        <f t="shared" si="1"/>
        <v>0</v>
      </c>
      <c r="J28" s="31"/>
      <c r="K28" s="22">
        <f t="shared" si="2"/>
        <v>0</v>
      </c>
      <c r="L28" s="83">
        <f t="shared" si="3"/>
        <v>0</v>
      </c>
    </row>
    <row r="29" spans="1:12">
      <c r="A29" s="48"/>
      <c r="B29" s="42" t="s">
        <v>30</v>
      </c>
      <c r="C29" s="16" t="s">
        <v>17</v>
      </c>
      <c r="D29" s="34">
        <v>1</v>
      </c>
      <c r="E29" s="34">
        <f>E28*D29</f>
        <v>35</v>
      </c>
      <c r="F29" s="31"/>
      <c r="G29" s="22">
        <f t="shared" si="0"/>
        <v>0</v>
      </c>
      <c r="H29" s="31"/>
      <c r="I29" s="22">
        <f t="shared" si="1"/>
        <v>0</v>
      </c>
      <c r="J29" s="21"/>
      <c r="K29" s="22">
        <f t="shared" si="2"/>
        <v>0</v>
      </c>
      <c r="L29" s="83">
        <f t="shared" si="3"/>
        <v>0</v>
      </c>
    </row>
    <row r="30" spans="1:12">
      <c r="A30" s="49"/>
      <c r="B30" s="50" t="s">
        <v>42</v>
      </c>
      <c r="C30" s="15" t="s">
        <v>29</v>
      </c>
      <c r="D30" s="15">
        <v>1.05</v>
      </c>
      <c r="E30" s="31">
        <f>D30*E28*0.1</f>
        <v>3.675</v>
      </c>
      <c r="F30" s="31"/>
      <c r="G30" s="22">
        <f t="shared" si="0"/>
        <v>0</v>
      </c>
      <c r="H30" s="31"/>
      <c r="I30" s="22">
        <f t="shared" si="1"/>
        <v>0</v>
      </c>
      <c r="J30" s="31"/>
      <c r="K30" s="22">
        <f t="shared" si="2"/>
        <v>0</v>
      </c>
      <c r="L30" s="83">
        <f t="shared" si="3"/>
        <v>0</v>
      </c>
    </row>
    <row r="31" spans="1:12">
      <c r="A31" s="49"/>
      <c r="B31" s="50" t="s">
        <v>43</v>
      </c>
      <c r="C31" s="15" t="s">
        <v>40</v>
      </c>
      <c r="D31" s="31">
        <v>7</v>
      </c>
      <c r="E31" s="31">
        <f>D31*E28</f>
        <v>245</v>
      </c>
      <c r="F31" s="31"/>
      <c r="G31" s="22">
        <f t="shared" si="0"/>
        <v>0</v>
      </c>
      <c r="H31" s="31"/>
      <c r="I31" s="22">
        <f t="shared" si="1"/>
        <v>0</v>
      </c>
      <c r="J31" s="31"/>
      <c r="K31" s="22">
        <f t="shared" si="2"/>
        <v>0</v>
      </c>
      <c r="L31" s="83">
        <f t="shared" si="3"/>
        <v>0</v>
      </c>
    </row>
    <row r="32" spans="1:12">
      <c r="A32" s="49"/>
      <c r="B32" s="51" t="s">
        <v>44</v>
      </c>
      <c r="C32" s="52" t="s">
        <v>45</v>
      </c>
      <c r="D32" s="52">
        <v>0.1</v>
      </c>
      <c r="E32" s="34">
        <f>D32*E28</f>
        <v>3.5</v>
      </c>
      <c r="F32" s="34"/>
      <c r="G32" s="22">
        <f t="shared" si="0"/>
        <v>0</v>
      </c>
      <c r="H32" s="34"/>
      <c r="I32" s="22">
        <f t="shared" si="1"/>
        <v>0</v>
      </c>
      <c r="J32" s="34"/>
      <c r="K32" s="22">
        <f t="shared" si="2"/>
        <v>0</v>
      </c>
      <c r="L32" s="83">
        <f t="shared" si="3"/>
        <v>0</v>
      </c>
    </row>
    <row r="33" spans="1:12">
      <c r="A33" s="49"/>
      <c r="B33" s="50" t="s">
        <v>46</v>
      </c>
      <c r="C33" s="15" t="s">
        <v>40</v>
      </c>
      <c r="D33" s="15">
        <v>0.04</v>
      </c>
      <c r="E33" s="31">
        <f>D33*E28</f>
        <v>1.4</v>
      </c>
      <c r="F33" s="31"/>
      <c r="G33" s="22">
        <f t="shared" si="0"/>
        <v>0</v>
      </c>
      <c r="H33" s="31"/>
      <c r="I33" s="22">
        <f t="shared" si="1"/>
        <v>0</v>
      </c>
      <c r="J33" s="31"/>
      <c r="K33" s="22">
        <f t="shared" si="2"/>
        <v>0</v>
      </c>
      <c r="L33" s="83">
        <f t="shared" si="3"/>
        <v>0</v>
      </c>
    </row>
    <row r="34" spans="1:12">
      <c r="A34" s="53"/>
      <c r="B34" s="50" t="s">
        <v>36</v>
      </c>
      <c r="C34" s="15" t="s">
        <v>4</v>
      </c>
      <c r="D34" s="15">
        <v>0.0466</v>
      </c>
      <c r="E34" s="31">
        <f>D34*E28</f>
        <v>1.631</v>
      </c>
      <c r="F34" s="31"/>
      <c r="G34" s="22">
        <f t="shared" si="0"/>
        <v>0</v>
      </c>
      <c r="H34" s="31"/>
      <c r="I34" s="22">
        <f t="shared" si="1"/>
        <v>0</v>
      </c>
      <c r="J34" s="31"/>
      <c r="K34" s="22">
        <f t="shared" si="2"/>
        <v>0</v>
      </c>
      <c r="L34" s="83">
        <f t="shared" si="3"/>
        <v>0</v>
      </c>
    </row>
    <row r="35" spans="1:12">
      <c r="A35" s="54">
        <v>10</v>
      </c>
      <c r="B35" s="25" t="s">
        <v>47</v>
      </c>
      <c r="C35" s="28" t="s">
        <v>29</v>
      </c>
      <c r="D35" s="28"/>
      <c r="E35" s="29">
        <v>125</v>
      </c>
      <c r="F35" s="47"/>
      <c r="G35" s="22">
        <f t="shared" si="0"/>
        <v>0</v>
      </c>
      <c r="H35" s="31"/>
      <c r="I35" s="22">
        <f t="shared" si="1"/>
        <v>0</v>
      </c>
      <c r="J35" s="31"/>
      <c r="K35" s="22">
        <f t="shared" si="2"/>
        <v>0</v>
      </c>
      <c r="L35" s="83">
        <f t="shared" si="3"/>
        <v>0</v>
      </c>
    </row>
    <row r="36" spans="1:12">
      <c r="A36" s="55"/>
      <c r="B36" s="33" t="s">
        <v>30</v>
      </c>
      <c r="C36" s="16" t="s">
        <v>17</v>
      </c>
      <c r="D36" s="34">
        <v>1</v>
      </c>
      <c r="E36" s="34">
        <f>E35*D36</f>
        <v>125</v>
      </c>
      <c r="F36" s="31"/>
      <c r="G36" s="22">
        <f t="shared" si="0"/>
        <v>0</v>
      </c>
      <c r="H36" s="31"/>
      <c r="I36" s="22">
        <f t="shared" si="1"/>
        <v>0</v>
      </c>
      <c r="J36" s="21"/>
      <c r="K36" s="22">
        <f t="shared" si="2"/>
        <v>0</v>
      </c>
      <c r="L36" s="83">
        <f t="shared" si="3"/>
        <v>0</v>
      </c>
    </row>
    <row r="37" spans="1:12">
      <c r="A37" s="55"/>
      <c r="B37" s="56" t="s">
        <v>38</v>
      </c>
      <c r="C37" s="15" t="s">
        <v>4</v>
      </c>
      <c r="D37" s="57">
        <v>0.0075</v>
      </c>
      <c r="E37" s="45">
        <f>D37*E35</f>
        <v>0.9375</v>
      </c>
      <c r="F37" s="45"/>
      <c r="G37" s="22">
        <f t="shared" si="0"/>
        <v>0</v>
      </c>
      <c r="H37" s="45"/>
      <c r="I37" s="22">
        <f t="shared" si="1"/>
        <v>0</v>
      </c>
      <c r="J37" s="45"/>
      <c r="K37" s="22">
        <f t="shared" si="2"/>
        <v>0</v>
      </c>
      <c r="L37" s="83">
        <f t="shared" si="3"/>
        <v>0</v>
      </c>
    </row>
    <row r="38" spans="1:12">
      <c r="A38" s="58"/>
      <c r="B38" s="35" t="s">
        <v>48</v>
      </c>
      <c r="C38" s="15" t="s">
        <v>29</v>
      </c>
      <c r="D38" s="31">
        <v>1.15</v>
      </c>
      <c r="E38" s="31">
        <f>E35*D38</f>
        <v>143.75</v>
      </c>
      <c r="F38" s="31"/>
      <c r="G38" s="22">
        <f t="shared" si="0"/>
        <v>0</v>
      </c>
      <c r="H38" s="31"/>
      <c r="I38" s="22">
        <f t="shared" si="1"/>
        <v>0</v>
      </c>
      <c r="J38" s="31"/>
      <c r="K38" s="22">
        <f t="shared" si="2"/>
        <v>0</v>
      </c>
      <c r="L38" s="83">
        <f t="shared" si="3"/>
        <v>0</v>
      </c>
    </row>
    <row r="39" spans="1:12">
      <c r="A39" s="58"/>
      <c r="B39" s="59" t="s">
        <v>49</v>
      </c>
      <c r="C39" s="52" t="s">
        <v>50</v>
      </c>
      <c r="D39" s="34">
        <v>1.05</v>
      </c>
      <c r="E39" s="34">
        <f>D39*E35</f>
        <v>131.25</v>
      </c>
      <c r="F39" s="34"/>
      <c r="G39" s="22">
        <f t="shared" si="0"/>
        <v>0</v>
      </c>
      <c r="H39" s="34"/>
      <c r="I39" s="22">
        <f t="shared" si="1"/>
        <v>0</v>
      </c>
      <c r="J39" s="34"/>
      <c r="K39" s="22">
        <f t="shared" si="2"/>
        <v>0</v>
      </c>
      <c r="L39" s="83">
        <f t="shared" si="3"/>
        <v>0</v>
      </c>
    </row>
    <row r="40" spans="1:12">
      <c r="A40" s="58"/>
      <c r="B40" s="60" t="s">
        <v>51</v>
      </c>
      <c r="C40" s="52" t="s">
        <v>52</v>
      </c>
      <c r="D40" s="34">
        <v>1</v>
      </c>
      <c r="E40" s="34">
        <f>D40*E35</f>
        <v>125</v>
      </c>
      <c r="F40" s="34"/>
      <c r="G40" s="22">
        <f t="shared" si="0"/>
        <v>0</v>
      </c>
      <c r="H40" s="34"/>
      <c r="I40" s="22">
        <f t="shared" si="1"/>
        <v>0</v>
      </c>
      <c r="J40" s="34"/>
      <c r="K40" s="22">
        <f t="shared" si="2"/>
        <v>0</v>
      </c>
      <c r="L40" s="83">
        <f t="shared" si="3"/>
        <v>0</v>
      </c>
    </row>
    <row r="41" spans="1:12">
      <c r="A41" s="61"/>
      <c r="B41" s="62" t="s">
        <v>36</v>
      </c>
      <c r="C41" s="52" t="s">
        <v>4</v>
      </c>
      <c r="D41" s="34">
        <v>0.18</v>
      </c>
      <c r="E41" s="34">
        <f>D41*E35</f>
        <v>22.5</v>
      </c>
      <c r="F41" s="34"/>
      <c r="G41" s="22">
        <f t="shared" si="0"/>
        <v>0</v>
      </c>
      <c r="H41" s="34"/>
      <c r="I41" s="22">
        <f t="shared" si="1"/>
        <v>0</v>
      </c>
      <c r="J41" s="34"/>
      <c r="K41" s="22">
        <f t="shared" si="2"/>
        <v>0</v>
      </c>
      <c r="L41" s="83">
        <f t="shared" si="3"/>
        <v>0</v>
      </c>
    </row>
    <row r="42" ht="20.1" customHeight="1" spans="1:12">
      <c r="A42" s="63"/>
      <c r="B42" s="64" t="s">
        <v>53</v>
      </c>
      <c r="C42" s="15"/>
      <c r="D42" s="15"/>
      <c r="E42" s="31"/>
      <c r="F42" s="31"/>
      <c r="G42" s="22">
        <f t="shared" si="0"/>
        <v>0</v>
      </c>
      <c r="H42" s="31"/>
      <c r="I42" s="22">
        <f t="shared" si="1"/>
        <v>0</v>
      </c>
      <c r="J42" s="31"/>
      <c r="K42" s="22">
        <f t="shared" si="2"/>
        <v>0</v>
      </c>
      <c r="L42" s="83">
        <f t="shared" si="3"/>
        <v>0</v>
      </c>
    </row>
    <row r="43" spans="1:12">
      <c r="A43" s="27">
        <v>11</v>
      </c>
      <c r="B43" s="65" t="s">
        <v>54</v>
      </c>
      <c r="C43" s="28" t="s">
        <v>29</v>
      </c>
      <c r="D43" s="28"/>
      <c r="E43" s="66">
        <v>8</v>
      </c>
      <c r="F43" s="21"/>
      <c r="G43" s="22">
        <f t="shared" si="0"/>
        <v>0</v>
      </c>
      <c r="H43" s="21"/>
      <c r="I43" s="22">
        <f t="shared" si="1"/>
        <v>0</v>
      </c>
      <c r="J43" s="21"/>
      <c r="K43" s="22">
        <f t="shared" si="2"/>
        <v>0</v>
      </c>
      <c r="L43" s="83">
        <f t="shared" si="3"/>
        <v>0</v>
      </c>
    </row>
    <row r="44" spans="1:12">
      <c r="A44" s="32"/>
      <c r="B44" s="33" t="s">
        <v>30</v>
      </c>
      <c r="C44" s="16" t="s">
        <v>17</v>
      </c>
      <c r="D44" s="34">
        <v>1</v>
      </c>
      <c r="E44" s="34">
        <f>E43*D44</f>
        <v>8</v>
      </c>
      <c r="F44" s="31"/>
      <c r="G44" s="22">
        <f t="shared" si="0"/>
        <v>0</v>
      </c>
      <c r="H44" s="21"/>
      <c r="I44" s="22">
        <f t="shared" si="1"/>
        <v>0</v>
      </c>
      <c r="J44" s="21"/>
      <c r="K44" s="22">
        <f t="shared" si="2"/>
        <v>0</v>
      </c>
      <c r="L44" s="83">
        <f t="shared" si="3"/>
        <v>0</v>
      </c>
    </row>
    <row r="45" spans="1:12">
      <c r="A45" s="32"/>
      <c r="B45" s="56" t="s">
        <v>38</v>
      </c>
      <c r="C45" s="15" t="s">
        <v>4</v>
      </c>
      <c r="D45" s="44">
        <v>0.055</v>
      </c>
      <c r="E45" s="45">
        <f>E43*D45</f>
        <v>0.44</v>
      </c>
      <c r="F45" s="45"/>
      <c r="G45" s="22">
        <f t="shared" si="0"/>
        <v>0</v>
      </c>
      <c r="H45" s="45"/>
      <c r="I45" s="22">
        <f t="shared" si="1"/>
        <v>0</v>
      </c>
      <c r="J45" s="45"/>
      <c r="K45" s="22">
        <f t="shared" si="2"/>
        <v>0</v>
      </c>
      <c r="L45" s="83">
        <f t="shared" si="3"/>
        <v>0</v>
      </c>
    </row>
    <row r="46" spans="1:12">
      <c r="A46" s="32"/>
      <c r="B46" s="67" t="s">
        <v>55</v>
      </c>
      <c r="C46" s="15" t="s">
        <v>29</v>
      </c>
      <c r="D46" s="15">
        <v>2.1</v>
      </c>
      <c r="E46" s="21">
        <f>E43*D46</f>
        <v>16.8</v>
      </c>
      <c r="F46" s="21"/>
      <c r="G46" s="22">
        <f t="shared" si="0"/>
        <v>0</v>
      </c>
      <c r="H46" s="21"/>
      <c r="I46" s="22">
        <f t="shared" si="1"/>
        <v>0</v>
      </c>
      <c r="J46" s="21"/>
      <c r="K46" s="22">
        <f t="shared" si="2"/>
        <v>0</v>
      </c>
      <c r="L46" s="83">
        <f t="shared" si="3"/>
        <v>0</v>
      </c>
    </row>
    <row r="47" ht="45" spans="1:12">
      <c r="A47" s="32"/>
      <c r="B47" s="33" t="s">
        <v>56</v>
      </c>
      <c r="C47" s="52" t="s">
        <v>29</v>
      </c>
      <c r="D47" s="34">
        <v>1</v>
      </c>
      <c r="E47" s="21">
        <f>E43*D47</f>
        <v>8</v>
      </c>
      <c r="F47" s="21"/>
      <c r="G47" s="22">
        <f t="shared" ref="G47:G62" si="16">F47*E47</f>
        <v>0</v>
      </c>
      <c r="H47" s="21"/>
      <c r="I47" s="22">
        <f t="shared" ref="I47:I62" si="17">H47*E47</f>
        <v>0</v>
      </c>
      <c r="J47" s="21"/>
      <c r="K47" s="22">
        <f t="shared" ref="K47:K62" si="18">J47*E47</f>
        <v>0</v>
      </c>
      <c r="L47" s="83">
        <f t="shared" ref="L47:L62" si="19">K47+I47+G47</f>
        <v>0</v>
      </c>
    </row>
    <row r="48" spans="1:12">
      <c r="A48" s="32"/>
      <c r="B48" s="68" t="s">
        <v>57</v>
      </c>
      <c r="C48" s="52" t="s">
        <v>29</v>
      </c>
      <c r="D48" s="34">
        <v>1.05</v>
      </c>
      <c r="E48" s="21">
        <f>E43*D48</f>
        <v>8.4</v>
      </c>
      <c r="F48" s="21"/>
      <c r="G48" s="22">
        <f t="shared" si="16"/>
        <v>0</v>
      </c>
      <c r="H48" s="21"/>
      <c r="I48" s="22">
        <f t="shared" si="17"/>
        <v>0</v>
      </c>
      <c r="J48" s="21"/>
      <c r="K48" s="22">
        <f t="shared" si="18"/>
        <v>0</v>
      </c>
      <c r="L48" s="83">
        <f t="shared" si="19"/>
        <v>0</v>
      </c>
    </row>
    <row r="49" spans="1:12">
      <c r="A49" s="37"/>
      <c r="B49" s="68" t="s">
        <v>36</v>
      </c>
      <c r="C49" s="52" t="s">
        <v>4</v>
      </c>
      <c r="D49" s="52">
        <v>0.1</v>
      </c>
      <c r="E49" s="21">
        <f>E43*D49</f>
        <v>0.8</v>
      </c>
      <c r="F49" s="21"/>
      <c r="G49" s="22">
        <f t="shared" si="16"/>
        <v>0</v>
      </c>
      <c r="H49" s="21"/>
      <c r="I49" s="22">
        <f t="shared" si="17"/>
        <v>0</v>
      </c>
      <c r="J49" s="21"/>
      <c r="K49" s="22">
        <f t="shared" si="18"/>
        <v>0</v>
      </c>
      <c r="L49" s="83">
        <f t="shared" si="19"/>
        <v>0</v>
      </c>
    </row>
    <row r="50" ht="20.1" customHeight="1" spans="1:12">
      <c r="A50" s="63"/>
      <c r="B50" s="64" t="s">
        <v>58</v>
      </c>
      <c r="C50" s="15"/>
      <c r="D50" s="15"/>
      <c r="E50" s="31"/>
      <c r="F50" s="31"/>
      <c r="G50" s="22">
        <f t="shared" si="16"/>
        <v>0</v>
      </c>
      <c r="H50" s="31"/>
      <c r="I50" s="22">
        <f t="shared" si="17"/>
        <v>0</v>
      </c>
      <c r="J50" s="31"/>
      <c r="K50" s="22">
        <f t="shared" si="18"/>
        <v>0</v>
      </c>
      <c r="L50" s="83">
        <f t="shared" si="19"/>
        <v>0</v>
      </c>
    </row>
    <row r="51" ht="60" customHeight="1" spans="1:12">
      <c r="A51" s="27">
        <v>12</v>
      </c>
      <c r="B51" s="69" t="s">
        <v>59</v>
      </c>
      <c r="C51" s="28" t="s">
        <v>29</v>
      </c>
      <c r="D51" s="28"/>
      <c r="E51" s="66">
        <v>1.8</v>
      </c>
      <c r="F51" s="21"/>
      <c r="G51" s="22">
        <f t="shared" si="16"/>
        <v>0</v>
      </c>
      <c r="H51" s="21"/>
      <c r="I51" s="22">
        <f t="shared" si="17"/>
        <v>0</v>
      </c>
      <c r="J51" s="21"/>
      <c r="K51" s="22">
        <f t="shared" si="18"/>
        <v>0</v>
      </c>
      <c r="L51" s="83">
        <f t="shared" si="19"/>
        <v>0</v>
      </c>
    </row>
    <row r="52" spans="1:12">
      <c r="A52" s="32"/>
      <c r="B52" s="33" t="s">
        <v>30</v>
      </c>
      <c r="C52" s="16" t="s">
        <v>17</v>
      </c>
      <c r="D52" s="34">
        <v>1</v>
      </c>
      <c r="E52" s="34">
        <f>E51*D52</f>
        <v>1.8</v>
      </c>
      <c r="F52" s="31"/>
      <c r="G52" s="22">
        <f t="shared" si="16"/>
        <v>0</v>
      </c>
      <c r="H52" s="21"/>
      <c r="I52" s="22">
        <f t="shared" si="17"/>
        <v>0</v>
      </c>
      <c r="J52" s="45"/>
      <c r="K52" s="22">
        <f t="shared" si="18"/>
        <v>0</v>
      </c>
      <c r="L52" s="83">
        <f t="shared" si="19"/>
        <v>0</v>
      </c>
    </row>
    <row r="53" spans="1:12">
      <c r="A53" s="32"/>
      <c r="B53" s="56" t="s">
        <v>38</v>
      </c>
      <c r="C53" s="15" t="s">
        <v>4</v>
      </c>
      <c r="D53" s="44">
        <v>0.13</v>
      </c>
      <c r="E53" s="45">
        <f>E51*D53</f>
        <v>0.234</v>
      </c>
      <c r="F53" s="45"/>
      <c r="G53" s="22">
        <f t="shared" si="16"/>
        <v>0</v>
      </c>
      <c r="H53" s="45"/>
      <c r="I53" s="22">
        <f t="shared" si="17"/>
        <v>0</v>
      </c>
      <c r="J53" s="45"/>
      <c r="K53" s="22">
        <f t="shared" si="18"/>
        <v>0</v>
      </c>
      <c r="L53" s="83">
        <f t="shared" si="19"/>
        <v>0</v>
      </c>
    </row>
    <row r="54" ht="30" spans="1:12">
      <c r="A54" s="32"/>
      <c r="B54" s="38" t="s">
        <v>60</v>
      </c>
      <c r="C54" s="16" t="s">
        <v>17</v>
      </c>
      <c r="D54" s="14" t="s">
        <v>61</v>
      </c>
      <c r="E54" s="21">
        <f>E51</f>
        <v>1.8</v>
      </c>
      <c r="F54" s="45"/>
      <c r="G54" s="22">
        <f t="shared" si="16"/>
        <v>0</v>
      </c>
      <c r="H54" s="45"/>
      <c r="I54" s="22">
        <f t="shared" si="17"/>
        <v>0</v>
      </c>
      <c r="J54" s="45"/>
      <c r="K54" s="22">
        <f t="shared" si="18"/>
        <v>0</v>
      </c>
      <c r="L54" s="83">
        <f t="shared" si="19"/>
        <v>0</v>
      </c>
    </row>
    <row r="55" spans="1:12">
      <c r="A55" s="32"/>
      <c r="B55" s="38" t="s">
        <v>62</v>
      </c>
      <c r="C55" s="15" t="s">
        <v>19</v>
      </c>
      <c r="D55" s="70"/>
      <c r="E55" s="31">
        <v>9</v>
      </c>
      <c r="F55" s="31"/>
      <c r="G55" s="22">
        <f t="shared" si="16"/>
        <v>0</v>
      </c>
      <c r="H55" s="31"/>
      <c r="I55" s="22">
        <f t="shared" si="17"/>
        <v>0</v>
      </c>
      <c r="J55" s="31"/>
      <c r="K55" s="22">
        <f t="shared" si="18"/>
        <v>0</v>
      </c>
      <c r="L55" s="83">
        <f t="shared" si="19"/>
        <v>0</v>
      </c>
    </row>
    <row r="56" spans="1:12">
      <c r="A56" s="37"/>
      <c r="B56" s="38" t="s">
        <v>36</v>
      </c>
      <c r="C56" s="15" t="s">
        <v>4</v>
      </c>
      <c r="D56" s="14">
        <v>0.2</v>
      </c>
      <c r="E56" s="45">
        <f>E51*D56</f>
        <v>0.36</v>
      </c>
      <c r="F56" s="45"/>
      <c r="G56" s="22">
        <f t="shared" si="16"/>
        <v>0</v>
      </c>
      <c r="H56" s="45"/>
      <c r="I56" s="22">
        <f t="shared" si="17"/>
        <v>0</v>
      </c>
      <c r="J56" s="45"/>
      <c r="K56" s="22">
        <f t="shared" si="18"/>
        <v>0</v>
      </c>
      <c r="L56" s="83">
        <f t="shared" si="19"/>
        <v>0</v>
      </c>
    </row>
    <row r="57" ht="20.1" customHeight="1" spans="1:12">
      <c r="A57" s="63"/>
      <c r="B57" s="64" t="s">
        <v>63</v>
      </c>
      <c r="C57" s="15"/>
      <c r="D57" s="15"/>
      <c r="E57" s="31"/>
      <c r="F57" s="31"/>
      <c r="G57" s="22">
        <f t="shared" si="16"/>
        <v>0</v>
      </c>
      <c r="H57" s="31"/>
      <c r="I57" s="22">
        <f t="shared" si="17"/>
        <v>0</v>
      </c>
      <c r="J57" s="31"/>
      <c r="K57" s="22">
        <f t="shared" si="18"/>
        <v>0</v>
      </c>
      <c r="L57" s="83">
        <f t="shared" si="19"/>
        <v>0</v>
      </c>
    </row>
    <row r="58" spans="1:12">
      <c r="A58" s="71">
        <v>13</v>
      </c>
      <c r="B58" s="72" t="s">
        <v>64</v>
      </c>
      <c r="C58" s="73" t="s">
        <v>29</v>
      </c>
      <c r="D58" s="73"/>
      <c r="E58" s="66">
        <v>480</v>
      </c>
      <c r="F58" s="34"/>
      <c r="G58" s="22">
        <f t="shared" si="16"/>
        <v>0</v>
      </c>
      <c r="H58" s="34"/>
      <c r="I58" s="22">
        <f t="shared" si="17"/>
        <v>0</v>
      </c>
      <c r="J58" s="34"/>
      <c r="K58" s="22">
        <f t="shared" si="18"/>
        <v>0</v>
      </c>
      <c r="L58" s="83">
        <f t="shared" si="19"/>
        <v>0</v>
      </c>
    </row>
    <row r="59" spans="1:12">
      <c r="A59" s="71"/>
      <c r="B59" s="33" t="s">
        <v>30</v>
      </c>
      <c r="C59" s="16" t="s">
        <v>17</v>
      </c>
      <c r="D59" s="34">
        <v>1</v>
      </c>
      <c r="E59" s="34">
        <f>E58*D59</f>
        <v>480</v>
      </c>
      <c r="F59" s="31"/>
      <c r="G59" s="22">
        <f t="shared" si="16"/>
        <v>0</v>
      </c>
      <c r="H59" s="34"/>
      <c r="I59" s="22">
        <f t="shared" si="17"/>
        <v>0</v>
      </c>
      <c r="J59" s="34"/>
      <c r="K59" s="22">
        <f t="shared" si="18"/>
        <v>0</v>
      </c>
      <c r="L59" s="83">
        <f t="shared" si="19"/>
        <v>0</v>
      </c>
    </row>
    <row r="60" spans="1:12">
      <c r="A60" s="71"/>
      <c r="B60" s="56" t="s">
        <v>38</v>
      </c>
      <c r="C60" s="15" t="s">
        <v>4</v>
      </c>
      <c r="D60" s="44">
        <v>0.009</v>
      </c>
      <c r="E60" s="45">
        <f>D60*E58</f>
        <v>4.32</v>
      </c>
      <c r="F60" s="45"/>
      <c r="G60" s="22">
        <f t="shared" si="16"/>
        <v>0</v>
      </c>
      <c r="H60" s="45"/>
      <c r="I60" s="22">
        <f t="shared" si="17"/>
        <v>0</v>
      </c>
      <c r="J60" s="45"/>
      <c r="K60" s="22">
        <f t="shared" si="18"/>
        <v>0</v>
      </c>
      <c r="L60" s="83">
        <f t="shared" si="19"/>
        <v>0</v>
      </c>
    </row>
    <row r="61" spans="1:12">
      <c r="A61" s="71"/>
      <c r="B61" s="74" t="s">
        <v>65</v>
      </c>
      <c r="C61" s="75" t="s">
        <v>40</v>
      </c>
      <c r="D61" s="52">
        <v>0.45</v>
      </c>
      <c r="E61" s="21">
        <f>E58*D61</f>
        <v>216</v>
      </c>
      <c r="F61" s="21"/>
      <c r="G61" s="22">
        <f t="shared" si="16"/>
        <v>0</v>
      </c>
      <c r="H61" s="21"/>
      <c r="I61" s="22">
        <f t="shared" si="17"/>
        <v>0</v>
      </c>
      <c r="J61" s="21"/>
      <c r="K61" s="22">
        <f t="shared" si="18"/>
        <v>0</v>
      </c>
      <c r="L61" s="83">
        <f t="shared" si="19"/>
        <v>0</v>
      </c>
    </row>
    <row r="62" spans="1:12">
      <c r="A62" s="71"/>
      <c r="B62" s="74" t="s">
        <v>66</v>
      </c>
      <c r="C62" s="75" t="s">
        <v>29</v>
      </c>
      <c r="D62" s="52">
        <v>0.009</v>
      </c>
      <c r="E62" s="76">
        <f>E58*D62</f>
        <v>4.32</v>
      </c>
      <c r="F62" s="21"/>
      <c r="G62" s="22">
        <f t="shared" si="16"/>
        <v>0</v>
      </c>
      <c r="H62" s="21"/>
      <c r="I62" s="22">
        <f t="shared" si="17"/>
        <v>0</v>
      </c>
      <c r="J62" s="21"/>
      <c r="K62" s="22">
        <f t="shared" si="18"/>
        <v>0</v>
      </c>
      <c r="L62" s="83">
        <f t="shared" si="19"/>
        <v>0</v>
      </c>
    </row>
    <row r="63" spans="1:12">
      <c r="A63" s="71"/>
      <c r="B63" s="77" t="s">
        <v>67</v>
      </c>
      <c r="C63" s="75" t="s">
        <v>40</v>
      </c>
      <c r="D63" s="52">
        <v>0.63</v>
      </c>
      <c r="E63" s="21">
        <f>E58*D63</f>
        <v>302.4</v>
      </c>
      <c r="F63" s="21"/>
      <c r="G63" s="22">
        <f t="shared" ref="G63:G93" si="20">F63*E63</f>
        <v>0</v>
      </c>
      <c r="H63" s="21"/>
      <c r="I63" s="22">
        <f t="shared" ref="I63:I93" si="21">H63*E63</f>
        <v>0</v>
      </c>
      <c r="J63" s="21"/>
      <c r="K63" s="22">
        <f t="shared" ref="K63:K93" si="22">J63*E63</f>
        <v>0</v>
      </c>
      <c r="L63" s="83">
        <f t="shared" ref="L63:L93" si="23">K63+I63+G63</f>
        <v>0</v>
      </c>
    </row>
    <row r="64" spans="1:12">
      <c r="A64" s="71"/>
      <c r="B64" s="77" t="s">
        <v>68</v>
      </c>
      <c r="C64" s="75" t="s">
        <v>40</v>
      </c>
      <c r="D64" s="52">
        <v>0.12</v>
      </c>
      <c r="E64" s="21">
        <f>E58*D64</f>
        <v>57.6</v>
      </c>
      <c r="F64" s="21"/>
      <c r="G64" s="22">
        <f t="shared" si="20"/>
        <v>0</v>
      </c>
      <c r="H64" s="21"/>
      <c r="I64" s="22">
        <f t="shared" si="21"/>
        <v>0</v>
      </c>
      <c r="J64" s="21"/>
      <c r="K64" s="22">
        <f t="shared" si="22"/>
        <v>0</v>
      </c>
      <c r="L64" s="83">
        <f t="shared" si="23"/>
        <v>0</v>
      </c>
    </row>
    <row r="65" spans="1:12">
      <c r="A65" s="71"/>
      <c r="B65" s="84" t="s">
        <v>69</v>
      </c>
      <c r="C65" s="75" t="s">
        <v>52</v>
      </c>
      <c r="D65" s="52">
        <v>0.6</v>
      </c>
      <c r="E65" s="21">
        <f>E58*D65</f>
        <v>288</v>
      </c>
      <c r="F65" s="21"/>
      <c r="G65" s="22">
        <f t="shared" si="20"/>
        <v>0</v>
      </c>
      <c r="H65" s="21"/>
      <c r="I65" s="22">
        <f t="shared" si="21"/>
        <v>0</v>
      </c>
      <c r="J65" s="21"/>
      <c r="K65" s="22">
        <f t="shared" si="22"/>
        <v>0</v>
      </c>
      <c r="L65" s="83">
        <f t="shared" si="23"/>
        <v>0</v>
      </c>
    </row>
    <row r="66" spans="1:12">
      <c r="A66" s="71"/>
      <c r="B66" s="38" t="s">
        <v>70</v>
      </c>
      <c r="C66" s="15" t="s">
        <v>71</v>
      </c>
      <c r="D66" s="85"/>
      <c r="E66" s="31">
        <v>9</v>
      </c>
      <c r="F66" s="45"/>
      <c r="G66" s="22">
        <f t="shared" si="20"/>
        <v>0</v>
      </c>
      <c r="H66" s="31"/>
      <c r="I66" s="22">
        <f t="shared" si="21"/>
        <v>0</v>
      </c>
      <c r="J66" s="31"/>
      <c r="K66" s="22">
        <f t="shared" si="22"/>
        <v>0</v>
      </c>
      <c r="L66" s="83">
        <f t="shared" si="23"/>
        <v>0</v>
      </c>
    </row>
    <row r="67" spans="1:12">
      <c r="A67" s="71"/>
      <c r="B67" s="84" t="s">
        <v>72</v>
      </c>
      <c r="C67" s="75" t="s">
        <v>52</v>
      </c>
      <c r="D67" s="52">
        <v>0.26</v>
      </c>
      <c r="E67" s="21">
        <f>E58*D67</f>
        <v>124.8</v>
      </c>
      <c r="F67" s="21"/>
      <c r="G67" s="22">
        <f t="shared" si="20"/>
        <v>0</v>
      </c>
      <c r="H67" s="21"/>
      <c r="I67" s="22">
        <f t="shared" si="21"/>
        <v>0</v>
      </c>
      <c r="J67" s="21"/>
      <c r="K67" s="22">
        <f t="shared" si="22"/>
        <v>0</v>
      </c>
      <c r="L67" s="83">
        <f t="shared" si="23"/>
        <v>0</v>
      </c>
    </row>
    <row r="68" spans="1:12">
      <c r="A68" s="71"/>
      <c r="B68" s="84" t="s">
        <v>73</v>
      </c>
      <c r="C68" s="75" t="s">
        <v>4</v>
      </c>
      <c r="D68" s="52">
        <v>0.007</v>
      </c>
      <c r="E68" s="21">
        <f>E58*D68</f>
        <v>3.36</v>
      </c>
      <c r="F68" s="21"/>
      <c r="G68" s="22">
        <f t="shared" si="20"/>
        <v>0</v>
      </c>
      <c r="H68" s="21"/>
      <c r="I68" s="22">
        <f t="shared" si="21"/>
        <v>0</v>
      </c>
      <c r="J68" s="21"/>
      <c r="K68" s="22">
        <f t="shared" si="22"/>
        <v>0</v>
      </c>
      <c r="L68" s="83">
        <f t="shared" si="23"/>
        <v>0</v>
      </c>
    </row>
    <row r="69" spans="1:12">
      <c r="A69" s="71">
        <v>14</v>
      </c>
      <c r="B69" s="72" t="s">
        <v>74</v>
      </c>
      <c r="C69" s="73" t="s">
        <v>29</v>
      </c>
      <c r="D69" s="73"/>
      <c r="E69" s="66">
        <v>34</v>
      </c>
      <c r="F69" s="34"/>
      <c r="G69" s="22">
        <f t="shared" si="20"/>
        <v>0</v>
      </c>
      <c r="H69" s="34"/>
      <c r="I69" s="22">
        <f t="shared" si="21"/>
        <v>0</v>
      </c>
      <c r="J69" s="34"/>
      <c r="K69" s="22">
        <f t="shared" si="22"/>
        <v>0</v>
      </c>
      <c r="L69" s="83">
        <f t="shared" si="23"/>
        <v>0</v>
      </c>
    </row>
    <row r="70" spans="1:12">
      <c r="A70" s="71"/>
      <c r="B70" s="33" t="s">
        <v>30</v>
      </c>
      <c r="C70" s="16" t="s">
        <v>17</v>
      </c>
      <c r="D70" s="34">
        <v>1</v>
      </c>
      <c r="E70" s="34">
        <f>E69*D70</f>
        <v>34</v>
      </c>
      <c r="F70" s="31"/>
      <c r="G70" s="22">
        <f t="shared" si="20"/>
        <v>0</v>
      </c>
      <c r="H70" s="34"/>
      <c r="I70" s="22">
        <f t="shared" si="21"/>
        <v>0</v>
      </c>
      <c r="J70" s="34"/>
      <c r="K70" s="22">
        <f t="shared" si="22"/>
        <v>0</v>
      </c>
      <c r="L70" s="83">
        <f t="shared" si="23"/>
        <v>0</v>
      </c>
    </row>
    <row r="71" spans="1:12">
      <c r="A71" s="71"/>
      <c r="B71" s="56" t="s">
        <v>38</v>
      </c>
      <c r="C71" s="15" t="s">
        <v>4</v>
      </c>
      <c r="D71" s="44">
        <v>0.009</v>
      </c>
      <c r="E71" s="45">
        <f>D71*E69</f>
        <v>0.306</v>
      </c>
      <c r="F71" s="45"/>
      <c r="G71" s="22">
        <f t="shared" si="20"/>
        <v>0</v>
      </c>
      <c r="H71" s="45"/>
      <c r="I71" s="22">
        <f t="shared" si="21"/>
        <v>0</v>
      </c>
      <c r="J71" s="45"/>
      <c r="K71" s="22">
        <f t="shared" si="22"/>
        <v>0</v>
      </c>
      <c r="L71" s="83">
        <f t="shared" si="23"/>
        <v>0</v>
      </c>
    </row>
    <row r="72" spans="1:12">
      <c r="A72" s="71"/>
      <c r="B72" s="74" t="s">
        <v>65</v>
      </c>
      <c r="C72" s="75" t="s">
        <v>40</v>
      </c>
      <c r="D72" s="52">
        <v>0.45</v>
      </c>
      <c r="E72" s="21">
        <f>E69*D72</f>
        <v>15.3</v>
      </c>
      <c r="F72" s="21"/>
      <c r="G72" s="22">
        <f t="shared" si="20"/>
        <v>0</v>
      </c>
      <c r="H72" s="21"/>
      <c r="I72" s="22">
        <f t="shared" si="21"/>
        <v>0</v>
      </c>
      <c r="J72" s="21"/>
      <c r="K72" s="22">
        <f t="shared" si="22"/>
        <v>0</v>
      </c>
      <c r="L72" s="83">
        <f t="shared" si="23"/>
        <v>0</v>
      </c>
    </row>
    <row r="73" spans="1:12">
      <c r="A73" s="71"/>
      <c r="B73" s="74" t="s">
        <v>66</v>
      </c>
      <c r="C73" s="75" t="s">
        <v>29</v>
      </c>
      <c r="D73" s="52">
        <v>0.009</v>
      </c>
      <c r="E73" s="76">
        <f>E69*D73</f>
        <v>0.306</v>
      </c>
      <c r="F73" s="21"/>
      <c r="G73" s="22">
        <f t="shared" si="20"/>
        <v>0</v>
      </c>
      <c r="H73" s="21"/>
      <c r="I73" s="22">
        <f t="shared" si="21"/>
        <v>0</v>
      </c>
      <c r="J73" s="21"/>
      <c r="K73" s="22">
        <f t="shared" si="22"/>
        <v>0</v>
      </c>
      <c r="L73" s="83">
        <f t="shared" si="23"/>
        <v>0</v>
      </c>
    </row>
    <row r="74" spans="1:12">
      <c r="A74" s="71"/>
      <c r="B74" s="77" t="s">
        <v>67</v>
      </c>
      <c r="C74" s="75" t="s">
        <v>40</v>
      </c>
      <c r="D74" s="52">
        <v>0.63</v>
      </c>
      <c r="E74" s="21">
        <f>E69*D74</f>
        <v>21.42</v>
      </c>
      <c r="F74" s="21"/>
      <c r="G74" s="22">
        <f t="shared" si="20"/>
        <v>0</v>
      </c>
      <c r="H74" s="21"/>
      <c r="I74" s="22">
        <f t="shared" si="21"/>
        <v>0</v>
      </c>
      <c r="J74" s="21"/>
      <c r="K74" s="22">
        <f t="shared" si="22"/>
        <v>0</v>
      </c>
      <c r="L74" s="83">
        <f t="shared" si="23"/>
        <v>0</v>
      </c>
    </row>
    <row r="75" spans="1:12">
      <c r="A75" s="71"/>
      <c r="B75" s="77" t="s">
        <v>68</v>
      </c>
      <c r="C75" s="75" t="s">
        <v>40</v>
      </c>
      <c r="D75" s="52">
        <v>0.12</v>
      </c>
      <c r="E75" s="21">
        <f>E69*D75</f>
        <v>4.08</v>
      </c>
      <c r="F75" s="21"/>
      <c r="G75" s="22">
        <f t="shared" si="20"/>
        <v>0</v>
      </c>
      <c r="H75" s="21"/>
      <c r="I75" s="22">
        <f t="shared" si="21"/>
        <v>0</v>
      </c>
      <c r="J75" s="21"/>
      <c r="K75" s="22">
        <f t="shared" si="22"/>
        <v>0</v>
      </c>
      <c r="L75" s="83">
        <f t="shared" si="23"/>
        <v>0</v>
      </c>
    </row>
    <row r="76" spans="1:12">
      <c r="A76" s="71"/>
      <c r="B76" s="84" t="s">
        <v>69</v>
      </c>
      <c r="C76" s="75" t="s">
        <v>52</v>
      </c>
      <c r="D76" s="52">
        <v>0.6</v>
      </c>
      <c r="E76" s="21">
        <f>E69*D76</f>
        <v>20.4</v>
      </c>
      <c r="F76" s="21"/>
      <c r="G76" s="22">
        <f t="shared" si="20"/>
        <v>0</v>
      </c>
      <c r="H76" s="21"/>
      <c r="I76" s="22">
        <f t="shared" si="21"/>
        <v>0</v>
      </c>
      <c r="J76" s="21"/>
      <c r="K76" s="22">
        <f t="shared" si="22"/>
        <v>0</v>
      </c>
      <c r="L76" s="83">
        <f t="shared" si="23"/>
        <v>0</v>
      </c>
    </row>
    <row r="77" spans="1:12">
      <c r="A77" s="71"/>
      <c r="B77" s="84" t="s">
        <v>73</v>
      </c>
      <c r="C77" s="75" t="s">
        <v>4</v>
      </c>
      <c r="D77" s="52">
        <v>0.007</v>
      </c>
      <c r="E77" s="21">
        <f>E69*D77</f>
        <v>0.238</v>
      </c>
      <c r="F77" s="21"/>
      <c r="G77" s="22">
        <f t="shared" si="20"/>
        <v>0</v>
      </c>
      <c r="H77" s="21"/>
      <c r="I77" s="22">
        <f t="shared" si="21"/>
        <v>0</v>
      </c>
      <c r="J77" s="21"/>
      <c r="K77" s="22">
        <f t="shared" si="22"/>
        <v>0</v>
      </c>
      <c r="L77" s="83">
        <f t="shared" si="23"/>
        <v>0</v>
      </c>
    </row>
    <row r="78" ht="20.1" customHeight="1" spans="1:12">
      <c r="A78" s="63"/>
      <c r="B78" s="64" t="s">
        <v>75</v>
      </c>
      <c r="C78" s="15"/>
      <c r="D78" s="15"/>
      <c r="E78" s="31"/>
      <c r="F78" s="31"/>
      <c r="G78" s="22">
        <f t="shared" si="20"/>
        <v>0</v>
      </c>
      <c r="H78" s="31"/>
      <c r="I78" s="22">
        <f t="shared" si="21"/>
        <v>0</v>
      </c>
      <c r="J78" s="31"/>
      <c r="K78" s="22">
        <f t="shared" si="22"/>
        <v>0</v>
      </c>
      <c r="L78" s="83">
        <f t="shared" si="23"/>
        <v>0</v>
      </c>
    </row>
    <row r="79" ht="45" spans="1:12">
      <c r="A79" s="46">
        <v>15</v>
      </c>
      <c r="B79" s="86" t="s">
        <v>76</v>
      </c>
      <c r="C79" s="28" t="s">
        <v>45</v>
      </c>
      <c r="D79" s="28"/>
      <c r="E79" s="29">
        <v>2</v>
      </c>
      <c r="F79" s="31"/>
      <c r="G79" s="22">
        <f t="shared" si="20"/>
        <v>0</v>
      </c>
      <c r="H79" s="31"/>
      <c r="I79" s="22">
        <f t="shared" si="21"/>
        <v>0</v>
      </c>
      <c r="J79" s="31"/>
      <c r="K79" s="22">
        <f t="shared" si="22"/>
        <v>0</v>
      </c>
      <c r="L79" s="83">
        <f t="shared" si="23"/>
        <v>0</v>
      </c>
    </row>
    <row r="80" spans="1:12">
      <c r="A80" s="48"/>
      <c r="B80" s="33" t="s">
        <v>30</v>
      </c>
      <c r="C80" s="16" t="s">
        <v>77</v>
      </c>
      <c r="D80" s="34">
        <v>1</v>
      </c>
      <c r="E80" s="34">
        <f>E79*D80</f>
        <v>2</v>
      </c>
      <c r="F80" s="31"/>
      <c r="G80" s="22">
        <f t="shared" si="20"/>
        <v>0</v>
      </c>
      <c r="H80" s="31"/>
      <c r="I80" s="22">
        <f t="shared" si="21"/>
        <v>0</v>
      </c>
      <c r="J80" s="34"/>
      <c r="K80" s="22">
        <f t="shared" si="22"/>
        <v>0</v>
      </c>
      <c r="L80" s="83">
        <f t="shared" si="23"/>
        <v>0</v>
      </c>
    </row>
    <row r="81" spans="1:12">
      <c r="A81" s="48"/>
      <c r="B81" s="87" t="s">
        <v>38</v>
      </c>
      <c r="C81" s="88" t="s">
        <v>4</v>
      </c>
      <c r="D81" s="31">
        <v>0.07</v>
      </c>
      <c r="E81" s="31">
        <f>E79*D81</f>
        <v>0.14</v>
      </c>
      <c r="F81" s="31"/>
      <c r="G81" s="22">
        <f t="shared" si="20"/>
        <v>0</v>
      </c>
      <c r="H81" s="31"/>
      <c r="I81" s="22">
        <f t="shared" si="21"/>
        <v>0</v>
      </c>
      <c r="J81" s="31"/>
      <c r="K81" s="22">
        <f t="shared" si="22"/>
        <v>0</v>
      </c>
      <c r="L81" s="83">
        <f t="shared" si="23"/>
        <v>0</v>
      </c>
    </row>
    <row r="82" ht="30" spans="1:12">
      <c r="A82" s="48"/>
      <c r="B82" s="33" t="s">
        <v>78</v>
      </c>
      <c r="C82" s="52" t="s">
        <v>77</v>
      </c>
      <c r="D82" s="31">
        <v>1</v>
      </c>
      <c r="E82" s="31">
        <f>E79*D82</f>
        <v>2</v>
      </c>
      <c r="F82" s="31"/>
      <c r="G82" s="22">
        <f t="shared" si="20"/>
        <v>0</v>
      </c>
      <c r="H82" s="31"/>
      <c r="I82" s="22">
        <f t="shared" si="21"/>
        <v>0</v>
      </c>
      <c r="J82" s="31"/>
      <c r="K82" s="22">
        <f t="shared" si="22"/>
        <v>0</v>
      </c>
      <c r="L82" s="83">
        <f t="shared" si="23"/>
        <v>0</v>
      </c>
    </row>
    <row r="83" spans="1:12">
      <c r="A83" s="48"/>
      <c r="B83" s="87" t="s">
        <v>36</v>
      </c>
      <c r="C83" s="88" t="s">
        <v>4</v>
      </c>
      <c r="D83" s="31">
        <v>0.37</v>
      </c>
      <c r="E83" s="31">
        <f>E79*D83</f>
        <v>0.74</v>
      </c>
      <c r="F83" s="31"/>
      <c r="G83" s="22">
        <f t="shared" si="20"/>
        <v>0</v>
      </c>
      <c r="H83" s="31"/>
      <c r="I83" s="22">
        <f t="shared" si="21"/>
        <v>0</v>
      </c>
      <c r="J83" s="31"/>
      <c r="K83" s="22">
        <f t="shared" si="22"/>
        <v>0</v>
      </c>
      <c r="L83" s="83">
        <f t="shared" si="23"/>
        <v>0</v>
      </c>
    </row>
    <row r="84" ht="30" spans="1:12">
      <c r="A84" s="46">
        <v>16</v>
      </c>
      <c r="B84" s="86" t="s">
        <v>79</v>
      </c>
      <c r="C84" s="28" t="s">
        <v>45</v>
      </c>
      <c r="D84" s="28"/>
      <c r="E84" s="29">
        <v>2</v>
      </c>
      <c r="F84" s="31"/>
      <c r="G84" s="22">
        <f t="shared" si="20"/>
        <v>0</v>
      </c>
      <c r="H84" s="31"/>
      <c r="I84" s="22">
        <f t="shared" si="21"/>
        <v>0</v>
      </c>
      <c r="J84" s="31"/>
      <c r="K84" s="22">
        <f t="shared" si="22"/>
        <v>0</v>
      </c>
      <c r="L84" s="83">
        <f t="shared" si="23"/>
        <v>0</v>
      </c>
    </row>
    <row r="85" spans="1:12">
      <c r="A85" s="48"/>
      <c r="B85" s="33" t="s">
        <v>30</v>
      </c>
      <c r="C85" s="16" t="s">
        <v>77</v>
      </c>
      <c r="D85" s="34">
        <v>1</v>
      </c>
      <c r="E85" s="34">
        <f>E84*D85</f>
        <v>2</v>
      </c>
      <c r="F85" s="31"/>
      <c r="G85" s="22">
        <f t="shared" si="20"/>
        <v>0</v>
      </c>
      <c r="H85" s="31"/>
      <c r="I85" s="22">
        <f t="shared" si="21"/>
        <v>0</v>
      </c>
      <c r="J85" s="34"/>
      <c r="K85" s="22">
        <f t="shared" si="22"/>
        <v>0</v>
      </c>
      <c r="L85" s="83">
        <f t="shared" si="23"/>
        <v>0</v>
      </c>
    </row>
    <row r="86" spans="1:12">
      <c r="A86" s="48"/>
      <c r="B86" s="87" t="s">
        <v>38</v>
      </c>
      <c r="C86" s="88" t="s">
        <v>4</v>
      </c>
      <c r="D86" s="31">
        <v>0.13</v>
      </c>
      <c r="E86" s="31">
        <f>E84*D86</f>
        <v>0.26</v>
      </c>
      <c r="F86" s="31"/>
      <c r="G86" s="22">
        <f t="shared" si="20"/>
        <v>0</v>
      </c>
      <c r="H86" s="31"/>
      <c r="I86" s="22">
        <f t="shared" si="21"/>
        <v>0</v>
      </c>
      <c r="J86" s="31"/>
      <c r="K86" s="22">
        <f t="shared" si="22"/>
        <v>0</v>
      </c>
      <c r="L86" s="83">
        <f t="shared" si="23"/>
        <v>0</v>
      </c>
    </row>
    <row r="87" ht="30" spans="1:12">
      <c r="A87" s="48"/>
      <c r="B87" s="33" t="s">
        <v>80</v>
      </c>
      <c r="C87" s="52" t="s">
        <v>77</v>
      </c>
      <c r="D87" s="31">
        <v>1</v>
      </c>
      <c r="E87" s="31">
        <f>E84*D87</f>
        <v>2</v>
      </c>
      <c r="F87" s="31"/>
      <c r="G87" s="22">
        <f t="shared" si="20"/>
        <v>0</v>
      </c>
      <c r="H87" s="31"/>
      <c r="I87" s="22">
        <f t="shared" si="21"/>
        <v>0</v>
      </c>
      <c r="J87" s="31"/>
      <c r="K87" s="22">
        <f t="shared" si="22"/>
        <v>0</v>
      </c>
      <c r="L87" s="83">
        <f t="shared" si="23"/>
        <v>0</v>
      </c>
    </row>
    <row r="88" customHeight="1" spans="1:12">
      <c r="A88" s="89"/>
      <c r="B88" s="87" t="s">
        <v>36</v>
      </c>
      <c r="C88" s="88" t="s">
        <v>4</v>
      </c>
      <c r="D88" s="31">
        <v>0.94</v>
      </c>
      <c r="E88" s="31">
        <f>E84*D88</f>
        <v>1.88</v>
      </c>
      <c r="F88" s="31"/>
      <c r="G88" s="22">
        <f t="shared" si="20"/>
        <v>0</v>
      </c>
      <c r="H88" s="31"/>
      <c r="I88" s="22">
        <f t="shared" si="21"/>
        <v>0</v>
      </c>
      <c r="J88" s="31"/>
      <c r="K88" s="22">
        <f t="shared" si="22"/>
        <v>0</v>
      </c>
      <c r="L88" s="83">
        <f t="shared" si="23"/>
        <v>0</v>
      </c>
    </row>
    <row r="89" s="2" customFormat="1" spans="1:12">
      <c r="A89" s="90">
        <v>17</v>
      </c>
      <c r="B89" s="40" t="s">
        <v>81</v>
      </c>
      <c r="C89" s="91" t="s">
        <v>71</v>
      </c>
      <c r="D89" s="91"/>
      <c r="E89" s="92">
        <v>2</v>
      </c>
      <c r="F89" s="93"/>
      <c r="G89" s="94">
        <f t="shared" si="20"/>
        <v>0</v>
      </c>
      <c r="H89" s="93"/>
      <c r="I89" s="94">
        <f t="shared" si="21"/>
        <v>0</v>
      </c>
      <c r="J89" s="93"/>
      <c r="K89" s="94">
        <f t="shared" si="22"/>
        <v>0</v>
      </c>
      <c r="L89" s="115">
        <f t="shared" si="23"/>
        <v>0</v>
      </c>
    </row>
    <row r="90" s="2" customFormat="1" spans="1:12">
      <c r="A90" s="95"/>
      <c r="B90" s="42" t="s">
        <v>30</v>
      </c>
      <c r="C90" s="96" t="s">
        <v>77</v>
      </c>
      <c r="D90" s="97">
        <v>1</v>
      </c>
      <c r="E90" s="97">
        <f>E89*D90</f>
        <v>2</v>
      </c>
      <c r="F90" s="93"/>
      <c r="G90" s="94">
        <f t="shared" si="20"/>
        <v>0</v>
      </c>
      <c r="H90" s="93"/>
      <c r="I90" s="94">
        <f t="shared" si="21"/>
        <v>0</v>
      </c>
      <c r="J90" s="97"/>
      <c r="K90" s="94">
        <f t="shared" si="22"/>
        <v>0</v>
      </c>
      <c r="L90" s="115">
        <f t="shared" si="23"/>
        <v>0</v>
      </c>
    </row>
    <row r="91" s="2" customFormat="1" spans="1:12">
      <c r="A91" s="95"/>
      <c r="B91" s="98" t="s">
        <v>38</v>
      </c>
      <c r="C91" s="99" t="s">
        <v>4</v>
      </c>
      <c r="D91" s="93">
        <v>0.16</v>
      </c>
      <c r="E91" s="93">
        <f>E89*D91</f>
        <v>0.32</v>
      </c>
      <c r="F91" s="93"/>
      <c r="G91" s="94">
        <f t="shared" si="20"/>
        <v>0</v>
      </c>
      <c r="H91" s="93"/>
      <c r="I91" s="94">
        <f t="shared" si="21"/>
        <v>0</v>
      </c>
      <c r="J91" s="93"/>
      <c r="K91" s="94">
        <f t="shared" si="22"/>
        <v>0</v>
      </c>
      <c r="L91" s="115">
        <f t="shared" si="23"/>
        <v>0</v>
      </c>
    </row>
    <row r="92" s="2" customFormat="1" spans="1:12">
      <c r="A92" s="95"/>
      <c r="B92" s="98" t="s">
        <v>82</v>
      </c>
      <c r="C92" s="99" t="s">
        <v>77</v>
      </c>
      <c r="D92" s="93">
        <v>1</v>
      </c>
      <c r="E92" s="93">
        <f>E89*D92</f>
        <v>2</v>
      </c>
      <c r="F92" s="93"/>
      <c r="G92" s="94">
        <f t="shared" si="20"/>
        <v>0</v>
      </c>
      <c r="H92" s="93"/>
      <c r="I92" s="94">
        <f t="shared" si="21"/>
        <v>0</v>
      </c>
      <c r="J92" s="93"/>
      <c r="K92" s="94">
        <f t="shared" si="22"/>
        <v>0</v>
      </c>
      <c r="L92" s="115">
        <f t="shared" si="23"/>
        <v>0</v>
      </c>
    </row>
    <row r="93" s="2" customFormat="1" spans="1:12">
      <c r="A93" s="100"/>
      <c r="B93" s="98" t="s">
        <v>36</v>
      </c>
      <c r="C93" s="99" t="s">
        <v>4</v>
      </c>
      <c r="D93" s="93">
        <v>0.47</v>
      </c>
      <c r="E93" s="93">
        <f>E89*D93</f>
        <v>0.94</v>
      </c>
      <c r="F93" s="93"/>
      <c r="G93" s="94">
        <f t="shared" si="20"/>
        <v>0</v>
      </c>
      <c r="H93" s="93"/>
      <c r="I93" s="94">
        <f t="shared" si="21"/>
        <v>0</v>
      </c>
      <c r="J93" s="93"/>
      <c r="K93" s="94">
        <f t="shared" si="22"/>
        <v>0</v>
      </c>
      <c r="L93" s="115">
        <f t="shared" si="23"/>
        <v>0</v>
      </c>
    </row>
    <row r="94" s="1" customFormat="1" ht="20.1" customHeight="1" spans="1:12">
      <c r="A94" s="101"/>
      <c r="B94" s="18" t="s">
        <v>83</v>
      </c>
      <c r="C94" s="102"/>
      <c r="D94" s="34"/>
      <c r="E94" s="34"/>
      <c r="F94" s="34"/>
      <c r="G94" s="22">
        <f t="shared" ref="G94:G95" si="24">F94*E94</f>
        <v>0</v>
      </c>
      <c r="H94" s="34"/>
      <c r="I94" s="22">
        <f t="shared" ref="I94:I95" si="25">H94*E94</f>
        <v>0</v>
      </c>
      <c r="J94" s="34"/>
      <c r="K94" s="22">
        <f t="shared" ref="K94:K95" si="26">J94*E94</f>
        <v>0</v>
      </c>
      <c r="L94" s="83">
        <f t="shared" ref="L94:L95" si="27">K94+I94+G94</f>
        <v>0</v>
      </c>
    </row>
    <row r="95" spans="1:12">
      <c r="A95" s="103">
        <v>18</v>
      </c>
      <c r="B95" s="104" t="s">
        <v>84</v>
      </c>
      <c r="C95" s="15" t="s">
        <v>71</v>
      </c>
      <c r="D95" s="14"/>
      <c r="E95" s="45">
        <v>37</v>
      </c>
      <c r="F95" s="45"/>
      <c r="G95" s="22">
        <f t="shared" si="24"/>
        <v>0</v>
      </c>
      <c r="H95" s="45"/>
      <c r="I95" s="22">
        <f t="shared" si="25"/>
        <v>0</v>
      </c>
      <c r="J95" s="45"/>
      <c r="K95" s="22">
        <f t="shared" si="26"/>
        <v>0</v>
      </c>
      <c r="L95" s="83">
        <f t="shared" si="27"/>
        <v>0</v>
      </c>
    </row>
    <row r="96" spans="1:12">
      <c r="A96" s="18"/>
      <c r="B96" s="105" t="s">
        <v>13</v>
      </c>
      <c r="C96" s="105"/>
      <c r="D96" s="105"/>
      <c r="E96" s="18"/>
      <c r="F96" s="18"/>
      <c r="G96" s="106">
        <f>SUM(G8:G95)</f>
        <v>0</v>
      </c>
      <c r="H96" s="106"/>
      <c r="I96" s="106">
        <f>SUM(I8:I95)</f>
        <v>0</v>
      </c>
      <c r="J96" s="106"/>
      <c r="K96" s="106">
        <f>SUM(K8:K95)</f>
        <v>0</v>
      </c>
      <c r="L96" s="116">
        <f>SUM(L8:L95)</f>
        <v>0</v>
      </c>
    </row>
    <row r="97" spans="1:12">
      <c r="A97" s="16"/>
      <c r="B97" s="107" t="s">
        <v>85</v>
      </c>
      <c r="C97" s="108">
        <v>0</v>
      </c>
      <c r="D97" s="109"/>
      <c r="E97" s="31"/>
      <c r="F97" s="15"/>
      <c r="G97" s="110"/>
      <c r="H97" s="110"/>
      <c r="I97" s="110"/>
      <c r="J97" s="110"/>
      <c r="K97" s="110"/>
      <c r="L97" s="110">
        <f>G96*C97</f>
        <v>0</v>
      </c>
    </row>
    <row r="98" spans="1:12">
      <c r="A98" s="16"/>
      <c r="B98" s="111" t="s">
        <v>13</v>
      </c>
      <c r="C98" s="112"/>
      <c r="D98" s="15"/>
      <c r="E98" s="31"/>
      <c r="F98" s="15"/>
      <c r="G98" s="110"/>
      <c r="H98" s="110"/>
      <c r="I98" s="110"/>
      <c r="J98" s="110"/>
      <c r="K98" s="110"/>
      <c r="L98" s="110">
        <f>L97+L96</f>
        <v>0</v>
      </c>
    </row>
    <row r="99" spans="1:12">
      <c r="A99" s="16"/>
      <c r="B99" s="107" t="s">
        <v>86</v>
      </c>
      <c r="C99" s="108">
        <v>0</v>
      </c>
      <c r="D99" s="109"/>
      <c r="E99" s="31"/>
      <c r="F99" s="15"/>
      <c r="G99" s="110"/>
      <c r="H99" s="110"/>
      <c r="I99" s="110"/>
      <c r="J99" s="110"/>
      <c r="K99" s="110"/>
      <c r="L99" s="110">
        <f>L98*C99</f>
        <v>0</v>
      </c>
    </row>
    <row r="100" spans="1:12">
      <c r="A100" s="16"/>
      <c r="B100" s="111" t="s">
        <v>13</v>
      </c>
      <c r="C100" s="112"/>
      <c r="D100" s="15"/>
      <c r="E100" s="31"/>
      <c r="F100" s="15"/>
      <c r="G100" s="110"/>
      <c r="H100" s="110"/>
      <c r="I100" s="110"/>
      <c r="J100" s="110"/>
      <c r="K100" s="110"/>
      <c r="L100" s="110">
        <f>SUM(L98:L99)</f>
        <v>0</v>
      </c>
    </row>
    <row r="101" spans="1:12">
      <c r="A101" s="16"/>
      <c r="B101" s="107" t="s">
        <v>87</v>
      </c>
      <c r="C101" s="108">
        <v>0</v>
      </c>
      <c r="D101" s="109"/>
      <c r="E101" s="31"/>
      <c r="F101" s="15"/>
      <c r="G101" s="110"/>
      <c r="H101" s="110"/>
      <c r="I101" s="110"/>
      <c r="J101" s="110"/>
      <c r="K101" s="110"/>
      <c r="L101" s="110">
        <f>L100*C101</f>
        <v>0</v>
      </c>
    </row>
    <row r="102" spans="1:12">
      <c r="A102" s="16"/>
      <c r="B102" s="111" t="s">
        <v>13</v>
      </c>
      <c r="C102" s="112"/>
      <c r="D102" s="15"/>
      <c r="E102" s="31"/>
      <c r="F102" s="15"/>
      <c r="G102" s="110"/>
      <c r="H102" s="110"/>
      <c r="I102" s="110"/>
      <c r="J102" s="110"/>
      <c r="K102" s="110"/>
      <c r="L102" s="110">
        <f>SUM(L100:L101)</f>
        <v>0</v>
      </c>
    </row>
    <row r="103" spans="1:12">
      <c r="A103" s="16"/>
      <c r="B103" s="107" t="s">
        <v>88</v>
      </c>
      <c r="C103" s="108">
        <v>0</v>
      </c>
      <c r="D103" s="109"/>
      <c r="E103" s="31"/>
      <c r="F103" s="15"/>
      <c r="G103" s="110"/>
      <c r="H103" s="110"/>
      <c r="I103" s="110"/>
      <c r="J103" s="110"/>
      <c r="K103" s="110"/>
      <c r="L103" s="110">
        <f>L102*C103</f>
        <v>0</v>
      </c>
    </row>
    <row r="104" spans="1:12">
      <c r="A104" s="16"/>
      <c r="B104" s="107" t="s">
        <v>89</v>
      </c>
      <c r="C104" s="108">
        <v>0</v>
      </c>
      <c r="D104" s="109"/>
      <c r="E104" s="31"/>
      <c r="F104" s="15"/>
      <c r="G104" s="110"/>
      <c r="H104" s="110"/>
      <c r="I104" s="110"/>
      <c r="J104" s="110"/>
      <c r="K104" s="110"/>
      <c r="L104" s="110">
        <f>I96*C104</f>
        <v>0</v>
      </c>
    </row>
    <row r="105" spans="1:12">
      <c r="A105" s="16"/>
      <c r="B105" s="111" t="s">
        <v>13</v>
      </c>
      <c r="C105" s="15"/>
      <c r="D105" s="15"/>
      <c r="E105" s="31"/>
      <c r="F105" s="15"/>
      <c r="G105" s="110"/>
      <c r="H105" s="110"/>
      <c r="I105" s="110"/>
      <c r="J105" s="110"/>
      <c r="K105" s="110"/>
      <c r="L105" s="110">
        <f>L104+L103+L102</f>
        <v>0</v>
      </c>
    </row>
    <row r="106" spans="1:12">
      <c r="A106" s="16"/>
      <c r="B106" s="113" t="s">
        <v>90</v>
      </c>
      <c r="C106" s="109">
        <v>0.18</v>
      </c>
      <c r="D106" s="109"/>
      <c r="E106" s="31"/>
      <c r="F106" s="15"/>
      <c r="G106" s="110"/>
      <c r="H106" s="110"/>
      <c r="I106" s="110"/>
      <c r="J106" s="110"/>
      <c r="K106" s="110"/>
      <c r="L106" s="110">
        <f>L105*C106</f>
        <v>0</v>
      </c>
    </row>
    <row r="107" spans="1:12">
      <c r="A107" s="16"/>
      <c r="B107" s="105" t="s">
        <v>91</v>
      </c>
      <c r="C107" s="24"/>
      <c r="D107" s="24"/>
      <c r="E107" s="16"/>
      <c r="F107" s="16"/>
      <c r="G107" s="114"/>
      <c r="H107" s="114"/>
      <c r="I107" s="114"/>
      <c r="J107" s="114"/>
      <c r="K107" s="114"/>
      <c r="L107" s="106">
        <f>L106+L105</f>
        <v>0</v>
      </c>
    </row>
  </sheetData>
  <mergeCells count="26">
    <mergeCell ref="A1:L1"/>
    <mergeCell ref="A2:B2"/>
    <mergeCell ref="C2:F2"/>
    <mergeCell ref="A3:F3"/>
    <mergeCell ref="G3:I3"/>
    <mergeCell ref="J3:K3"/>
    <mergeCell ref="F4:G4"/>
    <mergeCell ref="H4:I4"/>
    <mergeCell ref="J4:K4"/>
    <mergeCell ref="A4:A5"/>
    <mergeCell ref="A17:A22"/>
    <mergeCell ref="A23:A27"/>
    <mergeCell ref="A28:A34"/>
    <mergeCell ref="A35:A41"/>
    <mergeCell ref="A43:A49"/>
    <mergeCell ref="A51:A56"/>
    <mergeCell ref="A58:A68"/>
    <mergeCell ref="A69:A77"/>
    <mergeCell ref="A79:A83"/>
    <mergeCell ref="A84:A88"/>
    <mergeCell ref="A89:A93"/>
    <mergeCell ref="B4:B5"/>
    <mergeCell ref="C4:C5"/>
    <mergeCell ref="D4:D5"/>
    <mergeCell ref="E4:E5"/>
    <mergeCell ref="L4:L5"/>
  </mergeCells>
  <pageMargins left="0.2" right="0.2" top="0.5" bottom="0.25" header="0.3" footer="0.3"/>
  <pageSetup paperSize="1" scale="76" orientation="landscape"/>
  <headerFooter/>
  <ignoredErrors>
    <ignoredError sqref="L104:L107" evalError="1"/>
    <ignoredError sqref="L100:L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ხარჯ-ვა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n.tsiklauri</cp:lastModifiedBy>
  <dcterms:created xsi:type="dcterms:W3CDTF">2006-09-16T00:00:00Z</dcterms:created>
  <dcterms:modified xsi:type="dcterms:W3CDTF">2026-04-02T07:49:22Z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CD8A630EFFC74726ADD7EF1A92022CA8_12</vt:lpwstr>
  </property>
  <property fmtid="{D5CDD505-2E9C-101B-9397-08002B2CF9AE}" pid="3" name="KSOProductBuildVer">
    <vt:lpwstr>1033-12.2.0.23196</vt:lpwstr>
  </property>
</Properties>
</file>