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bilisi Hills\Mixed Use\underground communications\"/>
    </mc:Choice>
  </mc:AlternateContent>
  <xr:revisionPtr revIDLastSave="0" documentId="13_ncr:1_{A3FE3370-16DE-44A0-B3E4-0442546AC468}" xr6:coauthVersionLast="47" xr6:coauthVersionMax="47" xr10:uidLastSave="{00000000-0000-0000-0000-000000000000}"/>
  <bookViews>
    <workbookView xWindow="-96" yWindow="-96" windowWidth="23232" windowHeight="12432" xr2:uid="{6F87B26D-4DFB-4710-9B31-C27FC3A1259F}"/>
  </bookViews>
  <sheets>
    <sheet name="Tender-mixed use" sheetId="1" r:id="rId1"/>
  </sheets>
  <definedNames>
    <definedName name="_xlnm._FilterDatabase" localSheetId="0" hidden="1">'Tender-mixed use'!$A$3:$N$51</definedName>
    <definedName name="_Toc116278941" localSheetId="0">'Tender-mixed use'!#REF!</definedName>
    <definedName name="_xlnm.Print_Area" localSheetId="0">'Tender-mixed use'!#REF!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2" i="1" l="1"/>
  <c r="I40" i="1"/>
  <c r="I39" i="1"/>
  <c r="I38" i="1"/>
  <c r="I37" i="1"/>
  <c r="I36" i="1"/>
  <c r="I34" i="1"/>
  <c r="I33" i="1"/>
  <c r="I31" i="1"/>
  <c r="I30" i="1"/>
  <c r="I29" i="1"/>
  <c r="I28" i="1"/>
  <c r="A26" i="1"/>
  <c r="A27" i="1" s="1"/>
  <c r="I24" i="1"/>
  <c r="I23" i="1"/>
  <c r="I20" i="1"/>
  <c r="I19" i="1"/>
  <c r="I18" i="1"/>
  <c r="I17" i="1"/>
  <c r="I15" i="1"/>
  <c r="G15" i="1"/>
  <c r="I14" i="1"/>
  <c r="G14" i="1"/>
  <c r="I13" i="1"/>
  <c r="I12" i="1"/>
  <c r="I11" i="1"/>
  <c r="G11" i="1"/>
  <c r="I10" i="1"/>
  <c r="G10" i="1"/>
  <c r="I9" i="1"/>
  <c r="A7" i="1"/>
  <c r="A8" i="1" s="1"/>
  <c r="I6" i="1"/>
  <c r="J6" i="1" s="1"/>
  <c r="G6" i="1"/>
  <c r="A6" i="1"/>
  <c r="I5" i="1"/>
  <c r="A5" i="1"/>
  <c r="J14" i="1" l="1"/>
  <c r="J15" i="1"/>
  <c r="A32" i="1"/>
  <c r="A28" i="1"/>
  <c r="A29" i="1" s="1"/>
  <c r="A30" i="1" s="1"/>
  <c r="A31" i="1" s="1"/>
  <c r="I25" i="1"/>
  <c r="G25" i="1"/>
  <c r="I41" i="1"/>
  <c r="G41" i="1"/>
  <c r="A16" i="1"/>
  <c r="A9" i="1"/>
  <c r="A10" i="1" s="1"/>
  <c r="A11" i="1" s="1"/>
  <c r="A12" i="1" s="1"/>
  <c r="A13" i="1" s="1"/>
  <c r="A14" i="1" s="1"/>
  <c r="A15" i="1" s="1"/>
  <c r="J10" i="1"/>
  <c r="J11" i="1"/>
  <c r="I21" i="1"/>
  <c r="G21" i="1"/>
  <c r="G42" i="1"/>
  <c r="J42" i="1" s="1"/>
  <c r="G19" i="1"/>
  <c r="J19" i="1" s="1"/>
  <c r="G23" i="1"/>
  <c r="J23" i="1" s="1"/>
  <c r="G31" i="1"/>
  <c r="J31" i="1" s="1"/>
  <c r="G39" i="1"/>
  <c r="J39" i="1" s="1"/>
  <c r="G28" i="1"/>
  <c r="J28" i="1" s="1"/>
  <c r="G36" i="1"/>
  <c r="J36" i="1" s="1"/>
  <c r="G12" i="1"/>
  <c r="J12" i="1" s="1"/>
  <c r="G9" i="1"/>
  <c r="J9" i="1" s="1"/>
  <c r="G20" i="1"/>
  <c r="J20" i="1" s="1"/>
  <c r="G24" i="1"/>
  <c r="J24" i="1" s="1"/>
  <c r="G40" i="1"/>
  <c r="J40" i="1" s="1"/>
  <c r="G17" i="1"/>
  <c r="J17" i="1" s="1"/>
  <c r="G29" i="1"/>
  <c r="J29" i="1" s="1"/>
  <c r="G33" i="1"/>
  <c r="J33" i="1" s="1"/>
  <c r="G37" i="1"/>
  <c r="J37" i="1" s="1"/>
  <c r="G5" i="1"/>
  <c r="J5" i="1" s="1"/>
  <c r="G13" i="1"/>
  <c r="J13" i="1" s="1"/>
  <c r="G18" i="1"/>
  <c r="J18" i="1" s="1"/>
  <c r="G30" i="1"/>
  <c r="J30" i="1" s="1"/>
  <c r="G34" i="1"/>
  <c r="J34" i="1" s="1"/>
  <c r="G38" i="1"/>
  <c r="J38" i="1" s="1"/>
  <c r="A17" i="1" l="1"/>
  <c r="A18" i="1" s="1"/>
  <c r="A19" i="1" s="1"/>
  <c r="A20" i="1" s="1"/>
  <c r="A21" i="1" s="1"/>
  <c r="A22" i="1"/>
  <c r="A23" i="1" s="1"/>
  <c r="A24" i="1" s="1"/>
  <c r="A25" i="1" s="1"/>
  <c r="J41" i="1"/>
  <c r="J21" i="1"/>
  <c r="J25" i="1"/>
  <c r="G43" i="1"/>
  <c r="A33" i="1"/>
  <c r="A34" i="1" s="1"/>
  <c r="A35" i="1"/>
  <c r="A36" i="1" s="1"/>
  <c r="A37" i="1" s="1"/>
  <c r="A38" i="1" s="1"/>
  <c r="A39" i="1" s="1"/>
  <c r="A40" i="1" s="1"/>
  <c r="A41" i="1" s="1"/>
  <c r="A42" i="1" s="1"/>
  <c r="I43" i="1"/>
  <c r="J43" i="1" l="1"/>
  <c r="J44" i="1" s="1"/>
  <c r="J45" i="1" s="1"/>
  <c r="J46" i="1" l="1"/>
  <c r="J47" i="1" s="1"/>
  <c r="J48" i="1" s="1"/>
  <c r="J49" i="1" s="1"/>
  <c r="J50" i="1" l="1"/>
  <c r="J51" i="1" s="1"/>
</calcChain>
</file>

<file path=xl/sharedStrings.xml><?xml version="1.0" encoding="utf-8"?>
<sst xmlns="http://schemas.openxmlformats.org/spreadsheetml/2006/main" count="138" uniqueCount="107">
  <si>
    <t>პოზიცია
Item</t>
  </si>
  <si>
    <t xml:space="preserve">დასახელება
</t>
  </si>
  <si>
    <t>Work Description</t>
  </si>
  <si>
    <t>განზომილება
Unit</t>
  </si>
  <si>
    <t>რაოდენობა
Volume</t>
  </si>
  <si>
    <t>მასალა
Material</t>
  </si>
  <si>
    <t>ხელფასი/მანქ.მექანიზმი
Salary/ Technique</t>
  </si>
  <si>
    <t>ჯამი
SUM</t>
  </si>
  <si>
    <t>ერთ. ფასი
Unit price</t>
  </si>
  <si>
    <t>ჯამი
Sum</t>
  </si>
  <si>
    <t>მოსამზადებელი სამუშაოები</t>
  </si>
  <si>
    <t>Preparatory Works</t>
  </si>
  <si>
    <t>საპროექტო გზების და გარაჟებში ჩასასვლელი გზების (CL-100; CL-201; CL-202; CL211; CL-203; CL-204; CL-205; CL-206) და პარკინგების დაკვალვა</t>
  </si>
  <si>
    <t>Setting up of roads, garage entrances and parking areas(CL-100; CL-201; CL-202; CL211; CL-203; CL-204; CL-205; CL-206)</t>
  </si>
  <si>
    <t>m</t>
  </si>
  <si>
    <t>ტროტუარების (CL-500 დან- CL-507-ის ჩათვლით) დაკვალვა</t>
  </si>
  <si>
    <t>Setting up of road alignment (Sidewalks, CL-500-507)</t>
  </si>
  <si>
    <t xml:space="preserve">საგზაო სამოსის მოწყობა (CL-100; CL-203) </t>
  </si>
  <si>
    <t xml:space="preserve">Road Pavement (CL-100; CL-203) </t>
  </si>
  <si>
    <t>ასფალტ-ბეტონის საზაო სამოსის მოწყობა</t>
  </si>
  <si>
    <t xml:space="preserve">Asphalt Concrete Road Pavement </t>
  </si>
  <si>
    <t>საფუძვლის დამატებითი/შემასწორებელი ფენის მოწყობა ქვიშა-ხრეშოვანი 0-40 ნარევით სისქით 100 მმ</t>
  </si>
  <si>
    <t>Provide and construct capping layer by sand-gravel 0-40 material (H=100 mm)</t>
  </si>
  <si>
    <r>
      <t>m</t>
    </r>
    <r>
      <rPr>
        <vertAlign val="superscript"/>
        <sz val="10"/>
        <rFont val="Arial"/>
        <family val="2"/>
        <charset val="204"/>
      </rPr>
      <t>3</t>
    </r>
  </si>
  <si>
    <t>საფუძვლის ფენის მოწყობა ქვიშა-ღორღოვანი ნარევით (0-40 მმ), სისქით 250 მმ, GOST 25607 - 83</t>
  </si>
  <si>
    <t>Provide and construct granular base layer from sand-crushed stone material, h=250 mm (fraction 0-40 mm), GOST 25607-83</t>
  </si>
  <si>
    <t>საფუძველზე ბიტუმის მოსხმა</t>
  </si>
  <si>
    <t>Prime Coat</t>
  </si>
  <si>
    <t>t</t>
  </si>
  <si>
    <t xml:space="preserve">60 მმ მსხვილ-მარცვლოვანი ფოროვანი ასფალტ-ბეტონის ცხელი ნარევი, მარკა II,  </t>
  </si>
  <si>
    <t>60 mm asphalt-concrete surface course, base asphalt, Mark II; GOST 9128 - 84</t>
  </si>
  <si>
    <r>
      <t>m</t>
    </r>
    <r>
      <rPr>
        <vertAlign val="superscript"/>
        <sz val="10"/>
        <rFont val="Arial"/>
        <family val="2"/>
        <charset val="204"/>
      </rPr>
      <t>2</t>
    </r>
  </si>
  <si>
    <t>Tack Coat</t>
  </si>
  <si>
    <t>40 მმ წვრილ-მარცვლოვანი, მკვრივი ასფალტ-ბეტონის ცხელი ნარევი, ტიპი "Б ", მარკა II,  GOST 9128 - 2013;</t>
  </si>
  <si>
    <t>40 mm asphalt-concrete surface, surface asphalt, type B, Mark II,  GOST 9128 - 2013;</t>
  </si>
  <si>
    <t>pcs</t>
  </si>
  <si>
    <t>ტროტუარების მოწყობა (CL-500 დან- CL-507-ის ჩათვლით), ასევე CL-100 და CL-203-ის გასწვრივ მდებარე ტოროტუარებზე</t>
  </si>
  <si>
    <t>Construction of sidewalks (CL-500-507 and CLs 100 and 203)</t>
  </si>
  <si>
    <t>საფუძვლის ფენის მოწყობა ქვიშა-ღორღოვანი ნარევით (0-40 მმ), სისქით 200 მმ</t>
  </si>
  <si>
    <t>Provide and construct granular base layer from sand-crushed stone material (fraction 0-40 mm, h=200 mm)</t>
  </si>
  <si>
    <t>m²</t>
  </si>
  <si>
    <t>მჭლე ბეტონი ბორდიურის ქვებისათვის</t>
  </si>
  <si>
    <t>Provide and place lean concrete for curbstones</t>
  </si>
  <si>
    <t>პარკინგებზე მანქანების უსაფრთხოებისათვის D=100 მმ დიამტერის ფოლადის კონსტრუქციით საბურავებისათვის ბარიერების მოწყობა</t>
  </si>
  <si>
    <t>Provide and install safety steel  D=100 mm diameter pipe tire barriers at the edge of parking lots</t>
  </si>
  <si>
    <t>გრუნტის ჭრა (ორმოების ამოღება) და ტრანსპორტირება ნაყარში</t>
  </si>
  <si>
    <t>Soil excavation/preparation of pits for steel barrier supports</t>
  </si>
  <si>
    <t>D=100მმ დიამეტრის მილების ბარიერული მზა კონსტრუქციის მოტანა და მონტაჟი ორმებში (ბარიერის კონსტრქუცია: ფოლადის L=2.0 მეტრიან სექციაზე ორ წერტილში დადუღებული L=0.75 მეტრიანი მილების სექციები. ფოლადის ნაკეთობა დამუშავებულია ზუმფარის ქაღალდით, დაგრუნტულია და შეღებილი ორი პირი საღებავით.</t>
  </si>
  <si>
    <t xml:space="preserve">Provide and install in the pits a steel d=100mm diameter barriers structures (each: L=2.0 meter horizontal beam barrier on which at two points are welded two posts, each length of 0.75 meters; whole structure shall be cleaned and painted by two layer of paint  </t>
  </si>
  <si>
    <t>C 20/25 კლასის ბეტონის ჩასხმა ორმოებში</t>
  </si>
  <si>
    <t>Fill up the pit with C 20/25 concrete</t>
  </si>
  <si>
    <t>საგზაო კუთვნილებანი, აღჭურვილობა, ნიშნები და მონიშვნები</t>
  </si>
  <si>
    <t>Road Inventory, Signs, and Marking</t>
  </si>
  <si>
    <t>მუდმივი საგზაო ნიშნების მოტანა და მონტაჟი, ბოძების, საძირკვლის და სხვა ყველა დამხმარე სამუშაოების ჩათვლით (საგზაო ნიშნის დაფის ზომის ტიპი-I, ГОСТ Р 52290-2004 (ГОСТ 10807-78) -ის მიხედვით; შუქამრეკლი ფირით პრიზმული ტიპის AშთM D4956-13 ტიპი III-IV, EN12899-1:2007 (სსტ ენ 12899-1:2010) ღ1 წებვადი ფირი)</t>
  </si>
  <si>
    <t>Provide and install road signs, including foundation and all other related works (Sign plate size according to Type I GOST P 52290-2004 (GOST 10807-78), with reflective prism type surface  ASTM D4956-13 type III-IV, EN12899-1:2007 (sst en 12899-1:2010) R1 cohesive surface)</t>
  </si>
  <si>
    <t>2.3 პრიორიტეტის მიმნიჭებელი საგზაო ნიშნის დაყენება (სამკუთხა 700X700X700)</t>
  </si>
  <si>
    <t>Installation of priority sign 2.3 (triangle 700X700X700 mm)</t>
  </si>
  <si>
    <t>each</t>
  </si>
  <si>
    <t>3.24 ამკრძალავი საგზაო ნიშნის დაყენება (წრიული D=600)</t>
  </si>
  <si>
    <t>Installation of prohibitory sign 3.24 (circular D-600 mm)</t>
  </si>
  <si>
    <t>5.19 განსაკუთრებული მითითების ნიშნის დაყენება (ოთხკუთხა 600X600)</t>
  </si>
  <si>
    <t>Installation of special directional sign 5.19 (Rectangular 600X600 mm)</t>
  </si>
  <si>
    <t>7.4 საინფირმაციო მითითების ნიშნის დაყენება (ოთხკუთხა 600X600)</t>
  </si>
  <si>
    <t>Installation of 7.4 informative rectangular sign (600X600)</t>
  </si>
  <si>
    <t>საგზაო ნიშნებისათვის მოთუთიებული ფოლადის D=60მმ დგარების (ხუფებით თავზე) მოტანა და მონტაჟი (საერთო სიგრძით L= 94 გრძივი მეტრი (h=3.2 მეტრი - 18 ცალი; h=4.0 მეტრი - 9 ცალი), ფოლადის საერთო წონით 397 კგ</t>
  </si>
  <si>
    <t>Provide and install steel D=60 mm posts (with caps on the top), with total length of 94 m (H=3.2 - 18 posts; H=4.0 m - 9 posts, steel weight 397 kg)</t>
  </si>
  <si>
    <t>D=60 მმ დიამეტრის ფოლადის დგარების (ხუფებით თავზე) მოტანა და მონტაჟი ბეტონის საძირკველში</t>
  </si>
  <si>
    <t>Provide and install steel posts into concrete foundation</t>
  </si>
  <si>
    <t>C 20/25 კლასის ბეტონი საგზაო ნიშნების დგარების ჩასაბეტონებლად</t>
  </si>
  <si>
    <t>Concrete foundation C20/25 for posts</t>
  </si>
  <si>
    <t>m³</t>
  </si>
  <si>
    <t>საგზაო მონიშვნა, ტიპი 1.1</t>
  </si>
  <si>
    <t>Road marking type 1.1</t>
  </si>
  <si>
    <t>საგზაო მონიშვნა, ტიპი 1.7</t>
  </si>
  <si>
    <t>Road marking type 1.7</t>
  </si>
  <si>
    <t>საგზაო მონიშვნა, ტიპი 1.14.1</t>
  </si>
  <si>
    <t>Road marking type 1.14.1</t>
  </si>
  <si>
    <t>საგზაო მონიშვნა, ტიპი 1.16.1</t>
  </si>
  <si>
    <t>Road marking type 1.16.1</t>
  </si>
  <si>
    <t>ხანმედეგი ეპოქსიდური საღებავი (მწვანე ფერი)</t>
  </si>
  <si>
    <t>Provide and paint with durable epoxide paint (Green color)</t>
  </si>
  <si>
    <t xml:space="preserve">შ.შ.მ პირებისთვის განკუთვნილი ავტოსადგომის მონიშვნა </t>
  </si>
  <si>
    <t>Markings for disabled persons</t>
  </si>
  <si>
    <t xml:space="preserve">ელექტრო დამტენების მონიშვნა </t>
  </si>
  <si>
    <t>Markings for EV chargers</t>
  </si>
  <si>
    <t>ჯამი</t>
  </si>
  <si>
    <t>SUM</t>
  </si>
  <si>
    <t>ზედნადები ხარჯები</t>
  </si>
  <si>
    <t>Overhead costs</t>
  </si>
  <si>
    <t>გეგმიური დაგროვება</t>
  </si>
  <si>
    <t>Profit</t>
  </si>
  <si>
    <t>გაუთვალისწინებელი ხარჯი</t>
  </si>
  <si>
    <t>Contingencies</t>
  </si>
  <si>
    <t>დღგ</t>
  </si>
  <si>
    <t>VAT</t>
  </si>
  <si>
    <t>სულ</t>
  </si>
  <si>
    <t>TOTAL</t>
  </si>
  <si>
    <t>Arrangement of self-leveling manhole covers (material is provided by client)</t>
  </si>
  <si>
    <t>ჭის თვითსწორებადი თუჯის ხუფის მოწყობა (მასალა მოწოდებული იქნება დამკვეთის მიერ)</t>
  </si>
  <si>
    <t>50 mm asphalt-concrete surface course, surface asphalt, type B11, Mark II, GOST 9128 - 2013;</t>
  </si>
  <si>
    <t>50 მმ წვრილ-მარცვლოვანი, მკვრივი ასფალტ-ბეტონის ცხელი ნარევი, "Б11", მარკა II,  GOST 9128 - 2013;</t>
  </si>
  <si>
    <t>Provide and place concrete curbstones, size 80 x 200 mm, including all ancillary works and materials (including parking areas) (Heidelberg cement mark M500)</t>
  </si>
  <si>
    <t>Provide and place concrete curbstones, size 180 x 300 mm, including all ancillary works and materials  (Heidelberg cement mark M500)</t>
  </si>
  <si>
    <t>ბორდიურის ქვის (ზომით 80X200 მმ) მოტანა-მონტაჟი, ყველა დამატებითი სამუშაოს და მასალის გათვალისწინებით (პარკინგების ჩათვლით) (ჰაიდელბერგის ცემენტით მარკა M500)</t>
  </si>
  <si>
    <t>ბორდიურის ქვის (ზომით 180X300 მმ) მოტანა-მონტაჟი, ყველა დამატებითი სამუშაოს და მასალის გათვალისწინებით (ჰაიდელბერგის ცემენტით მარკა M500)</t>
  </si>
  <si>
    <t>Road markings (GOST P 51256-2018) (cold plastic, by machine)</t>
  </si>
  <si>
    <t>საგზაო მონიშვნის მოწყობა (ГОСТ Р 51256-2018) (ცივი პლასტი, მექანიზმებით)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</si>
</sst>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 Light"/>
      <family val="2"/>
    </font>
    <font>
      <sz val="10"/>
      <name val="Arial"/>
      <family val="2"/>
    </font>
    <font>
      <b/>
      <sz val="11"/>
      <color theme="1"/>
      <name val="Calibri Light"/>
      <family val="2"/>
      <charset val="204"/>
      <scheme val="major"/>
    </font>
    <font>
      <b/>
      <sz val="10"/>
      <name val="Calibri"/>
      <family val="2"/>
      <charset val="204"/>
      <scheme val="minor"/>
    </font>
    <font>
      <b/>
      <i/>
      <sz val="10"/>
      <name val="Calibri Light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Calibri Light"/>
      <family val="2"/>
      <scheme val="major"/>
    </font>
    <font>
      <b/>
      <u/>
      <sz val="10"/>
      <name val="Arial"/>
      <family val="2"/>
      <charset val="204"/>
    </font>
    <font>
      <i/>
      <sz val="10"/>
      <name val="Calibri Light"/>
      <family val="2"/>
    </font>
    <font>
      <sz val="10"/>
      <name val="Calibri Light"/>
      <family val="2"/>
    </font>
    <font>
      <sz val="1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  <charset val="204"/>
    </font>
    <font>
      <b/>
      <sz val="10"/>
      <name val="Calibri Light"/>
      <family val="2"/>
      <scheme val="major"/>
    </font>
    <font>
      <b/>
      <sz val="10"/>
      <name val="Times New Roman"/>
      <family val="1"/>
    </font>
    <font>
      <sz val="10"/>
      <name val="Calibri"/>
      <family val="2"/>
      <charset val="204"/>
      <scheme val="minor"/>
    </font>
    <font>
      <b/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3" fillId="0" borderId="0"/>
  </cellStyleXfs>
  <cellXfs count="5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wrapText="1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0" xfId="0" applyFont="1"/>
    <xf numFmtId="0" fontId="13" fillId="0" borderId="1" xfId="0" applyFont="1" applyBorder="1" applyAlignment="1">
      <alignment horizontal="justify" wrapText="1"/>
    </xf>
    <xf numFmtId="2" fontId="1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1" fontId="15" fillId="0" borderId="1" xfId="3" applyNumberFormat="1" applyFont="1" applyBorder="1" applyAlignment="1" applyProtection="1">
      <alignment horizontal="center" vertical="center"/>
      <protection locked="0"/>
    </xf>
    <xf numFmtId="2" fontId="13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 vertical="center" wrapText="1"/>
    </xf>
    <xf numFmtId="164" fontId="7" fillId="0" borderId="1" xfId="2" applyNumberFormat="1" applyBorder="1" applyAlignment="1">
      <alignment horizontal="center" vertical="center" wrapText="1"/>
    </xf>
    <xf numFmtId="0" fontId="18" fillId="0" borderId="1" xfId="0" applyFont="1" applyBorder="1" applyAlignment="1">
      <alignment horizontal="justify" wrapText="1"/>
    </xf>
    <xf numFmtId="2" fontId="18" fillId="0" borderId="1" xfId="0" applyNumberFormat="1" applyFont="1" applyBorder="1" applyAlignment="1">
      <alignment horizontal="left" vertical="center" wrapText="1"/>
    </xf>
    <xf numFmtId="0" fontId="18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9" fontId="19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9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" fontId="21" fillId="0" borderId="1" xfId="0" applyNumberFormat="1" applyFont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118" xfId="1" xr:uid="{31AE39D2-0EFC-4597-BAF1-BF31601C3CFE}"/>
    <cellStyle name="Normal 2" xfId="3" xr:uid="{ED1466BD-070C-45F4-8224-99EF6FEE2C14}"/>
    <cellStyle name="Normal 2 101" xfId="2" xr:uid="{5ADBB216-02A7-4F52-B4DC-B27820318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78B8-527D-4B74-B808-CC590F49AC16}">
  <sheetPr>
    <tabColor rgb="FF92D050"/>
    <pageSetUpPr fitToPage="1"/>
  </sheetPr>
  <dimension ref="A1:J51"/>
  <sheetViews>
    <sheetView tabSelected="1" zoomScale="71" zoomScaleNormal="85" workbookViewId="0">
      <selection activeCell="C5" sqref="C5"/>
    </sheetView>
  </sheetViews>
  <sheetFormatPr defaultColWidth="11.44140625" defaultRowHeight="13.8" x14ac:dyDescent="0.3"/>
  <cols>
    <col min="1" max="1" width="9.44140625" style="51" customWidth="1"/>
    <col min="2" max="3" width="59" style="11" customWidth="1"/>
    <col min="4" max="4" width="17.5546875" style="52" customWidth="1"/>
    <col min="5" max="5" width="15" style="53" customWidth="1"/>
    <col min="6" max="9" width="14" style="11" customWidth="1"/>
    <col min="10" max="10" width="9.21875" style="11" customWidth="1"/>
    <col min="11" max="11" width="12" style="11" bestFit="1" customWidth="1"/>
    <col min="12" max="16384" width="11.44140625" style="11"/>
  </cols>
  <sheetData>
    <row r="1" spans="1:10" s="1" customFormat="1" ht="27" customHeight="1" x14ac:dyDescent="0.3">
      <c r="A1" s="55" t="s">
        <v>0</v>
      </c>
      <c r="B1" s="55" t="s">
        <v>1</v>
      </c>
      <c r="C1" s="55" t="s">
        <v>2</v>
      </c>
      <c r="D1" s="56" t="s">
        <v>3</v>
      </c>
      <c r="E1" s="56" t="s">
        <v>4</v>
      </c>
      <c r="F1" s="54" t="s">
        <v>5</v>
      </c>
      <c r="G1" s="54"/>
      <c r="H1" s="54" t="s">
        <v>6</v>
      </c>
      <c r="I1" s="54"/>
      <c r="J1" s="54" t="s">
        <v>7</v>
      </c>
    </row>
    <row r="2" spans="1:10" s="1" customFormat="1" ht="27" customHeight="1" x14ac:dyDescent="0.3">
      <c r="A2" s="55"/>
      <c r="B2" s="55"/>
      <c r="C2" s="55"/>
      <c r="D2" s="56"/>
      <c r="E2" s="56"/>
      <c r="F2" s="2" t="s">
        <v>8</v>
      </c>
      <c r="G2" s="2" t="s">
        <v>9</v>
      </c>
      <c r="H2" s="2" t="s">
        <v>8</v>
      </c>
      <c r="I2" s="2" t="s">
        <v>9</v>
      </c>
      <c r="J2" s="54"/>
    </row>
    <row r="3" spans="1:10" s="4" customFormat="1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</row>
    <row r="4" spans="1:10" x14ac:dyDescent="0.3">
      <c r="A4" s="5">
        <v>100</v>
      </c>
      <c r="B4" s="6" t="s">
        <v>10</v>
      </c>
      <c r="C4" s="7" t="s">
        <v>11</v>
      </c>
      <c r="D4" s="8"/>
      <c r="E4" s="9"/>
      <c r="F4" s="10"/>
      <c r="G4" s="10"/>
      <c r="H4" s="10"/>
      <c r="I4" s="10"/>
      <c r="J4" s="10"/>
    </row>
    <row r="5" spans="1:10" ht="41.4" x14ac:dyDescent="0.3">
      <c r="A5" s="5">
        <f>A4+1</f>
        <v>101</v>
      </c>
      <c r="B5" s="12" t="s">
        <v>12</v>
      </c>
      <c r="C5" s="13" t="s">
        <v>13</v>
      </c>
      <c r="D5" s="14" t="s">
        <v>14</v>
      </c>
      <c r="E5" s="25">
        <v>622</v>
      </c>
      <c r="F5" s="15"/>
      <c r="G5" s="16">
        <f>F5*E5</f>
        <v>0</v>
      </c>
      <c r="H5" s="17"/>
      <c r="I5" s="16">
        <f>E5*H5</f>
        <v>0</v>
      </c>
      <c r="J5" s="16">
        <f>I5+G5</f>
        <v>0</v>
      </c>
    </row>
    <row r="6" spans="1:10" x14ac:dyDescent="0.3">
      <c r="A6" s="5">
        <f>A5+1</f>
        <v>102</v>
      </c>
      <c r="B6" s="12" t="s">
        <v>15</v>
      </c>
      <c r="C6" s="18" t="s">
        <v>16</v>
      </c>
      <c r="D6" s="14" t="s">
        <v>14</v>
      </c>
      <c r="E6" s="25">
        <v>134</v>
      </c>
      <c r="F6" s="15"/>
      <c r="G6" s="16">
        <f t="shared" ref="G6:G42" si="0">F6*E6</f>
        <v>0</v>
      </c>
      <c r="H6" s="17"/>
      <c r="I6" s="16">
        <f t="shared" ref="I6:I42" si="1">E6*H6</f>
        <v>0</v>
      </c>
      <c r="J6" s="16">
        <f t="shared" ref="J6:J42" si="2">I6+G6</f>
        <v>0</v>
      </c>
    </row>
    <row r="7" spans="1:10" x14ac:dyDescent="0.3">
      <c r="A7" s="5">
        <f>A4+100</f>
        <v>200</v>
      </c>
      <c r="B7" s="19" t="s">
        <v>17</v>
      </c>
      <c r="C7" s="20" t="s">
        <v>18</v>
      </c>
      <c r="D7" s="14"/>
      <c r="E7" s="25"/>
      <c r="F7" s="15"/>
      <c r="G7" s="15"/>
      <c r="H7" s="15"/>
      <c r="I7" s="15"/>
      <c r="J7" s="15"/>
    </row>
    <row r="8" spans="1:10" x14ac:dyDescent="0.3">
      <c r="A8" s="21">
        <f>A7+1</f>
        <v>201</v>
      </c>
      <c r="B8" s="19" t="s">
        <v>19</v>
      </c>
      <c r="C8" s="20" t="s">
        <v>20</v>
      </c>
      <c r="D8" s="14"/>
      <c r="E8" s="25"/>
      <c r="F8" s="15"/>
      <c r="G8" s="15"/>
      <c r="H8" s="15"/>
      <c r="I8" s="15"/>
      <c r="J8" s="15"/>
    </row>
    <row r="9" spans="1:10" ht="27.6" x14ac:dyDescent="0.3">
      <c r="A9" s="22">
        <f t="shared" ref="A9:A15" si="3">A8+0.1</f>
        <v>201.1</v>
      </c>
      <c r="B9" s="23" t="s">
        <v>21</v>
      </c>
      <c r="C9" s="24" t="s">
        <v>22</v>
      </c>
      <c r="D9" s="14" t="s">
        <v>23</v>
      </c>
      <c r="E9" s="25">
        <v>467.6</v>
      </c>
      <c r="F9" s="15"/>
      <c r="G9" s="16">
        <f t="shared" si="0"/>
        <v>0</v>
      </c>
      <c r="H9" s="17"/>
      <c r="I9" s="16">
        <f t="shared" si="1"/>
        <v>0</v>
      </c>
      <c r="J9" s="16">
        <f t="shared" si="2"/>
        <v>0</v>
      </c>
    </row>
    <row r="10" spans="1:10" ht="27.6" x14ac:dyDescent="0.3">
      <c r="A10" s="22">
        <f t="shared" si="3"/>
        <v>201.2</v>
      </c>
      <c r="B10" s="23" t="s">
        <v>24</v>
      </c>
      <c r="C10" s="24" t="s">
        <v>25</v>
      </c>
      <c r="D10" s="14" t="s">
        <v>23</v>
      </c>
      <c r="E10" s="25">
        <v>1169</v>
      </c>
      <c r="F10" s="15"/>
      <c r="G10" s="16">
        <f t="shared" si="0"/>
        <v>0</v>
      </c>
      <c r="H10" s="17"/>
      <c r="I10" s="16">
        <f t="shared" si="1"/>
        <v>0</v>
      </c>
      <c r="J10" s="16">
        <f t="shared" si="2"/>
        <v>0</v>
      </c>
    </row>
    <row r="11" spans="1:10" x14ac:dyDescent="0.3">
      <c r="A11" s="22">
        <f t="shared" si="3"/>
        <v>201.29999999999998</v>
      </c>
      <c r="B11" s="23" t="s">
        <v>26</v>
      </c>
      <c r="C11" s="24" t="s">
        <v>27</v>
      </c>
      <c r="D11" s="14" t="s">
        <v>28</v>
      </c>
      <c r="E11" s="25">
        <v>3.2732000000000001</v>
      </c>
      <c r="F11" s="15"/>
      <c r="G11" s="16">
        <f t="shared" si="0"/>
        <v>0</v>
      </c>
      <c r="H11" s="17"/>
      <c r="I11" s="16">
        <f t="shared" si="1"/>
        <v>0</v>
      </c>
      <c r="J11" s="16">
        <f t="shared" si="2"/>
        <v>0</v>
      </c>
    </row>
    <row r="12" spans="1:10" ht="27.6" x14ac:dyDescent="0.3">
      <c r="A12" s="22">
        <f t="shared" si="3"/>
        <v>201.39999999999998</v>
      </c>
      <c r="B12" s="23" t="s">
        <v>29</v>
      </c>
      <c r="C12" s="24" t="s">
        <v>30</v>
      </c>
      <c r="D12" s="14" t="s">
        <v>31</v>
      </c>
      <c r="E12" s="25">
        <v>4676</v>
      </c>
      <c r="F12" s="15"/>
      <c r="G12" s="16">
        <f t="shared" si="0"/>
        <v>0</v>
      </c>
      <c r="H12" s="17"/>
      <c r="I12" s="16">
        <f t="shared" si="1"/>
        <v>0</v>
      </c>
      <c r="J12" s="16">
        <f t="shared" si="2"/>
        <v>0</v>
      </c>
    </row>
    <row r="13" spans="1:10" x14ac:dyDescent="0.3">
      <c r="A13" s="22">
        <f>A12+0.1</f>
        <v>201.49999999999997</v>
      </c>
      <c r="B13" s="23" t="s">
        <v>26</v>
      </c>
      <c r="C13" s="24" t="s">
        <v>32</v>
      </c>
      <c r="D13" s="14" t="s">
        <v>28</v>
      </c>
      <c r="E13" s="25">
        <v>1.4028</v>
      </c>
      <c r="F13" s="15"/>
      <c r="G13" s="16">
        <f t="shared" si="0"/>
        <v>0</v>
      </c>
      <c r="H13" s="17"/>
      <c r="I13" s="16">
        <f t="shared" si="1"/>
        <v>0</v>
      </c>
      <c r="J13" s="16">
        <f t="shared" si="2"/>
        <v>0</v>
      </c>
    </row>
    <row r="14" spans="1:10" ht="27.6" x14ac:dyDescent="0.3">
      <c r="A14" s="22">
        <f t="shared" si="3"/>
        <v>201.59999999999997</v>
      </c>
      <c r="B14" s="23" t="s">
        <v>33</v>
      </c>
      <c r="C14" s="24" t="s">
        <v>34</v>
      </c>
      <c r="D14" s="14" t="s">
        <v>31</v>
      </c>
      <c r="E14" s="25">
        <v>4676</v>
      </c>
      <c r="F14" s="15"/>
      <c r="G14" s="16">
        <f t="shared" si="0"/>
        <v>0</v>
      </c>
      <c r="H14" s="17"/>
      <c r="I14" s="16">
        <f t="shared" si="1"/>
        <v>0</v>
      </c>
      <c r="J14" s="16">
        <f t="shared" si="2"/>
        <v>0</v>
      </c>
    </row>
    <row r="15" spans="1:10" ht="27.6" x14ac:dyDescent="0.3">
      <c r="A15" s="22">
        <f t="shared" si="3"/>
        <v>201.69999999999996</v>
      </c>
      <c r="B15" s="23" t="s">
        <v>98</v>
      </c>
      <c r="C15" s="24" t="s">
        <v>97</v>
      </c>
      <c r="D15" s="14" t="s">
        <v>35</v>
      </c>
      <c r="E15" s="25">
        <v>29</v>
      </c>
      <c r="F15" s="15"/>
      <c r="G15" s="16">
        <f t="shared" si="0"/>
        <v>0</v>
      </c>
      <c r="H15" s="17"/>
      <c r="I15" s="16">
        <f t="shared" si="1"/>
        <v>0</v>
      </c>
      <c r="J15" s="16">
        <f t="shared" si="2"/>
        <v>0</v>
      </c>
    </row>
    <row r="16" spans="1:10" ht="41.4" x14ac:dyDescent="0.3">
      <c r="A16" s="5">
        <f>A8+1</f>
        <v>202</v>
      </c>
      <c r="B16" s="19" t="s">
        <v>36</v>
      </c>
      <c r="C16" s="20" t="s">
        <v>37</v>
      </c>
      <c r="D16" s="14"/>
      <c r="E16" s="25"/>
      <c r="F16" s="15"/>
      <c r="G16" s="15"/>
      <c r="H16" s="15"/>
      <c r="I16" s="15"/>
      <c r="J16" s="15"/>
    </row>
    <row r="17" spans="1:10" ht="27.6" x14ac:dyDescent="0.3">
      <c r="A17" s="22">
        <f>A16+0.1</f>
        <v>202.1</v>
      </c>
      <c r="B17" s="23" t="s">
        <v>38</v>
      </c>
      <c r="C17" s="24" t="s">
        <v>39</v>
      </c>
      <c r="D17" s="14" t="s">
        <v>23</v>
      </c>
      <c r="E17" s="25">
        <v>276</v>
      </c>
      <c r="F17" s="15"/>
      <c r="G17" s="16">
        <f t="shared" ref="G17:G18" si="4">F17*E17</f>
        <v>0</v>
      </c>
      <c r="H17" s="17"/>
      <c r="I17" s="16">
        <f t="shared" ref="I17:I18" si="5">E17*H17</f>
        <v>0</v>
      </c>
      <c r="J17" s="16">
        <f t="shared" ref="J17:J18" si="6">I17+G17</f>
        <v>0</v>
      </c>
    </row>
    <row r="18" spans="1:10" ht="27.6" x14ac:dyDescent="0.3">
      <c r="A18" s="22">
        <f>A17+0.1</f>
        <v>202.2</v>
      </c>
      <c r="B18" s="23" t="s">
        <v>100</v>
      </c>
      <c r="C18" s="24" t="s">
        <v>99</v>
      </c>
      <c r="D18" s="14" t="s">
        <v>40</v>
      </c>
      <c r="E18" s="25">
        <v>1380</v>
      </c>
      <c r="F18" s="15"/>
      <c r="G18" s="16">
        <f t="shared" si="4"/>
        <v>0</v>
      </c>
      <c r="H18" s="17"/>
      <c r="I18" s="16">
        <f t="shared" si="5"/>
        <v>0</v>
      </c>
      <c r="J18" s="16">
        <f t="shared" si="6"/>
        <v>0</v>
      </c>
    </row>
    <row r="19" spans="1:10" ht="41.4" x14ac:dyDescent="0.3">
      <c r="A19" s="22">
        <f t="shared" ref="A19:A21" si="7">A18+0.1</f>
        <v>202.29999999999998</v>
      </c>
      <c r="B19" s="23" t="s">
        <v>103</v>
      </c>
      <c r="C19" s="24" t="s">
        <v>101</v>
      </c>
      <c r="D19" s="14" t="s">
        <v>14</v>
      </c>
      <c r="E19" s="25">
        <v>716</v>
      </c>
      <c r="F19" s="15"/>
      <c r="G19" s="16">
        <f t="shared" si="0"/>
        <v>0</v>
      </c>
      <c r="H19" s="17"/>
      <c r="I19" s="16">
        <f t="shared" si="1"/>
        <v>0</v>
      </c>
      <c r="J19" s="16">
        <f t="shared" si="2"/>
        <v>0</v>
      </c>
    </row>
    <row r="20" spans="1:10" ht="41.4" x14ac:dyDescent="0.3">
      <c r="A20" s="22">
        <f t="shared" si="7"/>
        <v>202.39999999999998</v>
      </c>
      <c r="B20" s="23" t="s">
        <v>104</v>
      </c>
      <c r="C20" s="24" t="s">
        <v>102</v>
      </c>
      <c r="D20" s="14" t="s">
        <v>14</v>
      </c>
      <c r="E20" s="25">
        <v>1180</v>
      </c>
      <c r="F20" s="15"/>
      <c r="G20" s="16">
        <f t="shared" si="0"/>
        <v>0</v>
      </c>
      <c r="H20" s="17"/>
      <c r="I20" s="16">
        <f t="shared" si="1"/>
        <v>0</v>
      </c>
      <c r="J20" s="16">
        <f t="shared" si="2"/>
        <v>0</v>
      </c>
    </row>
    <row r="21" spans="1:10" ht="15.6" x14ac:dyDescent="0.3">
      <c r="A21" s="22">
        <f t="shared" si="7"/>
        <v>202.49999999999997</v>
      </c>
      <c r="B21" s="23" t="s">
        <v>41</v>
      </c>
      <c r="C21" s="24" t="s">
        <v>42</v>
      </c>
      <c r="D21" s="14" t="s">
        <v>23</v>
      </c>
      <c r="E21" s="25">
        <v>71.967999999999989</v>
      </c>
      <c r="F21" s="15"/>
      <c r="G21" s="16">
        <f t="shared" si="0"/>
        <v>0</v>
      </c>
      <c r="H21" s="17"/>
      <c r="I21" s="16">
        <f t="shared" si="1"/>
        <v>0</v>
      </c>
      <c r="J21" s="16">
        <f t="shared" si="2"/>
        <v>0</v>
      </c>
    </row>
    <row r="22" spans="1:10" ht="41.4" x14ac:dyDescent="0.3">
      <c r="A22" s="5">
        <f>A16+1</f>
        <v>203</v>
      </c>
      <c r="B22" s="26" t="s">
        <v>43</v>
      </c>
      <c r="C22" s="27" t="s">
        <v>44</v>
      </c>
      <c r="D22" s="14"/>
      <c r="E22" s="25"/>
      <c r="F22" s="15"/>
      <c r="G22" s="15"/>
      <c r="H22" s="15"/>
      <c r="I22" s="15"/>
      <c r="J22" s="15"/>
    </row>
    <row r="23" spans="1:10" ht="15.6" x14ac:dyDescent="0.3">
      <c r="A23" s="22">
        <f>A22+0.1</f>
        <v>203.1</v>
      </c>
      <c r="B23" s="23" t="s">
        <v>45</v>
      </c>
      <c r="C23" s="24" t="s">
        <v>46</v>
      </c>
      <c r="D23" s="14" t="s">
        <v>23</v>
      </c>
      <c r="E23" s="25">
        <v>2.25</v>
      </c>
      <c r="F23" s="15"/>
      <c r="G23" s="16">
        <f t="shared" si="0"/>
        <v>0</v>
      </c>
      <c r="H23" s="17"/>
      <c r="I23" s="16">
        <f t="shared" si="1"/>
        <v>0</v>
      </c>
      <c r="J23" s="16">
        <f t="shared" si="2"/>
        <v>0</v>
      </c>
    </row>
    <row r="24" spans="1:10" ht="82.8" x14ac:dyDescent="0.3">
      <c r="A24" s="28">
        <f>A23+0.1</f>
        <v>203.2</v>
      </c>
      <c r="B24" s="23" t="s">
        <v>47</v>
      </c>
      <c r="C24" s="24" t="s">
        <v>48</v>
      </c>
      <c r="D24" s="14" t="s">
        <v>14</v>
      </c>
      <c r="E24" s="25">
        <v>42</v>
      </c>
      <c r="F24" s="15"/>
      <c r="G24" s="16">
        <f t="shared" si="0"/>
        <v>0</v>
      </c>
      <c r="H24" s="17"/>
      <c r="I24" s="16">
        <f t="shared" si="1"/>
        <v>0</v>
      </c>
      <c r="J24" s="16">
        <f t="shared" si="2"/>
        <v>0</v>
      </c>
    </row>
    <row r="25" spans="1:10" ht="15.6" x14ac:dyDescent="0.3">
      <c r="A25" s="28">
        <f>A24+0.1</f>
        <v>203.29999999999998</v>
      </c>
      <c r="B25" s="23" t="s">
        <v>49</v>
      </c>
      <c r="C25" s="24" t="s">
        <v>50</v>
      </c>
      <c r="D25" s="14" t="s">
        <v>23</v>
      </c>
      <c r="E25" s="25">
        <v>2.25</v>
      </c>
      <c r="F25" s="15"/>
      <c r="G25" s="16">
        <f t="shared" si="0"/>
        <v>0</v>
      </c>
      <c r="H25" s="17"/>
      <c r="I25" s="16">
        <f t="shared" si="1"/>
        <v>0</v>
      </c>
      <c r="J25" s="16">
        <f t="shared" si="2"/>
        <v>0</v>
      </c>
    </row>
    <row r="26" spans="1:10" ht="27.6" x14ac:dyDescent="0.3">
      <c r="A26" s="5">
        <f>A7+100</f>
        <v>300</v>
      </c>
      <c r="B26" s="29" t="s">
        <v>51</v>
      </c>
      <c r="C26" s="30" t="s">
        <v>52</v>
      </c>
      <c r="D26" s="14"/>
      <c r="E26" s="25"/>
      <c r="F26" s="15"/>
      <c r="G26" s="15"/>
      <c r="H26" s="15"/>
      <c r="I26" s="15"/>
      <c r="J26" s="15"/>
    </row>
    <row r="27" spans="1:10" ht="82.8" x14ac:dyDescent="0.3">
      <c r="A27" s="5">
        <f>A26+1</f>
        <v>301</v>
      </c>
      <c r="B27" s="31" t="s">
        <v>53</v>
      </c>
      <c r="C27" s="30" t="s">
        <v>54</v>
      </c>
      <c r="D27" s="14"/>
      <c r="E27" s="25"/>
      <c r="F27" s="15"/>
      <c r="G27" s="15"/>
      <c r="H27" s="15"/>
      <c r="I27" s="15"/>
      <c r="J27" s="15"/>
    </row>
    <row r="28" spans="1:10" ht="27.6" x14ac:dyDescent="0.3">
      <c r="A28" s="28">
        <f>A27+0.1</f>
        <v>301.10000000000002</v>
      </c>
      <c r="B28" s="23" t="s">
        <v>55</v>
      </c>
      <c r="C28" s="18" t="s">
        <v>56</v>
      </c>
      <c r="D28" s="14" t="s">
        <v>57</v>
      </c>
      <c r="E28" s="25">
        <v>10</v>
      </c>
      <c r="F28" s="15"/>
      <c r="G28" s="16">
        <f t="shared" si="0"/>
        <v>0</v>
      </c>
      <c r="H28" s="17"/>
      <c r="I28" s="16">
        <f t="shared" si="1"/>
        <v>0</v>
      </c>
      <c r="J28" s="16">
        <f t="shared" si="2"/>
        <v>0</v>
      </c>
    </row>
    <row r="29" spans="1:10" ht="13.5" customHeight="1" x14ac:dyDescent="0.3">
      <c r="A29" s="28">
        <f>A28+0.1</f>
        <v>301.20000000000005</v>
      </c>
      <c r="B29" s="24" t="s">
        <v>58</v>
      </c>
      <c r="C29" s="18" t="s">
        <v>59</v>
      </c>
      <c r="D29" s="14" t="s">
        <v>57</v>
      </c>
      <c r="E29" s="25">
        <v>2</v>
      </c>
      <c r="F29" s="15"/>
      <c r="G29" s="16">
        <f t="shared" si="0"/>
        <v>0</v>
      </c>
      <c r="H29" s="17"/>
      <c r="I29" s="16">
        <f t="shared" si="1"/>
        <v>0</v>
      </c>
      <c r="J29" s="16">
        <f t="shared" si="2"/>
        <v>0</v>
      </c>
    </row>
    <row r="30" spans="1:10" ht="27.6" x14ac:dyDescent="0.3">
      <c r="A30" s="28">
        <f t="shared" ref="A30:A31" si="8">A29+0.1</f>
        <v>301.30000000000007</v>
      </c>
      <c r="B30" s="24" t="s">
        <v>60</v>
      </c>
      <c r="C30" s="18" t="s">
        <v>61</v>
      </c>
      <c r="D30" s="14" t="s">
        <v>57</v>
      </c>
      <c r="E30" s="25">
        <v>32</v>
      </c>
      <c r="F30" s="15"/>
      <c r="G30" s="16">
        <f t="shared" si="0"/>
        <v>0</v>
      </c>
      <c r="H30" s="17"/>
      <c r="I30" s="16">
        <f t="shared" si="1"/>
        <v>0</v>
      </c>
      <c r="J30" s="16">
        <f t="shared" si="2"/>
        <v>0</v>
      </c>
    </row>
    <row r="31" spans="1:10" ht="27.6" x14ac:dyDescent="0.3">
      <c r="A31" s="28">
        <f t="shared" si="8"/>
        <v>301.40000000000009</v>
      </c>
      <c r="B31" s="24" t="s">
        <v>62</v>
      </c>
      <c r="C31" s="18" t="s">
        <v>63</v>
      </c>
      <c r="D31" s="14" t="s">
        <v>57</v>
      </c>
      <c r="E31" s="25">
        <v>8</v>
      </c>
      <c r="F31" s="15"/>
      <c r="G31" s="16">
        <f t="shared" si="0"/>
        <v>0</v>
      </c>
      <c r="H31" s="17"/>
      <c r="I31" s="16">
        <f t="shared" si="1"/>
        <v>0</v>
      </c>
      <c r="J31" s="16">
        <f t="shared" si="2"/>
        <v>0</v>
      </c>
    </row>
    <row r="32" spans="1:10" ht="52.8" x14ac:dyDescent="0.3">
      <c r="A32" s="5">
        <f>A27+1</f>
        <v>302</v>
      </c>
      <c r="B32" s="32" t="s">
        <v>64</v>
      </c>
      <c r="C32" s="32" t="s">
        <v>65</v>
      </c>
      <c r="D32" s="14"/>
      <c r="E32" s="25"/>
      <c r="F32" s="15"/>
      <c r="G32" s="15"/>
      <c r="H32" s="15"/>
      <c r="I32" s="15"/>
      <c r="J32" s="15"/>
    </row>
    <row r="33" spans="1:10" ht="26.4" x14ac:dyDescent="0.3">
      <c r="A33" s="28">
        <f>A32+0.1</f>
        <v>302.10000000000002</v>
      </c>
      <c r="B33" s="33" t="s">
        <v>66</v>
      </c>
      <c r="C33" s="33" t="s">
        <v>67</v>
      </c>
      <c r="D33" s="34" t="s">
        <v>14</v>
      </c>
      <c r="E33" s="25">
        <v>93.6</v>
      </c>
      <c r="F33" s="15"/>
      <c r="G33" s="16">
        <f t="shared" ref="G33:G34" si="9">F33*E33</f>
        <v>0</v>
      </c>
      <c r="H33" s="17"/>
      <c r="I33" s="16">
        <f t="shared" ref="I33:I34" si="10">E33*H33</f>
        <v>0</v>
      </c>
      <c r="J33" s="16">
        <f t="shared" ref="J33:J34" si="11">I33+G33</f>
        <v>0</v>
      </c>
    </row>
    <row r="34" spans="1:10" ht="26.4" x14ac:dyDescent="0.3">
      <c r="A34" s="28">
        <f>A33+0.1</f>
        <v>302.20000000000005</v>
      </c>
      <c r="B34" s="33" t="s">
        <v>68</v>
      </c>
      <c r="C34" s="33" t="s">
        <v>69</v>
      </c>
      <c r="D34" s="34" t="s">
        <v>70</v>
      </c>
      <c r="E34" s="25">
        <v>5.4</v>
      </c>
      <c r="F34" s="15"/>
      <c r="G34" s="16">
        <f t="shared" si="9"/>
        <v>0</v>
      </c>
      <c r="H34" s="17"/>
      <c r="I34" s="16">
        <f t="shared" si="10"/>
        <v>0</v>
      </c>
      <c r="J34" s="16">
        <f t="shared" si="11"/>
        <v>0</v>
      </c>
    </row>
    <row r="35" spans="1:10" ht="26.4" x14ac:dyDescent="0.3">
      <c r="A35" s="5">
        <f>A32+1</f>
        <v>303</v>
      </c>
      <c r="B35" s="32" t="s">
        <v>106</v>
      </c>
      <c r="C35" s="32" t="s">
        <v>105</v>
      </c>
      <c r="D35" s="14"/>
      <c r="E35" s="25"/>
      <c r="F35" s="15"/>
      <c r="G35" s="15"/>
      <c r="H35" s="15"/>
      <c r="I35" s="15"/>
      <c r="J35" s="15"/>
    </row>
    <row r="36" spans="1:10" x14ac:dyDescent="0.3">
      <c r="A36" s="35">
        <f t="shared" ref="A36:A42" si="12">A35+0.1</f>
        <v>303.10000000000002</v>
      </c>
      <c r="B36" s="33" t="s">
        <v>71</v>
      </c>
      <c r="C36" s="33" t="s">
        <v>72</v>
      </c>
      <c r="D36" s="14" t="s">
        <v>40</v>
      </c>
      <c r="E36" s="25">
        <v>74.2</v>
      </c>
      <c r="F36" s="15"/>
      <c r="G36" s="16">
        <f t="shared" si="0"/>
        <v>0</v>
      </c>
      <c r="H36" s="17"/>
      <c r="I36" s="16">
        <f t="shared" si="1"/>
        <v>0</v>
      </c>
      <c r="J36" s="16">
        <f t="shared" si="2"/>
        <v>0</v>
      </c>
    </row>
    <row r="37" spans="1:10" x14ac:dyDescent="0.3">
      <c r="A37" s="35">
        <f t="shared" si="12"/>
        <v>303.20000000000005</v>
      </c>
      <c r="B37" s="33" t="s">
        <v>73</v>
      </c>
      <c r="C37" s="33" t="s">
        <v>74</v>
      </c>
      <c r="D37" s="14" t="s">
        <v>14</v>
      </c>
      <c r="E37" s="25">
        <v>31.999999999999996</v>
      </c>
      <c r="F37" s="15"/>
      <c r="G37" s="16">
        <f t="shared" si="0"/>
        <v>0</v>
      </c>
      <c r="H37" s="17"/>
      <c r="I37" s="16">
        <f t="shared" si="1"/>
        <v>0</v>
      </c>
      <c r="J37" s="16">
        <f t="shared" si="2"/>
        <v>0</v>
      </c>
    </row>
    <row r="38" spans="1:10" x14ac:dyDescent="0.3">
      <c r="A38" s="28">
        <f t="shared" si="12"/>
        <v>303.30000000000007</v>
      </c>
      <c r="B38" s="33" t="s">
        <v>75</v>
      </c>
      <c r="C38" s="33" t="s">
        <v>76</v>
      </c>
      <c r="D38" s="14" t="s">
        <v>40</v>
      </c>
      <c r="E38" s="25">
        <v>49</v>
      </c>
      <c r="F38" s="15"/>
      <c r="G38" s="16">
        <f t="shared" si="0"/>
        <v>0</v>
      </c>
      <c r="H38" s="17"/>
      <c r="I38" s="16">
        <f t="shared" si="1"/>
        <v>0</v>
      </c>
      <c r="J38" s="16">
        <f t="shared" si="2"/>
        <v>0</v>
      </c>
    </row>
    <row r="39" spans="1:10" x14ac:dyDescent="0.3">
      <c r="A39" s="28">
        <f t="shared" si="12"/>
        <v>303.40000000000009</v>
      </c>
      <c r="B39" s="33" t="s">
        <v>77</v>
      </c>
      <c r="C39" s="33" t="s">
        <v>78</v>
      </c>
      <c r="D39" s="14" t="s">
        <v>40</v>
      </c>
      <c r="E39" s="25">
        <v>4</v>
      </c>
      <c r="F39" s="15"/>
      <c r="G39" s="16">
        <f t="shared" si="0"/>
        <v>0</v>
      </c>
      <c r="H39" s="17"/>
      <c r="I39" s="16">
        <f t="shared" si="1"/>
        <v>0</v>
      </c>
      <c r="J39" s="16">
        <f t="shared" si="2"/>
        <v>0</v>
      </c>
    </row>
    <row r="40" spans="1:10" x14ac:dyDescent="0.3">
      <c r="A40" s="28">
        <f t="shared" si="12"/>
        <v>303.50000000000011</v>
      </c>
      <c r="B40" s="33" t="s">
        <v>79</v>
      </c>
      <c r="C40" s="33" t="s">
        <v>80</v>
      </c>
      <c r="D40" s="14" t="s">
        <v>40</v>
      </c>
      <c r="E40" s="25">
        <v>175.4</v>
      </c>
      <c r="F40" s="15"/>
      <c r="G40" s="16">
        <f t="shared" si="0"/>
        <v>0</v>
      </c>
      <c r="H40" s="17"/>
      <c r="I40" s="16">
        <f t="shared" si="1"/>
        <v>0</v>
      </c>
      <c r="J40" s="16">
        <f t="shared" si="2"/>
        <v>0</v>
      </c>
    </row>
    <row r="41" spans="1:10" x14ac:dyDescent="0.3">
      <c r="A41" s="28">
        <f t="shared" si="12"/>
        <v>303.60000000000014</v>
      </c>
      <c r="B41" s="33" t="s">
        <v>81</v>
      </c>
      <c r="C41" s="33" t="s">
        <v>82</v>
      </c>
      <c r="D41" s="14" t="s">
        <v>35</v>
      </c>
      <c r="E41" s="25">
        <v>2</v>
      </c>
      <c r="F41" s="15"/>
      <c r="G41" s="16">
        <f t="shared" si="0"/>
        <v>0</v>
      </c>
      <c r="H41" s="17"/>
      <c r="I41" s="16">
        <f t="shared" si="1"/>
        <v>0</v>
      </c>
      <c r="J41" s="16">
        <f t="shared" si="2"/>
        <v>0</v>
      </c>
    </row>
    <row r="42" spans="1:10" x14ac:dyDescent="0.3">
      <c r="A42" s="28">
        <f t="shared" si="12"/>
        <v>303.70000000000016</v>
      </c>
      <c r="B42" s="33" t="s">
        <v>83</v>
      </c>
      <c r="C42" s="33" t="s">
        <v>84</v>
      </c>
      <c r="D42" s="14" t="s">
        <v>35</v>
      </c>
      <c r="E42" s="25">
        <v>20</v>
      </c>
      <c r="F42" s="15"/>
      <c r="G42" s="16">
        <f t="shared" si="0"/>
        <v>0</v>
      </c>
      <c r="H42" s="17"/>
      <c r="I42" s="16">
        <f t="shared" si="1"/>
        <v>0</v>
      </c>
      <c r="J42" s="16">
        <f t="shared" si="2"/>
        <v>0</v>
      </c>
    </row>
    <row r="43" spans="1:10" x14ac:dyDescent="0.3">
      <c r="A43" s="36"/>
      <c r="B43" s="36" t="s">
        <v>85</v>
      </c>
      <c r="C43" s="36" t="s">
        <v>86</v>
      </c>
      <c r="D43" s="37"/>
      <c r="E43" s="38"/>
      <c r="F43" s="39"/>
      <c r="G43" s="40">
        <f>SUM(G5:G42)</f>
        <v>0</v>
      </c>
      <c r="H43" s="39"/>
      <c r="I43" s="40">
        <f>SUM(I5:I42)</f>
        <v>0</v>
      </c>
      <c r="J43" s="40">
        <f>SUM(J5:J42)</f>
        <v>0</v>
      </c>
    </row>
    <row r="44" spans="1:10" x14ac:dyDescent="0.3">
      <c r="A44" s="36"/>
      <c r="B44" s="36" t="s">
        <v>87</v>
      </c>
      <c r="C44" s="36" t="s">
        <v>88</v>
      </c>
      <c r="D44" s="37"/>
      <c r="E44" s="41">
        <v>0</v>
      </c>
      <c r="F44" s="42"/>
      <c r="G44" s="43"/>
      <c r="H44" s="42"/>
      <c r="I44" s="43"/>
      <c r="J44" s="40">
        <f>J43*E44</f>
        <v>0</v>
      </c>
    </row>
    <row r="45" spans="1:10" x14ac:dyDescent="0.3">
      <c r="A45" s="36"/>
      <c r="B45" s="36" t="s">
        <v>85</v>
      </c>
      <c r="C45" s="36" t="s">
        <v>86</v>
      </c>
      <c r="D45" s="37"/>
      <c r="E45" s="44"/>
      <c r="F45" s="42"/>
      <c r="G45" s="43"/>
      <c r="H45" s="42"/>
      <c r="I45" s="43"/>
      <c r="J45" s="40">
        <f>J43+J44</f>
        <v>0</v>
      </c>
    </row>
    <row r="46" spans="1:10" x14ac:dyDescent="0.3">
      <c r="A46" s="36"/>
      <c r="B46" s="36" t="s">
        <v>89</v>
      </c>
      <c r="C46" s="36" t="s">
        <v>90</v>
      </c>
      <c r="D46" s="37"/>
      <c r="E46" s="41">
        <v>0</v>
      </c>
      <c r="F46" s="42"/>
      <c r="G46" s="43"/>
      <c r="H46" s="42"/>
      <c r="I46" s="43"/>
      <c r="J46" s="40">
        <f>J45*E46</f>
        <v>0</v>
      </c>
    </row>
    <row r="47" spans="1:10" x14ac:dyDescent="0.3">
      <c r="A47" s="36"/>
      <c r="B47" s="36" t="s">
        <v>85</v>
      </c>
      <c r="C47" s="36" t="s">
        <v>86</v>
      </c>
      <c r="D47" s="37"/>
      <c r="E47" s="44"/>
      <c r="F47" s="43"/>
      <c r="G47" s="43"/>
      <c r="H47" s="42"/>
      <c r="I47" s="43"/>
      <c r="J47" s="40">
        <f>J45+J46</f>
        <v>0</v>
      </c>
    </row>
    <row r="48" spans="1:10" x14ac:dyDescent="0.3">
      <c r="A48" s="36"/>
      <c r="B48" s="36" t="s">
        <v>91</v>
      </c>
      <c r="C48" s="36" t="s">
        <v>92</v>
      </c>
      <c r="D48" s="37"/>
      <c r="E48" s="41">
        <v>0</v>
      </c>
      <c r="F48" s="42"/>
      <c r="G48" s="45"/>
      <c r="H48" s="42"/>
      <c r="I48" s="43"/>
      <c r="J48" s="40">
        <f>J47*E48</f>
        <v>0</v>
      </c>
    </row>
    <row r="49" spans="1:10" x14ac:dyDescent="0.3">
      <c r="A49" s="36"/>
      <c r="B49" s="36" t="s">
        <v>85</v>
      </c>
      <c r="C49" s="36" t="s">
        <v>86</v>
      </c>
      <c r="D49" s="37"/>
      <c r="E49" s="44"/>
      <c r="F49" s="42"/>
      <c r="G49" s="43"/>
      <c r="H49" s="42"/>
      <c r="I49" s="43"/>
      <c r="J49" s="40">
        <f>J48+J47</f>
        <v>0</v>
      </c>
    </row>
    <row r="50" spans="1:10" x14ac:dyDescent="0.3">
      <c r="A50" s="36"/>
      <c r="B50" s="46" t="s">
        <v>93</v>
      </c>
      <c r="C50" s="36" t="s">
        <v>94</v>
      </c>
      <c r="D50" s="37"/>
      <c r="E50" s="44">
        <v>0.18</v>
      </c>
      <c r="F50" s="42"/>
      <c r="G50" s="43"/>
      <c r="H50" s="42"/>
      <c r="I50" s="43"/>
      <c r="J50" s="40">
        <f>J49*E50</f>
        <v>0</v>
      </c>
    </row>
    <row r="51" spans="1:10" ht="15.6" x14ac:dyDescent="0.3">
      <c r="A51" s="36"/>
      <c r="B51" s="36" t="s">
        <v>95</v>
      </c>
      <c r="C51" s="36" t="s">
        <v>96</v>
      </c>
      <c r="D51" s="37"/>
      <c r="E51" s="47"/>
      <c r="F51" s="48"/>
      <c r="G51" s="49"/>
      <c r="H51" s="48"/>
      <c r="I51" s="49"/>
      <c r="J51" s="50">
        <f>J49+J50</f>
        <v>0</v>
      </c>
    </row>
  </sheetData>
  <protectedRanges>
    <protectedRange algorithmName="SHA-512" hashValue="R0VqrjFGxw8D8BNg1oPn+qZbGKFsgSfKsZoLFDGSVW7+UkoNmqSqcuNmgAbZbyBdYmdy2Hzdih6Xu18jYwbb7A==" saltValue="P3KBZtCsJQFhaUlRO4EUTg==" spinCount="100000" sqref="E1:E2" name="Range1_2"/>
  </protectedRanges>
  <autoFilter ref="A3:N51" xr:uid="{00000000-0001-0000-0000-000000000000}"/>
  <mergeCells count="8">
    <mergeCell ref="H1:I1"/>
    <mergeCell ref="J1:J2"/>
    <mergeCell ref="A1:A2"/>
    <mergeCell ref="B1:B2"/>
    <mergeCell ref="C1:C2"/>
    <mergeCell ref="D1:D2"/>
    <mergeCell ref="E1:E2"/>
    <mergeCell ref="F1:G1"/>
  </mergeCells>
  <printOptions horizontalCentered="1"/>
  <pageMargins left="0.23622047244094499" right="0.196850393700787" top="0.47244094488188998" bottom="0.43307086614173201" header="0.31496062992126" footer="0.31496062992126"/>
  <pageSetup paperSize="9" scale="35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Tender-mixed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Anano Papinashvili</dc:creator>
  <cp:lastModifiedBy>Anano Papinashvili</cp:lastModifiedBy>
  <dcterms:created xsi:type="dcterms:W3CDTF">2026-05-05T11:10:02Z</dcterms:created>
  <dcterms:modified xsi:type="dcterms:W3CDTF">2026-05-05T11:47:57Z</dcterms:modified>
</cp:coreProperties>
</file>