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31DB451-154D-4277-A49F-C536205B5C31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სატენდერო'!$A$6:$I$91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სატენდერო'!$A$1:$F$92</definedName>
    <definedName name="_xlnm.Print_Titles" localSheetId="0">'N1_1 კრებსითი სატენდერო'!$6:$6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A65" i="14"/>
  <c r="A66" i="14" s="1"/>
  <c r="A67" i="14" s="1"/>
  <c r="A69" i="14" s="1"/>
  <c r="A70" i="14" s="1"/>
  <c r="A72" i="14" s="1"/>
  <c r="A74" i="14" s="1"/>
  <c r="A75" i="14" s="1"/>
  <c r="A76" i="14" s="1"/>
  <c r="A78" i="14" s="1"/>
  <c r="A79" i="14" s="1"/>
  <c r="F64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1" i="14"/>
  <c r="F10" i="14"/>
  <c r="F9" i="14"/>
  <c r="A9" i="14"/>
  <c r="A10" i="14" s="1"/>
  <c r="A11" i="14" s="1"/>
  <c r="A13" i="14" s="1"/>
  <c r="A14" i="14" s="1"/>
  <c r="A18" i="14" s="1"/>
  <c r="A22" i="14" s="1"/>
  <c r="A23" i="14" s="1"/>
  <c r="A27" i="14" s="1"/>
  <c r="A30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6" i="14" s="1"/>
  <c r="A57" i="14" s="1"/>
  <c r="A58" i="14" s="1"/>
  <c r="A59" i="14" s="1"/>
  <c r="A60" i="14" s="1"/>
  <c r="A61" i="14" s="1"/>
  <c r="F8" i="14"/>
  <c r="H80" i="14" l="1"/>
  <c r="H81" i="14" s="1"/>
  <c r="H82" i="14" s="1"/>
  <c r="F80" i="14"/>
  <c r="F81" i="14" s="1"/>
  <c r="F82" i="14" s="1"/>
  <c r="F83" i="14" s="1"/>
  <c r="F84" i="14" s="1"/>
  <c r="H83" i="14" l="1"/>
  <c r="H84" i="14" s="1"/>
</calcChain>
</file>

<file path=xl/sharedStrings.xml><?xml version="1.0" encoding="utf-8"?>
<sst xmlns="http://schemas.openxmlformats.org/spreadsheetml/2006/main" count="251" uniqueCount="113">
  <si>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</si>
  <si>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</si>
  <si>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</si>
  <si>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</si>
  <si>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</si>
  <si>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</si>
  <si>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</si>
  <si>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</si>
  <si>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</si>
  <si>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</si>
  <si>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</si>
  <si>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</si>
  <si>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</si>
  <si>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</si>
  <si>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</si>
  <si>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</si>
  <si>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</si>
  <si>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შედგენილია საბაზისო ნორმებით, მიმდინარე ფასებში 2025 წლის IV კვარტლის დონეზე</t>
  </si>
  <si>
    <t>ზაჰესი 2 სატუმბო სადგურის სარემონტო სამუშაოები</t>
  </si>
  <si>
    <t>პარაპეტის დემონტაჟი (ბლოკი)</t>
  </si>
  <si>
    <t>პარაპეტის ქუდის დემონტაჟი (თუნუქის ფურცელი)</t>
  </si>
  <si>
    <t>სახურავის მოწყობა</t>
  </si>
  <si>
    <t>6.1</t>
  </si>
  <si>
    <t>6.2</t>
  </si>
  <si>
    <t>6.3</t>
  </si>
  <si>
    <t>7.1</t>
  </si>
  <si>
    <t>7.2</t>
  </si>
  <si>
    <t>7.3</t>
  </si>
  <si>
    <t>9.1</t>
  </si>
  <si>
    <t>9.2</t>
  </si>
  <si>
    <t>9.3</t>
  </si>
  <si>
    <t>10-1</t>
  </si>
  <si>
    <t>10-2</t>
  </si>
  <si>
    <t>11-1</t>
  </si>
  <si>
    <t>11-2</t>
  </si>
  <si>
    <t>ცხაურიანი თავსახური-სავენტილაციო მილისთვის</t>
  </si>
  <si>
    <t>მ2</t>
  </si>
  <si>
    <t>კედელზე არსებული კაფელის გაწმენდა-გასუფთავება (1.8 მ. სიმაღლის)</t>
  </si>
  <si>
    <t>იატაკზე არსებული ბუნებრივი ქვის მოხეხვა</t>
  </si>
  <si>
    <t>არსებული შეღებილი მოაჯირის (1 მ. სიმაღლის) ჩამოფხეკვა</t>
  </si>
  <si>
    <t>32.1</t>
  </si>
  <si>
    <t>4</t>
  </si>
  <si>
    <t>32.2</t>
  </si>
  <si>
    <t>4.2</t>
  </si>
  <si>
    <t>DB-1</t>
  </si>
  <si>
    <t>კაბელები</t>
  </si>
  <si>
    <t>სანათები</t>
  </si>
  <si>
    <t>ფურნიტურა</t>
  </si>
  <si>
    <t>ცალი</t>
  </si>
  <si>
    <t>სამონტაჟო კლემა (სამი მომჭერით-16A)</t>
  </si>
  <si>
    <t>კვადრატული მილი 100X3 მმ</t>
  </si>
  <si>
    <t>კვადრატული მილი 60X4 მმ</t>
  </si>
  <si>
    <t>კვადრატული მილი 100X5 მმ</t>
  </si>
  <si>
    <r>
      <t>მ</t>
    </r>
    <r>
      <rPr>
        <b/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</si>
  <si>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rFont val="Segoe UI"/>
        <family val="2"/>
      </rPr>
      <t>2</t>
    </r>
  </si>
  <si>
    <t>სამშენებლო სარემონტო სამუშაოები</t>
  </si>
  <si>
    <t>რკინაბეტონის სახურავის დემონ-ტაჟი (205 მ2)</t>
  </si>
  <si>
    <t>ორი ფენა ლინოკრომის დემონტაჟი</t>
  </si>
  <si>
    <t>ანკერების მოსაწყობად მონოლითურ კონსტრუქციაზე ხვრელების Ø18 მოწყობა</t>
  </si>
  <si>
    <t>ჩასატანებელი დეტალების ჩდ-1 შეძენა, მოწყობა (24 ცალი)</t>
  </si>
  <si>
    <t>ლითონის ფურცელი -20X250X250</t>
  </si>
  <si>
    <t>არმატურა A500c 16 მმ; L=270</t>
  </si>
  <si>
    <t>ქიმიური ანკერი</t>
  </si>
  <si>
    <t>მონოლითური რკბ. სარტყლის მოწყობა ბეტონის მარკა B-22.5 M300</t>
  </si>
  <si>
    <t>ბეტონი B-22.5 M300</t>
  </si>
  <si>
    <t>არმატურა (A500c) 10მმ</t>
  </si>
  <si>
    <t>არმატურა 8 A240c</t>
  </si>
  <si>
    <t>ანკერების მოსაწყობად მონოლითურ კონსტრუქციაზე ხვრელების Ø25 მოწყობა</t>
  </si>
  <si>
    <t>ჩასატანებელი დეტალების ჩდ-2 შეძენა, მოწყობა (10 ცალი)</t>
  </si>
  <si>
    <t>ლითონის ფურცელი -20X300X300</t>
  </si>
  <si>
    <t>არმატურა A500c 22 მმ; L=500</t>
  </si>
  <si>
    <t>ლითონის გადახურვის კონსტრუქციების მოწყობა (იხ. პროექტი)</t>
  </si>
  <si>
    <t>ლითონის წამწის კონსტრუქციების მოწყობა (5 ცალი) (იხ. პროექტი)</t>
  </si>
  <si>
    <t>ლითონის ფურცელი -10X260X200; -10X140X130; -10X140X30;</t>
  </si>
  <si>
    <t>ლითონის ელემენტების დაგრუნტვა ორივე მხრიდან ანტიკოროზიული გრუნტით</t>
  </si>
  <si>
    <t>ლითონის ელემენტების შეღებვა ანტიკოროზიული ზეთოვანი საღებავით 2-ფენა</t>
  </si>
  <si>
    <t>ვენტილაციის პოლიეთილენის მილის d=150 მმ (4.0 მ) შეძენა და მოწყობა (სენდვიჩპანელის სახურავში)</t>
  </si>
  <si>
    <t>გადახურვის მოწყობა სენდვიჩ-პანელებით 50 მმ</t>
  </si>
  <si>
    <t>სენდვიჩპანელის ღია კიდეების შემოსვა დაფერილი თუნუქის ფურცლის აქსესუარით (66.0 მ) 20 სმ.</t>
  </si>
  <si>
    <t>დაფერილი ფოლადის ფურცლის სისქით 0.5 მმ; წყალგამყვანი ღარის Ø175მმ მოწყობა სამაგრებით - ანკერი 80მმ)</t>
  </si>
  <si>
    <t>დაფერილი ფოლადის ფურცლის სისქით 0.5 მმ; მილის (100 მმ)) (წყალგამყვანი ძაბრით -4 ცალი; მუხლი 6 ცალი და სამაგრებით - ანკერი 80მმ-12 ცალი) შეძენა და მოწყობა</t>
  </si>
  <si>
    <t>კედლების ზედაპირიდან არსებული საღებავის ჩამოფხეკა</t>
  </si>
  <si>
    <t>კედლების დაგრუნტვა</t>
  </si>
  <si>
    <t>კედლების შეფითხვნა-დაზუმფარება (ფითხით)</t>
  </si>
  <si>
    <t>დამუშავებული კედლების შეღებვა წყალემულსიის საღებავით 2-ჯერ</t>
  </si>
  <si>
    <t>მუაჯირის დაგრუნტვა</t>
  </si>
  <si>
    <t>მუაჯირის შეფითხვნა-დაზუმფარება (ფითხით)</t>
  </si>
  <si>
    <t>დამუშავებული მუაჯირის შეღებვა ნესტგამძლე წყალემულსიის საღებავით 2-ჯერ</t>
  </si>
  <si>
    <t>არსებული ლითონის კარის დაგრუნტვა ანტიკოროზიული გრუნტით</t>
  </si>
  <si>
    <t>ლითონის კარის შეღებვა ანტიკოროზიული ზეთოვანი საღებავით 2-ფენა</t>
  </si>
  <si>
    <t>ურდულების ოთახში არსებული ბაქნის გასწორება "დანგრატით" და მილკვადრატის დგარების შეყენება-შედუღება</t>
  </si>
  <si>
    <t>მილკვადრატი 40*40*3</t>
  </si>
  <si>
    <t>ფოლადის დაღარული ფურცელი 4 მმ</t>
  </si>
  <si>
    <t>ბაქნის მოაჯირის და კიბის დაზუმფარება, დაგრუნტვა</t>
  </si>
  <si>
    <t>ბაქნის მოაჯირის და კიბის შეღებვა ანტიკოროზიული ზეთოვანი საღებავით 2-ფენა</t>
  </si>
  <si>
    <t>მეტალო-პლასტმასის კარის 0.9*1.5 მ (1 ცალი)</t>
  </si>
  <si>
    <t>კართან არსებული ღიობის ბეტონით შევსება, ბეტონის მარკა B-22.5 M-300</t>
  </si>
  <si>
    <t>კედლების შევსება სახურავის კიდემდე (ბლოკი 20 სმ) ბეტონის ბლოკით (400*200*200)მმ (3 მ2)</t>
  </si>
  <si>
    <t>სამშენებლო ნაგვის გამოტანა 20 მ-ზე, დატვირთვა ხელით ავტოთვითმცლელზე და გატანა 15კმ-ზე</t>
  </si>
  <si>
    <t>ელ.ტექნიკური სამუშაოები</t>
  </si>
  <si>
    <t>გამანაწილილებელი კარადის პლასტმასის თეთრით ზედაპირზე, 9 მოდ. IP40, N და PE ტერმინალური ბლოკით. შეძენა და მონტაჟი</t>
  </si>
  <si>
    <t>ერთფაზა ავტომატური ამომრთველების MCB-25A- 1P+N შეძენა და მონტაჟი</t>
  </si>
  <si>
    <t>ერთფაზა ავტომატური ამომრთველების RCBO-16A - 1P+N დიფ. დაცვით შეძენა და მონტაჟი</t>
  </si>
  <si>
    <t>ერთფაზა ავტომატური ამომრთველების RCBO-6A - 1P+N დიფ. დაცვით შეძენა და მონტაჟი</t>
  </si>
  <si>
    <t>კაბელი სპილენძის ძარღვით, კვეთით: N2XH (3X2.5)მმ² შეძენა და მონტაჟი</t>
  </si>
  <si>
    <t>კაბელი სპილენძის ძარღვით, კვეთით: N2XH (3X1.5)მმ² შეძენა და მონტაჟი</t>
  </si>
  <si>
    <t>პროჯეკტორის Led 150W, 220-240V, 4000K, IP66 შეძენა და მოწყობა</t>
  </si>
  <si>
    <t>ორკლავიშა ჩამრთველს (ჰერმეტული) შეძენა და მოწყობა</t>
  </si>
  <si>
    <t>შტეპსელური როზეტის დამიწების კონტაქტით ჰერმეტული შეძენა და მოწყობა</t>
  </si>
  <si>
    <t>საკაბელო არხი</t>
  </si>
  <si>
    <t>პლასტმასის საკაბელო არხი სახურავით 25X20 მმ შეძენა და მოწყობა</t>
  </si>
  <si>
    <t>პლასტმასის საკაბელო არხის 25X20 მუხლი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</si>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</sst>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3" formatCode="0.0000"/>
    <numFmt numFmtId="174" formatCode="0.00000"/>
    <numFmt numFmtId="175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  <font>
      <b/>
      <vertAlign val="superscript"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8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43" fontId="4" fillId="2" borderId="0" xfId="1" applyNumberFormat="1" applyFont="1" applyFill="1" applyAlignment="1">
      <alignment vertical="center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>
      <alignment vertical="center"/>
    </xf>
    <xf numFmtId="0" fontId="4" fillId="2" borderId="13" xfId="10" applyFont="1" applyFill="1" applyBorder="1" applyAlignment="1">
      <alignment horizontal="center" vertical="center"/>
    </xf>
    <xf numFmtId="0" fontId="4" fillId="2" borderId="13" xfId="10" applyFont="1" applyFill="1" applyBorder="1" applyAlignment="1" applyProtection="1">
      <alignment horizontal="center" vertical="center"/>
      <protection locked="0"/>
    </xf>
    <xf numFmtId="1" fontId="4" fillId="0" borderId="12" xfId="12" applyNumberFormat="1" applyFont="1" applyBorder="1" applyAlignment="1">
      <alignment horizontal="center" vertical="center"/>
    </xf>
    <xf numFmtId="2" fontId="7" fillId="2" borderId="13" xfId="13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65" fontId="4" fillId="2" borderId="13" xfId="1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" fontId="4" fillId="2" borderId="12" xfId="12" applyNumberFormat="1" applyFont="1" applyFill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1" fontId="4" fillId="2" borderId="12" xfId="10" applyNumberFormat="1" applyFont="1" applyFill="1" applyBorder="1" applyAlignment="1">
      <alignment horizontal="center" vertical="center"/>
    </xf>
    <xf numFmtId="166" fontId="4" fillId="2" borderId="13" xfId="10" applyNumberFormat="1" applyFont="1" applyFill="1" applyBorder="1" applyAlignment="1">
      <alignment horizontal="center" vertical="center"/>
    </xf>
    <xf numFmtId="49" fontId="4" fillId="2" borderId="12" xfId="10" applyNumberFormat="1" applyFont="1" applyFill="1" applyBorder="1" applyAlignment="1">
      <alignment horizontal="center" vertical="center"/>
    </xf>
    <xf numFmtId="173" fontId="4" fillId="2" borderId="13" xfId="10" applyNumberFormat="1" applyFont="1" applyFill="1" applyBorder="1" applyAlignment="1">
      <alignment horizontal="center" vertical="center"/>
    </xf>
    <xf numFmtId="165" fontId="4" fillId="2" borderId="13" xfId="10" applyNumberFormat="1" applyFont="1" applyFill="1" applyBorder="1" applyAlignment="1">
      <alignment horizontal="center" vertical="center"/>
    </xf>
    <xf numFmtId="0" fontId="4" fillId="2" borderId="13" xfId="14" applyFont="1" applyFill="1" applyBorder="1" applyAlignment="1">
      <alignment horizontal="center" vertical="center"/>
    </xf>
    <xf numFmtId="165" fontId="4" fillId="2" borderId="13" xfId="14" applyNumberFormat="1" applyFont="1" applyFill="1" applyBorder="1" applyAlignment="1">
      <alignment horizontal="center" vertical="center"/>
    </xf>
    <xf numFmtId="49" fontId="4" fillId="2" borderId="12" xfId="14" applyNumberFormat="1" applyFont="1" applyFill="1" applyBorder="1" applyAlignment="1">
      <alignment horizontal="center" vertical="center"/>
    </xf>
    <xf numFmtId="166" fontId="4" fillId="2" borderId="13" xfId="14" applyNumberFormat="1" applyFont="1" applyFill="1" applyBorder="1" applyAlignment="1">
      <alignment horizontal="center" vertical="center"/>
    </xf>
    <xf numFmtId="174" fontId="4" fillId="2" borderId="13" xfId="14" applyNumberFormat="1" applyFont="1" applyFill="1" applyBorder="1" applyAlignment="1">
      <alignment horizontal="center" vertical="center"/>
    </xf>
    <xf numFmtId="0" fontId="4" fillId="2" borderId="13" xfId="15" applyFont="1" applyFill="1" applyBorder="1" applyAlignment="1">
      <alignment horizontal="center" vertical="center"/>
    </xf>
    <xf numFmtId="174" fontId="4" fillId="2" borderId="13" xfId="0" applyNumberFormat="1" applyFont="1" applyFill="1" applyBorder="1" applyAlignment="1" applyProtection="1">
      <alignment horizontal="center" vertical="center"/>
      <protection locked="0"/>
    </xf>
    <xf numFmtId="173" fontId="4" fillId="2" borderId="13" xfId="0" applyNumberFormat="1" applyFont="1" applyFill="1" applyBorder="1" applyAlignment="1">
      <alignment horizontal="center" vertical="center"/>
    </xf>
    <xf numFmtId="174" fontId="4" fillId="2" borderId="13" xfId="10" applyNumberFormat="1" applyFont="1" applyFill="1" applyBorder="1" applyAlignment="1">
      <alignment horizontal="center" vertical="center"/>
    </xf>
    <xf numFmtId="0" fontId="4" fillId="2" borderId="13" xfId="16" applyFont="1" applyFill="1" applyBorder="1" applyAlignment="1">
      <alignment horizontal="center" vertical="center"/>
    </xf>
    <xf numFmtId="2" fontId="4" fillId="2" borderId="13" xfId="16" applyNumberFormat="1" applyFont="1" applyFill="1" applyBorder="1" applyAlignment="1">
      <alignment horizontal="center" vertical="center"/>
    </xf>
    <xf numFmtId="1" fontId="7" fillId="0" borderId="12" xfId="16" applyNumberFormat="1" applyFont="1" applyBorder="1" applyAlignment="1">
      <alignment horizontal="center" vertical="center"/>
    </xf>
    <xf numFmtId="2" fontId="4" fillId="2" borderId="13" xfId="11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66" fontId="4" fillId="2" borderId="13" xfId="1" applyNumberFormat="1" applyFont="1" applyFill="1" applyBorder="1" applyAlignment="1">
      <alignment horizontal="center" vertical="center"/>
    </xf>
    <xf numFmtId="1" fontId="4" fillId="2" borderId="15" xfId="10" applyNumberFormat="1" applyFont="1" applyFill="1" applyBorder="1" applyAlignment="1" applyProtection="1">
      <alignment horizontal="center" vertical="center"/>
      <protection locked="0"/>
    </xf>
    <xf numFmtId="175" fontId="4" fillId="2" borderId="13" xfId="13" applyNumberFormat="1" applyFont="1" applyFill="1" applyBorder="1" applyAlignment="1" applyProtection="1">
      <alignment horizontal="center" vertical="center"/>
    </xf>
    <xf numFmtId="167" fontId="4" fillId="2" borderId="13" xfId="13" applyFont="1" applyFill="1" applyBorder="1" applyAlignment="1" applyProtection="1">
      <alignment horizontal="center" vertical="center"/>
    </xf>
    <xf numFmtId="1" fontId="4" fillId="2" borderId="12" xfId="10" applyNumberFormat="1" applyFont="1" applyFill="1" applyBorder="1" applyAlignment="1" applyProtection="1">
      <alignment horizontal="center" vertical="center"/>
      <protection locked="0"/>
    </xf>
    <xf numFmtId="175" fontId="4" fillId="2" borderId="13" xfId="13" applyNumberFormat="1" applyFont="1" applyFill="1" applyBorder="1" applyAlignment="1">
      <alignment horizontal="left" vertical="center"/>
    </xf>
    <xf numFmtId="175" fontId="4" fillId="2" borderId="13" xfId="13" applyNumberFormat="1" applyFont="1" applyFill="1" applyBorder="1" applyAlignment="1">
      <alignment horizontal="center" vertical="center"/>
    </xf>
    <xf numFmtId="167" fontId="4" fillId="2" borderId="13" xfId="13" applyFont="1" applyFill="1" applyBorder="1" applyAlignment="1">
      <alignment horizontal="center" vertical="center"/>
    </xf>
    <xf numFmtId="0" fontId="4" fillId="2" borderId="13" xfId="10" applyFont="1" applyFill="1" applyBorder="1" applyAlignment="1">
      <alignment horizontal="left" vertical="center"/>
    </xf>
    <xf numFmtId="0" fontId="4" fillId="2" borderId="13" xfId="10" applyFont="1" applyFill="1" applyBorder="1" applyAlignment="1">
      <alignment vertical="center"/>
    </xf>
    <xf numFmtId="0" fontId="4" fillId="2" borderId="13" xfId="14" applyFont="1" applyFill="1" applyBorder="1" applyAlignment="1">
      <alignment horizontal="left" vertical="center"/>
    </xf>
    <xf numFmtId="0" fontId="4" fillId="2" borderId="13" xfId="15" applyFont="1" applyFill="1" applyBorder="1" applyAlignment="1">
      <alignment vertical="center"/>
    </xf>
    <xf numFmtId="0" fontId="4" fillId="2" borderId="13" xfId="14" applyFont="1" applyFill="1" applyBorder="1" applyAlignment="1">
      <alignment vertical="center"/>
    </xf>
    <xf numFmtId="0" fontId="4" fillId="2" borderId="0" xfId="1" applyFont="1" applyFill="1"/>
    <xf numFmtId="0" fontId="4" fillId="2" borderId="13" xfId="16" applyFont="1" applyFill="1" applyBorder="1" applyAlignment="1">
      <alignment horizontal="left" vertical="center"/>
    </xf>
    <xf numFmtId="0" fontId="4" fillId="2" borderId="13" xfId="16" applyFont="1" applyFill="1" applyBorder="1" applyAlignment="1">
      <alignment vertical="center"/>
    </xf>
    <xf numFmtId="0" fontId="4" fillId="2" borderId="13" xfId="16" applyFont="1" applyFill="1" applyBorder="1" applyAlignment="1">
      <alignment vertical="top"/>
    </xf>
    <xf numFmtId="0" fontId="5" fillId="2" borderId="13" xfId="1" applyFont="1" applyFill="1" applyBorder="1" applyAlignment="1">
      <alignment horizontal="center" vertical="center"/>
    </xf>
    <xf numFmtId="0" fontId="4" fillId="2" borderId="13" xfId="10" applyFont="1" applyFill="1" applyBorder="1" applyAlignment="1" applyProtection="1">
      <alignment horizontal="left" vertical="center"/>
      <protection locked="0"/>
    </xf>
    <xf numFmtId="0" fontId="4" fillId="2" borderId="13" xfId="10" applyFont="1" applyFill="1" applyBorder="1" applyAlignment="1" applyProtection="1">
      <alignment vertical="center"/>
      <protection locked="0"/>
    </xf>
    <xf numFmtId="0" fontId="4" fillId="4" borderId="13" xfId="1" applyFont="1" applyFill="1" applyBorder="1" applyAlignment="1">
      <alignment horizontal="left" vertical="center" readingOrder="1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7">
    <cellStyle name="Comma" xfId="6" builtinId="3"/>
    <cellStyle name="Comma 10" xfId="13" xr:uid="{E506ACF1-2391-4F67-9D54-80A56E398FA9}"/>
    <cellStyle name="Comma 2" xfId="2" xr:uid="{00000000-0005-0000-0000-000001000000}"/>
    <cellStyle name="Comma 2 2" xfId="9" xr:uid="{00000000-0005-0000-0000-000002000000}"/>
    <cellStyle name="Comma 2 2 2" xfId="11" xr:uid="{F4E7F41A-8D4E-4733-9A4B-F9D64B15D66A}"/>
    <cellStyle name="Comma 3" xfId="7" xr:uid="{00000000-0005-0000-0000-000003000000}"/>
    <cellStyle name="Comma 4" xfId="8" xr:uid="{00000000-0005-0000-0000-000004000000}"/>
    <cellStyle name="Normal" xfId="0" builtinId="0"/>
    <cellStyle name="Normal 12" xfId="16" xr:uid="{F710297C-045C-4FCB-B6C1-245D85E9CD40}"/>
    <cellStyle name="Normal 2" xfId="1" xr:uid="{00000000-0005-0000-0000-000006000000}"/>
    <cellStyle name="Normal 2 3" xfId="15" xr:uid="{13B32D39-5E5D-4602-8D41-98EDFB7FA2EA}"/>
    <cellStyle name="Normal 2 9" xfId="10" xr:uid="{A90DF07A-54B4-43A9-9D50-F287198E895A}"/>
    <cellStyle name="Normal 3 2" xfId="3" xr:uid="{00000000-0005-0000-0000-000007000000}"/>
    <cellStyle name="Normal 5" xfId="14" xr:uid="{8DC6DD7E-E40D-47F1-AD8F-8202B754FCAE}"/>
    <cellStyle name="Normal_gare wyalsadfenigagarini_SAN2008=IIkv" xfId="12" xr:uid="{E538BD4E-AF3B-4FA0-B5CB-7FBA6291BCF5}"/>
    <cellStyle name="Обычный 2" xfId="5" xr:uid="{00000000-0005-0000-0000-000009000000}"/>
    <cellStyle name="Обычный_Лист1" xfId="4" xr:uid="{00000000-0005-0000-0000-00000A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E/AFP/AFD%20Building%20B%20and%20C%20Bill%20of%20Quantities-R2-9-HAZIRAN.xls" TargetMode="External"/><Relationship Id="rId1" Type="http://schemas.openxmlformats.org/officeDocument/2006/relationships/externalLinkPath" Target="/E/AFP/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Serdar/sasel/AYSEL11.7.2002/TURKIYE/IBISZEYTINBURNU/NOVIBIS-10-02-2006/ALTERNATIF/Aksel%20Otel-NOVOTEL08.02-2006-TT.xls" TargetMode="External"/><Relationship Id="rId1" Type="http://schemas.openxmlformats.org/officeDocument/2006/relationships/externalLinkPath" Target="/Users/imac/Desktop/Serdar/sasel/AYSEL11.7.2002/TURKIYE/IBISZEYTINBURNU/NOVIBIS-10-02-2006/ALTERNATIF/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7BE0-CC3E-4468-AB89-12BCDB4DE70B}">
  <sheetPr>
    <tabColor theme="2"/>
  </sheetPr>
  <dimension ref="A1:HL92"/>
  <sheetViews>
    <sheetView showGridLines="0" tabSelected="1" zoomScale="80" zoomScaleNormal="80" workbookViewId="0">
      <pane xSplit="2" ySplit="6" topLeftCell="C66" activePane="bottomRight" state="frozen"/>
      <selection pane="topRight" activeCell="C1" sqref="C1"/>
      <selection pane="bottomLeft" activeCell="A7" sqref="A7"/>
      <selection pane="bottomRight" activeCell="M79" sqref="M79"/>
    </sheetView>
  </sheetViews>
  <sheetFormatPr defaultColWidth="9.33203125" defaultRowHeight="15" x14ac:dyDescent="0.3"/>
  <cols>
    <col min="1" max="1" width="6.33203125" style="33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18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17</v>
      </c>
      <c r="B2" s="34"/>
      <c r="C2" s="34"/>
      <c r="D2" s="34"/>
      <c r="E2" s="34"/>
      <c r="F2" s="34"/>
      <c r="G2" s="34"/>
      <c r="H2" s="34"/>
      <c r="I2" s="46"/>
    </row>
    <row r="3" spans="1:12" ht="21.75" customHeight="1" thickBot="1" x14ac:dyDescent="0.35">
      <c r="A3" s="7"/>
      <c r="C3" s="8"/>
      <c r="D3" s="8"/>
      <c r="E3" s="8"/>
      <c r="F3" s="8"/>
      <c r="G3" s="123" t="s">
        <v>13</v>
      </c>
      <c r="H3" s="123"/>
      <c r="I3" s="47"/>
    </row>
    <row r="4" spans="1:12" ht="18" customHeight="1" thickBot="1" x14ac:dyDescent="0.35">
      <c r="A4" s="114" t="s">
        <v>0</v>
      </c>
      <c r="B4" s="116" t="s">
        <v>1</v>
      </c>
      <c r="C4" s="116" t="s">
        <v>2</v>
      </c>
      <c r="D4" s="116" t="s">
        <v>10</v>
      </c>
      <c r="E4" s="118" t="s">
        <v>3</v>
      </c>
      <c r="F4" s="120" t="s">
        <v>11</v>
      </c>
      <c r="G4" s="118" t="s">
        <v>3</v>
      </c>
      <c r="H4" s="120" t="s">
        <v>11</v>
      </c>
      <c r="I4" s="48"/>
    </row>
    <row r="5" spans="1:12" ht="15.6" thickBot="1" x14ac:dyDescent="0.35">
      <c r="A5" s="115"/>
      <c r="B5" s="117"/>
      <c r="C5" s="117"/>
      <c r="D5" s="117"/>
      <c r="E5" s="119"/>
      <c r="F5" s="121"/>
      <c r="G5" s="119"/>
      <c r="H5" s="121"/>
      <c r="I5" s="49"/>
      <c r="J5" s="45"/>
      <c r="K5" s="45"/>
      <c r="L5" s="45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11">
        <v>7</v>
      </c>
      <c r="H6" s="11">
        <v>8</v>
      </c>
      <c r="I6" s="12">
        <v>9</v>
      </c>
    </row>
    <row r="7" spans="1:12" s="14" customFormat="1" x14ac:dyDescent="0.3">
      <c r="A7" s="56"/>
      <c r="B7" s="61" t="s">
        <v>55</v>
      </c>
      <c r="C7" s="23"/>
      <c r="D7" s="57"/>
      <c r="E7" s="15"/>
      <c r="F7" s="15"/>
      <c r="G7" s="122"/>
      <c r="H7" s="122"/>
      <c r="I7" s="37" t="s">
        <v>15</v>
      </c>
    </row>
    <row r="8" spans="1:12" s="21" customFormat="1" ht="15.6" x14ac:dyDescent="0.3">
      <c r="A8" s="65">
        <v>1</v>
      </c>
      <c r="B8" s="40" t="s">
        <v>56</v>
      </c>
      <c r="C8" s="17" t="s">
        <v>12</v>
      </c>
      <c r="D8" s="66">
        <v>41</v>
      </c>
      <c r="E8" s="18">
        <v>125.36161792</v>
      </c>
      <c r="F8" s="18">
        <f>D8*E8</f>
        <v>5139.82633472</v>
      </c>
      <c r="G8" s="124">
        <v>0</v>
      </c>
      <c r="H8" s="124">
        <f>G8*D8</f>
        <v>0</v>
      </c>
      <c r="I8" s="37" t="s">
        <v>15</v>
      </c>
    </row>
    <row r="9" spans="1:12" s="21" customFormat="1" ht="15.6" x14ac:dyDescent="0.3">
      <c r="A9" s="65">
        <f>A8+1</f>
        <v>2</v>
      </c>
      <c r="B9" s="40" t="s">
        <v>57</v>
      </c>
      <c r="C9" s="17" t="s">
        <v>54</v>
      </c>
      <c r="D9" s="66">
        <v>205</v>
      </c>
      <c r="E9" s="18">
        <v>3.2506890240000001</v>
      </c>
      <c r="F9" s="18">
        <f>D9*E9</f>
        <v>666.39124992000006</v>
      </c>
      <c r="G9" s="124">
        <v>0</v>
      </c>
      <c r="H9" s="124">
        <f t="shared" ref="H9:H72" si="0">G9*D9</f>
        <v>0</v>
      </c>
      <c r="I9" s="37" t="s">
        <v>15</v>
      </c>
    </row>
    <row r="10" spans="1:12" s="21" customFormat="1" ht="15.6" x14ac:dyDescent="0.3">
      <c r="A10" s="65">
        <f>A9+1</f>
        <v>3</v>
      </c>
      <c r="B10" s="40" t="s">
        <v>19</v>
      </c>
      <c r="C10" s="17" t="s">
        <v>12</v>
      </c>
      <c r="D10" s="66">
        <v>3.4</v>
      </c>
      <c r="E10" s="18">
        <v>61.072319999999998</v>
      </c>
      <c r="F10" s="18">
        <f t="shared" ref="F10:F61" si="1">D10*E10</f>
        <v>207.64588799999999</v>
      </c>
      <c r="G10" s="124">
        <v>0</v>
      </c>
      <c r="H10" s="124">
        <f t="shared" si="0"/>
        <v>0</v>
      </c>
      <c r="I10" s="37" t="s">
        <v>15</v>
      </c>
    </row>
    <row r="11" spans="1:12" ht="15.6" x14ac:dyDescent="0.3">
      <c r="A11" s="67">
        <f>A10+1</f>
        <v>4</v>
      </c>
      <c r="B11" s="40" t="s">
        <v>20</v>
      </c>
      <c r="C11" s="63" t="s">
        <v>54</v>
      </c>
      <c r="D11" s="68">
        <v>17.100000000000001</v>
      </c>
      <c r="E11" s="18">
        <v>0.97694191359999982</v>
      </c>
      <c r="F11" s="18">
        <f t="shared" si="1"/>
        <v>16.705706722559999</v>
      </c>
      <c r="G11" s="124">
        <v>0</v>
      </c>
      <c r="H11" s="124">
        <f t="shared" si="0"/>
        <v>0</v>
      </c>
      <c r="I11" s="37" t="s">
        <v>15</v>
      </c>
    </row>
    <row r="12" spans="1:12" x14ac:dyDescent="0.3">
      <c r="A12" s="67"/>
      <c r="B12" s="69" t="s">
        <v>21</v>
      </c>
      <c r="C12" s="17"/>
      <c r="D12" s="18"/>
      <c r="E12" s="18"/>
      <c r="F12" s="18"/>
      <c r="G12" s="124">
        <v>0</v>
      </c>
      <c r="H12" s="124">
        <f t="shared" si="0"/>
        <v>0</v>
      </c>
      <c r="I12" s="37" t="s">
        <v>15</v>
      </c>
    </row>
    <row r="13" spans="1:12" x14ac:dyDescent="0.3">
      <c r="A13" s="70">
        <f>A11+1</f>
        <v>5</v>
      </c>
      <c r="B13" s="39" t="s">
        <v>58</v>
      </c>
      <c r="C13" s="17" t="s">
        <v>6</v>
      </c>
      <c r="D13" s="71">
        <v>24</v>
      </c>
      <c r="E13" s="18">
        <v>22.969336591680005</v>
      </c>
      <c r="F13" s="18">
        <f t="shared" si="1"/>
        <v>551.26407820032011</v>
      </c>
      <c r="G13" s="124">
        <v>0</v>
      </c>
      <c r="H13" s="124">
        <f t="shared" si="0"/>
        <v>0</v>
      </c>
      <c r="I13" s="37" t="s">
        <v>15</v>
      </c>
    </row>
    <row r="14" spans="1:12" x14ac:dyDescent="0.3">
      <c r="A14" s="72">
        <f>A13+1</f>
        <v>6</v>
      </c>
      <c r="B14" s="100" t="s">
        <v>59</v>
      </c>
      <c r="C14" s="63" t="s">
        <v>4</v>
      </c>
      <c r="D14" s="73">
        <v>0.15887999999999999</v>
      </c>
      <c r="E14" s="18">
        <v>2833.8607799039996</v>
      </c>
      <c r="F14" s="18">
        <f t="shared" si="1"/>
        <v>450.24380071114746</v>
      </c>
      <c r="G14" s="124">
        <v>0</v>
      </c>
      <c r="H14" s="124">
        <f t="shared" si="0"/>
        <v>0</v>
      </c>
      <c r="I14" s="37" t="s">
        <v>15</v>
      </c>
    </row>
    <row r="15" spans="1:12" s="21" customFormat="1" x14ac:dyDescent="0.3">
      <c r="A15" s="74" t="s">
        <v>22</v>
      </c>
      <c r="B15" s="101" t="s">
        <v>60</v>
      </c>
      <c r="C15" s="63" t="s">
        <v>4</v>
      </c>
      <c r="D15" s="75">
        <v>0.11784</v>
      </c>
      <c r="E15" s="18">
        <v>3183.6841343999999</v>
      </c>
      <c r="F15" s="18">
        <f t="shared" si="1"/>
        <v>375.16533839769602</v>
      </c>
      <c r="G15" s="124">
        <v>0</v>
      </c>
      <c r="H15" s="124">
        <f t="shared" si="0"/>
        <v>0</v>
      </c>
      <c r="I15" s="37" t="s">
        <v>14</v>
      </c>
    </row>
    <row r="16" spans="1:12" s="21" customFormat="1" x14ac:dyDescent="0.3">
      <c r="A16" s="74" t="s">
        <v>23</v>
      </c>
      <c r="B16" s="39" t="s">
        <v>61</v>
      </c>
      <c r="C16" s="17" t="s">
        <v>4</v>
      </c>
      <c r="D16" s="22">
        <v>4.104E-2</v>
      </c>
      <c r="E16" s="18">
        <v>2146.4600572800005</v>
      </c>
      <c r="F16" s="18">
        <f t="shared" si="1"/>
        <v>88.090720750771226</v>
      </c>
      <c r="G16" s="124">
        <v>0</v>
      </c>
      <c r="H16" s="124">
        <f t="shared" si="0"/>
        <v>0</v>
      </c>
      <c r="I16" s="37" t="s">
        <v>14</v>
      </c>
    </row>
    <row r="17" spans="1:220" x14ac:dyDescent="0.3">
      <c r="A17" s="74" t="s">
        <v>24</v>
      </c>
      <c r="B17" s="101" t="s">
        <v>62</v>
      </c>
      <c r="C17" s="63" t="s">
        <v>6</v>
      </c>
      <c r="D17" s="76">
        <v>15</v>
      </c>
      <c r="E17" s="18">
        <v>23.751294336000001</v>
      </c>
      <c r="F17" s="18">
        <f t="shared" si="1"/>
        <v>356.26941504000001</v>
      </c>
      <c r="G17" s="124">
        <v>0</v>
      </c>
      <c r="H17" s="124">
        <f t="shared" si="0"/>
        <v>0</v>
      </c>
      <c r="I17" s="37" t="s">
        <v>14</v>
      </c>
    </row>
    <row r="18" spans="1:220" ht="15.6" x14ac:dyDescent="0.3">
      <c r="A18" s="72">
        <f>A14+1</f>
        <v>7</v>
      </c>
      <c r="B18" s="102" t="s">
        <v>63</v>
      </c>
      <c r="C18" s="77" t="s">
        <v>12</v>
      </c>
      <c r="D18" s="78">
        <v>2.2000000000000002</v>
      </c>
      <c r="E18" s="18">
        <v>196.01728365401601</v>
      </c>
      <c r="F18" s="18">
        <f t="shared" si="1"/>
        <v>431.23802403883525</v>
      </c>
      <c r="G18" s="124">
        <v>0</v>
      </c>
      <c r="H18" s="124">
        <f t="shared" si="0"/>
        <v>0</v>
      </c>
      <c r="I18" s="37" t="s">
        <v>15</v>
      </c>
    </row>
    <row r="19" spans="1:220" s="21" customFormat="1" ht="15.6" x14ac:dyDescent="0.3">
      <c r="A19" s="79" t="s">
        <v>25</v>
      </c>
      <c r="B19" s="103" t="s">
        <v>64</v>
      </c>
      <c r="C19" s="77" t="s">
        <v>12</v>
      </c>
      <c r="D19" s="80">
        <v>2.2330000000000001</v>
      </c>
      <c r="E19" s="18">
        <v>236.24957663999999</v>
      </c>
      <c r="F19" s="18">
        <f t="shared" si="1"/>
        <v>527.54530463712001</v>
      </c>
      <c r="G19" s="124">
        <v>0</v>
      </c>
      <c r="H19" s="124">
        <f t="shared" si="0"/>
        <v>0</v>
      </c>
      <c r="I19" s="37" t="s">
        <v>14</v>
      </c>
    </row>
    <row r="20" spans="1:220" x14ac:dyDescent="0.3">
      <c r="A20" s="79" t="s">
        <v>26</v>
      </c>
      <c r="B20" s="104" t="s">
        <v>65</v>
      </c>
      <c r="C20" s="77" t="s">
        <v>4</v>
      </c>
      <c r="D20" s="81">
        <v>0.1119</v>
      </c>
      <c r="E20" s="18">
        <v>2204.5749264000005</v>
      </c>
      <c r="F20" s="18">
        <f t="shared" si="1"/>
        <v>246.69193426416007</v>
      </c>
      <c r="G20" s="124">
        <v>0</v>
      </c>
      <c r="H20" s="124">
        <f t="shared" si="0"/>
        <v>0</v>
      </c>
      <c r="I20" s="37" t="s">
        <v>14</v>
      </c>
    </row>
    <row r="21" spans="1:220" x14ac:dyDescent="0.3">
      <c r="A21" s="79" t="s">
        <v>27</v>
      </c>
      <c r="B21" s="103" t="s">
        <v>66</v>
      </c>
      <c r="C21" s="82" t="s">
        <v>4</v>
      </c>
      <c r="D21" s="83">
        <v>9.7890000000000005E-2</v>
      </c>
      <c r="E21" s="18">
        <v>2233.6323609600004</v>
      </c>
      <c r="F21" s="18">
        <f t="shared" si="1"/>
        <v>218.65027181437443</v>
      </c>
      <c r="G21" s="124">
        <v>0</v>
      </c>
      <c r="H21" s="124">
        <f t="shared" si="0"/>
        <v>0</v>
      </c>
      <c r="I21" s="37" t="s">
        <v>14</v>
      </c>
    </row>
    <row r="22" spans="1:220" x14ac:dyDescent="0.3">
      <c r="A22" s="70">
        <f>A18+1</f>
        <v>8</v>
      </c>
      <c r="B22" s="39" t="s">
        <v>67</v>
      </c>
      <c r="C22" s="17" t="s">
        <v>6</v>
      </c>
      <c r="D22" s="71">
        <v>10</v>
      </c>
      <c r="E22" s="18">
        <v>22.969336591679998</v>
      </c>
      <c r="F22" s="18">
        <f t="shared" si="1"/>
        <v>229.69336591679996</v>
      </c>
      <c r="G22" s="124">
        <v>0</v>
      </c>
      <c r="H22" s="124">
        <f t="shared" si="0"/>
        <v>0</v>
      </c>
      <c r="I22" s="37" t="s">
        <v>15</v>
      </c>
    </row>
    <row r="23" spans="1:220" x14ac:dyDescent="0.3">
      <c r="A23" s="72">
        <f>A22+1</f>
        <v>9</v>
      </c>
      <c r="B23" s="100" t="s">
        <v>68</v>
      </c>
      <c r="C23" s="63" t="s">
        <v>4</v>
      </c>
      <c r="D23" s="73">
        <v>0.20090000000000002</v>
      </c>
      <c r="E23" s="18">
        <v>2833.8607799040001</v>
      </c>
      <c r="F23" s="18">
        <f t="shared" si="1"/>
        <v>569.32263068271368</v>
      </c>
      <c r="G23" s="124">
        <v>0</v>
      </c>
      <c r="H23" s="124">
        <f t="shared" si="0"/>
        <v>0</v>
      </c>
      <c r="I23" s="37" t="s">
        <v>15</v>
      </c>
    </row>
    <row r="24" spans="1:220" s="21" customFormat="1" x14ac:dyDescent="0.3">
      <c r="A24" s="74" t="s">
        <v>28</v>
      </c>
      <c r="B24" s="101" t="s">
        <v>69</v>
      </c>
      <c r="C24" s="63" t="s">
        <v>4</v>
      </c>
      <c r="D24" s="75">
        <v>0.14130000000000001</v>
      </c>
      <c r="E24" s="18">
        <v>2558.3176079999998</v>
      </c>
      <c r="F24" s="18">
        <f t="shared" si="1"/>
        <v>361.4902780104</v>
      </c>
      <c r="G24" s="124">
        <v>0</v>
      </c>
      <c r="H24" s="124">
        <f t="shared" si="0"/>
        <v>0</v>
      </c>
      <c r="I24" s="37" t="s">
        <v>14</v>
      </c>
    </row>
    <row r="25" spans="1:220" x14ac:dyDescent="0.3">
      <c r="A25" s="74" t="s">
        <v>29</v>
      </c>
      <c r="B25" s="39" t="s">
        <v>70</v>
      </c>
      <c r="C25" s="17" t="s">
        <v>4</v>
      </c>
      <c r="D25" s="84">
        <v>5.96E-2</v>
      </c>
      <c r="E25" s="18">
        <v>2146.46005728</v>
      </c>
      <c r="F25" s="18">
        <f t="shared" si="1"/>
        <v>127.929019413888</v>
      </c>
      <c r="G25" s="124">
        <v>0</v>
      </c>
      <c r="H25" s="124">
        <f t="shared" si="0"/>
        <v>0</v>
      </c>
      <c r="I25" s="37" t="s">
        <v>14</v>
      </c>
      <c r="J25" s="25"/>
    </row>
    <row r="26" spans="1:220" x14ac:dyDescent="0.3">
      <c r="A26" s="74" t="s">
        <v>30</v>
      </c>
      <c r="B26" s="101" t="s">
        <v>62</v>
      </c>
      <c r="C26" s="63" t="s">
        <v>6</v>
      </c>
      <c r="D26" s="76">
        <v>10</v>
      </c>
      <c r="E26" s="18">
        <v>23.751294336000001</v>
      </c>
      <c r="F26" s="18">
        <f t="shared" si="1"/>
        <v>237.51294336000001</v>
      </c>
      <c r="G26" s="124">
        <v>0</v>
      </c>
      <c r="H26" s="124">
        <f t="shared" si="0"/>
        <v>0</v>
      </c>
      <c r="I26" s="37" t="s">
        <v>14</v>
      </c>
      <c r="J26" s="25"/>
    </row>
    <row r="27" spans="1:220" x14ac:dyDescent="0.35">
      <c r="A27" s="58">
        <f>A23+1</f>
        <v>10</v>
      </c>
      <c r="B27" s="40" t="s">
        <v>71</v>
      </c>
      <c r="C27" s="17" t="s">
        <v>4</v>
      </c>
      <c r="D27" s="22">
        <v>2.52664</v>
      </c>
      <c r="E27" s="18">
        <v>487.85213172326411</v>
      </c>
      <c r="F27" s="18">
        <f t="shared" si="1"/>
        <v>1232.626710097268</v>
      </c>
      <c r="G27" s="124">
        <v>0</v>
      </c>
      <c r="H27" s="124">
        <f t="shared" si="0"/>
        <v>0</v>
      </c>
      <c r="I27" s="37" t="s">
        <v>15</v>
      </c>
      <c r="J27" s="2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</row>
    <row r="28" spans="1:220" x14ac:dyDescent="0.35">
      <c r="A28" s="16" t="s">
        <v>31</v>
      </c>
      <c r="B28" s="39" t="s">
        <v>50</v>
      </c>
      <c r="C28" s="17" t="s">
        <v>4</v>
      </c>
      <c r="D28" s="22">
        <v>0.2392</v>
      </c>
      <c r="E28" s="18">
        <v>3107.8821312</v>
      </c>
      <c r="F28" s="18">
        <f t="shared" si="1"/>
        <v>743.40540578304001</v>
      </c>
      <c r="G28" s="124">
        <v>0</v>
      </c>
      <c r="H28" s="124">
        <f t="shared" si="0"/>
        <v>0</v>
      </c>
      <c r="I28" s="37" t="s">
        <v>14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</row>
    <row r="29" spans="1:220" x14ac:dyDescent="0.35">
      <c r="A29" s="16" t="s">
        <v>32</v>
      </c>
      <c r="B29" s="39" t="s">
        <v>51</v>
      </c>
      <c r="C29" s="17" t="s">
        <v>4</v>
      </c>
      <c r="D29" s="22">
        <v>2.2874400000000001</v>
      </c>
      <c r="E29" s="18">
        <v>3107.8821312000005</v>
      </c>
      <c r="F29" s="18">
        <f t="shared" si="1"/>
        <v>7109.0939021921295</v>
      </c>
      <c r="G29" s="124">
        <v>0</v>
      </c>
      <c r="H29" s="124">
        <f t="shared" si="0"/>
        <v>0</v>
      </c>
      <c r="I29" s="37" t="s">
        <v>14</v>
      </c>
      <c r="J29" s="2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</row>
    <row r="30" spans="1:220" s="20" customFormat="1" x14ac:dyDescent="0.3">
      <c r="A30" s="58">
        <f>A27+1</f>
        <v>11</v>
      </c>
      <c r="B30" s="40" t="s">
        <v>72</v>
      </c>
      <c r="C30" s="17" t="s">
        <v>4</v>
      </c>
      <c r="D30" s="22">
        <v>3.0152500000000004</v>
      </c>
      <c r="E30" s="18">
        <v>380.84148247622409</v>
      </c>
      <c r="F30" s="18">
        <f t="shared" si="1"/>
        <v>1148.3322800364349</v>
      </c>
      <c r="G30" s="124">
        <v>0</v>
      </c>
      <c r="H30" s="124">
        <f t="shared" si="0"/>
        <v>0</v>
      </c>
      <c r="I30" s="37" t="s">
        <v>15</v>
      </c>
      <c r="J30" s="25"/>
    </row>
    <row r="31" spans="1:220" s="20" customFormat="1" x14ac:dyDescent="0.3">
      <c r="A31" s="16" t="s">
        <v>33</v>
      </c>
      <c r="B31" s="39" t="s">
        <v>52</v>
      </c>
      <c r="C31" s="17" t="s">
        <v>4</v>
      </c>
      <c r="D31" s="84">
        <v>2.9160000000000004</v>
      </c>
      <c r="E31" s="18">
        <v>3107.8821312</v>
      </c>
      <c r="F31" s="18">
        <f t="shared" si="1"/>
        <v>9062.584294579201</v>
      </c>
      <c r="G31" s="124">
        <v>0</v>
      </c>
      <c r="H31" s="124">
        <f t="shared" si="0"/>
        <v>0</v>
      </c>
      <c r="I31" s="37" t="s">
        <v>14</v>
      </c>
    </row>
    <row r="32" spans="1:220" s="20" customFormat="1" x14ac:dyDescent="0.3">
      <c r="A32" s="16" t="s">
        <v>34</v>
      </c>
      <c r="B32" s="101" t="s">
        <v>73</v>
      </c>
      <c r="C32" s="63" t="s">
        <v>4</v>
      </c>
      <c r="D32" s="85">
        <v>9.9250000000000019E-2</v>
      </c>
      <c r="E32" s="18">
        <v>3183.6841343999999</v>
      </c>
      <c r="F32" s="18">
        <f t="shared" si="1"/>
        <v>315.98065033920005</v>
      </c>
      <c r="G32" s="124">
        <v>0</v>
      </c>
      <c r="H32" s="124">
        <f t="shared" si="0"/>
        <v>0</v>
      </c>
      <c r="I32" s="37" t="s">
        <v>14</v>
      </c>
    </row>
    <row r="33" spans="1:10" s="105" customFormat="1" ht="15.6" x14ac:dyDescent="0.35">
      <c r="A33" s="72">
        <f>A30+1</f>
        <v>12</v>
      </c>
      <c r="B33" s="101" t="s">
        <v>74</v>
      </c>
      <c r="C33" s="63" t="s">
        <v>54</v>
      </c>
      <c r="D33" s="68">
        <v>115</v>
      </c>
      <c r="E33" s="18">
        <v>1.4927402767359998</v>
      </c>
      <c r="F33" s="18">
        <f t="shared" si="1"/>
        <v>171.66513182463999</v>
      </c>
      <c r="G33" s="124">
        <v>0</v>
      </c>
      <c r="H33" s="124">
        <f t="shared" si="0"/>
        <v>0</v>
      </c>
      <c r="I33" s="37" t="s">
        <v>15</v>
      </c>
      <c r="J33" s="25"/>
    </row>
    <row r="34" spans="1:10" s="105" customFormat="1" ht="15.6" x14ac:dyDescent="0.35">
      <c r="A34" s="72">
        <f t="shared" ref="A34:A53" si="2">A33+1</f>
        <v>13</v>
      </c>
      <c r="B34" s="39" t="s">
        <v>75</v>
      </c>
      <c r="C34" s="17" t="s">
        <v>54</v>
      </c>
      <c r="D34" s="68">
        <v>115</v>
      </c>
      <c r="E34" s="18">
        <v>12.617074316000002</v>
      </c>
      <c r="F34" s="18">
        <f t="shared" si="1"/>
        <v>1450.9635463400002</v>
      </c>
      <c r="G34" s="124">
        <v>0</v>
      </c>
      <c r="H34" s="124">
        <f t="shared" si="0"/>
        <v>0</v>
      </c>
      <c r="I34" s="37" t="s">
        <v>15</v>
      </c>
    </row>
    <row r="35" spans="1:10" s="105" customFormat="1" ht="15.6" x14ac:dyDescent="0.35">
      <c r="A35" s="58">
        <f t="shared" si="2"/>
        <v>14</v>
      </c>
      <c r="B35" s="39" t="s">
        <v>76</v>
      </c>
      <c r="C35" s="17" t="s">
        <v>54</v>
      </c>
      <c r="D35" s="55">
        <v>1.8839999999999999</v>
      </c>
      <c r="E35" s="18">
        <v>33.15757958807643</v>
      </c>
      <c r="F35" s="18">
        <f t="shared" si="1"/>
        <v>62.468879943935988</v>
      </c>
      <c r="G35" s="124">
        <v>0</v>
      </c>
      <c r="H35" s="124">
        <f t="shared" si="0"/>
        <v>0</v>
      </c>
      <c r="I35" s="37" t="s">
        <v>15</v>
      </c>
      <c r="J35" s="25"/>
    </row>
    <row r="36" spans="1:10" s="105" customFormat="1" x14ac:dyDescent="0.35">
      <c r="A36" s="67">
        <f t="shared" si="2"/>
        <v>15</v>
      </c>
      <c r="B36" s="39" t="s">
        <v>35</v>
      </c>
      <c r="C36" s="17" t="s">
        <v>6</v>
      </c>
      <c r="D36" s="19">
        <v>1</v>
      </c>
      <c r="E36" s="18">
        <v>9.0962403840000015</v>
      </c>
      <c r="F36" s="18">
        <f t="shared" si="1"/>
        <v>9.0962403840000015</v>
      </c>
      <c r="G36" s="124">
        <v>0</v>
      </c>
      <c r="H36" s="124">
        <f t="shared" si="0"/>
        <v>0</v>
      </c>
      <c r="I36" s="37" t="s">
        <v>15</v>
      </c>
    </row>
    <row r="37" spans="1:10" s="105" customFormat="1" x14ac:dyDescent="0.35">
      <c r="A37" s="58">
        <f t="shared" si="2"/>
        <v>16</v>
      </c>
      <c r="B37" s="40" t="s">
        <v>77</v>
      </c>
      <c r="C37" s="17" t="s">
        <v>36</v>
      </c>
      <c r="D37" s="18">
        <v>226</v>
      </c>
      <c r="E37" s="18">
        <v>62.908331287887364</v>
      </c>
      <c r="F37" s="18">
        <f t="shared" si="1"/>
        <v>14217.282871062544</v>
      </c>
      <c r="G37" s="124">
        <v>0</v>
      </c>
      <c r="H37" s="124">
        <f t="shared" si="0"/>
        <v>0</v>
      </c>
      <c r="I37" s="37" t="s">
        <v>15</v>
      </c>
      <c r="J37" s="25"/>
    </row>
    <row r="38" spans="1:10" s="105" customFormat="1" ht="15.6" x14ac:dyDescent="0.35">
      <c r="A38" s="70">
        <f t="shared" si="2"/>
        <v>17</v>
      </c>
      <c r="B38" s="106" t="s">
        <v>78</v>
      </c>
      <c r="C38" s="86" t="s">
        <v>54</v>
      </c>
      <c r="D38" s="87">
        <v>13.200000000000001</v>
      </c>
      <c r="E38" s="18">
        <v>74.781267592448003</v>
      </c>
      <c r="F38" s="18">
        <f t="shared" si="1"/>
        <v>987.11273222031377</v>
      </c>
      <c r="G38" s="124">
        <v>0</v>
      </c>
      <c r="H38" s="124">
        <f t="shared" si="0"/>
        <v>0</v>
      </c>
      <c r="I38" s="37" t="s">
        <v>15</v>
      </c>
    </row>
    <row r="39" spans="1:10" s="105" customFormat="1" x14ac:dyDescent="0.35">
      <c r="A39" s="72">
        <f t="shared" si="2"/>
        <v>18</v>
      </c>
      <c r="B39" s="101" t="s">
        <v>79</v>
      </c>
      <c r="C39" s="63" t="s">
        <v>5</v>
      </c>
      <c r="D39" s="68">
        <v>18</v>
      </c>
      <c r="E39" s="18">
        <v>22.645451723136002</v>
      </c>
      <c r="F39" s="18">
        <f t="shared" si="1"/>
        <v>407.61813101644805</v>
      </c>
      <c r="G39" s="124">
        <v>0</v>
      </c>
      <c r="H39" s="124">
        <f t="shared" si="0"/>
        <v>0</v>
      </c>
      <c r="I39" s="37" t="s">
        <v>15</v>
      </c>
      <c r="J39" s="25"/>
    </row>
    <row r="40" spans="1:10" x14ac:dyDescent="0.3">
      <c r="A40" s="72">
        <f t="shared" si="2"/>
        <v>19</v>
      </c>
      <c r="B40" s="101" t="s">
        <v>80</v>
      </c>
      <c r="C40" s="63" t="s">
        <v>5</v>
      </c>
      <c r="D40" s="68">
        <v>12</v>
      </c>
      <c r="E40" s="18">
        <v>36.752737172095998</v>
      </c>
      <c r="F40" s="18">
        <f t="shared" si="1"/>
        <v>441.03284606515194</v>
      </c>
      <c r="G40" s="124">
        <v>0</v>
      </c>
      <c r="H40" s="124">
        <f t="shared" si="0"/>
        <v>0</v>
      </c>
      <c r="I40" s="37" t="s">
        <v>15</v>
      </c>
    </row>
    <row r="41" spans="1:10" ht="15.6" x14ac:dyDescent="0.3">
      <c r="A41" s="88">
        <f t="shared" si="2"/>
        <v>20</v>
      </c>
      <c r="B41" s="106" t="s">
        <v>81</v>
      </c>
      <c r="C41" s="86" t="s">
        <v>53</v>
      </c>
      <c r="D41" s="66">
        <v>65.599999999999994</v>
      </c>
      <c r="E41" s="18">
        <v>2.8869379376640003</v>
      </c>
      <c r="F41" s="18">
        <f t="shared" si="1"/>
        <v>189.3831287107584</v>
      </c>
      <c r="G41" s="124">
        <v>0</v>
      </c>
      <c r="H41" s="124">
        <f t="shared" si="0"/>
        <v>0</v>
      </c>
      <c r="I41" s="37" t="s">
        <v>15</v>
      </c>
      <c r="J41" s="25"/>
    </row>
    <row r="42" spans="1:10" ht="15.6" x14ac:dyDescent="0.3">
      <c r="A42" s="65">
        <f t="shared" si="2"/>
        <v>21</v>
      </c>
      <c r="B42" s="107" t="s">
        <v>82</v>
      </c>
      <c r="C42" s="86" t="s">
        <v>54</v>
      </c>
      <c r="D42" s="68">
        <v>65.599999999999994</v>
      </c>
      <c r="E42" s="18">
        <v>12.372830876032005</v>
      </c>
      <c r="F42" s="18">
        <f t="shared" si="1"/>
        <v>811.65770546769943</v>
      </c>
      <c r="G42" s="124">
        <v>0</v>
      </c>
      <c r="H42" s="124">
        <f t="shared" si="0"/>
        <v>0</v>
      </c>
      <c r="I42" s="37" t="s">
        <v>15</v>
      </c>
    </row>
    <row r="43" spans="1:10" ht="15.6" x14ac:dyDescent="0.3">
      <c r="A43" s="65">
        <f t="shared" si="2"/>
        <v>22</v>
      </c>
      <c r="B43" s="108" t="s">
        <v>83</v>
      </c>
      <c r="C43" s="86" t="s">
        <v>54</v>
      </c>
      <c r="D43" s="71">
        <v>65.599999999999994</v>
      </c>
      <c r="E43" s="18">
        <v>3.2664815025920002</v>
      </c>
      <c r="F43" s="18">
        <f t="shared" si="1"/>
        <v>214.2811865700352</v>
      </c>
      <c r="G43" s="124">
        <v>0</v>
      </c>
      <c r="H43" s="124">
        <f t="shared" si="0"/>
        <v>0</v>
      </c>
      <c r="I43" s="37" t="s">
        <v>15</v>
      </c>
      <c r="J43" s="25"/>
    </row>
    <row r="44" spans="1:10" s="20" customFormat="1" ht="15.6" x14ac:dyDescent="0.3">
      <c r="A44" s="65">
        <f t="shared" si="2"/>
        <v>23</v>
      </c>
      <c r="B44" s="107" t="s">
        <v>84</v>
      </c>
      <c r="C44" s="86" t="s">
        <v>54</v>
      </c>
      <c r="D44" s="71">
        <v>65.599999999999994</v>
      </c>
      <c r="E44" s="18">
        <v>16.938607135999998</v>
      </c>
      <c r="F44" s="18">
        <f t="shared" si="1"/>
        <v>1111.1726281215997</v>
      </c>
      <c r="G44" s="124">
        <v>0</v>
      </c>
      <c r="H44" s="124">
        <f t="shared" si="0"/>
        <v>0</v>
      </c>
      <c r="I44" s="37" t="s">
        <v>15</v>
      </c>
    </row>
    <row r="45" spans="1:10" s="20" customFormat="1" ht="15.6" x14ac:dyDescent="0.3">
      <c r="A45" s="65">
        <f t="shared" si="2"/>
        <v>24</v>
      </c>
      <c r="B45" s="40" t="s">
        <v>37</v>
      </c>
      <c r="C45" s="17" t="s">
        <v>54</v>
      </c>
      <c r="D45" s="66">
        <v>98.5</v>
      </c>
      <c r="E45" s="18">
        <v>1.4264598246399998</v>
      </c>
      <c r="F45" s="18">
        <f t="shared" si="1"/>
        <v>140.50629272703998</v>
      </c>
      <c r="G45" s="124">
        <v>0</v>
      </c>
      <c r="H45" s="124">
        <f t="shared" si="0"/>
        <v>0</v>
      </c>
      <c r="I45" s="37" t="s">
        <v>15</v>
      </c>
      <c r="J45" s="25"/>
    </row>
    <row r="46" spans="1:10" ht="15.6" x14ac:dyDescent="0.3">
      <c r="A46" s="65">
        <f t="shared" si="2"/>
        <v>25</v>
      </c>
      <c r="B46" s="107" t="s">
        <v>38</v>
      </c>
      <c r="C46" s="86" t="s">
        <v>54</v>
      </c>
      <c r="D46" s="89">
        <v>40.4</v>
      </c>
      <c r="E46" s="18">
        <v>14.548666388678404</v>
      </c>
      <c r="F46" s="18">
        <f t="shared" si="1"/>
        <v>587.76612210260748</v>
      </c>
      <c r="G46" s="124">
        <v>0</v>
      </c>
      <c r="H46" s="124">
        <f t="shared" si="0"/>
        <v>0</v>
      </c>
      <c r="I46" s="37" t="s">
        <v>15</v>
      </c>
    </row>
    <row r="47" spans="1:10" ht="15.6" x14ac:dyDescent="0.3">
      <c r="A47" s="88">
        <f t="shared" si="2"/>
        <v>26</v>
      </c>
      <c r="B47" s="106" t="s">
        <v>39</v>
      </c>
      <c r="C47" s="86" t="s">
        <v>53</v>
      </c>
      <c r="D47" s="66">
        <v>67.599999999999994</v>
      </c>
      <c r="E47" s="18">
        <v>2.8869379376640003</v>
      </c>
      <c r="F47" s="18">
        <f t="shared" si="1"/>
        <v>195.1570045860864</v>
      </c>
      <c r="G47" s="124">
        <v>0</v>
      </c>
      <c r="H47" s="124">
        <f t="shared" si="0"/>
        <v>0</v>
      </c>
      <c r="I47" s="37" t="s">
        <v>15</v>
      </c>
      <c r="J47" s="25"/>
    </row>
    <row r="48" spans="1:10" ht="15.6" x14ac:dyDescent="0.3">
      <c r="A48" s="65">
        <f t="shared" si="2"/>
        <v>27</v>
      </c>
      <c r="B48" s="107" t="s">
        <v>85</v>
      </c>
      <c r="C48" s="86" t="s">
        <v>54</v>
      </c>
      <c r="D48" s="68">
        <v>67.599999999999994</v>
      </c>
      <c r="E48" s="18">
        <v>12.372830876032001</v>
      </c>
      <c r="F48" s="18">
        <f t="shared" si="1"/>
        <v>836.40336721976325</v>
      </c>
      <c r="G48" s="124">
        <v>0</v>
      </c>
      <c r="H48" s="124">
        <f t="shared" si="0"/>
        <v>0</v>
      </c>
      <c r="I48" s="37" t="s">
        <v>15</v>
      </c>
    </row>
    <row r="49" spans="1:10" ht="15.6" x14ac:dyDescent="0.3">
      <c r="A49" s="65">
        <f t="shared" si="2"/>
        <v>28</v>
      </c>
      <c r="B49" s="108" t="s">
        <v>86</v>
      </c>
      <c r="C49" s="86" t="s">
        <v>54</v>
      </c>
      <c r="D49" s="71">
        <v>67.599999999999994</v>
      </c>
      <c r="E49" s="18">
        <v>3.2664815025920007</v>
      </c>
      <c r="F49" s="18">
        <f t="shared" si="1"/>
        <v>220.81414957521923</v>
      </c>
      <c r="G49" s="124">
        <v>0</v>
      </c>
      <c r="H49" s="124">
        <f t="shared" si="0"/>
        <v>0</v>
      </c>
      <c r="I49" s="37" t="s">
        <v>15</v>
      </c>
      <c r="J49" s="25"/>
    </row>
    <row r="50" spans="1:10" ht="15.6" x14ac:dyDescent="0.3">
      <c r="A50" s="65">
        <f t="shared" si="2"/>
        <v>29</v>
      </c>
      <c r="B50" s="107" t="s">
        <v>87</v>
      </c>
      <c r="C50" s="86" t="s">
        <v>54</v>
      </c>
      <c r="D50" s="71">
        <v>67.599999999999994</v>
      </c>
      <c r="E50" s="18">
        <v>19.883514960320003</v>
      </c>
      <c r="F50" s="18">
        <f t="shared" si="1"/>
        <v>1344.1256113176321</v>
      </c>
      <c r="G50" s="124">
        <v>0</v>
      </c>
      <c r="H50" s="124">
        <f t="shared" si="0"/>
        <v>0</v>
      </c>
      <c r="I50" s="37" t="s">
        <v>15</v>
      </c>
    </row>
    <row r="51" spans="1:10" ht="15.6" x14ac:dyDescent="0.3">
      <c r="A51" s="56">
        <f t="shared" si="2"/>
        <v>30</v>
      </c>
      <c r="B51" s="2" t="s">
        <v>88</v>
      </c>
      <c r="C51" s="23" t="s">
        <v>54</v>
      </c>
      <c r="D51" s="54">
        <v>2.8</v>
      </c>
      <c r="E51" s="18">
        <v>1.8755403928959999</v>
      </c>
      <c r="F51" s="18">
        <f t="shared" si="1"/>
        <v>5.2515131001087996</v>
      </c>
      <c r="G51" s="124">
        <v>0</v>
      </c>
      <c r="H51" s="124">
        <f t="shared" si="0"/>
        <v>0</v>
      </c>
      <c r="I51" s="37" t="s">
        <v>15</v>
      </c>
      <c r="J51" s="25"/>
    </row>
    <row r="52" spans="1:10" s="20" customFormat="1" ht="15.6" x14ac:dyDescent="0.3">
      <c r="A52" s="56">
        <f t="shared" si="2"/>
        <v>31</v>
      </c>
      <c r="B52" s="39" t="s">
        <v>89</v>
      </c>
      <c r="C52" s="17" t="s">
        <v>54</v>
      </c>
      <c r="D52" s="54">
        <v>2.8</v>
      </c>
      <c r="E52" s="18">
        <v>12.617074316000002</v>
      </c>
      <c r="F52" s="18">
        <f t="shared" si="1"/>
        <v>35.327808084800004</v>
      </c>
      <c r="G52" s="124">
        <v>0</v>
      </c>
      <c r="H52" s="124">
        <f t="shared" si="0"/>
        <v>0</v>
      </c>
      <c r="I52" s="37" t="s">
        <v>15</v>
      </c>
    </row>
    <row r="53" spans="1:10" s="20" customFormat="1" x14ac:dyDescent="0.3">
      <c r="A53" s="56">
        <f t="shared" si="2"/>
        <v>32</v>
      </c>
      <c r="B53" s="40" t="s">
        <v>90</v>
      </c>
      <c r="C53" s="17" t="s">
        <v>4</v>
      </c>
      <c r="D53" s="22">
        <v>0.14532</v>
      </c>
      <c r="E53" s="18">
        <v>2101.7289223916946</v>
      </c>
      <c r="F53" s="18">
        <f t="shared" si="1"/>
        <v>305.42324700196104</v>
      </c>
      <c r="G53" s="124">
        <v>0</v>
      </c>
      <c r="H53" s="124">
        <f t="shared" si="0"/>
        <v>0</v>
      </c>
      <c r="I53" s="37" t="s">
        <v>15</v>
      </c>
      <c r="J53" s="25"/>
    </row>
    <row r="54" spans="1:10" s="20" customFormat="1" x14ac:dyDescent="0.3">
      <c r="A54" s="16" t="s">
        <v>40</v>
      </c>
      <c r="B54" s="39" t="s">
        <v>91</v>
      </c>
      <c r="C54" s="17" t="s">
        <v>5</v>
      </c>
      <c r="D54" s="90" t="s">
        <v>41</v>
      </c>
      <c r="E54" s="18">
        <v>8.9193690431999997</v>
      </c>
      <c r="F54" s="18">
        <f t="shared" si="1"/>
        <v>35.677476172799999</v>
      </c>
      <c r="G54" s="124">
        <v>0</v>
      </c>
      <c r="H54" s="124">
        <f t="shared" si="0"/>
        <v>0</v>
      </c>
      <c r="I54" s="37" t="s">
        <v>14</v>
      </c>
      <c r="J54" s="25"/>
    </row>
    <row r="55" spans="1:10" s="20" customFormat="1" ht="15.6" x14ac:dyDescent="0.3">
      <c r="A55" s="16" t="s">
        <v>42</v>
      </c>
      <c r="B55" s="39" t="s">
        <v>92</v>
      </c>
      <c r="C55" s="17" t="s">
        <v>54</v>
      </c>
      <c r="D55" s="90" t="s">
        <v>43</v>
      </c>
      <c r="E55" s="18">
        <v>114.96637152</v>
      </c>
      <c r="F55" s="18">
        <f t="shared" si="1"/>
        <v>482.85876038399999</v>
      </c>
      <c r="G55" s="124">
        <v>0</v>
      </c>
      <c r="H55" s="124">
        <f t="shared" si="0"/>
        <v>0</v>
      </c>
      <c r="I55" s="37" t="s">
        <v>14</v>
      </c>
      <c r="J55" s="25"/>
    </row>
    <row r="56" spans="1:10" s="20" customFormat="1" ht="15.6" x14ac:dyDescent="0.3">
      <c r="A56" s="56">
        <f>A53+1</f>
        <v>33</v>
      </c>
      <c r="B56" s="2" t="s">
        <v>93</v>
      </c>
      <c r="C56" s="23" t="s">
        <v>54</v>
      </c>
      <c r="D56" s="54">
        <v>3</v>
      </c>
      <c r="E56" s="18">
        <v>1.8755403928959999</v>
      </c>
      <c r="F56" s="18">
        <f t="shared" si="1"/>
        <v>5.6266211786879996</v>
      </c>
      <c r="G56" s="124">
        <v>0</v>
      </c>
      <c r="H56" s="124">
        <f t="shared" si="0"/>
        <v>0</v>
      </c>
      <c r="I56" s="37" t="s">
        <v>15</v>
      </c>
      <c r="J56" s="25"/>
    </row>
    <row r="57" spans="1:10" s="20" customFormat="1" ht="15.6" x14ac:dyDescent="0.3">
      <c r="A57" s="56">
        <f>A56+1</f>
        <v>34</v>
      </c>
      <c r="B57" s="39" t="s">
        <v>94</v>
      </c>
      <c r="C57" s="17" t="s">
        <v>54</v>
      </c>
      <c r="D57" s="54">
        <v>3</v>
      </c>
      <c r="E57" s="18">
        <v>12.617074316</v>
      </c>
      <c r="F57" s="18">
        <f t="shared" si="1"/>
        <v>37.851222948</v>
      </c>
      <c r="G57" s="124">
        <v>0</v>
      </c>
      <c r="H57" s="124">
        <f t="shared" si="0"/>
        <v>0</v>
      </c>
      <c r="I57" s="37" t="s">
        <v>15</v>
      </c>
      <c r="J57" s="25"/>
    </row>
    <row r="58" spans="1:10" s="20" customFormat="1" x14ac:dyDescent="0.3">
      <c r="A58" s="72">
        <f>A57+1</f>
        <v>35</v>
      </c>
      <c r="B58" s="101" t="s">
        <v>95</v>
      </c>
      <c r="C58" s="63" t="s">
        <v>36</v>
      </c>
      <c r="D58" s="89">
        <v>1.35</v>
      </c>
      <c r="E58" s="18">
        <v>298.06505382016002</v>
      </c>
      <c r="F58" s="18">
        <f t="shared" si="1"/>
        <v>402.38782265721608</v>
      </c>
      <c r="G58" s="124">
        <v>0</v>
      </c>
      <c r="H58" s="124">
        <f t="shared" si="0"/>
        <v>0</v>
      </c>
      <c r="I58" s="37" t="s">
        <v>15</v>
      </c>
      <c r="J58" s="25"/>
    </row>
    <row r="59" spans="1:10" s="20" customFormat="1" ht="15.6" x14ac:dyDescent="0.3">
      <c r="A59" s="56">
        <f>A58+1</f>
        <v>36</v>
      </c>
      <c r="B59" s="40" t="s">
        <v>96</v>
      </c>
      <c r="C59" s="17" t="s">
        <v>12</v>
      </c>
      <c r="D59" s="18">
        <v>0.2</v>
      </c>
      <c r="E59" s="18">
        <v>452.36330277248004</v>
      </c>
      <c r="F59" s="18">
        <f t="shared" si="1"/>
        <v>90.472660554496017</v>
      </c>
      <c r="G59" s="124">
        <v>0</v>
      </c>
      <c r="H59" s="124">
        <f t="shared" si="0"/>
        <v>0</v>
      </c>
      <c r="I59" s="37" t="s">
        <v>15</v>
      </c>
      <c r="J59" s="25"/>
    </row>
    <row r="60" spans="1:10" s="20" customFormat="1" ht="15.6" x14ac:dyDescent="0.3">
      <c r="A60" s="91">
        <f>A59+1</f>
        <v>37</v>
      </c>
      <c r="B60" s="38" t="s">
        <v>97</v>
      </c>
      <c r="C60" s="23" t="s">
        <v>12</v>
      </c>
      <c r="D60" s="15">
        <v>0.6</v>
      </c>
      <c r="E60" s="18">
        <v>169.97342514750048</v>
      </c>
      <c r="F60" s="18">
        <f t="shared" si="1"/>
        <v>101.98405508850028</v>
      </c>
      <c r="G60" s="124">
        <v>0</v>
      </c>
      <c r="H60" s="124">
        <f t="shared" si="0"/>
        <v>0</v>
      </c>
      <c r="I60" s="37" t="s">
        <v>15</v>
      </c>
      <c r="J60" s="25"/>
    </row>
    <row r="61" spans="1:10" s="20" customFormat="1" x14ac:dyDescent="0.3">
      <c r="A61" s="67">
        <f>A60+1</f>
        <v>38</v>
      </c>
      <c r="B61" s="40" t="s">
        <v>98</v>
      </c>
      <c r="C61" s="17" t="s">
        <v>4</v>
      </c>
      <c r="D61" s="19">
        <v>10</v>
      </c>
      <c r="E61" s="18">
        <v>55.862531596799997</v>
      </c>
      <c r="F61" s="18">
        <f t="shared" si="1"/>
        <v>558.625315968</v>
      </c>
      <c r="G61" s="124">
        <v>0</v>
      </c>
      <c r="H61" s="124">
        <f t="shared" si="0"/>
        <v>0</v>
      </c>
      <c r="I61" s="37" t="s">
        <v>15</v>
      </c>
      <c r="J61" s="25"/>
    </row>
    <row r="62" spans="1:10" s="20" customFormat="1" x14ac:dyDescent="0.3">
      <c r="A62" s="58"/>
      <c r="B62" s="62" t="s">
        <v>99</v>
      </c>
      <c r="C62" s="17"/>
      <c r="D62" s="19"/>
      <c r="E62" s="15"/>
      <c r="F62" s="15"/>
      <c r="G62" s="124">
        <v>0</v>
      </c>
      <c r="H62" s="124">
        <f t="shared" si="0"/>
        <v>0</v>
      </c>
      <c r="I62" s="37" t="s">
        <v>15</v>
      </c>
      <c r="J62" s="25"/>
    </row>
    <row r="63" spans="1:10" s="20" customFormat="1" x14ac:dyDescent="0.3">
      <c r="A63" s="56"/>
      <c r="B63" s="109" t="s">
        <v>44</v>
      </c>
      <c r="C63" s="23"/>
      <c r="D63" s="92"/>
      <c r="E63" s="23"/>
      <c r="F63" s="15"/>
      <c r="G63" s="124">
        <v>0</v>
      </c>
      <c r="H63" s="124">
        <f t="shared" si="0"/>
        <v>0</v>
      </c>
      <c r="I63" s="37" t="s">
        <v>15</v>
      </c>
      <c r="J63" s="25"/>
    </row>
    <row r="64" spans="1:10" s="20" customFormat="1" x14ac:dyDescent="0.3">
      <c r="A64" s="93">
        <v>1</v>
      </c>
      <c r="B64" s="100" t="s">
        <v>100</v>
      </c>
      <c r="C64" s="63" t="s">
        <v>6</v>
      </c>
      <c r="D64" s="94">
        <v>1</v>
      </c>
      <c r="E64" s="95">
        <v>327.55875040000001</v>
      </c>
      <c r="F64" s="95">
        <f>D64*E64</f>
        <v>327.55875040000001</v>
      </c>
      <c r="G64" s="124">
        <v>0</v>
      </c>
      <c r="H64" s="124">
        <f t="shared" si="0"/>
        <v>0</v>
      </c>
      <c r="I64" s="37" t="s">
        <v>15</v>
      </c>
      <c r="J64" s="25"/>
    </row>
    <row r="65" spans="1:10" s="20" customFormat="1" x14ac:dyDescent="0.3">
      <c r="A65" s="93">
        <f>A64+1</f>
        <v>2</v>
      </c>
      <c r="B65" s="38" t="s">
        <v>101</v>
      </c>
      <c r="C65" s="23" t="s">
        <v>6</v>
      </c>
      <c r="D65" s="24">
        <v>1</v>
      </c>
      <c r="E65" s="95">
        <v>75.549772927999996</v>
      </c>
      <c r="F65" s="95">
        <f t="shared" ref="F65:F79" si="3">D65*E65</f>
        <v>75.549772927999996</v>
      </c>
      <c r="G65" s="124">
        <v>0</v>
      </c>
      <c r="H65" s="124">
        <f t="shared" si="0"/>
        <v>0</v>
      </c>
      <c r="I65" s="37" t="s">
        <v>15</v>
      </c>
      <c r="J65" s="25"/>
    </row>
    <row r="66" spans="1:10" s="20" customFormat="1" x14ac:dyDescent="0.3">
      <c r="A66" s="93">
        <f>A65+1</f>
        <v>3</v>
      </c>
      <c r="B66" s="38" t="s">
        <v>102</v>
      </c>
      <c r="C66" s="23" t="s">
        <v>6</v>
      </c>
      <c r="D66" s="24">
        <v>2</v>
      </c>
      <c r="E66" s="95">
        <v>138.77650800596612</v>
      </c>
      <c r="F66" s="95">
        <f t="shared" si="3"/>
        <v>277.55301601193224</v>
      </c>
      <c r="G66" s="124">
        <v>0</v>
      </c>
      <c r="H66" s="124">
        <f t="shared" si="0"/>
        <v>0</v>
      </c>
      <c r="I66" s="37" t="s">
        <v>15</v>
      </c>
      <c r="J66" s="25"/>
    </row>
    <row r="67" spans="1:10" s="20" customFormat="1" x14ac:dyDescent="0.3">
      <c r="A67" s="93">
        <f>A66+1</f>
        <v>4</v>
      </c>
      <c r="B67" s="38" t="s">
        <v>103</v>
      </c>
      <c r="C67" s="23" t="s">
        <v>6</v>
      </c>
      <c r="D67" s="24">
        <v>1</v>
      </c>
      <c r="E67" s="95">
        <v>93.466610047999993</v>
      </c>
      <c r="F67" s="95">
        <f t="shared" si="3"/>
        <v>93.466610047999993</v>
      </c>
      <c r="G67" s="124">
        <v>0</v>
      </c>
      <c r="H67" s="124">
        <f t="shared" si="0"/>
        <v>0</v>
      </c>
      <c r="I67" s="37" t="s">
        <v>15</v>
      </c>
      <c r="J67" s="25"/>
    </row>
    <row r="68" spans="1:10" s="20" customFormat="1" x14ac:dyDescent="0.3">
      <c r="A68" s="93"/>
      <c r="B68" s="109" t="s">
        <v>45</v>
      </c>
      <c r="C68" s="23"/>
      <c r="D68" s="15"/>
      <c r="E68" s="95"/>
      <c r="F68" s="95">
        <f t="shared" si="3"/>
        <v>0</v>
      </c>
      <c r="G68" s="124">
        <v>0</v>
      </c>
      <c r="H68" s="124">
        <f t="shared" si="0"/>
        <v>0</v>
      </c>
      <c r="I68" s="37" t="s">
        <v>15</v>
      </c>
      <c r="J68" s="25"/>
    </row>
    <row r="69" spans="1:10" s="20" customFormat="1" x14ac:dyDescent="0.3">
      <c r="A69" s="93">
        <f>A67+1</f>
        <v>5</v>
      </c>
      <c r="B69" s="100" t="s">
        <v>104</v>
      </c>
      <c r="C69" s="63" t="s">
        <v>5</v>
      </c>
      <c r="D69" s="76">
        <v>10</v>
      </c>
      <c r="E69" s="95">
        <v>9.1396481420800004</v>
      </c>
      <c r="F69" s="95">
        <f t="shared" si="3"/>
        <v>91.396481420800001</v>
      </c>
      <c r="G69" s="124">
        <v>0</v>
      </c>
      <c r="H69" s="124">
        <f t="shared" si="0"/>
        <v>0</v>
      </c>
      <c r="I69" s="37" t="s">
        <v>15</v>
      </c>
      <c r="J69" s="25"/>
    </row>
    <row r="70" spans="1:10" s="20" customFormat="1" x14ac:dyDescent="0.3">
      <c r="A70" s="93">
        <f>A69+1</f>
        <v>6</v>
      </c>
      <c r="B70" s="100" t="s">
        <v>105</v>
      </c>
      <c r="C70" s="63" t="s">
        <v>5</v>
      </c>
      <c r="D70" s="76">
        <v>50</v>
      </c>
      <c r="E70" s="95">
        <v>8.1634102220799996</v>
      </c>
      <c r="F70" s="95">
        <f t="shared" si="3"/>
        <v>408.17051110399996</v>
      </c>
      <c r="G70" s="124">
        <v>0</v>
      </c>
      <c r="H70" s="124">
        <f t="shared" si="0"/>
        <v>0</v>
      </c>
      <c r="I70" s="37" t="s">
        <v>15</v>
      </c>
      <c r="J70" s="25"/>
    </row>
    <row r="71" spans="1:10" s="20" customFormat="1" x14ac:dyDescent="0.3">
      <c r="A71" s="93"/>
      <c r="B71" s="109" t="s">
        <v>46</v>
      </c>
      <c r="C71" s="23"/>
      <c r="D71" s="15"/>
      <c r="E71" s="95"/>
      <c r="F71" s="95">
        <f t="shared" si="3"/>
        <v>0</v>
      </c>
      <c r="G71" s="124">
        <v>0</v>
      </c>
      <c r="H71" s="124">
        <f t="shared" si="0"/>
        <v>0</v>
      </c>
      <c r="I71" s="37" t="s">
        <v>15</v>
      </c>
      <c r="J71" s="25"/>
    </row>
    <row r="72" spans="1:10" s="20" customFormat="1" x14ac:dyDescent="0.3">
      <c r="A72" s="96">
        <f>A70+1</f>
        <v>7</v>
      </c>
      <c r="B72" s="110" t="s">
        <v>106</v>
      </c>
      <c r="C72" s="64" t="s">
        <v>6</v>
      </c>
      <c r="D72" s="97">
        <v>4</v>
      </c>
      <c r="E72" s="95">
        <v>243.91282228573286</v>
      </c>
      <c r="F72" s="95">
        <f t="shared" si="3"/>
        <v>975.65128914293143</v>
      </c>
      <c r="G72" s="124">
        <v>0</v>
      </c>
      <c r="H72" s="124">
        <f t="shared" si="0"/>
        <v>0</v>
      </c>
      <c r="I72" s="37" t="s">
        <v>15</v>
      </c>
      <c r="J72" s="25"/>
    </row>
    <row r="73" spans="1:10" s="20" customFormat="1" x14ac:dyDescent="0.3">
      <c r="A73" s="93"/>
      <c r="B73" s="109" t="s">
        <v>47</v>
      </c>
      <c r="C73" s="23"/>
      <c r="D73" s="15"/>
      <c r="E73" s="95"/>
      <c r="F73" s="95">
        <f t="shared" si="3"/>
        <v>0</v>
      </c>
      <c r="G73" s="124">
        <v>0</v>
      </c>
      <c r="H73" s="124">
        <f t="shared" ref="H73:H79" si="4">G73*D73</f>
        <v>0</v>
      </c>
      <c r="I73" s="37" t="s">
        <v>15</v>
      </c>
      <c r="J73" s="25"/>
    </row>
    <row r="74" spans="1:10" s="20" customFormat="1" x14ac:dyDescent="0.3">
      <c r="A74" s="96">
        <f>A72+1</f>
        <v>8</v>
      </c>
      <c r="B74" s="111" t="s">
        <v>107</v>
      </c>
      <c r="C74" s="64" t="s">
        <v>48</v>
      </c>
      <c r="D74" s="98">
        <v>1</v>
      </c>
      <c r="E74" s="95">
        <v>21.130345335679998</v>
      </c>
      <c r="F74" s="95">
        <f t="shared" si="3"/>
        <v>21.130345335679998</v>
      </c>
      <c r="G74" s="124">
        <v>0</v>
      </c>
      <c r="H74" s="124">
        <f t="shared" si="4"/>
        <v>0</v>
      </c>
      <c r="I74" s="37" t="s">
        <v>15</v>
      </c>
      <c r="J74" s="25"/>
    </row>
    <row r="75" spans="1:10" s="20" customFormat="1" x14ac:dyDescent="0.3">
      <c r="A75" s="93">
        <f>A74+1</f>
        <v>9</v>
      </c>
      <c r="B75" s="36" t="s">
        <v>108</v>
      </c>
      <c r="C75" s="13" t="s">
        <v>6</v>
      </c>
      <c r="D75" s="24">
        <v>1</v>
      </c>
      <c r="E75" s="95">
        <v>19.363199349760002</v>
      </c>
      <c r="F75" s="95">
        <f t="shared" si="3"/>
        <v>19.363199349760002</v>
      </c>
      <c r="G75" s="124">
        <v>0</v>
      </c>
      <c r="H75" s="124">
        <f t="shared" si="4"/>
        <v>0</v>
      </c>
      <c r="I75" s="37" t="s">
        <v>15</v>
      </c>
      <c r="J75" s="25"/>
    </row>
    <row r="76" spans="1:10" s="20" customFormat="1" x14ac:dyDescent="0.3">
      <c r="A76" s="93">
        <f>A75+1</f>
        <v>10</v>
      </c>
      <c r="B76" s="112" t="s">
        <v>49</v>
      </c>
      <c r="C76" s="13" t="s">
        <v>48</v>
      </c>
      <c r="D76" s="24">
        <v>10</v>
      </c>
      <c r="E76" s="95">
        <v>1.2653133559322036</v>
      </c>
      <c r="F76" s="95">
        <f t="shared" si="3"/>
        <v>12.653133559322036</v>
      </c>
      <c r="G76" s="124">
        <v>0</v>
      </c>
      <c r="H76" s="124">
        <f t="shared" si="4"/>
        <v>0</v>
      </c>
      <c r="I76" s="37" t="s">
        <v>15</v>
      </c>
      <c r="J76" s="25"/>
    </row>
    <row r="77" spans="1:10" s="20" customFormat="1" x14ac:dyDescent="0.3">
      <c r="A77" s="93"/>
      <c r="B77" s="113" t="s">
        <v>109</v>
      </c>
      <c r="C77" s="13"/>
      <c r="D77" s="99"/>
      <c r="E77" s="95"/>
      <c r="F77" s="95">
        <f t="shared" si="3"/>
        <v>0</v>
      </c>
      <c r="G77" s="124">
        <v>0</v>
      </c>
      <c r="H77" s="124">
        <f t="shared" si="4"/>
        <v>0</v>
      </c>
      <c r="I77" s="37" t="s">
        <v>15</v>
      </c>
      <c r="J77" s="25"/>
    </row>
    <row r="78" spans="1:10" s="20" customFormat="1" x14ac:dyDescent="0.3">
      <c r="A78" s="59">
        <f>A76+1</f>
        <v>11</v>
      </c>
      <c r="B78" s="40" t="s">
        <v>110</v>
      </c>
      <c r="C78" s="17" t="s">
        <v>5</v>
      </c>
      <c r="D78" s="19">
        <v>50</v>
      </c>
      <c r="E78" s="95">
        <v>7.4875735040000002</v>
      </c>
      <c r="F78" s="95">
        <f t="shared" si="3"/>
        <v>374.37867520000003</v>
      </c>
      <c r="G78" s="124">
        <v>0</v>
      </c>
      <c r="H78" s="124">
        <f t="shared" si="4"/>
        <v>0</v>
      </c>
      <c r="I78" s="37" t="s">
        <v>15</v>
      </c>
      <c r="J78" s="25"/>
    </row>
    <row r="79" spans="1:10" s="20" customFormat="1" ht="15.6" thickBot="1" x14ac:dyDescent="0.35">
      <c r="A79" s="59">
        <f>A78+1</f>
        <v>12</v>
      </c>
      <c r="B79" s="40" t="s">
        <v>111</v>
      </c>
      <c r="C79" s="17" t="s">
        <v>6</v>
      </c>
      <c r="D79" s="19">
        <v>10</v>
      </c>
      <c r="E79" s="95">
        <v>1.2633667200000001</v>
      </c>
      <c r="F79" s="95">
        <f t="shared" si="3"/>
        <v>12.633667200000001</v>
      </c>
      <c r="G79" s="124">
        <v>0</v>
      </c>
      <c r="H79" s="124">
        <f t="shared" si="4"/>
        <v>0</v>
      </c>
      <c r="I79" s="37" t="s">
        <v>15</v>
      </c>
      <c r="J79" s="25"/>
    </row>
    <row r="80" spans="1:10" ht="15.6" thickBot="1" x14ac:dyDescent="0.35">
      <c r="A80" s="26"/>
      <c r="B80" s="41" t="s">
        <v>7</v>
      </c>
      <c r="C80" s="27"/>
      <c r="D80" s="50"/>
      <c r="E80" s="50"/>
      <c r="F80" s="28">
        <f>SUM(F7:F79)</f>
        <v>58563.199077722529</v>
      </c>
      <c r="G80" s="50"/>
      <c r="H80" s="28">
        <f>SUM(H7:H79)</f>
        <v>0</v>
      </c>
    </row>
    <row r="81" spans="1:8" ht="15.6" thickBot="1" x14ac:dyDescent="0.35">
      <c r="A81" s="31"/>
      <c r="B81" s="43" t="s">
        <v>9</v>
      </c>
      <c r="C81" s="35">
        <v>0.03</v>
      </c>
      <c r="D81" s="52"/>
      <c r="E81" s="52"/>
      <c r="F81" s="53">
        <f>C81*F80</f>
        <v>1756.8959723316759</v>
      </c>
      <c r="G81" s="52"/>
      <c r="H81" s="53">
        <f>C81*H80</f>
        <v>0</v>
      </c>
    </row>
    <row r="82" spans="1:8" ht="15.6" thickBot="1" x14ac:dyDescent="0.35">
      <c r="A82" s="29"/>
      <c r="B82" s="42" t="s">
        <v>8</v>
      </c>
      <c r="C82" s="30"/>
      <c r="D82" s="52"/>
      <c r="E82" s="52"/>
      <c r="F82" s="52">
        <f>F81+F80</f>
        <v>60320.095050054202</v>
      </c>
      <c r="G82" s="52"/>
      <c r="H82" s="52">
        <f>H81+H80</f>
        <v>0</v>
      </c>
    </row>
    <row r="83" spans="1:8" ht="15.6" thickBot="1" x14ac:dyDescent="0.35">
      <c r="A83" s="31"/>
      <c r="B83" s="43" t="s">
        <v>16</v>
      </c>
      <c r="C83" s="35">
        <v>0.18</v>
      </c>
      <c r="D83" s="52"/>
      <c r="E83" s="52"/>
      <c r="F83" s="53">
        <f>C83*F82</f>
        <v>10857.617109009756</v>
      </c>
      <c r="G83" s="52"/>
      <c r="H83" s="53">
        <f>C83*H82</f>
        <v>0</v>
      </c>
    </row>
    <row r="84" spans="1:8" ht="15.6" thickBot="1" x14ac:dyDescent="0.35">
      <c r="A84" s="29"/>
      <c r="B84" s="44" t="s">
        <v>8</v>
      </c>
      <c r="C84" s="32"/>
      <c r="D84" s="51"/>
      <c r="E84" s="51"/>
      <c r="F84" s="52">
        <f>F83+F82</f>
        <v>71177.712159063958</v>
      </c>
      <c r="G84" s="51"/>
      <c r="H84" s="52">
        <f>H83+H82</f>
        <v>0</v>
      </c>
    </row>
    <row r="85" spans="1:8" x14ac:dyDescent="0.3">
      <c r="A85" s="4"/>
      <c r="B85" s="4" t="s">
        <v>112</v>
      </c>
      <c r="F85" s="60"/>
      <c r="G85" s="60"/>
      <c r="H85" s="60"/>
    </row>
    <row r="86" spans="1:8" x14ac:dyDescent="0.3">
      <c r="A86" s="4"/>
      <c r="B86" s="4" t="s">
        <v>112</v>
      </c>
    </row>
    <row r="87" spans="1:8" x14ac:dyDescent="0.3">
      <c r="A87" s="4"/>
      <c r="B87" s="4" t="s">
        <v>112</v>
      </c>
    </row>
    <row r="88" spans="1:8" x14ac:dyDescent="0.3">
      <c r="A88" s="4"/>
      <c r="B88" s="4" t="s">
        <v>112</v>
      </c>
    </row>
    <row r="89" spans="1:8" x14ac:dyDescent="0.3">
      <c r="A89" s="4"/>
      <c r="B89" s="4" t="s">
        <v>112</v>
      </c>
    </row>
    <row r="90" spans="1:8" x14ac:dyDescent="0.3">
      <c r="A90" s="4"/>
      <c r="B90" s="4" t="s">
        <v>112</v>
      </c>
    </row>
    <row r="91" spans="1:8" ht="15" customHeight="1" x14ac:dyDescent="0.3">
      <c r="B91" s="4" t="s">
        <v>112</v>
      </c>
      <c r="F91" s="60"/>
      <c r="G91" s="60"/>
      <c r="H91" s="60"/>
    </row>
    <row r="92" spans="1:8" ht="5.25" customHeight="1" x14ac:dyDescent="0.3"/>
  </sheetData>
  <autoFilter ref="A6:I91" xr:uid="{00000000-0009-0000-0000-000001000000}"/>
  <mergeCells count="9">
    <mergeCell ref="F4:F5"/>
    <mergeCell ref="G3:H3"/>
    <mergeCell ref="G4:G5"/>
    <mergeCell ref="H4:H5"/>
    <mergeCell ref="A4:A5"/>
    <mergeCell ref="B4:B5"/>
    <mergeCell ref="C4:C5"/>
    <mergeCell ref="D4:D5"/>
    <mergeCell ref="E4:E5"/>
  </mergeCells>
  <conditionalFormatting sqref="B9 B48:B52">
    <cfRule type="cellIs" dxfId="0" priority="1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2026-03-10T14:29:10Z</dcterms:modified>
</cp:coreProperties>
</file>