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2013/"/>
    </mc:Choice>
  </mc:AlternateContent>
  <xr:revisionPtr revIDLastSave="74" documentId="13_ncr:1_{6F5B5758-F59A-406A-9A32-AD0EB08507F7}" xr6:coauthVersionLast="47" xr6:coauthVersionMax="47" xr10:uidLastSave="{E6B7E5B6-426A-4FD3-B337-C5D091670D5F}"/>
  <bookViews>
    <workbookView xWindow="-110" yWindow="-110" windowWidth="19420" windowHeight="1150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10" i="2"/>
  <c r="K9" i="2"/>
  <c r="K16" i="2" l="1"/>
  <c r="K15" i="2"/>
  <c r="K14" i="2"/>
  <c r="K13" i="2"/>
  <c r="K12" i="2"/>
  <c r="K11" i="2"/>
  <c r="K33" i="2" s="1"/>
  <c r="L16" i="2"/>
  <c r="L33" i="2" s="1"/>
</calcChain>
</file>

<file path=xl/sharedStrings.xml><?xml version="1.0" encoding="utf-8"?>
<sst xmlns="http://schemas.openxmlformats.org/spreadsheetml/2006/main" count="116" uniqueCount="58">
  <si>
    <t>Supplier</t>
  </si>
  <si>
    <t xml:space="preserve">Delivery Terms </t>
  </si>
  <si>
    <t xml:space="preserve">Place of Unloading </t>
  </si>
  <si>
    <t>Length (cm.)</t>
  </si>
  <si>
    <t>Width (cm.)</t>
  </si>
  <si>
    <t>Height (cm.)</t>
  </si>
  <si>
    <t>Volume</t>
  </si>
  <si>
    <t>Weight (kg.)</t>
  </si>
  <si>
    <t>Stackable</t>
  </si>
  <si>
    <t>Cargo</t>
  </si>
  <si>
    <t>FCA</t>
  </si>
  <si>
    <t>No</t>
  </si>
  <si>
    <t>Can be stacked with other light goods.</t>
  </si>
  <si>
    <t xml:space="preserve">Place of Loading </t>
  </si>
  <si>
    <t>Packaging Type</t>
  </si>
  <si>
    <t>Order #</t>
  </si>
  <si>
    <t># of Packages</t>
  </si>
  <si>
    <t>არა</t>
  </si>
  <si>
    <t>SHANGHAI</t>
  </si>
  <si>
    <t>SBL00008326</t>
  </si>
  <si>
    <t>SBL00007925</t>
  </si>
  <si>
    <t>Chint High Voltage Capacitor</t>
  </si>
  <si>
    <t>SBL00008135</t>
  </si>
  <si>
    <t>Bronze</t>
  </si>
  <si>
    <t>FOB</t>
  </si>
  <si>
    <t>EXW</t>
  </si>
  <si>
    <t>SBL00008017</t>
  </si>
  <si>
    <t>Belt Conveyor Spare Parts</t>
  </si>
  <si>
    <t>Hangzhou, Zhejiang Province</t>
  </si>
  <si>
    <t>SBL00007644</t>
  </si>
  <si>
    <t>Cable Lugs And Corrugated Hose</t>
  </si>
  <si>
    <t>SBL00007647</t>
  </si>
  <si>
    <t>Cable Termination</t>
  </si>
  <si>
    <t>SHANGHAI, CHINA</t>
  </si>
  <si>
    <t>SBL00008109</t>
  </si>
  <si>
    <t>Photo</t>
  </si>
  <si>
    <t>Chiatura</t>
  </si>
  <si>
    <t>Wooden Box</t>
  </si>
  <si>
    <t>Carton</t>
  </si>
  <si>
    <t>Pallet</t>
  </si>
  <si>
    <t xml:space="preserve"> Motors &amp; Motor-reducers </t>
  </si>
  <si>
    <t>Zestaponi</t>
  </si>
  <si>
    <t>Yes</t>
  </si>
  <si>
    <t xml:space="preserve">Oxygen cylinder with cup &amp; valve </t>
  </si>
  <si>
    <t>Wooden Pallet</t>
  </si>
  <si>
    <t>Plastic Pallet</t>
  </si>
  <si>
    <t>Tarpaulin</t>
  </si>
  <si>
    <t>浙江省天台县红石梁洪三产业6幢101号</t>
  </si>
  <si>
    <t>SBL00008141</t>
  </si>
  <si>
    <t>Crushing Plate</t>
  </si>
  <si>
    <t>Supplier N1</t>
  </si>
  <si>
    <t>Supplier N2</t>
  </si>
  <si>
    <t>Supplier N3</t>
  </si>
  <si>
    <t>Supplier N4</t>
  </si>
  <si>
    <t>Supplier N5</t>
  </si>
  <si>
    <t>Shanghai</t>
  </si>
  <si>
    <t>SBL00008069</t>
  </si>
  <si>
    <t>Welding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</si>
</sst>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2" fontId="4" fillId="3" borderId="1" xfId="0" applyNumberFormat="1" applyFont="1" applyFill="1" applyBorder="1"/>
    <xf numFmtId="3" fontId="4" fillId="3" borderId="1" xfId="0" applyNumberFormat="1" applyFont="1" applyFill="1" applyBorder="1"/>
    <xf numFmtId="0" fontId="2" fillId="0" borderId="4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</cellXfs>
  <cellStyles count="3">
    <cellStyle name="Normal" xfId="0" builtinId="0"/>
    <cellStyle name="Normal_Sheet2" xfId="2" xr:uid="{E9ADDC51-10C9-4A47-B839-F4A1E0DBDE28}"/>
    <cellStyle name="常规 3" xfId="1" xr:uid="{D7677944-1E43-4DF9-B8FC-8C52599DA0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1</xdr:row>
      <xdr:rowOff>19051</xdr:rowOff>
    </xdr:from>
    <xdr:to>
      <xdr:col>14</xdr:col>
      <xdr:colOff>892489</xdr:colOff>
      <xdr:row>3</xdr:row>
      <xdr:rowOff>1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id="{D53FA19C-9316-4CE5-8FA3-1A198337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500" y="2482851"/>
          <a:ext cx="835339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3</xdr:row>
      <xdr:rowOff>12701</xdr:rowOff>
    </xdr:from>
    <xdr:to>
      <xdr:col>14</xdr:col>
      <xdr:colOff>295741</xdr:colOff>
      <xdr:row>3</xdr:row>
      <xdr:rowOff>352425</xdr:rowOff>
    </xdr:to>
    <xdr:pic>
      <xdr:nvPicPr>
        <xdr:cNvPr id="5" name="图片 18">
          <a:extLst>
            <a:ext uri="{FF2B5EF4-FFF2-40B4-BE49-F238E27FC236}">
              <a16:creationId xmlns:a16="http://schemas.microsoft.com/office/drawing/2014/main" id="{E19C7A04-3933-4F54-AC29-EB9469C57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3450" y="3429001"/>
          <a:ext cx="260816" cy="336549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44451</xdr:colOff>
      <xdr:row>4</xdr:row>
      <xdr:rowOff>25400</xdr:rowOff>
    </xdr:from>
    <xdr:to>
      <xdr:col>14</xdr:col>
      <xdr:colOff>828676</xdr:colOff>
      <xdr:row>4</xdr:row>
      <xdr:rowOff>582285</xdr:rowOff>
    </xdr:to>
    <xdr:pic>
      <xdr:nvPicPr>
        <xdr:cNvPr id="6" name="图片 7">
          <a:extLst>
            <a:ext uri="{FF2B5EF4-FFF2-40B4-BE49-F238E27FC236}">
              <a16:creationId xmlns:a16="http://schemas.microsoft.com/office/drawing/2014/main" id="{5B5F8C01-2036-46E2-87DF-5EF7CEB0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9801" y="3810000"/>
          <a:ext cx="787400" cy="553710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5</xdr:row>
      <xdr:rowOff>44451</xdr:rowOff>
    </xdr:from>
    <xdr:to>
      <xdr:col>14</xdr:col>
      <xdr:colOff>884823</xdr:colOff>
      <xdr:row>5</xdr:row>
      <xdr:rowOff>600076</xdr:rowOff>
    </xdr:to>
    <xdr:pic>
      <xdr:nvPicPr>
        <xdr:cNvPr id="7" name="图片 8">
          <a:extLst>
            <a:ext uri="{FF2B5EF4-FFF2-40B4-BE49-F238E27FC236}">
              <a16:creationId xmlns:a16="http://schemas.microsoft.com/office/drawing/2014/main" id="{B1D36E1C-24C3-4D3C-8901-487E12544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6150" y="4438651"/>
          <a:ext cx="837198" cy="55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6</xdr:row>
      <xdr:rowOff>31750</xdr:rowOff>
    </xdr:from>
    <xdr:to>
      <xdr:col>14</xdr:col>
      <xdr:colOff>697870</xdr:colOff>
      <xdr:row>6</xdr:row>
      <xdr:rowOff>933450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752D52E2-4431-4AF6-8EA2-23AD8B6B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42500" y="5048250"/>
          <a:ext cx="643895" cy="9017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95251</xdr:colOff>
      <xdr:row>7</xdr:row>
      <xdr:rowOff>57150</xdr:rowOff>
    </xdr:from>
    <xdr:to>
      <xdr:col>14</xdr:col>
      <xdr:colOff>1310539</xdr:colOff>
      <xdr:row>7</xdr:row>
      <xdr:rowOff>657225</xdr:rowOff>
    </xdr:to>
    <xdr:pic>
      <xdr:nvPicPr>
        <xdr:cNvPr id="9" name="图片 14">
          <a:extLst>
            <a:ext uri="{FF2B5EF4-FFF2-40B4-BE49-F238E27FC236}">
              <a16:creationId xmlns:a16="http://schemas.microsoft.com/office/drawing/2014/main" id="{3D800E7C-F8E7-42CB-BCB3-78A1B6BD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44101" y="3886200"/>
          <a:ext cx="1215288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38105</xdr:colOff>
      <xdr:row>29</xdr:row>
      <xdr:rowOff>25405</xdr:rowOff>
    </xdr:from>
    <xdr:to>
      <xdr:col>14</xdr:col>
      <xdr:colOff>1131462</xdr:colOff>
      <xdr:row>29</xdr:row>
      <xdr:rowOff>1476375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F4639A6-BACB-248A-3814-1BF12F58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5" y="20440655"/>
          <a:ext cx="1090182" cy="1454145"/>
        </a:xfrm>
        <a:prstGeom prst="rect">
          <a:avLst/>
        </a:prstGeom>
      </xdr:spPr>
    </xdr:pic>
    <xdr:clientData/>
  </xdr:twoCellAnchor>
  <xdr:twoCellAnchor editAs="oneCell">
    <xdr:from>
      <xdr:col>14</xdr:col>
      <xdr:colOff>1140604</xdr:colOff>
      <xdr:row>29</xdr:row>
      <xdr:rowOff>42052</xdr:rowOff>
    </xdr:from>
    <xdr:to>
      <xdr:col>14</xdr:col>
      <xdr:colOff>2564092</xdr:colOff>
      <xdr:row>29</xdr:row>
      <xdr:rowOff>847725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C8C433B-D193-1B69-AE3F-CA7928B6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9454" y="20457302"/>
          <a:ext cx="1426663" cy="802498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1524000</xdr:colOff>
      <xdr:row>10</xdr:row>
      <xdr:rowOff>69851</xdr:rowOff>
    </xdr:from>
    <xdr:to>
      <xdr:col>14</xdr:col>
      <xdr:colOff>2197100</xdr:colOff>
      <xdr:row>12</xdr:row>
      <xdr:rowOff>209551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9BF7855-5390-1F2D-F5A4-A7D3FA87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50" y="9791701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14</xdr:col>
      <xdr:colOff>810400</xdr:colOff>
      <xdr:row>10</xdr:row>
      <xdr:rowOff>61101</xdr:rowOff>
    </xdr:from>
    <xdr:to>
      <xdr:col>14</xdr:col>
      <xdr:colOff>1445612</xdr:colOff>
      <xdr:row>12</xdr:row>
      <xdr:rowOff>142876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CC432A-83D8-3C44-88CA-E0BE9C74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9250" y="9782951"/>
          <a:ext cx="635212" cy="846950"/>
        </a:xfrm>
        <a:prstGeom prst="rect">
          <a:avLst/>
        </a:prstGeom>
      </xdr:spPr>
    </xdr:pic>
    <xdr:clientData/>
  </xdr:twoCellAnchor>
  <xdr:twoCellAnchor editAs="oneCell">
    <xdr:from>
      <xdr:col>14</xdr:col>
      <xdr:colOff>71399</xdr:colOff>
      <xdr:row>10</xdr:row>
      <xdr:rowOff>65051</xdr:rowOff>
    </xdr:from>
    <xdr:to>
      <xdr:col>14</xdr:col>
      <xdr:colOff>733425</xdr:colOff>
      <xdr:row>12</xdr:row>
      <xdr:rowOff>178344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B43FF2A-60AC-881E-55CC-6CD34119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0249" y="9786901"/>
          <a:ext cx="658851" cy="878468"/>
        </a:xfrm>
        <a:prstGeom prst="rect">
          <a:avLst/>
        </a:prstGeom>
      </xdr:spPr>
    </xdr:pic>
    <xdr:clientData/>
  </xdr:twoCellAnchor>
  <xdr:twoCellAnchor editAs="oneCell">
    <xdr:from>
      <xdr:col>14</xdr:col>
      <xdr:colOff>43600</xdr:colOff>
      <xdr:row>12</xdr:row>
      <xdr:rowOff>221401</xdr:rowOff>
    </xdr:from>
    <xdr:to>
      <xdr:col>14</xdr:col>
      <xdr:colOff>812586</xdr:colOff>
      <xdr:row>15</xdr:row>
      <xdr:rowOff>104775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62DDAEF-472D-7179-8164-7BC20BA5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450" y="10705251"/>
          <a:ext cx="772161" cy="1029549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895353</xdr:colOff>
      <xdr:row>12</xdr:row>
      <xdr:rowOff>209551</xdr:rowOff>
    </xdr:from>
    <xdr:to>
      <xdr:col>14</xdr:col>
      <xdr:colOff>1828801</xdr:colOff>
      <xdr:row>15</xdr:row>
      <xdr:rowOff>315361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6379623-F9F8-2056-046E-EF3F6BA6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3" y="10693401"/>
          <a:ext cx="933448" cy="1245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66CA-07B2-4657-86BE-4083BE16390A}">
  <dimension ref="A1:O33"/>
  <sheetViews>
    <sheetView tabSelected="1" workbookViewId="0">
      <pane ySplit="1" topLeftCell="A2" activePane="bottomLeft" state="frozen"/>
      <selection pane="bottomLeft" activeCell="K32" sqref="K32"/>
    </sheetView>
  </sheetViews>
  <sheetFormatPr defaultRowHeight="14.5"/>
  <cols>
    <col min="1" max="1" width="13.1796875" customWidth="1"/>
    <col min="3" max="3" width="11.6328125" customWidth="1"/>
    <col min="4" max="4" width="9.6328125" style="7" customWidth="1"/>
    <col min="5" max="5" width="13.6328125" customWidth="1"/>
    <col min="6" max="6" width="14.36328125" style="7" customWidth="1"/>
    <col min="14" max="14" width="8.7265625" style="7"/>
    <col min="15" max="15" width="38.08984375" customWidth="1"/>
  </cols>
  <sheetData>
    <row r="1" spans="1:15" ht="25">
      <c r="A1" s="1" t="s">
        <v>0</v>
      </c>
      <c r="B1" s="1" t="s">
        <v>1</v>
      </c>
      <c r="C1" s="1" t="s">
        <v>13</v>
      </c>
      <c r="D1" s="1" t="s">
        <v>2</v>
      </c>
      <c r="E1" s="1" t="s">
        <v>15</v>
      </c>
      <c r="F1" s="1" t="s">
        <v>9</v>
      </c>
      <c r="G1" s="1" t="s">
        <v>3</v>
      </c>
      <c r="H1" s="1" t="s">
        <v>4</v>
      </c>
      <c r="I1" s="1" t="s">
        <v>5</v>
      </c>
      <c r="J1" s="1" t="s">
        <v>16</v>
      </c>
      <c r="K1" s="1" t="s">
        <v>6</v>
      </c>
      <c r="L1" s="1" t="s">
        <v>7</v>
      </c>
      <c r="M1" s="1" t="s">
        <v>8</v>
      </c>
      <c r="N1" s="1" t="s">
        <v>14</v>
      </c>
      <c r="O1" s="1" t="s">
        <v>35</v>
      </c>
    </row>
    <row r="2" spans="1:15" ht="37.5" customHeight="1">
      <c r="A2" s="11" t="s">
        <v>50</v>
      </c>
      <c r="B2" s="14" t="s">
        <v>10</v>
      </c>
      <c r="C2" s="14" t="s">
        <v>18</v>
      </c>
      <c r="D2" s="14" t="s">
        <v>41</v>
      </c>
      <c r="E2" s="14" t="s">
        <v>19</v>
      </c>
      <c r="F2" s="11" t="s">
        <v>40</v>
      </c>
      <c r="G2" s="3">
        <v>165</v>
      </c>
      <c r="H2" s="3">
        <v>85</v>
      </c>
      <c r="I2" s="3">
        <v>115</v>
      </c>
      <c r="J2" s="3">
        <v>1</v>
      </c>
      <c r="K2" s="5">
        <v>1.61</v>
      </c>
      <c r="L2" s="6">
        <v>1680</v>
      </c>
      <c r="M2" s="2" t="s">
        <v>12</v>
      </c>
      <c r="N2" s="2" t="s">
        <v>37</v>
      </c>
      <c r="O2" s="2"/>
    </row>
    <row r="3" spans="1:15" ht="37.5" customHeight="1">
      <c r="A3" s="12"/>
      <c r="B3" s="14"/>
      <c r="C3" s="14"/>
      <c r="D3" s="14"/>
      <c r="E3" s="14"/>
      <c r="F3" s="12"/>
      <c r="G3" s="3">
        <v>95</v>
      </c>
      <c r="H3" s="3">
        <v>63</v>
      </c>
      <c r="I3" s="3">
        <v>80</v>
      </c>
      <c r="J3" s="3">
        <v>1</v>
      </c>
      <c r="K3" s="5">
        <v>0.48</v>
      </c>
      <c r="L3" s="3">
        <v>290</v>
      </c>
      <c r="M3" s="2" t="s">
        <v>12</v>
      </c>
      <c r="N3" s="2" t="s">
        <v>37</v>
      </c>
      <c r="O3" s="2"/>
    </row>
    <row r="4" spans="1:15" ht="29" customHeight="1">
      <c r="A4" s="12"/>
      <c r="B4" s="14"/>
      <c r="C4" s="14"/>
      <c r="D4" s="14"/>
      <c r="E4" s="14"/>
      <c r="F4" s="12"/>
      <c r="G4" s="3">
        <v>30</v>
      </c>
      <c r="H4" s="3">
        <v>30</v>
      </c>
      <c r="I4" s="3">
        <v>30</v>
      </c>
      <c r="J4" s="3">
        <v>1</v>
      </c>
      <c r="K4" s="5">
        <v>0.03</v>
      </c>
      <c r="L4" s="3">
        <v>7</v>
      </c>
      <c r="M4" s="2" t="s">
        <v>11</v>
      </c>
      <c r="N4" s="2" t="s">
        <v>38</v>
      </c>
      <c r="O4" s="2"/>
    </row>
    <row r="5" spans="1:15" ht="48" customHeight="1">
      <c r="A5" s="12"/>
      <c r="B5" s="14"/>
      <c r="C5" s="14"/>
      <c r="D5" s="14"/>
      <c r="E5" s="14"/>
      <c r="F5" s="12"/>
      <c r="G5" s="3">
        <v>140</v>
      </c>
      <c r="H5" s="3">
        <v>67</v>
      </c>
      <c r="I5" s="3">
        <v>77</v>
      </c>
      <c r="J5" s="3">
        <v>1</v>
      </c>
      <c r="K5" s="5">
        <v>0.72</v>
      </c>
      <c r="L5" s="3">
        <v>785</v>
      </c>
      <c r="M5" s="2" t="s">
        <v>11</v>
      </c>
      <c r="N5" s="2" t="s">
        <v>39</v>
      </c>
      <c r="O5" s="2"/>
    </row>
    <row r="6" spans="1:15" ht="49" customHeight="1">
      <c r="A6" s="12"/>
      <c r="B6" s="14"/>
      <c r="C6" s="14"/>
      <c r="D6" s="14"/>
      <c r="E6" s="14"/>
      <c r="F6" s="12"/>
      <c r="G6" s="3">
        <v>82</v>
      </c>
      <c r="H6" s="3">
        <v>62</v>
      </c>
      <c r="I6" s="3">
        <v>48</v>
      </c>
      <c r="J6" s="3">
        <v>1</v>
      </c>
      <c r="K6" s="5">
        <v>0.49</v>
      </c>
      <c r="L6" s="3">
        <v>230</v>
      </c>
      <c r="M6" s="2" t="s">
        <v>12</v>
      </c>
      <c r="N6" s="2" t="s">
        <v>37</v>
      </c>
      <c r="O6" s="2"/>
    </row>
    <row r="7" spans="1:15" ht="75.5" customHeight="1">
      <c r="A7" s="12"/>
      <c r="B7" s="2" t="s">
        <v>10</v>
      </c>
      <c r="C7" s="2" t="s">
        <v>18</v>
      </c>
      <c r="D7" s="2" t="s">
        <v>41</v>
      </c>
      <c r="E7" s="2" t="s">
        <v>20</v>
      </c>
      <c r="F7" s="2" t="s">
        <v>21</v>
      </c>
      <c r="G7" s="3">
        <v>48</v>
      </c>
      <c r="H7" s="3">
        <v>80</v>
      </c>
      <c r="I7" s="3">
        <v>110</v>
      </c>
      <c r="J7" s="3">
        <v>2</v>
      </c>
      <c r="K7" s="5">
        <v>0.84</v>
      </c>
      <c r="L7" s="3">
        <v>500</v>
      </c>
      <c r="M7" s="2" t="s">
        <v>12</v>
      </c>
      <c r="N7" s="2" t="s">
        <v>39</v>
      </c>
      <c r="O7" s="2"/>
    </row>
    <row r="8" spans="1:15" ht="55.5" customHeight="1">
      <c r="A8" s="12"/>
      <c r="B8" s="2" t="s">
        <v>10</v>
      </c>
      <c r="C8" s="2" t="s">
        <v>18</v>
      </c>
      <c r="D8" s="2" t="s">
        <v>41</v>
      </c>
      <c r="E8" s="2" t="s">
        <v>22</v>
      </c>
      <c r="F8" s="2" t="s">
        <v>23</v>
      </c>
      <c r="G8" s="3">
        <v>30</v>
      </c>
      <c r="H8" s="3">
        <v>35</v>
      </c>
      <c r="I8" s="3">
        <v>100</v>
      </c>
      <c r="J8" s="3">
        <v>1</v>
      </c>
      <c r="K8" s="5">
        <v>0.11</v>
      </c>
      <c r="L8" s="3">
        <v>310</v>
      </c>
      <c r="M8" s="2" t="s">
        <v>42</v>
      </c>
      <c r="N8" s="2" t="s">
        <v>39</v>
      </c>
      <c r="O8" s="2"/>
    </row>
    <row r="9" spans="1:15" ht="55.5" customHeight="1">
      <c r="A9" s="12"/>
      <c r="B9" s="11" t="s">
        <v>10</v>
      </c>
      <c r="C9" s="11" t="s">
        <v>18</v>
      </c>
      <c r="D9" s="2" t="s">
        <v>41</v>
      </c>
      <c r="E9" s="11" t="s">
        <v>48</v>
      </c>
      <c r="F9" s="11" t="s">
        <v>49</v>
      </c>
      <c r="G9" s="3">
        <v>165</v>
      </c>
      <c r="H9" s="3">
        <v>100</v>
      </c>
      <c r="I9" s="3">
        <v>50</v>
      </c>
      <c r="J9" s="3">
        <v>1</v>
      </c>
      <c r="K9" s="5">
        <f>1.65*1*0.5</f>
        <v>0.82499999999999996</v>
      </c>
      <c r="L9" s="3">
        <v>2500</v>
      </c>
      <c r="M9" s="2" t="s">
        <v>42</v>
      </c>
      <c r="N9" s="2" t="s">
        <v>39</v>
      </c>
      <c r="O9" s="8"/>
    </row>
    <row r="10" spans="1:15" ht="55.5" customHeight="1">
      <c r="A10" s="13"/>
      <c r="B10" s="13"/>
      <c r="C10" s="13"/>
      <c r="D10" s="2" t="s">
        <v>41</v>
      </c>
      <c r="E10" s="13"/>
      <c r="F10" s="13"/>
      <c r="G10" s="3">
        <v>140</v>
      </c>
      <c r="H10" s="3">
        <v>100</v>
      </c>
      <c r="I10" s="3">
        <v>50</v>
      </c>
      <c r="J10" s="3">
        <v>3</v>
      </c>
      <c r="K10" s="5">
        <f>1.4*1*0.5*3</f>
        <v>2.0999999999999996</v>
      </c>
      <c r="L10" s="3">
        <v>7925</v>
      </c>
      <c r="M10" s="2" t="s">
        <v>42</v>
      </c>
      <c r="N10" s="2" t="s">
        <v>39</v>
      </c>
      <c r="O10" s="8"/>
    </row>
    <row r="11" spans="1:15" ht="30" customHeight="1">
      <c r="A11" s="14" t="s">
        <v>51</v>
      </c>
      <c r="B11" s="14" t="s">
        <v>25</v>
      </c>
      <c r="C11" s="14" t="s">
        <v>47</v>
      </c>
      <c r="D11" s="2" t="s">
        <v>36</v>
      </c>
      <c r="E11" s="14" t="s">
        <v>26</v>
      </c>
      <c r="F11" s="11" t="s">
        <v>27</v>
      </c>
      <c r="G11" s="3">
        <v>53</v>
      </c>
      <c r="H11" s="3">
        <v>90</v>
      </c>
      <c r="I11" s="3">
        <v>54</v>
      </c>
      <c r="J11" s="3">
        <v>1</v>
      </c>
      <c r="K11" s="4">
        <f>0.53*0.9*0.54</f>
        <v>0.25758000000000003</v>
      </c>
      <c r="L11" s="3">
        <v>240</v>
      </c>
      <c r="M11" s="2" t="s">
        <v>11</v>
      </c>
      <c r="N11" s="2" t="s">
        <v>37</v>
      </c>
      <c r="O11" s="11"/>
    </row>
    <row r="12" spans="1:15" ht="30" customHeight="1">
      <c r="A12" s="14"/>
      <c r="B12" s="14"/>
      <c r="C12" s="14"/>
      <c r="D12" s="2" t="s">
        <v>41</v>
      </c>
      <c r="E12" s="14"/>
      <c r="F12" s="12"/>
      <c r="G12" s="3">
        <v>62</v>
      </c>
      <c r="H12" s="3">
        <v>90</v>
      </c>
      <c r="I12" s="3">
        <v>63</v>
      </c>
      <c r="J12" s="3">
        <v>1</v>
      </c>
      <c r="K12" s="4">
        <f>0.62*0.9*0.63</f>
        <v>0.35154000000000002</v>
      </c>
      <c r="L12" s="3">
        <v>257</v>
      </c>
      <c r="M12" s="2" t="s">
        <v>11</v>
      </c>
      <c r="N12" s="2" t="s">
        <v>37</v>
      </c>
      <c r="O12" s="12"/>
    </row>
    <row r="13" spans="1:15" ht="30" customHeight="1">
      <c r="A13" s="14"/>
      <c r="B13" s="14"/>
      <c r="C13" s="14"/>
      <c r="D13" s="2" t="s">
        <v>41</v>
      </c>
      <c r="E13" s="14"/>
      <c r="F13" s="12"/>
      <c r="G13" s="3">
        <v>130</v>
      </c>
      <c r="H13" s="3">
        <v>130</v>
      </c>
      <c r="I13" s="3">
        <v>130</v>
      </c>
      <c r="J13" s="3">
        <v>1</v>
      </c>
      <c r="K13" s="5">
        <f>1.3*1.3*1.3</f>
        <v>2.1970000000000005</v>
      </c>
      <c r="L13" s="6">
        <v>480</v>
      </c>
      <c r="M13" s="2" t="s">
        <v>11</v>
      </c>
      <c r="N13" s="2" t="s">
        <v>44</v>
      </c>
      <c r="O13" s="12"/>
    </row>
    <row r="14" spans="1:15" ht="30" customHeight="1">
      <c r="A14" s="14"/>
      <c r="B14" s="14"/>
      <c r="C14" s="14"/>
      <c r="D14" s="2" t="s">
        <v>41</v>
      </c>
      <c r="E14" s="14"/>
      <c r="F14" s="12"/>
      <c r="G14" s="3">
        <v>115</v>
      </c>
      <c r="H14" s="3">
        <v>115</v>
      </c>
      <c r="I14" s="3">
        <v>97</v>
      </c>
      <c r="J14" s="3">
        <v>1</v>
      </c>
      <c r="K14" s="5">
        <f>1.15*1.15*0.97</f>
        <v>1.2828249999999997</v>
      </c>
      <c r="L14" s="3">
        <v>330</v>
      </c>
      <c r="M14" s="2" t="s">
        <v>42</v>
      </c>
      <c r="N14" s="2" t="s">
        <v>45</v>
      </c>
      <c r="O14" s="12"/>
    </row>
    <row r="15" spans="1:15" ht="30" customHeight="1">
      <c r="A15" s="14"/>
      <c r="B15" s="14"/>
      <c r="C15" s="14"/>
      <c r="D15" s="2" t="s">
        <v>36</v>
      </c>
      <c r="E15" s="14"/>
      <c r="F15" s="12"/>
      <c r="G15" s="3">
        <v>73</v>
      </c>
      <c r="H15" s="3">
        <v>100</v>
      </c>
      <c r="I15" s="3">
        <v>73</v>
      </c>
      <c r="J15" s="3">
        <v>1</v>
      </c>
      <c r="K15" s="5">
        <f>0.73*0.73</f>
        <v>0.53289999999999993</v>
      </c>
      <c r="L15" s="3">
        <v>400</v>
      </c>
      <c r="M15" s="2" t="s">
        <v>42</v>
      </c>
      <c r="N15" s="2" t="s">
        <v>46</v>
      </c>
      <c r="O15" s="12"/>
    </row>
    <row r="16" spans="1:15" ht="30" customHeight="1">
      <c r="A16" s="14"/>
      <c r="B16" s="14"/>
      <c r="C16" s="14"/>
      <c r="D16" s="2" t="s">
        <v>36</v>
      </c>
      <c r="E16" s="14"/>
      <c r="F16" s="13"/>
      <c r="G16" s="3">
        <v>158</v>
      </c>
      <c r="H16" s="3">
        <v>65</v>
      </c>
      <c r="I16" s="3">
        <v>158</v>
      </c>
      <c r="J16" s="3">
        <v>2</v>
      </c>
      <c r="K16" s="5">
        <f>1.58*0.65*1.58*2</f>
        <v>3.2453200000000004</v>
      </c>
      <c r="L16" s="6">
        <f>2*1456</f>
        <v>2912</v>
      </c>
      <c r="M16" s="2" t="s">
        <v>42</v>
      </c>
      <c r="N16" s="2" t="s">
        <v>46</v>
      </c>
      <c r="O16" s="13"/>
    </row>
    <row r="17" spans="1:15" ht="15" customHeight="1">
      <c r="A17" s="11" t="s">
        <v>52</v>
      </c>
      <c r="B17" s="11" t="s">
        <v>25</v>
      </c>
      <c r="C17" s="11" t="s">
        <v>28</v>
      </c>
      <c r="D17" s="14" t="s">
        <v>36</v>
      </c>
      <c r="E17" s="14" t="s">
        <v>29</v>
      </c>
      <c r="F17" s="11" t="s">
        <v>30</v>
      </c>
      <c r="G17" s="3">
        <v>47</v>
      </c>
      <c r="H17" s="3">
        <v>47</v>
      </c>
      <c r="I17" s="3">
        <v>57</v>
      </c>
      <c r="J17" s="3">
        <v>1</v>
      </c>
      <c r="K17" s="5">
        <v>0.13</v>
      </c>
      <c r="L17" s="4">
        <v>18.3</v>
      </c>
      <c r="M17" s="2" t="s">
        <v>17</v>
      </c>
      <c r="N17" s="15"/>
      <c r="O17" s="16"/>
    </row>
    <row r="18" spans="1:15" ht="15" customHeight="1">
      <c r="A18" s="12"/>
      <c r="B18" s="12"/>
      <c r="C18" s="12"/>
      <c r="D18" s="14"/>
      <c r="E18" s="14"/>
      <c r="F18" s="12"/>
      <c r="G18" s="3">
        <v>47</v>
      </c>
      <c r="H18" s="3">
        <v>47</v>
      </c>
      <c r="I18" s="3">
        <v>37</v>
      </c>
      <c r="J18" s="3">
        <v>1</v>
      </c>
      <c r="K18" s="5">
        <v>0.08</v>
      </c>
      <c r="L18" s="4">
        <v>16.2</v>
      </c>
      <c r="M18" s="2" t="s">
        <v>17</v>
      </c>
      <c r="N18" s="15"/>
      <c r="O18" s="17"/>
    </row>
    <row r="19" spans="1:15" ht="15" customHeight="1">
      <c r="A19" s="12"/>
      <c r="B19" s="12"/>
      <c r="C19" s="12"/>
      <c r="D19" s="14"/>
      <c r="E19" s="14"/>
      <c r="F19" s="12"/>
      <c r="G19" s="3">
        <v>50</v>
      </c>
      <c r="H19" s="3">
        <v>50</v>
      </c>
      <c r="I19" s="3">
        <v>18</v>
      </c>
      <c r="J19" s="3">
        <v>4</v>
      </c>
      <c r="K19" s="5">
        <v>0.18</v>
      </c>
      <c r="L19" s="3">
        <v>36</v>
      </c>
      <c r="M19" s="2" t="s">
        <v>17</v>
      </c>
      <c r="N19" s="15"/>
      <c r="O19" s="17"/>
    </row>
    <row r="20" spans="1:15" ht="15" customHeight="1">
      <c r="A20" s="12"/>
      <c r="B20" s="12"/>
      <c r="C20" s="12"/>
      <c r="D20" s="14"/>
      <c r="E20" s="14"/>
      <c r="F20" s="13"/>
      <c r="G20" s="3">
        <v>59</v>
      </c>
      <c r="H20" s="3">
        <v>59</v>
      </c>
      <c r="I20" s="3">
        <v>20</v>
      </c>
      <c r="J20" s="3">
        <v>8</v>
      </c>
      <c r="K20" s="5">
        <v>0.56000000000000005</v>
      </c>
      <c r="L20" s="3">
        <v>88</v>
      </c>
      <c r="M20" s="2" t="s">
        <v>17</v>
      </c>
      <c r="N20" s="15"/>
      <c r="O20" s="17"/>
    </row>
    <row r="21" spans="1:15" ht="15" customHeight="1">
      <c r="A21" s="12"/>
      <c r="B21" s="12"/>
      <c r="C21" s="12"/>
      <c r="D21" s="14" t="s">
        <v>41</v>
      </c>
      <c r="E21" s="14" t="s">
        <v>31</v>
      </c>
      <c r="F21" s="11" t="s">
        <v>32</v>
      </c>
      <c r="G21" s="3">
        <v>70</v>
      </c>
      <c r="H21" s="3">
        <v>50</v>
      </c>
      <c r="I21" s="3">
        <v>50</v>
      </c>
      <c r="J21" s="3">
        <v>1</v>
      </c>
      <c r="K21" s="5">
        <v>0.18</v>
      </c>
      <c r="L21" s="4">
        <v>16.5</v>
      </c>
      <c r="M21" s="2" t="s">
        <v>17</v>
      </c>
      <c r="N21" s="15"/>
      <c r="O21" s="17"/>
    </row>
    <row r="22" spans="1:15" ht="15" customHeight="1">
      <c r="A22" s="12"/>
      <c r="B22" s="12"/>
      <c r="C22" s="12"/>
      <c r="D22" s="14"/>
      <c r="E22" s="14"/>
      <c r="F22" s="12"/>
      <c r="G22" s="3">
        <v>70</v>
      </c>
      <c r="H22" s="3">
        <v>46</v>
      </c>
      <c r="I22" s="3">
        <v>51</v>
      </c>
      <c r="J22" s="3">
        <v>1</v>
      </c>
      <c r="K22" s="5">
        <v>0.16</v>
      </c>
      <c r="L22" s="3">
        <v>15</v>
      </c>
      <c r="M22" s="2" t="s">
        <v>17</v>
      </c>
      <c r="N22" s="15"/>
      <c r="O22" s="17"/>
    </row>
    <row r="23" spans="1:15" ht="15" customHeight="1">
      <c r="A23" s="12"/>
      <c r="B23" s="12"/>
      <c r="C23" s="12"/>
      <c r="D23" s="14"/>
      <c r="E23" s="14"/>
      <c r="F23" s="12"/>
      <c r="G23" s="3">
        <v>70</v>
      </c>
      <c r="H23" s="3">
        <v>52</v>
      </c>
      <c r="I23" s="3">
        <v>48</v>
      </c>
      <c r="J23" s="3">
        <v>2</v>
      </c>
      <c r="K23" s="5">
        <v>0.35</v>
      </c>
      <c r="L23" s="3">
        <v>35</v>
      </c>
      <c r="M23" s="2" t="s">
        <v>17</v>
      </c>
      <c r="N23" s="15"/>
      <c r="O23" s="17"/>
    </row>
    <row r="24" spans="1:15" ht="15" customHeight="1">
      <c r="A24" s="12"/>
      <c r="B24" s="12"/>
      <c r="C24" s="12"/>
      <c r="D24" s="14"/>
      <c r="E24" s="14"/>
      <c r="F24" s="12"/>
      <c r="G24" s="3">
        <v>70</v>
      </c>
      <c r="H24" s="3">
        <v>50</v>
      </c>
      <c r="I24" s="3">
        <v>50</v>
      </c>
      <c r="J24" s="3">
        <v>2</v>
      </c>
      <c r="K24" s="5">
        <v>0.35</v>
      </c>
      <c r="L24" s="3">
        <v>41</v>
      </c>
      <c r="M24" s="2" t="s">
        <v>17</v>
      </c>
      <c r="N24" s="15"/>
      <c r="O24" s="17"/>
    </row>
    <row r="25" spans="1:15" ht="15" customHeight="1">
      <c r="A25" s="12"/>
      <c r="B25" s="12"/>
      <c r="C25" s="12"/>
      <c r="D25" s="14"/>
      <c r="E25" s="14"/>
      <c r="F25" s="12"/>
      <c r="G25" s="3">
        <v>70</v>
      </c>
      <c r="H25" s="3">
        <v>50</v>
      </c>
      <c r="I25" s="3">
        <v>50</v>
      </c>
      <c r="J25" s="3">
        <v>1</v>
      </c>
      <c r="K25" s="5">
        <v>0.18</v>
      </c>
      <c r="L25" s="4">
        <v>21.5</v>
      </c>
      <c r="M25" s="2" t="s">
        <v>17</v>
      </c>
      <c r="N25" s="15"/>
      <c r="O25" s="17"/>
    </row>
    <row r="26" spans="1:15" ht="15" customHeight="1">
      <c r="A26" s="12"/>
      <c r="B26" s="12"/>
      <c r="C26" s="12"/>
      <c r="D26" s="14"/>
      <c r="E26" s="14"/>
      <c r="F26" s="12"/>
      <c r="G26" s="3">
        <v>103</v>
      </c>
      <c r="H26" s="3">
        <v>33</v>
      </c>
      <c r="I26" s="3">
        <v>57</v>
      </c>
      <c r="J26" s="3">
        <v>2</v>
      </c>
      <c r="K26" s="5">
        <v>0.39</v>
      </c>
      <c r="L26" s="3">
        <v>48</v>
      </c>
      <c r="M26" s="2" t="s">
        <v>17</v>
      </c>
      <c r="N26" s="15"/>
      <c r="O26" s="17"/>
    </row>
    <row r="27" spans="1:15" ht="15" customHeight="1">
      <c r="A27" s="12"/>
      <c r="B27" s="12"/>
      <c r="C27" s="12"/>
      <c r="D27" s="14"/>
      <c r="E27" s="14"/>
      <c r="F27" s="12"/>
      <c r="G27" s="3">
        <v>103</v>
      </c>
      <c r="H27" s="3">
        <v>33</v>
      </c>
      <c r="I27" s="3">
        <v>57</v>
      </c>
      <c r="J27" s="3">
        <v>1</v>
      </c>
      <c r="K27" s="5">
        <v>0.19</v>
      </c>
      <c r="L27" s="3">
        <v>21</v>
      </c>
      <c r="M27" s="2" t="s">
        <v>17</v>
      </c>
      <c r="N27" s="15"/>
      <c r="O27" s="17"/>
    </row>
    <row r="28" spans="1:15" ht="15" customHeight="1">
      <c r="A28" s="12"/>
      <c r="B28" s="12"/>
      <c r="C28" s="12"/>
      <c r="D28" s="14"/>
      <c r="E28" s="14"/>
      <c r="F28" s="12"/>
      <c r="G28" s="3">
        <v>103</v>
      </c>
      <c r="H28" s="3">
        <v>33</v>
      </c>
      <c r="I28" s="3">
        <v>57</v>
      </c>
      <c r="J28" s="3">
        <v>2</v>
      </c>
      <c r="K28" s="5">
        <v>0.39</v>
      </c>
      <c r="L28" s="3">
        <v>51</v>
      </c>
      <c r="M28" s="2" t="s">
        <v>17</v>
      </c>
      <c r="N28" s="15"/>
      <c r="O28" s="17"/>
    </row>
    <row r="29" spans="1:15" ht="15" customHeight="1">
      <c r="A29" s="13"/>
      <c r="B29" s="13"/>
      <c r="C29" s="13"/>
      <c r="D29" s="14"/>
      <c r="E29" s="14"/>
      <c r="F29" s="13"/>
      <c r="G29" s="3">
        <v>103</v>
      </c>
      <c r="H29" s="3">
        <v>33</v>
      </c>
      <c r="I29" s="3">
        <v>57</v>
      </c>
      <c r="J29" s="3">
        <v>1</v>
      </c>
      <c r="K29" s="5">
        <v>0.19</v>
      </c>
      <c r="L29" s="3">
        <v>25</v>
      </c>
      <c r="M29" s="2" t="s">
        <v>17</v>
      </c>
      <c r="N29" s="15"/>
      <c r="O29" s="18"/>
    </row>
    <row r="30" spans="1:15" ht="118.5" customHeight="1">
      <c r="A30" s="2" t="s">
        <v>53</v>
      </c>
      <c r="B30" s="2" t="s">
        <v>24</v>
      </c>
      <c r="C30" s="2" t="s">
        <v>33</v>
      </c>
      <c r="D30" s="2" t="s">
        <v>41</v>
      </c>
      <c r="E30" s="2" t="s">
        <v>34</v>
      </c>
      <c r="F30" s="2" t="s">
        <v>43</v>
      </c>
      <c r="G30" s="3">
        <v>116</v>
      </c>
      <c r="H30" s="3">
        <v>116</v>
      </c>
      <c r="I30" s="3">
        <v>147</v>
      </c>
      <c r="J30" s="3">
        <v>4</v>
      </c>
      <c r="K30" s="5">
        <v>7.91</v>
      </c>
      <c r="L30" s="6">
        <v>5650</v>
      </c>
      <c r="M30" s="2" t="s">
        <v>42</v>
      </c>
      <c r="N30" s="2" t="s">
        <v>39</v>
      </c>
      <c r="O30" s="2"/>
    </row>
    <row r="31" spans="1:15" ht="42.5" customHeight="1">
      <c r="A31" s="2" t="s">
        <v>54</v>
      </c>
      <c r="B31" s="2" t="s">
        <v>25</v>
      </c>
      <c r="C31" s="2" t="s">
        <v>55</v>
      </c>
      <c r="D31" s="2" t="s">
        <v>41</v>
      </c>
      <c r="E31" s="2" t="s">
        <v>56</v>
      </c>
      <c r="F31" s="2" t="s">
        <v>57</v>
      </c>
      <c r="G31" s="3">
        <v>75</v>
      </c>
      <c r="H31" s="3">
        <v>50</v>
      </c>
      <c r="I31" s="3">
        <v>64</v>
      </c>
      <c r="J31" s="3">
        <v>1</v>
      </c>
      <c r="K31" s="5">
        <f>0.75*0.5*0.64</f>
        <v>0.24</v>
      </c>
      <c r="L31" s="6">
        <v>59</v>
      </c>
      <c r="M31" s="2" t="s">
        <v>11</v>
      </c>
      <c r="N31" s="2" t="s">
        <v>38</v>
      </c>
      <c r="O31" s="2"/>
    </row>
    <row r="33" spans="11:12">
      <c r="K33" s="9">
        <f>SUM(K2:K32)</f>
        <v>26.552165000000002</v>
      </c>
      <c r="L33" s="10">
        <f>SUM(L2:L32)</f>
        <v>24987.5</v>
      </c>
    </row>
  </sheetData>
  <mergeCells count="28">
    <mergeCell ref="O17:O29"/>
    <mergeCell ref="N17:N20"/>
    <mergeCell ref="E17:E20"/>
    <mergeCell ref="D21:D29"/>
    <mergeCell ref="F21:F29"/>
    <mergeCell ref="N21:N29"/>
    <mergeCell ref="E21:E29"/>
    <mergeCell ref="D17:D20"/>
    <mergeCell ref="F17:F20"/>
    <mergeCell ref="A11:A16"/>
    <mergeCell ref="B11:B16"/>
    <mergeCell ref="C11:C16"/>
    <mergeCell ref="F11:F16"/>
    <mergeCell ref="E11:E16"/>
    <mergeCell ref="A17:A29"/>
    <mergeCell ref="C17:C29"/>
    <mergeCell ref="B17:B29"/>
    <mergeCell ref="A2:A10"/>
    <mergeCell ref="O11:O16"/>
    <mergeCell ref="B2:B6"/>
    <mergeCell ref="C2:C6"/>
    <mergeCell ref="D2:D6"/>
    <mergeCell ref="F2:F6"/>
    <mergeCell ref="E2:E6"/>
    <mergeCell ref="E9:E10"/>
    <mergeCell ref="F9:F10"/>
    <mergeCell ref="C9:C10"/>
    <mergeCell ref="B9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2026-06-26T11:15:20Z</dcterms:modified>
</cp:coreProperties>
</file>