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8D2BA2E3-A7D9-43C9-A673-4066628F1291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N1_1 კრებსითი სატენდერო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usd2">[1]Sayfa1!$B$7</definedName>
    <definedName name="_1">[2]!Table1[[#All],[1. მაღალი ძაბვა (6-10 კვ)]]</definedName>
    <definedName name="_1pi1_">#REF!</definedName>
    <definedName name="_2">[2]!Table2[[#All],[2. საშუალო ძაბვა (0,4-1 კვ)]]</definedName>
    <definedName name="_3">[2]!Table3[[#All],[3. სუსტი დენები]]</definedName>
    <definedName name="_4">[2]!Table4[[#All],[4. სხვა]]</definedName>
    <definedName name="_ccr1" hidden="1">{#N/A,#N/A,TRUE,"Cover";#N/A,#N/A,TRUE,"Conts";#N/A,#N/A,TRUE,"VOS";#N/A,#N/A,TRUE,"Warrington";#N/A,#N/A,TRUE,"Widnes"}</definedName>
    <definedName name="_xlnm._FilterDatabase" localSheetId="0" hidden="1">'N1_1 კრებსითი სატენდერო'!$A$6:$I$113</definedName>
    <definedName name="_xlnm._FilterDatabase" hidden="1">#REF!</definedName>
    <definedName name="_MLZ1">#REF!</definedName>
    <definedName name="_MLZ2">#REF!</definedName>
    <definedName name="_MLZ3">#REF!</definedName>
    <definedName name="_usd2">[1]Sayfa1!$B$7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[3]database!$B$4:$J$6188</definedName>
    <definedName name="dataa">[3]database!$B$4:$B$6188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[4]KADIKES2!#REF!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[4]KADIKES2!#REF!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[5]kur!$C$1</definedName>
    <definedName name="euro2">[1]Sayfa1!$C$7</definedName>
    <definedName name="Excel_BuiltIn_Print_Titles_5">#REF!</definedName>
    <definedName name="Excel_BuiltIn_Print_Titles_5_2">#REF!</definedName>
    <definedName name="Excel_BuiltIn_Print_Titles_5_5">'[6]ZAYIF AKIM-WEAK CURRENT'!#REF!</definedName>
    <definedName name="EXCLUSIONS" hidden="1">[7]Cover!#REF!</definedName>
    <definedName name="EXTRON">#REF!</definedName>
    <definedName name="EXTRONm">#REF!</definedName>
    <definedName name="F" hidden="1">[7]Cover!#REF!</definedName>
    <definedName name="fdsfgs">'[8]ZAYIF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[7]Cover!#REF!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[4]KADIKES2!#REF!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[9]ANALIZ!$D$281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[4]KADIKES2!#REF!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'[8]ZAYIF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_xlnm.Print_Area" localSheetId="0">'N1_1 კრებსითი სატენდერო'!$A$1:$F$114</definedName>
    <definedName name="_xlnm.Print_Titles" localSheetId="0">'N1_1 კრებსითი სატენდერო'!$6:$6</definedName>
    <definedName name="Project_Description">'[10]NPV_IRR Calc'!$L$5:$U$10</definedName>
    <definedName name="Project_Title">'[10]NPV_IRR Calc'!$L$3:$U$3</definedName>
    <definedName name="QSC">#REF!</definedName>
    <definedName name="QSCm">#REF!</definedName>
    <definedName name="RACKCASE">#REF!</definedName>
    <definedName name="RACKCASEm">#REF!</definedName>
    <definedName name="rate">'[10]IDC Calc'!$Q$24</definedName>
    <definedName name="RCF">#REF!</definedName>
    <definedName name="RCFm">#REF!</definedName>
    <definedName name="rcs">#REF!</definedName>
    <definedName name="referans">[3]referans!$A$2:$A$416</definedName>
    <definedName name="referans1">[3]referans!$A$2:$B$416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[11]ANALIZ!$D$280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[12]KUR!$F$1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rm">'[10]IDC Calc'!$C$16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'[8]ZAYIF AKIM KESFI'!#REF!</definedName>
    <definedName name="tttt">[4]KADIKES2!#REF!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[5]kur!$B$1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" i="14" l="1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8" i="14"/>
  <c r="H103" i="14" l="1"/>
  <c r="H104" i="14" s="1"/>
  <c r="H105" i="14" s="1"/>
  <c r="H106" i="14" s="1"/>
  <c r="F27" i="14" l="1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A9" i="14"/>
  <c r="A10" i="14" s="1"/>
  <c r="A11" i="14" s="1"/>
  <c r="A12" i="14" s="1"/>
  <c r="A13" i="14" s="1"/>
  <c r="A18" i="14" s="1"/>
  <c r="A20" i="14" s="1"/>
  <c r="A24" i="14" s="1"/>
  <c r="A27" i="14" s="1"/>
  <c r="F8" i="14"/>
  <c r="F102" i="14" l="1"/>
  <c r="F103" i="14" s="1"/>
  <c r="F104" i="14" s="1"/>
  <c r="F105" i="14" s="1"/>
  <c r="F106" i="14" s="1"/>
</calcChain>
</file>

<file path=xl/sharedStrings.xml><?xml version="1.0" encoding="utf-8"?>
<sst xmlns="http://schemas.openxmlformats.org/spreadsheetml/2006/main" count="336" uniqueCount="150">
  <si>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</si>
  <si>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</si>
  <si>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</si>
  <si>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</si>
  <si>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</si>
  <si>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</si>
  <si>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</si>
  <si>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</si>
  <si>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</si>
  <si>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</si>
  <si>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</si>
  <si>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</si>
  <si>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</si>
  <si>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</si>
  <si>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</si>
  <si>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</si>
  <si>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</si>
  <si>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gwp</t>
  </si>
  <si>
    <t>შედგენილია საბაზისო ნორმებით, მიმდინარე ფასებში 2025 წლის IV კვარტლის დონეზე</t>
  </si>
  <si>
    <t>მარნეულის I აწევის სატუმბო სადგურში №1, №2 ტუმბო-აგრეგატის დემონტაჟი-მოწყობა</t>
  </si>
  <si>
    <t>არსებული რკინაბეტონის (ბეტონი B22.5) საძირკვლის დემონტაჟი</t>
  </si>
  <si>
    <t>6.1</t>
  </si>
  <si>
    <t>6.2</t>
  </si>
  <si>
    <t>ფოლადის ფურცელი -16x150x150</t>
  </si>
  <si>
    <t>6.3</t>
  </si>
  <si>
    <t>6.4</t>
  </si>
  <si>
    <t>7-1</t>
  </si>
  <si>
    <t>ბეტონი B-7.5</t>
  </si>
  <si>
    <t>მ3</t>
  </si>
  <si>
    <t>8.1</t>
  </si>
  <si>
    <t>8.2</t>
  </si>
  <si>
    <t>8.3</t>
  </si>
  <si>
    <t>9.1</t>
  </si>
  <si>
    <t>9.2</t>
  </si>
  <si>
    <t>ტექნოლოგიური სამუშაოები</t>
  </si>
  <si>
    <t>ადგ,</t>
  </si>
  <si>
    <t>კომპ.</t>
  </si>
  <si>
    <t>17-1</t>
  </si>
  <si>
    <t>ელექტროენერგიის ხარჯი აგრეგატის გამოცდისათვის</t>
  </si>
  <si>
    <t>კვტ.სთ.</t>
  </si>
  <si>
    <t>19-1</t>
  </si>
  <si>
    <t>20-1</t>
  </si>
  <si>
    <t>21-1</t>
  </si>
  <si>
    <t>22-1</t>
  </si>
  <si>
    <t>ვანტუზის d=80 მმ PN25 მონტაჟი</t>
  </si>
  <si>
    <t>23-1</t>
  </si>
  <si>
    <t>ვანტუზის d=80 მმ PN25</t>
  </si>
  <si>
    <t>24-1</t>
  </si>
  <si>
    <t>26-1</t>
  </si>
  <si>
    <t>27-1</t>
  </si>
  <si>
    <t>28-1</t>
  </si>
  <si>
    <t>29-1</t>
  </si>
  <si>
    <t>30-1</t>
  </si>
  <si>
    <t>კგ</t>
  </si>
  <si>
    <t>33-1</t>
  </si>
  <si>
    <t>34-1</t>
  </si>
  <si>
    <t>35-1</t>
  </si>
  <si>
    <t>38-1</t>
  </si>
  <si>
    <t>41-1</t>
  </si>
  <si>
    <t>44-1</t>
  </si>
  <si>
    <t>47-1</t>
  </si>
  <si>
    <t>48-1</t>
  </si>
  <si>
    <t>მ2</t>
  </si>
  <si>
    <r>
      <t>მ</t>
    </r>
    <r>
      <rPr>
        <b/>
        <vertAlign val="superscript"/>
        <sz val="10"/>
        <rFont val="Segoe UI"/>
        <family val="2"/>
      </rPr>
      <t>3</t>
    </r>
  </si>
  <si>
    <t>ბეტონის საყრდენის და არსებული ტუმბო-აგრეგატის რკინაბეტონის საძირკვლის (ბალიშების) დემონტაჟი-მონტაჟი.</t>
  </si>
  <si>
    <t>არსებული D=500 მმ მილის ბეტონის ბალიშის დემონტაჟი 800X400 მმ H-1.10 მ (2 ადგ.)</t>
  </si>
  <si>
    <t>არსებული სატუმბოს შენობის 0.50 მ კედელში ღიობის მოწყობა</t>
  </si>
  <si>
    <t>სამშენებლო ნაგვის შენობიდან გამოტანა ხელით 20 მ-ზე დატვირთვა ავტოთვითმცვლელზე და გატანა 15 კმ-ზე</t>
  </si>
  <si>
    <t>ჩობალის გარშემო ქვიშა-ცემენტის ხსნარით მ-25 კედლის შელესვა</t>
  </si>
  <si>
    <t>ჩასატანებელი დეტალების მოწყობა არმატურა 28 В500B ფოლადის ფურცელი -16x150x150მ მმ</t>
  </si>
  <si>
    <t>არმატურა 28 В500B</t>
  </si>
  <si>
    <t>ფოლადის შველერი №20</t>
  </si>
  <si>
    <t>ჭანჭიკი და საყელური M25</t>
  </si>
  <si>
    <t>საძირკვლის ქვეშ ბეტონის მომზადება ბეტონი B-7.5</t>
  </si>
  <si>
    <t>ტუმბოს რკ/ბეტონის მონოლითური ბალიშის მოწყობა, ბეტონის მარკა B-25, მ-350 (2 ცალი)</t>
  </si>
  <si>
    <t>ბეტონი B 25, მ-350</t>
  </si>
  <si>
    <t>არმატურა 12 В500B</t>
  </si>
  <si>
    <t>არმატურა 8 В500в</t>
  </si>
  <si>
    <t>საპროექტო d-500 მმ მილისთვის ბეტონის საყრდენის მოწყობა ბეტონის მარკა B-25, მ-350 (2 ცალი)</t>
  </si>
  <si>
    <t>ურდულისთვის ბეტონის საყრდენის მოწყობა 200X200 მმ h=0.25 მ ბეტონის მარკა B-22.5 (M-300) (2 ცალი)</t>
  </si>
  <si>
    <t>ფოლადის D=530 მმ მილის ჩაჭრა</t>
  </si>
  <si>
    <t>ფოლადის D=250 მმ მილის ჩაჭრა</t>
  </si>
  <si>
    <t>ფოლადის D=500 მმ მუხლის დემონტაჟი (4 ცალი) (დასაწყობება ტერიტორიაზე)</t>
  </si>
  <si>
    <t>ფოლადის D=250 მმ მუხლის დემონტაჟი (3 ცალი) (დასაწყობება ტერიტორიაზე)</t>
  </si>
  <si>
    <t>ფოლადის D=300 მმ მუხლის დემონტაჟი (1 ცალი) (დასაწყობება ტერიტორიაზე)</t>
  </si>
  <si>
    <t>ფოლადის D=500 მმ მილის დემონტაჟი (დასაწყობება ტერიტორიაზე)</t>
  </si>
  <si>
    <t>ფოლადის D=300 მმ მილის დემონტაჟი (დასაწყობება ტერიტორიაზე)</t>
  </si>
  <si>
    <t>ფოლადის D=250 მმ მილის დემონტაჟი (დასაწყობება ტერიტორიაზე)</t>
  </si>
  <si>
    <t>თუჯის d=500 მმ ურდულის დემონტაჟი (დასაწყობება ტერიტორიაზე)</t>
  </si>
  <si>
    <t>თუჯის d=300 მმ ურდულის დემონტაჟი (დასაწყობება ტერიტორიაზე)</t>
  </si>
  <si>
    <t>თუჯის d=50 მმ ურდულის დემონტაჟი (დასაწყობება ტერიტორიაზე)</t>
  </si>
  <si>
    <t>თუჯის d=300 უკუსარქველის დემონტაჟი (დასაწყობება ტერიტორიაზე)</t>
  </si>
  <si>
    <t>ვანტუზის d=50 მმ დემონტაჟი (დასაწყობება ტერიტორიაზე)</t>
  </si>
  <si>
    <t>არსებული d=600 მმ L-0.60 მ-ს მილის (ჩობალის) დემონტაჟი (2 ცალი) (დასაწყობება ტერიტორიაზე)</t>
  </si>
  <si>
    <t>არსებული ჰორიზონტალური ტუმბო-აგრეგატის დემონტაჟი-(დასაწყობება ტერიტორიაზე)</t>
  </si>
  <si>
    <t xml:space="preserve">ტუმბო-აგრეგატის წარმადობით Q=250 მ³/სთ, H=160 მ; მოწყობა 
</t>
  </si>
  <si>
    <t>ტუმბო-აგრეგატის წარმადობით Q=250 მ³/სთ, H=160 მ; (ტუმბო საწყობშია)</t>
  </si>
  <si>
    <t>თუჯის d=500 მმ PN10 ურდულის მონტაჟი</t>
  </si>
  <si>
    <t>თუჯის d=500 მმ PN10 ურდული</t>
  </si>
  <si>
    <t>თუჯის D=300 მმ PN25 ურდულის მონტაჟი</t>
  </si>
  <si>
    <t>თუჯის d=300 მმ PN25 ურდული</t>
  </si>
  <si>
    <t>თუჯის d=80 მმ PN25 ურდულის მონტაჟი</t>
  </si>
  <si>
    <t>თუჯის d=80 მმ PN25 ურდული</t>
  </si>
  <si>
    <t>თუჯის d=300მმ PN25 უკუსარქველის მონტაჟი</t>
  </si>
  <si>
    <t>თუჯის d=300მმ PN25 უკუსარქველი</t>
  </si>
  <si>
    <t>კომპენსატორის d=200 მმ PN25 მოწყობა</t>
  </si>
  <si>
    <t>კომპენსატორი d=200 მმ PN25</t>
  </si>
  <si>
    <t>ფოლადის მილყელის შეძენა და მოწყობა d=89/4 მმ L=0.2 მ (2 ცალი)</t>
  </si>
  <si>
    <t>ფოლადის მილტუჩის მოწყობა d=80 მმ</t>
  </si>
  <si>
    <t>ფოლადის მილტუჩი d=80 მმ</t>
  </si>
  <si>
    <t>ფოლადის მილტუჩის მოწყობა d=500 მმ PN10</t>
  </si>
  <si>
    <t>ფოლადის მილტუჩი d=500 მმ PN10</t>
  </si>
  <si>
    <t>ფოლადის მილტუჩის მოწყობა d=200 მმ PN10</t>
  </si>
  <si>
    <t>ფოლადის მილტუჩი d=200 მმ PN10</t>
  </si>
  <si>
    <t>ფოლადის მილტუჩის მოწყობა d=200 მმ PN25</t>
  </si>
  <si>
    <t>ფოლადის მილტუჩი d=200 მმ PN25</t>
  </si>
  <si>
    <t>ფოლადის მილტუჩის მოწყობა d=300 მმ PN25</t>
  </si>
  <si>
    <t>ფოლადის მილტუჩი d=300 მმ PN25</t>
  </si>
  <si>
    <t>ჩობალის d=426 მმ (2 ცალი) შეძენა და მოწყობა</t>
  </si>
  <si>
    <t>გაზინთული (გაპოხილი) თოკი ჩობალებისათვის (15.0 მ)</t>
  </si>
  <si>
    <t>ფოლადის d=325/8 მმ 90° PN10 მუხლის მოწყობა (4 ცალი)</t>
  </si>
  <si>
    <t>ფოლადის d=325/8 მმ 90° PN10 მუხლი</t>
  </si>
  <si>
    <t>ფოლადის მუხლის 90° d=219/5.5 მმ PN25 მონტაჟი (2 ცალი)</t>
  </si>
  <si>
    <t>ფოლადის მუხლის 90° d=219/5.5 მმ PN25</t>
  </si>
  <si>
    <t>ფოლადის სპირალური მილის d=500 (530/8) მმ PN10 მოწყობა; ქარხნული შიდა იზოლაციით</t>
  </si>
  <si>
    <t>ფოლადის სპირალური მილი d=500 (530/8) მმ PN10</t>
  </si>
  <si>
    <t>ფოლადის d=530X8 მმ ქარხნული იზოლაციით მილის ჰიდრავლიკური გამოცდა</t>
  </si>
  <si>
    <t>ფოლადის მილის გარეცხვა ქლორიანი წყლით d=530X8მმ</t>
  </si>
  <si>
    <t>ფოლადის სწორი ერთ ნაკერიანი d=300 (325/6) მმ PN10 მილის (შიდა ქარხნული იზოლაციით) მონტაჟი</t>
  </si>
  <si>
    <t>ფოლადის სწორი ერთ ნაკერიანი d=300 (325/6) მმ PN10 მილი (შიდა ქარხნული იზოლაციით)</t>
  </si>
  <si>
    <t>ფოლადის სპირალური d=300 (325/6) მმ PN10 მილის (შიდა ქარხნული იზოლაციით) ჰიდრავლიკური გამოცდა</t>
  </si>
  <si>
    <t>ფოლადის სპირალური d=300 (325/6) მმ PN10 მილის (შიდა ქარხნული იზოლაციით) გარეცხვა ქლორიანი წყლით</t>
  </si>
  <si>
    <t>ორი ერთ ნაკერიანი ფოლადის მილის d=200 (219/6) მმ PN25 მოწყობა ქარხნული შიდა იზოლაციით</t>
  </si>
  <si>
    <t>ორი ერთ ნაკერიანი ფოლადის მილის d=200 (219/6) მმ PN25</t>
  </si>
  <si>
    <t>ორი ერთ ნაკერიანი ფოლადის მილის d=200 (219/6) მმ PN25 ჰიდრავლიკური გამოცდა</t>
  </si>
  <si>
    <t>ორი ერთ ნაკერიანი ფოლადის მილის d=200 (219/6) მმ PN25 გარეცხვა ქლორიანი წყლით</t>
  </si>
  <si>
    <t>ფოლადის სწორი ერთ ნაკერიანი d=300 (325/8) მმ PN25 მილის (შიდა ქარხნული იზოლაციით) მონტაჟი</t>
  </si>
  <si>
    <t>ფოლადის სწორი ერთ ნაკერიანი d=300 (325/8) მმ PN25 მილი (შიდა ქარხნული იზოლაციით)</t>
  </si>
  <si>
    <t>ფოლადის სპირალური d=300 (325/8) მმ PN25მილის (შიდა ქარხნული იზოლაციით) ჰიდრავლიკური გამოცდა</t>
  </si>
  <si>
    <t>ფოლადის სპირალური d=300 (325/8) მმ PN25 მილის (შიდა ქარხნული იზოლაციით) გარეცხვა ქლორიანი წყლით</t>
  </si>
  <si>
    <t>ფოლადის გადამყვანი D=500X300 მმ მოწყობა (2 ცალი)</t>
  </si>
  <si>
    <t>ფოლადის გადამყვანი D=500X300 მმ</t>
  </si>
  <si>
    <t>ფოლადის გადამყვანის D=200X300 მმ მონტაჟი (2 ცალი)</t>
  </si>
  <si>
    <t>ფოლადის გადამყვანის D=200X300 მმ</t>
  </si>
  <si>
    <t>უჟანგავი ლითონის ქანჩი ჭანჭიკით M24 მმ</t>
  </si>
  <si>
    <t>უჟანგავი ლითონის ქანჩი ჭანჭიკით M20 მმ</t>
  </si>
  <si>
    <t>უჟანგავი ლითონის ქანჩი ჭანჭიკით M16 მმ</t>
  </si>
  <si>
    <t>ლითონის ელემენტების დაგრუნტვა ანტიკოროზიული გრუნტით "პრაიმერი"</t>
  </si>
  <si>
    <t>ლითონის ელემენტების შეღებვა ანტიკოროზიული ბოთლის ფერი ზეთოვანი საღებავით 2 ფენად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</si>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</sst>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  <numFmt numFmtId="172" formatCode="0.0000"/>
    <numFmt numFmtId="173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sz val="10"/>
      <name val="Arial"/>
      <family val="2"/>
    </font>
    <font>
      <b/>
      <vertAlign val="superscript"/>
      <sz val="10"/>
      <name val="Segoe UI"/>
      <family val="2"/>
    </font>
    <font>
      <sz val="10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0F0F0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8" fillId="0" borderId="0"/>
    <xf numFmtId="167" fontId="2" fillId="0" borderId="0" applyFont="0" applyFill="0" applyBorder="0" applyAlignment="0" applyProtection="0"/>
    <xf numFmtId="0" fontId="2" fillId="0" borderId="0"/>
    <xf numFmtId="0" fontId="1" fillId="0" borderId="0"/>
  </cellStyleXfs>
  <cellXfs count="96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0" xfId="1" applyFont="1" applyFill="1" applyAlignment="1" applyProtection="1">
      <alignment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3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>
      <alignment horizontal="center" vertical="center"/>
    </xf>
    <xf numFmtId="43" fontId="4" fillId="2" borderId="0" xfId="1" applyNumberFormat="1" applyFont="1" applyFill="1" applyAlignment="1">
      <alignment vertical="center"/>
    </xf>
    <xf numFmtId="0" fontId="5" fillId="2" borderId="13" xfId="1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>
      <alignment horizontal="left" vertical="center" readingOrder="1"/>
    </xf>
    <xf numFmtId="0" fontId="4" fillId="0" borderId="12" xfId="12" applyFont="1" applyBorder="1" applyAlignment="1">
      <alignment horizontal="center" vertical="center"/>
    </xf>
    <xf numFmtId="165" fontId="7" fillId="2" borderId="13" xfId="13" applyNumberFormat="1" applyFont="1" applyFill="1" applyBorder="1" applyAlignment="1">
      <alignment horizontal="center" vertical="center"/>
    </xf>
    <xf numFmtId="166" fontId="7" fillId="2" borderId="13" xfId="13" applyNumberFormat="1" applyFont="1" applyFill="1" applyBorder="1" applyAlignment="1">
      <alignment horizontal="center" vertical="center"/>
    </xf>
    <xf numFmtId="2" fontId="7" fillId="2" borderId="13" xfId="13" applyNumberFormat="1" applyFont="1" applyFill="1" applyBorder="1" applyAlignment="1">
      <alignment horizontal="center" vertical="center"/>
    </xf>
    <xf numFmtId="1" fontId="4" fillId="0" borderId="12" xfId="12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2" fontId="7" fillId="2" borderId="13" xfId="13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13" xfId="15" applyFont="1" applyFill="1" applyBorder="1" applyAlignment="1">
      <alignment horizontal="center" vertical="center"/>
    </xf>
    <xf numFmtId="173" fontId="4" fillId="2" borderId="13" xfId="0" applyNumberFormat="1" applyFont="1" applyFill="1" applyBorder="1" applyAlignment="1">
      <alignment horizontal="center" vertical="center"/>
    </xf>
    <xf numFmtId="2" fontId="4" fillId="2" borderId="13" xfId="11" applyNumberFormat="1" applyFont="1" applyFill="1" applyBorder="1" applyAlignment="1">
      <alignment horizontal="center" vertical="center"/>
    </xf>
    <xf numFmtId="1" fontId="4" fillId="2" borderId="12" xfId="10" applyNumberFormat="1" applyFont="1" applyFill="1" applyBorder="1" applyAlignment="1">
      <alignment horizontal="center" vertical="center"/>
    </xf>
    <xf numFmtId="0" fontId="4" fillId="2" borderId="13" xfId="10" applyFont="1" applyFill="1" applyBorder="1" applyAlignment="1">
      <alignment horizontal="center" vertical="center"/>
    </xf>
    <xf numFmtId="165" fontId="4" fillId="2" borderId="13" xfId="11" applyNumberFormat="1" applyFont="1" applyFill="1" applyBorder="1" applyAlignment="1">
      <alignment horizontal="center" vertical="center"/>
    </xf>
    <xf numFmtId="2" fontId="4" fillId="2" borderId="13" xfId="10" applyNumberFormat="1" applyFont="1" applyFill="1" applyBorder="1" applyAlignment="1">
      <alignment horizontal="center" vertical="center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1" fontId="4" fillId="0" borderId="12" xfId="10" applyNumberFormat="1" applyFont="1" applyBorder="1" applyAlignment="1" applyProtection="1">
      <alignment horizontal="center" vertical="center"/>
      <protection locked="0"/>
    </xf>
    <xf numFmtId="49" fontId="4" fillId="0" borderId="12" xfId="10" applyNumberFormat="1" applyFont="1" applyBorder="1" applyAlignment="1" applyProtection="1">
      <alignment horizontal="center" vertical="center"/>
      <protection locked="0"/>
    </xf>
    <xf numFmtId="0" fontId="4" fillId="2" borderId="12" xfId="10" applyFont="1" applyFill="1" applyBorder="1" applyAlignment="1">
      <alignment horizontal="center" vertical="center"/>
    </xf>
    <xf numFmtId="165" fontId="4" fillId="2" borderId="13" xfId="10" applyNumberFormat="1" applyFont="1" applyFill="1" applyBorder="1" applyAlignment="1">
      <alignment horizontal="center" vertical="center"/>
    </xf>
    <xf numFmtId="49" fontId="4" fillId="2" borderId="12" xfId="1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top"/>
    </xf>
    <xf numFmtId="0" fontId="4" fillId="2" borderId="13" xfId="14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 readingOrder="1"/>
    </xf>
    <xf numFmtId="0" fontId="4" fillId="2" borderId="0" xfId="1" applyFont="1" applyFill="1"/>
    <xf numFmtId="0" fontId="4" fillId="2" borderId="13" xfId="10" applyFont="1" applyFill="1" applyBorder="1" applyAlignment="1">
      <alignment vertical="center"/>
    </xf>
    <xf numFmtId="0" fontId="4" fillId="2" borderId="13" xfId="10" applyFont="1" applyFill="1" applyBorder="1" applyAlignment="1">
      <alignment horizontal="left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5" xfId="1" applyNumberFormat="1" applyFont="1" applyFill="1" applyBorder="1" applyAlignment="1">
      <alignment horizontal="center" vertical="center"/>
    </xf>
    <xf numFmtId="2" fontId="4" fillId="2" borderId="11" xfId="1" applyNumberFormat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43" fontId="4" fillId="2" borderId="11" xfId="6" applyFont="1" applyFill="1" applyBorder="1" applyAlignment="1">
      <alignment horizontal="center" vertical="center"/>
    </xf>
  </cellXfs>
  <cellStyles count="16">
    <cellStyle name="Comma" xfId="6" builtinId="3"/>
    <cellStyle name="Comma 10" xfId="13" xr:uid="{2AE14113-A6C3-40AE-B2F1-8D5E34AC4684}"/>
    <cellStyle name="Comma 2" xfId="2" xr:uid="{00000000-0005-0000-0000-000001000000}"/>
    <cellStyle name="Comma 2 2" xfId="9" xr:uid="{00000000-0005-0000-0000-000002000000}"/>
    <cellStyle name="Comma 2 2 2" xfId="11" xr:uid="{673BC78A-E75C-4285-A198-EF15DFBDD3E0}"/>
    <cellStyle name="Comma 3" xfId="7" xr:uid="{00000000-0005-0000-0000-000003000000}"/>
    <cellStyle name="Comma 4" xfId="8" xr:uid="{00000000-0005-0000-0000-000004000000}"/>
    <cellStyle name="Normal" xfId="0" builtinId="0"/>
    <cellStyle name="Normal 2" xfId="1" xr:uid="{00000000-0005-0000-0000-000006000000}"/>
    <cellStyle name="Normal 2 3" xfId="15" xr:uid="{114D3FC9-0E88-460E-B0D3-DFA64DC26F49}"/>
    <cellStyle name="Normal 2 9" xfId="10" xr:uid="{FD379B14-BB63-4FA0-9310-2357C46104A4}"/>
    <cellStyle name="Normal 3 2" xfId="3" xr:uid="{00000000-0005-0000-0000-000007000000}"/>
    <cellStyle name="Normal_gare wyalsadfenigagarini_SAN2008=IIkv" xfId="12" xr:uid="{57261286-649E-4FB9-B5CB-90A39518D280}"/>
    <cellStyle name="Обычный 2" xfId="5" xr:uid="{00000000-0005-0000-0000-000009000000}"/>
    <cellStyle name="Обычный_Лист1" xfId="4" xr:uid="{00000000-0005-0000-0000-00000A000000}"/>
    <cellStyle name="Обычный_დემონტაჟი" xfId="14" xr:uid="{FAA58E74-B001-4422-9CDC-3C1B9E3D3387}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Serdar/sasel/AYSEL11.7.2002/TURKIYE/IBISZEYTINBURNU/NOVIBIS-10-02-2006/ALTERNATIF/Aksel%20Otel-NOVOTEL08.02-2006-T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/AFP/AFD%20Building%20B%20and%20C%20Bill%20of%20Quantities-R2-9-HAZIR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Serdar/sasel/AYSEL11.7.2002/KAZAKISTAN/ESENTAI%20ALMA%20ATA/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Bertan/dbase/Karma_dbaseRE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/antl_elek_poz_list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Tugba/d/arzug/CP/AI-Cost%20Control/cost%20analysis%20FDD/AYSEL%20R0/DBLOCKBOQ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3D8116\AFD%20Building%20B%20and%20C%20Bill%20of%20Quantities-R2-9-HAZIR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YIF AKIM-WEAK CURREN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YIF AKIM KESFI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2313-C65E-4776-8B4F-9EBD75D01731}">
  <sheetPr>
    <tabColor theme="2"/>
  </sheetPr>
  <dimension ref="A1:HL114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O15" sqref="O15"/>
    </sheetView>
  </sheetViews>
  <sheetFormatPr defaultColWidth="9.33203125" defaultRowHeight="15" x14ac:dyDescent="0.3"/>
  <cols>
    <col min="1" max="1" width="6.33203125" style="32" customWidth="1"/>
    <col min="2" max="2" width="38.33203125" style="3" customWidth="1"/>
    <col min="3" max="3" width="8.5546875" style="3" customWidth="1"/>
    <col min="4" max="4" width="12.5546875" style="3" bestFit="1" customWidth="1"/>
    <col min="5" max="5" width="11.33203125" style="3" customWidth="1"/>
    <col min="6" max="8" width="14.33203125" style="3" customWidth="1"/>
    <col min="9" max="9" width="31.44140625" style="3" bestFit="1" customWidth="1"/>
    <col min="10" max="16384" width="9.33203125" style="3"/>
  </cols>
  <sheetData>
    <row r="1" spans="1:12" x14ac:dyDescent="0.3">
      <c r="A1" s="4" t="s">
        <v>19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5" t="s">
        <v>18</v>
      </c>
      <c r="B2" s="33"/>
      <c r="C2" s="33"/>
      <c r="D2" s="33"/>
      <c r="E2" s="33"/>
      <c r="F2" s="33"/>
      <c r="G2" s="33"/>
      <c r="H2" s="33"/>
      <c r="I2" s="43"/>
    </row>
    <row r="3" spans="1:12" ht="21.75" customHeight="1" thickBot="1" x14ac:dyDescent="0.35">
      <c r="A3" s="6"/>
      <c r="C3" s="7"/>
      <c r="D3" s="7"/>
      <c r="E3" s="7"/>
      <c r="F3" s="7"/>
      <c r="G3" s="94" t="s">
        <v>13</v>
      </c>
      <c r="H3" s="94"/>
      <c r="I3" s="44"/>
    </row>
    <row r="4" spans="1:12" ht="18" customHeight="1" thickBot="1" x14ac:dyDescent="0.35">
      <c r="A4" s="88" t="s">
        <v>0</v>
      </c>
      <c r="B4" s="90" t="s">
        <v>1</v>
      </c>
      <c r="C4" s="90" t="s">
        <v>2</v>
      </c>
      <c r="D4" s="90" t="s">
        <v>10</v>
      </c>
      <c r="E4" s="84" t="s">
        <v>3</v>
      </c>
      <c r="F4" s="86" t="s">
        <v>11</v>
      </c>
      <c r="G4" s="84" t="s">
        <v>3</v>
      </c>
      <c r="H4" s="86" t="s">
        <v>11</v>
      </c>
      <c r="I4" s="45"/>
    </row>
    <row r="5" spans="1:12" ht="15.6" thickBot="1" x14ac:dyDescent="0.35">
      <c r="A5" s="89"/>
      <c r="B5" s="91"/>
      <c r="C5" s="91"/>
      <c r="D5" s="91"/>
      <c r="E5" s="85"/>
      <c r="F5" s="87"/>
      <c r="G5" s="85"/>
      <c r="H5" s="87"/>
      <c r="I5" s="46"/>
      <c r="J5" s="42"/>
      <c r="K5" s="42"/>
      <c r="L5" s="42"/>
    </row>
    <row r="6" spans="1:12" ht="15.6" thickBot="1" x14ac:dyDescent="0.35">
      <c r="A6" s="8">
        <v>1</v>
      </c>
      <c r="B6" s="2">
        <v>2</v>
      </c>
      <c r="C6" s="2">
        <v>3</v>
      </c>
      <c r="D6" s="2">
        <v>4</v>
      </c>
      <c r="E6" s="9">
        <v>5</v>
      </c>
      <c r="F6" s="10">
        <v>6</v>
      </c>
      <c r="G6" s="92">
        <v>7</v>
      </c>
      <c r="H6" s="92">
        <v>8</v>
      </c>
      <c r="I6" s="11">
        <v>9</v>
      </c>
    </row>
    <row r="7" spans="1:12" s="12" customFormat="1" x14ac:dyDescent="0.3">
      <c r="A7" s="51"/>
      <c r="B7" s="55" t="s">
        <v>64</v>
      </c>
      <c r="C7" s="22"/>
      <c r="D7" s="52"/>
      <c r="E7" s="13"/>
      <c r="F7" s="13"/>
      <c r="G7" s="93"/>
      <c r="H7" s="93"/>
      <c r="I7" s="35" t="s">
        <v>15</v>
      </c>
    </row>
    <row r="8" spans="1:12" s="19" customFormat="1" ht="15.6" x14ac:dyDescent="0.3">
      <c r="A8" s="57">
        <v>1</v>
      </c>
      <c r="B8" s="78" t="s">
        <v>20</v>
      </c>
      <c r="C8" s="15" t="s">
        <v>63</v>
      </c>
      <c r="D8" s="58">
        <v>5</v>
      </c>
      <c r="E8" s="16">
        <v>332.30560000000003</v>
      </c>
      <c r="F8" s="16">
        <f>D8*E8</f>
        <v>1661.5280000000002</v>
      </c>
      <c r="G8" s="95">
        <v>0</v>
      </c>
      <c r="H8" s="95">
        <f>G8*D8</f>
        <v>0</v>
      </c>
      <c r="I8" s="35" t="s">
        <v>15</v>
      </c>
    </row>
    <row r="9" spans="1:12" s="19" customFormat="1" ht="15.6" x14ac:dyDescent="0.3">
      <c r="A9" s="57">
        <f>A8+1</f>
        <v>2</v>
      </c>
      <c r="B9" s="78" t="s">
        <v>65</v>
      </c>
      <c r="C9" s="15" t="s">
        <v>63</v>
      </c>
      <c r="D9" s="59">
        <v>0.70400000000000018</v>
      </c>
      <c r="E9" s="16">
        <v>332.30560000000003</v>
      </c>
      <c r="F9" s="16">
        <f>D9*E9</f>
        <v>233.94314240000008</v>
      </c>
      <c r="G9" s="95">
        <v>0</v>
      </c>
      <c r="H9" s="95">
        <f t="shared" ref="H9:H72" si="0">G9*D9</f>
        <v>0</v>
      </c>
      <c r="I9" s="35" t="s">
        <v>15</v>
      </c>
    </row>
    <row r="10" spans="1:12" s="19" customFormat="1" ht="15.6" x14ac:dyDescent="0.3">
      <c r="A10" s="57">
        <f>A9+1</f>
        <v>3</v>
      </c>
      <c r="B10" s="78" t="s">
        <v>66</v>
      </c>
      <c r="C10" s="15" t="s">
        <v>63</v>
      </c>
      <c r="D10" s="60">
        <v>0.22</v>
      </c>
      <c r="E10" s="16">
        <v>111.09400000000001</v>
      </c>
      <c r="F10" s="16">
        <f t="shared" ref="F10:F27" si="1">D10*E10</f>
        <v>24.44068</v>
      </c>
      <c r="G10" s="95">
        <v>0</v>
      </c>
      <c r="H10" s="95">
        <f t="shared" si="0"/>
        <v>0</v>
      </c>
      <c r="I10" s="35" t="s">
        <v>15</v>
      </c>
    </row>
    <row r="11" spans="1:12" x14ac:dyDescent="0.3">
      <c r="A11" s="53">
        <f>A10+1</f>
        <v>4</v>
      </c>
      <c r="B11" s="37" t="s">
        <v>67</v>
      </c>
      <c r="C11" s="15" t="s">
        <v>4</v>
      </c>
      <c r="D11" s="17">
        <v>10.5</v>
      </c>
      <c r="E11" s="16">
        <v>27.20936</v>
      </c>
      <c r="F11" s="16">
        <f t="shared" si="1"/>
        <v>285.69828000000001</v>
      </c>
      <c r="G11" s="95">
        <v>0</v>
      </c>
      <c r="H11" s="95">
        <f t="shared" si="0"/>
        <v>0</v>
      </c>
      <c r="I11" s="35" t="s">
        <v>15</v>
      </c>
    </row>
    <row r="12" spans="1:12" ht="15.6" x14ac:dyDescent="0.3">
      <c r="A12" s="61">
        <f>A11+1</f>
        <v>5</v>
      </c>
      <c r="B12" s="78" t="s">
        <v>68</v>
      </c>
      <c r="C12" s="15" t="s">
        <v>63</v>
      </c>
      <c r="D12" s="60">
        <v>0.23</v>
      </c>
      <c r="E12" s="16">
        <v>346.53320000000008</v>
      </c>
      <c r="F12" s="16">
        <f t="shared" si="1"/>
        <v>79.702636000000027</v>
      </c>
      <c r="G12" s="95">
        <v>0</v>
      </c>
      <c r="H12" s="95">
        <f t="shared" si="0"/>
        <v>0</v>
      </c>
      <c r="I12" s="35" t="s">
        <v>15</v>
      </c>
    </row>
    <row r="13" spans="1:12" x14ac:dyDescent="0.3">
      <c r="A13" s="61">
        <f>A12+1</f>
        <v>6</v>
      </c>
      <c r="B13" s="37" t="s">
        <v>69</v>
      </c>
      <c r="C13" s="62" t="s">
        <v>4</v>
      </c>
      <c r="D13" s="63">
        <v>0.2104</v>
      </c>
      <c r="E13" s="16">
        <v>1646.8742400000003</v>
      </c>
      <c r="F13" s="16">
        <f t="shared" si="1"/>
        <v>346.50234009600007</v>
      </c>
      <c r="G13" s="95">
        <v>0</v>
      </c>
      <c r="H13" s="95">
        <f t="shared" si="0"/>
        <v>0</v>
      </c>
      <c r="I13" s="35" t="s">
        <v>15</v>
      </c>
    </row>
    <row r="14" spans="1:12" x14ac:dyDescent="0.3">
      <c r="A14" s="14" t="s">
        <v>21</v>
      </c>
      <c r="B14" s="36" t="s">
        <v>70</v>
      </c>
      <c r="C14" s="15" t="s">
        <v>4</v>
      </c>
      <c r="D14" s="64">
        <v>4.0559999999999999E-2</v>
      </c>
      <c r="E14" s="16">
        <v>2150.2783988165684</v>
      </c>
      <c r="F14" s="16">
        <f t="shared" si="1"/>
        <v>87.215291856000007</v>
      </c>
      <c r="G14" s="95">
        <v>0</v>
      </c>
      <c r="H14" s="95">
        <f t="shared" si="0"/>
        <v>0</v>
      </c>
      <c r="I14" s="35" t="s">
        <v>14</v>
      </c>
    </row>
    <row r="15" spans="1:12" s="19" customFormat="1" x14ac:dyDescent="0.3">
      <c r="A15" s="14" t="s">
        <v>22</v>
      </c>
      <c r="B15" s="79" t="s">
        <v>23</v>
      </c>
      <c r="C15" s="65" t="s">
        <v>4</v>
      </c>
      <c r="D15" s="66">
        <v>2.264E-2</v>
      </c>
      <c r="E15" s="16">
        <v>3498.184395759718</v>
      </c>
      <c r="F15" s="16">
        <f t="shared" si="1"/>
        <v>79.198894720000013</v>
      </c>
      <c r="G15" s="95">
        <v>0</v>
      </c>
      <c r="H15" s="95">
        <f t="shared" si="0"/>
        <v>0</v>
      </c>
      <c r="I15" s="35" t="s">
        <v>14</v>
      </c>
    </row>
    <row r="16" spans="1:12" s="19" customFormat="1" x14ac:dyDescent="0.3">
      <c r="A16" s="14" t="s">
        <v>24</v>
      </c>
      <c r="B16" s="79" t="s">
        <v>71</v>
      </c>
      <c r="C16" s="65" t="s">
        <v>4</v>
      </c>
      <c r="D16" s="64">
        <v>0.1472</v>
      </c>
      <c r="E16" s="16">
        <v>3096.5411304347831</v>
      </c>
      <c r="F16" s="16">
        <f t="shared" si="1"/>
        <v>455.81085440000004</v>
      </c>
      <c r="G16" s="95">
        <v>0</v>
      </c>
      <c r="H16" s="95">
        <f t="shared" si="0"/>
        <v>0</v>
      </c>
      <c r="I16" s="35" t="s">
        <v>14</v>
      </c>
    </row>
    <row r="17" spans="1:220" x14ac:dyDescent="0.3">
      <c r="A17" s="14" t="s">
        <v>25</v>
      </c>
      <c r="B17" s="79" t="s">
        <v>72</v>
      </c>
      <c r="C17" s="65" t="s">
        <v>6</v>
      </c>
      <c r="D17" s="17">
        <v>8</v>
      </c>
      <c r="E17" s="16">
        <v>3.1194257600000004</v>
      </c>
      <c r="F17" s="16">
        <f t="shared" si="1"/>
        <v>24.955406080000003</v>
      </c>
      <c r="G17" s="95">
        <v>0</v>
      </c>
      <c r="H17" s="95">
        <f t="shared" si="0"/>
        <v>0</v>
      </c>
      <c r="I17" s="35" t="s">
        <v>14</v>
      </c>
    </row>
    <row r="18" spans="1:220" ht="15.6" x14ac:dyDescent="0.3">
      <c r="A18" s="53">
        <f>A13+1</f>
        <v>7</v>
      </c>
      <c r="B18" s="37" t="s">
        <v>73</v>
      </c>
      <c r="C18" s="15" t="s">
        <v>12</v>
      </c>
      <c r="D18" s="16">
        <v>0.28000000000000003</v>
      </c>
      <c r="E18" s="16">
        <v>235.15518400000008</v>
      </c>
      <c r="F18" s="16">
        <f t="shared" si="1"/>
        <v>65.843451520000031</v>
      </c>
      <c r="G18" s="95">
        <v>0</v>
      </c>
      <c r="H18" s="95">
        <f t="shared" si="0"/>
        <v>0</v>
      </c>
      <c r="I18" s="35" t="s">
        <v>15</v>
      </c>
    </row>
    <row r="19" spans="1:220" s="19" customFormat="1" ht="15.6" x14ac:dyDescent="0.3">
      <c r="A19" s="14" t="s">
        <v>26</v>
      </c>
      <c r="B19" s="80" t="s">
        <v>27</v>
      </c>
      <c r="C19" s="15" t="s">
        <v>12</v>
      </c>
      <c r="D19" s="16">
        <v>0.28560000000000002</v>
      </c>
      <c r="E19" s="16">
        <v>5.3490196078431369E-2</v>
      </c>
      <c r="F19" s="16">
        <f t="shared" si="1"/>
        <v>1.52768E-2</v>
      </c>
      <c r="G19" s="95">
        <v>0</v>
      </c>
      <c r="H19" s="95">
        <f t="shared" si="0"/>
        <v>0</v>
      </c>
      <c r="I19" s="35" t="s">
        <v>14</v>
      </c>
    </row>
    <row r="20" spans="1:220" x14ac:dyDescent="0.3">
      <c r="A20" s="53">
        <f>A18+1</f>
        <v>8</v>
      </c>
      <c r="B20" s="36" t="s">
        <v>74</v>
      </c>
      <c r="C20" s="15" t="s">
        <v>28</v>
      </c>
      <c r="D20" s="17">
        <v>3.4</v>
      </c>
      <c r="E20" s="16">
        <v>106.93531156000003</v>
      </c>
      <c r="F20" s="16">
        <f t="shared" si="1"/>
        <v>363.58005930400009</v>
      </c>
      <c r="G20" s="95">
        <v>0</v>
      </c>
      <c r="H20" s="95">
        <f t="shared" si="0"/>
        <v>0</v>
      </c>
      <c r="I20" s="35" t="s">
        <v>15</v>
      </c>
    </row>
    <row r="21" spans="1:220" x14ac:dyDescent="0.3">
      <c r="A21" s="14" t="s">
        <v>29</v>
      </c>
      <c r="B21" s="36" t="s">
        <v>75</v>
      </c>
      <c r="C21" s="15" t="s">
        <v>28</v>
      </c>
      <c r="D21" s="16">
        <v>3.4509999999999996</v>
      </c>
      <c r="E21" s="16">
        <v>239.58942525644744</v>
      </c>
      <c r="F21" s="16">
        <f t="shared" si="1"/>
        <v>826.82310656000004</v>
      </c>
      <c r="G21" s="95">
        <v>0</v>
      </c>
      <c r="H21" s="95">
        <f t="shared" si="0"/>
        <v>0</v>
      </c>
      <c r="I21" s="35" t="s">
        <v>14</v>
      </c>
    </row>
    <row r="22" spans="1:220" x14ac:dyDescent="0.3">
      <c r="A22" s="14" t="s">
        <v>30</v>
      </c>
      <c r="B22" s="36" t="s">
        <v>76</v>
      </c>
      <c r="C22" s="15" t="s">
        <v>4</v>
      </c>
      <c r="D22" s="64">
        <v>0.23852000000000001</v>
      </c>
      <c r="E22" s="16">
        <v>2119.9105104477621</v>
      </c>
      <c r="F22" s="16">
        <f t="shared" si="1"/>
        <v>505.64105495200022</v>
      </c>
      <c r="G22" s="95">
        <v>0</v>
      </c>
      <c r="H22" s="95">
        <f t="shared" si="0"/>
        <v>0</v>
      </c>
      <c r="I22" s="35" t="s">
        <v>14</v>
      </c>
    </row>
    <row r="23" spans="1:220" x14ac:dyDescent="0.3">
      <c r="A23" s="14" t="s">
        <v>31</v>
      </c>
      <c r="B23" s="36" t="s">
        <v>77</v>
      </c>
      <c r="C23" s="15" t="s">
        <v>4</v>
      </c>
      <c r="D23" s="64">
        <v>3.5200000000000001E-3</v>
      </c>
      <c r="E23" s="16">
        <v>2713.3720000000003</v>
      </c>
      <c r="F23" s="16">
        <f t="shared" si="1"/>
        <v>9.5510694400000009</v>
      </c>
      <c r="G23" s="95">
        <v>0</v>
      </c>
      <c r="H23" s="95">
        <f t="shared" si="0"/>
        <v>0</v>
      </c>
      <c r="I23" s="35" t="s">
        <v>14</v>
      </c>
    </row>
    <row r="24" spans="1:220" s="19" customFormat="1" x14ac:dyDescent="0.3">
      <c r="A24" s="53">
        <f>A20+1</f>
        <v>9</v>
      </c>
      <c r="B24" s="36" t="s">
        <v>78</v>
      </c>
      <c r="C24" s="15" t="s">
        <v>28</v>
      </c>
      <c r="D24" s="16">
        <v>0.98</v>
      </c>
      <c r="E24" s="16">
        <v>102.28452036000002</v>
      </c>
      <c r="F24" s="16">
        <f t="shared" si="1"/>
        <v>100.23882995280002</v>
      </c>
      <c r="G24" s="95">
        <v>0</v>
      </c>
      <c r="H24" s="95">
        <f t="shared" si="0"/>
        <v>0</v>
      </c>
      <c r="I24" s="35" t="s">
        <v>15</v>
      </c>
    </row>
    <row r="25" spans="1:220" x14ac:dyDescent="0.3">
      <c r="A25" s="14" t="s">
        <v>32</v>
      </c>
      <c r="B25" s="36" t="s">
        <v>75</v>
      </c>
      <c r="C25" s="15" t="s">
        <v>28</v>
      </c>
      <c r="D25" s="16">
        <v>0.99469999999999992</v>
      </c>
      <c r="E25" s="16">
        <v>237.95084769277176</v>
      </c>
      <c r="F25" s="16">
        <f t="shared" si="1"/>
        <v>236.68970820000004</v>
      </c>
      <c r="G25" s="95">
        <v>0</v>
      </c>
      <c r="H25" s="95">
        <f t="shared" si="0"/>
        <v>0</v>
      </c>
      <c r="I25" s="35" t="s">
        <v>14</v>
      </c>
      <c r="J25" s="23"/>
    </row>
    <row r="26" spans="1:220" x14ac:dyDescent="0.3">
      <c r="A26" s="14" t="s">
        <v>33</v>
      </c>
      <c r="B26" s="36" t="s">
        <v>77</v>
      </c>
      <c r="C26" s="15" t="s">
        <v>4</v>
      </c>
      <c r="D26" s="64">
        <v>2.4E-2</v>
      </c>
      <c r="E26" s="16">
        <v>2234.9609333333337</v>
      </c>
      <c r="F26" s="16">
        <f t="shared" si="1"/>
        <v>53.639062400000014</v>
      </c>
      <c r="G26" s="95">
        <v>0</v>
      </c>
      <c r="H26" s="95">
        <f t="shared" si="0"/>
        <v>0</v>
      </c>
      <c r="I26" s="35" t="s">
        <v>14</v>
      </c>
      <c r="J26" s="23"/>
    </row>
    <row r="27" spans="1:220" ht="15.6" x14ac:dyDescent="0.35">
      <c r="A27" s="53">
        <f>A24+1</f>
        <v>10</v>
      </c>
      <c r="B27" s="36" t="s">
        <v>79</v>
      </c>
      <c r="C27" s="15" t="s">
        <v>12</v>
      </c>
      <c r="D27" s="67">
        <v>2.0000000000000004E-2</v>
      </c>
      <c r="E27" s="16">
        <v>296.91776400000003</v>
      </c>
      <c r="F27" s="16">
        <f t="shared" si="1"/>
        <v>5.9383552800000015</v>
      </c>
      <c r="G27" s="95">
        <v>0</v>
      </c>
      <c r="H27" s="95">
        <f t="shared" si="0"/>
        <v>0</v>
      </c>
      <c r="I27" s="35" t="s">
        <v>15</v>
      </c>
      <c r="J27" s="23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</row>
    <row r="28" spans="1:220" x14ac:dyDescent="0.35">
      <c r="A28" s="20"/>
      <c r="B28" s="56" t="s">
        <v>34</v>
      </c>
      <c r="C28" s="21"/>
      <c r="D28" s="17"/>
      <c r="E28" s="13"/>
      <c r="F28" s="13"/>
      <c r="G28" s="95">
        <v>0</v>
      </c>
      <c r="H28" s="95">
        <f t="shared" si="0"/>
        <v>0</v>
      </c>
      <c r="I28" s="35" t="s">
        <v>15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</row>
    <row r="29" spans="1:220" x14ac:dyDescent="0.35">
      <c r="A29" s="68">
        <v>1</v>
      </c>
      <c r="B29" s="82" t="s">
        <v>80</v>
      </c>
      <c r="C29" s="69" t="s">
        <v>35</v>
      </c>
      <c r="D29" s="70">
        <v>6</v>
      </c>
      <c r="E29" s="71">
        <v>108.76900319999999</v>
      </c>
      <c r="F29" s="71">
        <v>652.61401919999992</v>
      </c>
      <c r="G29" s="95">
        <v>0</v>
      </c>
      <c r="H29" s="95">
        <f t="shared" si="0"/>
        <v>0</v>
      </c>
      <c r="I29" s="35" t="s">
        <v>15</v>
      </c>
      <c r="J29" s="23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</row>
    <row r="30" spans="1:220" s="18" customFormat="1" x14ac:dyDescent="0.3">
      <c r="A30" s="68">
        <v>2</v>
      </c>
      <c r="B30" s="82" t="s">
        <v>81</v>
      </c>
      <c r="C30" s="69" t="s">
        <v>35</v>
      </c>
      <c r="D30" s="70">
        <v>1</v>
      </c>
      <c r="E30" s="71">
        <v>61.683931200000011</v>
      </c>
      <c r="F30" s="71">
        <v>61.683931200000011</v>
      </c>
      <c r="G30" s="95">
        <v>0</v>
      </c>
      <c r="H30" s="95">
        <f t="shared" si="0"/>
        <v>0</v>
      </c>
      <c r="I30" s="35" t="s">
        <v>15</v>
      </c>
      <c r="J30" s="23"/>
    </row>
    <row r="31" spans="1:220" s="18" customFormat="1" x14ac:dyDescent="0.3">
      <c r="A31" s="68">
        <v>3</v>
      </c>
      <c r="B31" s="82" t="s">
        <v>81</v>
      </c>
      <c r="C31" s="69" t="s">
        <v>35</v>
      </c>
      <c r="D31" s="70">
        <v>4</v>
      </c>
      <c r="E31" s="71">
        <v>68.040623999999994</v>
      </c>
      <c r="F31" s="71">
        <v>272.16249599999998</v>
      </c>
      <c r="G31" s="95">
        <v>0</v>
      </c>
      <c r="H31" s="95">
        <f t="shared" si="0"/>
        <v>0</v>
      </c>
      <c r="I31" s="35" t="s">
        <v>15</v>
      </c>
    </row>
    <row r="32" spans="1:220" s="18" customFormat="1" x14ac:dyDescent="0.3">
      <c r="A32" s="72">
        <v>4</v>
      </c>
      <c r="B32" s="36" t="s">
        <v>82</v>
      </c>
      <c r="C32" s="15" t="s">
        <v>6</v>
      </c>
      <c r="D32" s="17">
        <v>4</v>
      </c>
      <c r="E32" s="71">
        <v>348.68596435200004</v>
      </c>
      <c r="F32" s="71">
        <v>1394.7438574080002</v>
      </c>
      <c r="G32" s="95">
        <v>0</v>
      </c>
      <c r="H32" s="95">
        <f t="shared" si="0"/>
        <v>0</v>
      </c>
      <c r="I32" s="35" t="s">
        <v>15</v>
      </c>
    </row>
    <row r="33" spans="1:10" s="81" customFormat="1" x14ac:dyDescent="0.35">
      <c r="A33" s="72">
        <v>5</v>
      </c>
      <c r="B33" s="36" t="s">
        <v>83</v>
      </c>
      <c r="C33" s="15" t="s">
        <v>6</v>
      </c>
      <c r="D33" s="17">
        <v>3</v>
      </c>
      <c r="E33" s="71">
        <v>53.809562400000004</v>
      </c>
      <c r="F33" s="71">
        <v>161.42868720000001</v>
      </c>
      <c r="G33" s="95">
        <v>0</v>
      </c>
      <c r="H33" s="95">
        <f t="shared" si="0"/>
        <v>0</v>
      </c>
      <c r="I33" s="35" t="s">
        <v>15</v>
      </c>
      <c r="J33" s="23"/>
    </row>
    <row r="34" spans="1:10" s="81" customFormat="1" x14ac:dyDescent="0.35">
      <c r="A34" s="72">
        <v>6</v>
      </c>
      <c r="B34" s="36" t="s">
        <v>84</v>
      </c>
      <c r="C34" s="15" t="s">
        <v>6</v>
      </c>
      <c r="D34" s="17">
        <v>1</v>
      </c>
      <c r="E34" s="71">
        <v>86.095299839999996</v>
      </c>
      <c r="F34" s="71">
        <v>86.095299839999996</v>
      </c>
      <c r="G34" s="95">
        <v>0</v>
      </c>
      <c r="H34" s="95">
        <f t="shared" si="0"/>
        <v>0</v>
      </c>
      <c r="I34" s="35" t="s">
        <v>15</v>
      </c>
    </row>
    <row r="35" spans="1:10" s="81" customFormat="1" x14ac:dyDescent="0.35">
      <c r="A35" s="68">
        <v>7</v>
      </c>
      <c r="B35" s="82" t="s">
        <v>85</v>
      </c>
      <c r="C35" s="69" t="s">
        <v>5</v>
      </c>
      <c r="D35" s="70">
        <v>15</v>
      </c>
      <c r="E35" s="71">
        <v>27.362630400000008</v>
      </c>
      <c r="F35" s="71">
        <v>410.43945600000012</v>
      </c>
      <c r="G35" s="95">
        <v>0</v>
      </c>
      <c r="H35" s="95">
        <f t="shared" si="0"/>
        <v>0</v>
      </c>
      <c r="I35" s="35" t="s">
        <v>15</v>
      </c>
      <c r="J35" s="23"/>
    </row>
    <row r="36" spans="1:10" s="81" customFormat="1" x14ac:dyDescent="0.35">
      <c r="A36" s="68">
        <v>8</v>
      </c>
      <c r="B36" s="82" t="s">
        <v>86</v>
      </c>
      <c r="C36" s="69" t="s">
        <v>5</v>
      </c>
      <c r="D36" s="70">
        <v>11</v>
      </c>
      <c r="E36" s="71">
        <v>21.682624320000002</v>
      </c>
      <c r="F36" s="71">
        <v>238.50886752000002</v>
      </c>
      <c r="G36" s="95">
        <v>0</v>
      </c>
      <c r="H36" s="95">
        <f t="shared" si="0"/>
        <v>0</v>
      </c>
      <c r="I36" s="35" t="s">
        <v>15</v>
      </c>
    </row>
    <row r="37" spans="1:10" s="81" customFormat="1" x14ac:dyDescent="0.35">
      <c r="A37" s="68">
        <v>9</v>
      </c>
      <c r="B37" s="82" t="s">
        <v>87</v>
      </c>
      <c r="C37" s="69" t="s">
        <v>5</v>
      </c>
      <c r="D37" s="70">
        <v>5</v>
      </c>
      <c r="E37" s="71">
        <v>19.012912799999999</v>
      </c>
      <c r="F37" s="71">
        <v>95.06456399999999</v>
      </c>
      <c r="G37" s="95">
        <v>0</v>
      </c>
      <c r="H37" s="95">
        <f t="shared" si="0"/>
        <v>0</v>
      </c>
      <c r="I37" s="35" t="s">
        <v>15</v>
      </c>
      <c r="J37" s="23"/>
    </row>
    <row r="38" spans="1:10" s="81" customFormat="1" x14ac:dyDescent="0.35">
      <c r="A38" s="68">
        <v>10</v>
      </c>
      <c r="B38" s="82" t="s">
        <v>88</v>
      </c>
      <c r="C38" s="69" t="s">
        <v>6</v>
      </c>
      <c r="D38" s="70">
        <v>2</v>
      </c>
      <c r="E38" s="71">
        <v>215.80818240000002</v>
      </c>
      <c r="F38" s="71">
        <v>431.61636480000004</v>
      </c>
      <c r="G38" s="95">
        <v>0</v>
      </c>
      <c r="H38" s="95">
        <f t="shared" si="0"/>
        <v>0</v>
      </c>
      <c r="I38" s="35" t="s">
        <v>15</v>
      </c>
    </row>
    <row r="39" spans="1:10" s="81" customFormat="1" x14ac:dyDescent="0.35">
      <c r="A39" s="68">
        <v>11</v>
      </c>
      <c r="B39" s="82" t="s">
        <v>89</v>
      </c>
      <c r="C39" s="69" t="s">
        <v>6</v>
      </c>
      <c r="D39" s="70">
        <v>2</v>
      </c>
      <c r="E39" s="71">
        <v>159.8620176</v>
      </c>
      <c r="F39" s="71">
        <v>319.7240352</v>
      </c>
      <c r="G39" s="95">
        <v>0</v>
      </c>
      <c r="H39" s="95">
        <f t="shared" si="0"/>
        <v>0</v>
      </c>
      <c r="I39" s="35" t="s">
        <v>15</v>
      </c>
      <c r="J39" s="23"/>
    </row>
    <row r="40" spans="1:10" x14ac:dyDescent="0.3">
      <c r="A40" s="68">
        <v>12</v>
      </c>
      <c r="B40" s="82" t="s">
        <v>90</v>
      </c>
      <c r="C40" s="69" t="s">
        <v>6</v>
      </c>
      <c r="D40" s="70">
        <v>1</v>
      </c>
      <c r="E40" s="71">
        <v>20.639209440000005</v>
      </c>
      <c r="F40" s="71">
        <v>20.639209440000005</v>
      </c>
      <c r="G40" s="95">
        <v>0</v>
      </c>
      <c r="H40" s="95">
        <f t="shared" si="0"/>
        <v>0</v>
      </c>
      <c r="I40" s="35" t="s">
        <v>15</v>
      </c>
    </row>
    <row r="41" spans="1:10" x14ac:dyDescent="0.3">
      <c r="A41" s="68">
        <v>13</v>
      </c>
      <c r="B41" s="82" t="s">
        <v>91</v>
      </c>
      <c r="C41" s="69" t="s">
        <v>6</v>
      </c>
      <c r="D41" s="70">
        <v>2</v>
      </c>
      <c r="E41" s="71">
        <v>159.8620176</v>
      </c>
      <c r="F41" s="71">
        <v>319.7240352</v>
      </c>
      <c r="G41" s="95">
        <v>0</v>
      </c>
      <c r="H41" s="95">
        <f t="shared" si="0"/>
        <v>0</v>
      </c>
      <c r="I41" s="35" t="s">
        <v>15</v>
      </c>
      <c r="J41" s="23"/>
    </row>
    <row r="42" spans="1:10" x14ac:dyDescent="0.3">
      <c r="A42" s="68">
        <v>14</v>
      </c>
      <c r="B42" s="82" t="s">
        <v>92</v>
      </c>
      <c r="C42" s="69" t="s">
        <v>6</v>
      </c>
      <c r="D42" s="70">
        <v>1</v>
      </c>
      <c r="E42" s="71">
        <v>22.301747520000003</v>
      </c>
      <c r="F42" s="71">
        <v>22.301747520000003</v>
      </c>
      <c r="G42" s="95">
        <v>0</v>
      </c>
      <c r="H42" s="95">
        <f t="shared" si="0"/>
        <v>0</v>
      </c>
      <c r="I42" s="35" t="s">
        <v>15</v>
      </c>
    </row>
    <row r="43" spans="1:10" x14ac:dyDescent="0.3">
      <c r="A43" s="68">
        <v>15</v>
      </c>
      <c r="B43" s="82" t="s">
        <v>93</v>
      </c>
      <c r="C43" s="69" t="s">
        <v>6</v>
      </c>
      <c r="D43" s="70">
        <v>2</v>
      </c>
      <c r="E43" s="71">
        <v>53.803685760000008</v>
      </c>
      <c r="F43" s="71">
        <v>107.60737152000002</v>
      </c>
      <c r="G43" s="95">
        <v>0</v>
      </c>
      <c r="H43" s="95">
        <f t="shared" si="0"/>
        <v>0</v>
      </c>
      <c r="I43" s="35" t="s">
        <v>15</v>
      </c>
      <c r="J43" s="23"/>
    </row>
    <row r="44" spans="1:10" s="18" customFormat="1" x14ac:dyDescent="0.3">
      <c r="A44" s="73">
        <v>16</v>
      </c>
      <c r="B44" s="83" t="s">
        <v>94</v>
      </c>
      <c r="C44" s="15" t="s">
        <v>36</v>
      </c>
      <c r="D44" s="17">
        <v>2</v>
      </c>
      <c r="E44" s="71">
        <v>868.00039200000003</v>
      </c>
      <c r="F44" s="71">
        <v>1736.0007840000001</v>
      </c>
      <c r="G44" s="95">
        <v>0</v>
      </c>
      <c r="H44" s="95">
        <f t="shared" si="0"/>
        <v>0</v>
      </c>
      <c r="I44" s="35" t="s">
        <v>15</v>
      </c>
    </row>
    <row r="45" spans="1:10" s="18" customFormat="1" x14ac:dyDescent="0.3">
      <c r="A45" s="73">
        <v>17</v>
      </c>
      <c r="B45" s="83" t="s">
        <v>95</v>
      </c>
      <c r="C45" s="15" t="s">
        <v>36</v>
      </c>
      <c r="D45" s="17">
        <v>2</v>
      </c>
      <c r="E45" s="71">
        <v>2599.4888000000005</v>
      </c>
      <c r="F45" s="71">
        <v>5198.9776000000011</v>
      </c>
      <c r="G45" s="95">
        <v>0</v>
      </c>
      <c r="H45" s="95">
        <f t="shared" si="0"/>
        <v>0</v>
      </c>
      <c r="I45" s="35" t="s">
        <v>15</v>
      </c>
      <c r="J45" s="23"/>
    </row>
    <row r="46" spans="1:10" x14ac:dyDescent="0.3">
      <c r="A46" s="74" t="s">
        <v>37</v>
      </c>
      <c r="B46" s="37" t="s">
        <v>96</v>
      </c>
      <c r="C46" s="15" t="s">
        <v>36</v>
      </c>
      <c r="D46" s="17">
        <v>2</v>
      </c>
      <c r="E46" s="71"/>
      <c r="F46" s="71"/>
      <c r="G46" s="95">
        <v>0</v>
      </c>
      <c r="H46" s="95">
        <f t="shared" si="0"/>
        <v>0</v>
      </c>
      <c r="I46" s="35" t="s">
        <v>17</v>
      </c>
    </row>
    <row r="47" spans="1:10" x14ac:dyDescent="0.3">
      <c r="A47" s="73">
        <v>18</v>
      </c>
      <c r="B47" s="37" t="s">
        <v>38</v>
      </c>
      <c r="C47" s="15" t="s">
        <v>39</v>
      </c>
      <c r="D47" s="17">
        <v>1600</v>
      </c>
      <c r="E47" s="71">
        <v>8.4569491525423757E-2</v>
      </c>
      <c r="F47" s="71">
        <v>135.311186440678</v>
      </c>
      <c r="G47" s="95">
        <v>0</v>
      </c>
      <c r="H47" s="95">
        <f t="shared" si="0"/>
        <v>0</v>
      </c>
      <c r="I47" s="35" t="s">
        <v>15</v>
      </c>
      <c r="J47" s="23"/>
    </row>
    <row r="48" spans="1:10" x14ac:dyDescent="0.3">
      <c r="A48" s="68">
        <v>19</v>
      </c>
      <c r="B48" s="82" t="s">
        <v>97</v>
      </c>
      <c r="C48" s="69" t="s">
        <v>6</v>
      </c>
      <c r="D48" s="70">
        <v>2</v>
      </c>
      <c r="E48" s="71">
        <v>331.01776000000007</v>
      </c>
      <c r="F48" s="71">
        <v>662.03552000000013</v>
      </c>
      <c r="G48" s="95">
        <v>0</v>
      </c>
      <c r="H48" s="95">
        <f t="shared" si="0"/>
        <v>0</v>
      </c>
      <c r="I48" s="35" t="s">
        <v>15</v>
      </c>
    </row>
    <row r="49" spans="1:10" x14ac:dyDescent="0.3">
      <c r="A49" s="75" t="s">
        <v>40</v>
      </c>
      <c r="B49" s="82" t="s">
        <v>98</v>
      </c>
      <c r="C49" s="69" t="s">
        <v>6</v>
      </c>
      <c r="D49" s="71">
        <v>2</v>
      </c>
      <c r="E49" s="71"/>
      <c r="F49" s="71"/>
      <c r="G49" s="95">
        <v>0</v>
      </c>
      <c r="H49" s="95">
        <f t="shared" si="0"/>
        <v>0</v>
      </c>
      <c r="I49" s="35" t="s">
        <v>17</v>
      </c>
      <c r="J49" s="23"/>
    </row>
    <row r="50" spans="1:10" x14ac:dyDescent="0.3">
      <c r="A50" s="68">
        <v>20</v>
      </c>
      <c r="B50" s="82" t="s">
        <v>99</v>
      </c>
      <c r="C50" s="69" t="s">
        <v>6</v>
      </c>
      <c r="D50" s="70">
        <v>2</v>
      </c>
      <c r="E50" s="71">
        <v>244.20552000000006</v>
      </c>
      <c r="F50" s="71">
        <v>488.41104000000013</v>
      </c>
      <c r="G50" s="95">
        <v>0</v>
      </c>
      <c r="H50" s="95">
        <f t="shared" si="0"/>
        <v>0</v>
      </c>
      <c r="I50" s="35" t="s">
        <v>15</v>
      </c>
    </row>
    <row r="51" spans="1:10" x14ac:dyDescent="0.3">
      <c r="A51" s="75" t="s">
        <v>41</v>
      </c>
      <c r="B51" s="82" t="s">
        <v>100</v>
      </c>
      <c r="C51" s="69" t="s">
        <v>6</v>
      </c>
      <c r="D51" s="71">
        <v>2</v>
      </c>
      <c r="E51" s="71"/>
      <c r="F51" s="71"/>
      <c r="G51" s="95">
        <v>0</v>
      </c>
      <c r="H51" s="95">
        <f t="shared" si="0"/>
        <v>0</v>
      </c>
      <c r="I51" s="35" t="s">
        <v>17</v>
      </c>
      <c r="J51" s="23"/>
    </row>
    <row r="52" spans="1:10" s="18" customFormat="1" x14ac:dyDescent="0.3">
      <c r="A52" s="68">
        <v>21</v>
      </c>
      <c r="B52" s="82" t="s">
        <v>101</v>
      </c>
      <c r="C52" s="69" t="s">
        <v>6</v>
      </c>
      <c r="D52" s="70">
        <v>2</v>
      </c>
      <c r="E52" s="71">
        <v>31.348504000000005</v>
      </c>
      <c r="F52" s="71">
        <v>62.697008000000011</v>
      </c>
      <c r="G52" s="95">
        <v>0</v>
      </c>
      <c r="H52" s="95">
        <f t="shared" si="0"/>
        <v>0</v>
      </c>
      <c r="I52" s="35" t="s">
        <v>15</v>
      </c>
    </row>
    <row r="53" spans="1:10" s="18" customFormat="1" x14ac:dyDescent="0.3">
      <c r="A53" s="75" t="s">
        <v>42</v>
      </c>
      <c r="B53" s="82" t="s">
        <v>102</v>
      </c>
      <c r="C53" s="69" t="s">
        <v>6</v>
      </c>
      <c r="D53" s="71">
        <v>2</v>
      </c>
      <c r="E53" s="71"/>
      <c r="F53" s="71"/>
      <c r="G53" s="95">
        <v>0</v>
      </c>
      <c r="H53" s="95">
        <f t="shared" si="0"/>
        <v>0</v>
      </c>
      <c r="I53" s="35" t="s">
        <v>17</v>
      </c>
      <c r="J53" s="23"/>
    </row>
    <row r="54" spans="1:10" s="18" customFormat="1" x14ac:dyDescent="0.3">
      <c r="A54" s="68">
        <v>22</v>
      </c>
      <c r="B54" s="82" t="s">
        <v>103</v>
      </c>
      <c r="C54" s="69" t="s">
        <v>6</v>
      </c>
      <c r="D54" s="70">
        <v>2</v>
      </c>
      <c r="E54" s="71">
        <v>244.20552000000006</v>
      </c>
      <c r="F54" s="71">
        <v>488.41104000000013</v>
      </c>
      <c r="G54" s="95">
        <v>0</v>
      </c>
      <c r="H54" s="95">
        <f t="shared" si="0"/>
        <v>0</v>
      </c>
      <c r="I54" s="35" t="s">
        <v>15</v>
      </c>
      <c r="J54" s="23"/>
    </row>
    <row r="55" spans="1:10" s="18" customFormat="1" x14ac:dyDescent="0.3">
      <c r="A55" s="75" t="s">
        <v>43</v>
      </c>
      <c r="B55" s="82" t="s">
        <v>104</v>
      </c>
      <c r="C55" s="69" t="s">
        <v>6</v>
      </c>
      <c r="D55" s="71">
        <v>2</v>
      </c>
      <c r="E55" s="71"/>
      <c r="F55" s="71"/>
      <c r="G55" s="95">
        <v>0</v>
      </c>
      <c r="H55" s="95">
        <f t="shared" si="0"/>
        <v>0</v>
      </c>
      <c r="I55" s="35" t="s">
        <v>17</v>
      </c>
      <c r="J55" s="23"/>
    </row>
    <row r="56" spans="1:10" s="18" customFormat="1" x14ac:dyDescent="0.3">
      <c r="A56" s="68">
        <v>23</v>
      </c>
      <c r="B56" s="82" t="s">
        <v>44</v>
      </c>
      <c r="C56" s="69" t="s">
        <v>6</v>
      </c>
      <c r="D56" s="70">
        <v>2</v>
      </c>
      <c r="E56" s="71">
        <v>33.955472</v>
      </c>
      <c r="F56" s="71">
        <v>67.910944000000001</v>
      </c>
      <c r="G56" s="95">
        <v>0</v>
      </c>
      <c r="H56" s="95">
        <f t="shared" si="0"/>
        <v>0</v>
      </c>
      <c r="I56" s="35" t="s">
        <v>15</v>
      </c>
      <c r="J56" s="23"/>
    </row>
    <row r="57" spans="1:10" s="18" customFormat="1" x14ac:dyDescent="0.3">
      <c r="A57" s="75" t="s">
        <v>45</v>
      </c>
      <c r="B57" s="82" t="s">
        <v>46</v>
      </c>
      <c r="C57" s="69" t="s">
        <v>6</v>
      </c>
      <c r="D57" s="76">
        <v>2</v>
      </c>
      <c r="E57" s="71"/>
      <c r="F57" s="71"/>
      <c r="G57" s="95">
        <v>0</v>
      </c>
      <c r="H57" s="95">
        <f t="shared" si="0"/>
        <v>0</v>
      </c>
      <c r="I57" s="35" t="s">
        <v>17</v>
      </c>
      <c r="J57" s="23"/>
    </row>
    <row r="58" spans="1:10" s="18" customFormat="1" x14ac:dyDescent="0.3">
      <c r="A58" s="53">
        <v>24</v>
      </c>
      <c r="B58" s="36" t="s">
        <v>105</v>
      </c>
      <c r="C58" s="15" t="s">
        <v>36</v>
      </c>
      <c r="D58" s="70">
        <v>2</v>
      </c>
      <c r="E58" s="71">
        <v>39.274552000000007</v>
      </c>
      <c r="F58" s="71">
        <v>78.549104000000014</v>
      </c>
      <c r="G58" s="95">
        <v>0</v>
      </c>
      <c r="H58" s="95">
        <f t="shared" si="0"/>
        <v>0</v>
      </c>
      <c r="I58" s="35" t="s">
        <v>15</v>
      </c>
      <c r="J58" s="23"/>
    </row>
    <row r="59" spans="1:10" s="18" customFormat="1" x14ac:dyDescent="0.3">
      <c r="A59" s="24" t="s">
        <v>47</v>
      </c>
      <c r="B59" s="36" t="s">
        <v>106</v>
      </c>
      <c r="C59" s="15" t="s">
        <v>6</v>
      </c>
      <c r="D59" s="17">
        <v>2</v>
      </c>
      <c r="E59" s="71"/>
      <c r="F59" s="71"/>
      <c r="G59" s="95">
        <v>0</v>
      </c>
      <c r="H59" s="95">
        <f t="shared" si="0"/>
        <v>0</v>
      </c>
      <c r="I59" s="35" t="s">
        <v>17</v>
      </c>
      <c r="J59" s="23"/>
    </row>
    <row r="60" spans="1:10" s="18" customFormat="1" x14ac:dyDescent="0.3">
      <c r="A60" s="53">
        <v>25</v>
      </c>
      <c r="B60" s="36" t="s">
        <v>107</v>
      </c>
      <c r="C60" s="15" t="s">
        <v>6</v>
      </c>
      <c r="D60" s="70">
        <v>2</v>
      </c>
      <c r="E60" s="71">
        <v>16.148281283200006</v>
      </c>
      <c r="F60" s="71">
        <v>32.296562566400013</v>
      </c>
      <c r="G60" s="95">
        <v>0</v>
      </c>
      <c r="H60" s="95">
        <f t="shared" si="0"/>
        <v>0</v>
      </c>
      <c r="I60" s="35" t="s">
        <v>15</v>
      </c>
      <c r="J60" s="23"/>
    </row>
    <row r="61" spans="1:10" s="18" customFormat="1" x14ac:dyDescent="0.3">
      <c r="A61" s="53">
        <v>26</v>
      </c>
      <c r="B61" s="36" t="s">
        <v>108</v>
      </c>
      <c r="C61" s="15" t="s">
        <v>6</v>
      </c>
      <c r="D61" s="70">
        <v>2</v>
      </c>
      <c r="E61" s="71">
        <v>134.83332000000001</v>
      </c>
      <c r="F61" s="71">
        <v>269.66664000000003</v>
      </c>
      <c r="G61" s="95">
        <v>0</v>
      </c>
      <c r="H61" s="95">
        <f t="shared" si="0"/>
        <v>0</v>
      </c>
      <c r="I61" s="35" t="s">
        <v>15</v>
      </c>
      <c r="J61" s="23"/>
    </row>
    <row r="62" spans="1:10" s="18" customFormat="1" x14ac:dyDescent="0.3">
      <c r="A62" s="24" t="s">
        <v>48</v>
      </c>
      <c r="B62" s="36" t="s">
        <v>109</v>
      </c>
      <c r="C62" s="15" t="s">
        <v>6</v>
      </c>
      <c r="D62" s="17">
        <v>2</v>
      </c>
      <c r="E62" s="71">
        <v>17.010000000000002</v>
      </c>
      <c r="F62" s="71">
        <v>34.020000000000003</v>
      </c>
      <c r="G62" s="95">
        <v>0</v>
      </c>
      <c r="H62" s="95">
        <f t="shared" si="0"/>
        <v>0</v>
      </c>
      <c r="I62" s="35" t="s">
        <v>14</v>
      </c>
      <c r="J62" s="23"/>
    </row>
    <row r="63" spans="1:10" s="18" customFormat="1" x14ac:dyDescent="0.3">
      <c r="A63" s="53">
        <v>27</v>
      </c>
      <c r="B63" s="36" t="s">
        <v>110</v>
      </c>
      <c r="C63" s="15" t="s">
        <v>6</v>
      </c>
      <c r="D63" s="70">
        <v>4</v>
      </c>
      <c r="E63" s="71">
        <v>134.83332000000001</v>
      </c>
      <c r="F63" s="71">
        <v>539.33328000000006</v>
      </c>
      <c r="G63" s="95">
        <v>0</v>
      </c>
      <c r="H63" s="95">
        <f t="shared" si="0"/>
        <v>0</v>
      </c>
      <c r="I63" s="35" t="s">
        <v>15</v>
      </c>
      <c r="J63" s="23"/>
    </row>
    <row r="64" spans="1:10" s="18" customFormat="1" x14ac:dyDescent="0.3">
      <c r="A64" s="24" t="s">
        <v>49</v>
      </c>
      <c r="B64" s="36" t="s">
        <v>111</v>
      </c>
      <c r="C64" s="15" t="s">
        <v>6</v>
      </c>
      <c r="D64" s="17">
        <v>4</v>
      </c>
      <c r="E64" s="71">
        <v>240.25423728813564</v>
      </c>
      <c r="F64" s="71">
        <v>961.01694915254257</v>
      </c>
      <c r="G64" s="95">
        <v>0</v>
      </c>
      <c r="H64" s="95">
        <f t="shared" si="0"/>
        <v>0</v>
      </c>
      <c r="I64" s="35" t="s">
        <v>14</v>
      </c>
      <c r="J64" s="23"/>
    </row>
    <row r="65" spans="1:10" s="18" customFormat="1" x14ac:dyDescent="0.3">
      <c r="A65" s="53">
        <v>28</v>
      </c>
      <c r="B65" s="36" t="s">
        <v>112</v>
      </c>
      <c r="C65" s="15" t="s">
        <v>6</v>
      </c>
      <c r="D65" s="70">
        <v>2</v>
      </c>
      <c r="E65" s="71">
        <v>31.111080000000001</v>
      </c>
      <c r="F65" s="71">
        <v>62.222160000000002</v>
      </c>
      <c r="G65" s="95">
        <v>0</v>
      </c>
      <c r="H65" s="95">
        <f t="shared" si="0"/>
        <v>0</v>
      </c>
      <c r="I65" s="35" t="s">
        <v>15</v>
      </c>
      <c r="J65" s="23"/>
    </row>
    <row r="66" spans="1:10" s="18" customFormat="1" x14ac:dyDescent="0.3">
      <c r="A66" s="24" t="s">
        <v>50</v>
      </c>
      <c r="B66" s="36" t="s">
        <v>113</v>
      </c>
      <c r="C66" s="15" t="s">
        <v>6</v>
      </c>
      <c r="D66" s="17">
        <v>2</v>
      </c>
      <c r="E66" s="71">
        <v>51.03</v>
      </c>
      <c r="F66" s="71">
        <v>102.06</v>
      </c>
      <c r="G66" s="95">
        <v>0</v>
      </c>
      <c r="H66" s="95">
        <f t="shared" si="0"/>
        <v>0</v>
      </c>
      <c r="I66" s="35" t="s">
        <v>14</v>
      </c>
      <c r="J66" s="23"/>
    </row>
    <row r="67" spans="1:10" s="18" customFormat="1" x14ac:dyDescent="0.3">
      <c r="A67" s="53">
        <v>29</v>
      </c>
      <c r="B67" s="36" t="s">
        <v>114</v>
      </c>
      <c r="C67" s="15" t="s">
        <v>6</v>
      </c>
      <c r="D67" s="70">
        <v>2</v>
      </c>
      <c r="E67" s="71">
        <v>49.77218400000001</v>
      </c>
      <c r="F67" s="71">
        <v>99.54436800000002</v>
      </c>
      <c r="G67" s="95">
        <v>0</v>
      </c>
      <c r="H67" s="95">
        <f t="shared" si="0"/>
        <v>0</v>
      </c>
      <c r="I67" s="35" t="s">
        <v>15</v>
      </c>
      <c r="J67" s="23"/>
    </row>
    <row r="68" spans="1:10" s="18" customFormat="1" x14ac:dyDescent="0.3">
      <c r="A68" s="24" t="s">
        <v>51</v>
      </c>
      <c r="B68" s="36" t="s">
        <v>115</v>
      </c>
      <c r="C68" s="15" t="s">
        <v>6</v>
      </c>
      <c r="D68" s="17">
        <v>2</v>
      </c>
      <c r="E68" s="71">
        <v>125.30700000000002</v>
      </c>
      <c r="F68" s="71">
        <v>250.61400000000003</v>
      </c>
      <c r="G68" s="95">
        <v>0</v>
      </c>
      <c r="H68" s="95">
        <f t="shared" si="0"/>
        <v>0</v>
      </c>
      <c r="I68" s="35" t="s">
        <v>14</v>
      </c>
      <c r="J68" s="23"/>
    </row>
    <row r="69" spans="1:10" s="18" customFormat="1" x14ac:dyDescent="0.3">
      <c r="A69" s="53">
        <v>30</v>
      </c>
      <c r="B69" s="36" t="s">
        <v>116</v>
      </c>
      <c r="C69" s="15" t="s">
        <v>6</v>
      </c>
      <c r="D69" s="70">
        <v>8</v>
      </c>
      <c r="E69" s="71">
        <v>49.77218400000001</v>
      </c>
      <c r="F69" s="71">
        <v>398.17747200000008</v>
      </c>
      <c r="G69" s="95">
        <v>0</v>
      </c>
      <c r="H69" s="95">
        <f t="shared" si="0"/>
        <v>0</v>
      </c>
      <c r="I69" s="35" t="s">
        <v>15</v>
      </c>
      <c r="J69" s="23"/>
    </row>
    <row r="70" spans="1:10" s="18" customFormat="1" x14ac:dyDescent="0.3">
      <c r="A70" s="24" t="s">
        <v>52</v>
      </c>
      <c r="B70" s="36" t="s">
        <v>117</v>
      </c>
      <c r="C70" s="15" t="s">
        <v>6</v>
      </c>
      <c r="D70" s="17">
        <v>8</v>
      </c>
      <c r="E70" s="71">
        <v>240.26058000000003</v>
      </c>
      <c r="F70" s="71">
        <v>1922.0846400000003</v>
      </c>
      <c r="G70" s="95">
        <v>0</v>
      </c>
      <c r="H70" s="95">
        <f t="shared" si="0"/>
        <v>0</v>
      </c>
      <c r="I70" s="35" t="s">
        <v>14</v>
      </c>
      <c r="J70" s="23"/>
    </row>
    <row r="71" spans="1:10" s="18" customFormat="1" x14ac:dyDescent="0.3">
      <c r="A71" s="75">
        <v>31</v>
      </c>
      <c r="B71" s="82" t="s">
        <v>118</v>
      </c>
      <c r="C71" s="15" t="s">
        <v>6</v>
      </c>
      <c r="D71" s="70">
        <v>2</v>
      </c>
      <c r="E71" s="71">
        <v>384.42148011389838</v>
      </c>
      <c r="F71" s="71">
        <v>768.84296022779677</v>
      </c>
      <c r="G71" s="95">
        <v>0</v>
      </c>
      <c r="H71" s="95">
        <f t="shared" si="0"/>
        <v>0</v>
      </c>
      <c r="I71" s="35" t="s">
        <v>15</v>
      </c>
      <c r="J71" s="23"/>
    </row>
    <row r="72" spans="1:10" s="18" customFormat="1" x14ac:dyDescent="0.3">
      <c r="A72" s="68">
        <v>32</v>
      </c>
      <c r="B72" s="82" t="s">
        <v>119</v>
      </c>
      <c r="C72" s="69" t="s">
        <v>53</v>
      </c>
      <c r="D72" s="71">
        <v>2.25</v>
      </c>
      <c r="E72" s="71">
        <v>25.466949152542377</v>
      </c>
      <c r="F72" s="71">
        <v>57.300635593220349</v>
      </c>
      <c r="G72" s="95">
        <v>0</v>
      </c>
      <c r="H72" s="95">
        <f t="shared" si="0"/>
        <v>0</v>
      </c>
      <c r="I72" s="35" t="s">
        <v>15</v>
      </c>
      <c r="J72" s="23"/>
    </row>
    <row r="73" spans="1:10" s="18" customFormat="1" x14ac:dyDescent="0.3">
      <c r="A73" s="68">
        <v>33</v>
      </c>
      <c r="B73" s="82" t="s">
        <v>120</v>
      </c>
      <c r="C73" s="69" t="s">
        <v>6</v>
      </c>
      <c r="D73" s="76">
        <v>4</v>
      </c>
      <c r="E73" s="71">
        <v>294.62808800000005</v>
      </c>
      <c r="F73" s="71">
        <v>1178.5123520000002</v>
      </c>
      <c r="G73" s="95">
        <v>0</v>
      </c>
      <c r="H73" s="95">
        <f t="shared" ref="H73:H101" si="2">G73*D73</f>
        <v>0</v>
      </c>
      <c r="I73" s="35" t="s">
        <v>15</v>
      </c>
      <c r="J73" s="23"/>
    </row>
    <row r="74" spans="1:10" s="18" customFormat="1" x14ac:dyDescent="0.3">
      <c r="A74" s="75" t="s">
        <v>54</v>
      </c>
      <c r="B74" s="82" t="s">
        <v>121</v>
      </c>
      <c r="C74" s="69" t="s">
        <v>6</v>
      </c>
      <c r="D74" s="76">
        <v>4</v>
      </c>
      <c r="E74" s="71">
        <v>238.33220338983057</v>
      </c>
      <c r="F74" s="71">
        <v>953.32881355932227</v>
      </c>
      <c r="G74" s="95">
        <v>0</v>
      </c>
      <c r="H74" s="95">
        <f t="shared" si="2"/>
        <v>0</v>
      </c>
      <c r="I74" s="35" t="s">
        <v>14</v>
      </c>
      <c r="J74" s="23"/>
    </row>
    <row r="75" spans="1:10" s="18" customFormat="1" x14ac:dyDescent="0.3">
      <c r="A75" s="68">
        <v>34</v>
      </c>
      <c r="B75" s="82" t="s">
        <v>122</v>
      </c>
      <c r="C75" s="69" t="s">
        <v>6</v>
      </c>
      <c r="D75" s="76">
        <v>2</v>
      </c>
      <c r="E75" s="71">
        <v>116.52607791040002</v>
      </c>
      <c r="F75" s="71">
        <v>233.05215582080004</v>
      </c>
      <c r="G75" s="95">
        <v>0</v>
      </c>
      <c r="H75" s="95">
        <f t="shared" si="2"/>
        <v>0</v>
      </c>
      <c r="I75" s="35" t="s">
        <v>15</v>
      </c>
      <c r="J75" s="23"/>
    </row>
    <row r="76" spans="1:10" s="18" customFormat="1" x14ac:dyDescent="0.3">
      <c r="A76" s="77" t="s">
        <v>55</v>
      </c>
      <c r="B76" s="82" t="s">
        <v>123</v>
      </c>
      <c r="C76" s="69" t="s">
        <v>5</v>
      </c>
      <c r="D76" s="76">
        <v>2</v>
      </c>
      <c r="E76" s="71">
        <v>96.39</v>
      </c>
      <c r="F76" s="71">
        <v>192.78</v>
      </c>
      <c r="G76" s="95">
        <v>0</v>
      </c>
      <c r="H76" s="95">
        <f t="shared" si="2"/>
        <v>0</v>
      </c>
      <c r="I76" s="35" t="s">
        <v>14</v>
      </c>
      <c r="J76" s="23"/>
    </row>
    <row r="77" spans="1:10" s="18" customFormat="1" x14ac:dyDescent="0.3">
      <c r="A77" s="68">
        <v>35</v>
      </c>
      <c r="B77" s="82" t="s">
        <v>124</v>
      </c>
      <c r="C77" s="69" t="s">
        <v>5</v>
      </c>
      <c r="D77" s="76">
        <v>15</v>
      </c>
      <c r="E77" s="71">
        <v>46.969711999999994</v>
      </c>
      <c r="F77" s="71">
        <v>704.54567999999995</v>
      </c>
      <c r="G77" s="95">
        <v>0</v>
      </c>
      <c r="H77" s="95">
        <f t="shared" si="2"/>
        <v>0</v>
      </c>
      <c r="I77" s="35" t="s">
        <v>15</v>
      </c>
      <c r="J77" s="23"/>
    </row>
    <row r="78" spans="1:10" s="18" customFormat="1" x14ac:dyDescent="0.3">
      <c r="A78" s="75" t="s">
        <v>56</v>
      </c>
      <c r="B78" s="82" t="s">
        <v>125</v>
      </c>
      <c r="C78" s="69" t="s">
        <v>5</v>
      </c>
      <c r="D78" s="76">
        <v>14.25</v>
      </c>
      <c r="E78" s="71">
        <v>381.02400000000006</v>
      </c>
      <c r="F78" s="71">
        <v>5429.5920000000006</v>
      </c>
      <c r="G78" s="95">
        <v>0</v>
      </c>
      <c r="H78" s="95">
        <f t="shared" si="2"/>
        <v>0</v>
      </c>
      <c r="I78" s="35" t="s">
        <v>14</v>
      </c>
      <c r="J78" s="23"/>
    </row>
    <row r="79" spans="1:10" s="18" customFormat="1" x14ac:dyDescent="0.3">
      <c r="A79" s="53">
        <v>36</v>
      </c>
      <c r="B79" s="82" t="s">
        <v>126</v>
      </c>
      <c r="C79" s="15" t="s">
        <v>5</v>
      </c>
      <c r="D79" s="17">
        <v>15</v>
      </c>
      <c r="E79" s="71">
        <v>3.7829338400000001</v>
      </c>
      <c r="F79" s="71">
        <v>56.744007600000003</v>
      </c>
      <c r="G79" s="95">
        <v>0</v>
      </c>
      <c r="H79" s="95">
        <f t="shared" si="2"/>
        <v>0</v>
      </c>
      <c r="I79" s="35" t="s">
        <v>15</v>
      </c>
      <c r="J79" s="23"/>
    </row>
    <row r="80" spans="1:10" s="18" customFormat="1" x14ac:dyDescent="0.3">
      <c r="A80" s="68">
        <v>37</v>
      </c>
      <c r="B80" s="82" t="s">
        <v>127</v>
      </c>
      <c r="C80" s="69" t="s">
        <v>5</v>
      </c>
      <c r="D80" s="76">
        <v>15</v>
      </c>
      <c r="E80" s="71">
        <v>13.144725440000002</v>
      </c>
      <c r="F80" s="71">
        <v>197.17088160000003</v>
      </c>
      <c r="G80" s="95">
        <v>0</v>
      </c>
      <c r="H80" s="95">
        <f t="shared" si="2"/>
        <v>0</v>
      </c>
      <c r="I80" s="35" t="s">
        <v>15</v>
      </c>
      <c r="J80" s="23"/>
    </row>
    <row r="81" spans="1:10" s="18" customFormat="1" x14ac:dyDescent="0.3">
      <c r="A81" s="68">
        <v>38</v>
      </c>
      <c r="B81" s="82" t="s">
        <v>128</v>
      </c>
      <c r="C81" s="69" t="s">
        <v>5</v>
      </c>
      <c r="D81" s="76">
        <v>8</v>
      </c>
      <c r="E81" s="71">
        <v>29.85464</v>
      </c>
      <c r="F81" s="71">
        <v>238.83712</v>
      </c>
      <c r="G81" s="95">
        <v>0</v>
      </c>
      <c r="H81" s="95">
        <f t="shared" si="2"/>
        <v>0</v>
      </c>
      <c r="I81" s="35" t="s">
        <v>15</v>
      </c>
      <c r="J81" s="23"/>
    </row>
    <row r="82" spans="1:10" s="18" customFormat="1" x14ac:dyDescent="0.3">
      <c r="A82" s="75" t="s">
        <v>57</v>
      </c>
      <c r="B82" s="82" t="s">
        <v>129</v>
      </c>
      <c r="C82" s="69" t="s">
        <v>5</v>
      </c>
      <c r="D82" s="76">
        <v>7.44</v>
      </c>
      <c r="E82" s="71"/>
      <c r="F82" s="71"/>
      <c r="G82" s="95">
        <v>0</v>
      </c>
      <c r="H82" s="95">
        <f t="shared" si="2"/>
        <v>0</v>
      </c>
      <c r="I82" s="35" t="s">
        <v>17</v>
      </c>
      <c r="J82" s="23"/>
    </row>
    <row r="83" spans="1:10" s="18" customFormat="1" x14ac:dyDescent="0.3">
      <c r="A83" s="53">
        <v>39</v>
      </c>
      <c r="B83" s="82" t="s">
        <v>130</v>
      </c>
      <c r="C83" s="15" t="s">
        <v>5</v>
      </c>
      <c r="D83" s="17">
        <v>8</v>
      </c>
      <c r="E83" s="71">
        <v>2.1447273400000002</v>
      </c>
      <c r="F83" s="71">
        <v>17.157818720000002</v>
      </c>
      <c r="G83" s="95">
        <v>0</v>
      </c>
      <c r="H83" s="95">
        <f t="shared" si="2"/>
        <v>0</v>
      </c>
      <c r="I83" s="35" t="s">
        <v>15</v>
      </c>
      <c r="J83" s="23"/>
    </row>
    <row r="84" spans="1:10" s="18" customFormat="1" x14ac:dyDescent="0.3">
      <c r="A84" s="68">
        <v>40</v>
      </c>
      <c r="B84" s="82" t="s">
        <v>131</v>
      </c>
      <c r="C84" s="69" t="s">
        <v>5</v>
      </c>
      <c r="D84" s="76">
        <v>8</v>
      </c>
      <c r="E84" s="71">
        <v>5.1821912799999996</v>
      </c>
      <c r="F84" s="71">
        <v>41.457530239999997</v>
      </c>
      <c r="G84" s="95">
        <v>0</v>
      </c>
      <c r="H84" s="95">
        <f t="shared" si="2"/>
        <v>0</v>
      </c>
      <c r="I84" s="35" t="s">
        <v>15</v>
      </c>
      <c r="J84" s="23"/>
    </row>
    <row r="85" spans="1:10" s="18" customFormat="1" x14ac:dyDescent="0.3">
      <c r="A85" s="68">
        <v>41</v>
      </c>
      <c r="B85" s="82" t="s">
        <v>132</v>
      </c>
      <c r="C85" s="69" t="s">
        <v>5</v>
      </c>
      <c r="D85" s="76">
        <v>5</v>
      </c>
      <c r="E85" s="71">
        <v>20.224352000000003</v>
      </c>
      <c r="F85" s="71">
        <v>101.12176000000002</v>
      </c>
      <c r="G85" s="95">
        <v>0</v>
      </c>
      <c r="H85" s="95">
        <f t="shared" si="2"/>
        <v>0</v>
      </c>
      <c r="I85" s="35" t="s">
        <v>15</v>
      </c>
      <c r="J85" s="23"/>
    </row>
    <row r="86" spans="1:10" s="18" customFormat="1" x14ac:dyDescent="0.3">
      <c r="A86" s="75" t="s">
        <v>58</v>
      </c>
      <c r="B86" s="82" t="s">
        <v>133</v>
      </c>
      <c r="C86" s="69" t="s">
        <v>5</v>
      </c>
      <c r="D86" s="76">
        <v>5</v>
      </c>
      <c r="E86" s="71">
        <v>149.23439999999999</v>
      </c>
      <c r="F86" s="71">
        <v>746.17200000000003</v>
      </c>
      <c r="G86" s="95">
        <v>0</v>
      </c>
      <c r="H86" s="95">
        <f t="shared" si="2"/>
        <v>0</v>
      </c>
      <c r="I86" s="35" t="s">
        <v>14</v>
      </c>
      <c r="J86" s="23"/>
    </row>
    <row r="87" spans="1:10" s="18" customFormat="1" x14ac:dyDescent="0.3">
      <c r="A87" s="53">
        <v>42</v>
      </c>
      <c r="B87" s="82" t="s">
        <v>134</v>
      </c>
      <c r="C87" s="15" t="s">
        <v>5</v>
      </c>
      <c r="D87" s="17">
        <v>5</v>
      </c>
      <c r="E87" s="71">
        <v>1.6943647560000001</v>
      </c>
      <c r="F87" s="71">
        <v>8.4718237800000011</v>
      </c>
      <c r="G87" s="95">
        <v>0</v>
      </c>
      <c r="H87" s="95">
        <f t="shared" si="2"/>
        <v>0</v>
      </c>
      <c r="I87" s="35" t="s">
        <v>15</v>
      </c>
      <c r="J87" s="23"/>
    </row>
    <row r="88" spans="1:10" s="18" customFormat="1" x14ac:dyDescent="0.3">
      <c r="A88" s="68">
        <v>43</v>
      </c>
      <c r="B88" s="82" t="s">
        <v>135</v>
      </c>
      <c r="C88" s="69" t="s">
        <v>5</v>
      </c>
      <c r="D88" s="76">
        <v>5</v>
      </c>
      <c r="E88" s="71">
        <v>2.6787828200000003</v>
      </c>
      <c r="F88" s="71">
        <v>13.393914100000002</v>
      </c>
      <c r="G88" s="95">
        <v>0</v>
      </c>
      <c r="H88" s="95">
        <f t="shared" si="2"/>
        <v>0</v>
      </c>
      <c r="I88" s="35" t="s">
        <v>15</v>
      </c>
      <c r="J88" s="23"/>
    </row>
    <row r="89" spans="1:10" s="18" customFormat="1" x14ac:dyDescent="0.3">
      <c r="A89" s="68">
        <v>44</v>
      </c>
      <c r="B89" s="82" t="s">
        <v>136</v>
      </c>
      <c r="C89" s="69" t="s">
        <v>5</v>
      </c>
      <c r="D89" s="76">
        <v>12</v>
      </c>
      <c r="E89" s="71">
        <v>29.854640000000003</v>
      </c>
      <c r="F89" s="71">
        <v>358.25568000000004</v>
      </c>
      <c r="G89" s="95">
        <v>0</v>
      </c>
      <c r="H89" s="95">
        <f t="shared" si="2"/>
        <v>0</v>
      </c>
      <c r="I89" s="35" t="s">
        <v>15</v>
      </c>
      <c r="J89" s="23"/>
    </row>
    <row r="90" spans="1:10" s="18" customFormat="1" x14ac:dyDescent="0.3">
      <c r="A90" s="75" t="s">
        <v>59</v>
      </c>
      <c r="B90" s="82" t="s">
        <v>137</v>
      </c>
      <c r="C90" s="69" t="s">
        <v>5</v>
      </c>
      <c r="D90" s="76">
        <v>11.16</v>
      </c>
      <c r="E90" s="71"/>
      <c r="F90" s="71"/>
      <c r="G90" s="95">
        <v>0</v>
      </c>
      <c r="H90" s="95">
        <f t="shared" si="2"/>
        <v>0</v>
      </c>
      <c r="I90" s="35" t="s">
        <v>17</v>
      </c>
      <c r="J90" s="23"/>
    </row>
    <row r="91" spans="1:10" s="18" customFormat="1" x14ac:dyDescent="0.3">
      <c r="A91" s="53">
        <v>45</v>
      </c>
      <c r="B91" s="82" t="s">
        <v>138</v>
      </c>
      <c r="C91" s="15" t="s">
        <v>5</v>
      </c>
      <c r="D91" s="17">
        <v>12</v>
      </c>
      <c r="E91" s="71">
        <v>2.1447273400000002</v>
      </c>
      <c r="F91" s="71">
        <v>25.736728080000002</v>
      </c>
      <c r="G91" s="95">
        <v>0</v>
      </c>
      <c r="H91" s="95">
        <f t="shared" si="2"/>
        <v>0</v>
      </c>
      <c r="I91" s="35" t="s">
        <v>15</v>
      </c>
      <c r="J91" s="23"/>
    </row>
    <row r="92" spans="1:10" s="18" customFormat="1" x14ac:dyDescent="0.3">
      <c r="A92" s="68">
        <v>46</v>
      </c>
      <c r="B92" s="82" t="s">
        <v>139</v>
      </c>
      <c r="C92" s="69" t="s">
        <v>5</v>
      </c>
      <c r="D92" s="76">
        <v>12</v>
      </c>
      <c r="E92" s="71">
        <v>5.1821912800000005</v>
      </c>
      <c r="F92" s="71">
        <v>62.186295360000003</v>
      </c>
      <c r="G92" s="95">
        <v>0</v>
      </c>
      <c r="H92" s="95">
        <f t="shared" si="2"/>
        <v>0</v>
      </c>
      <c r="I92" s="35" t="s">
        <v>15</v>
      </c>
      <c r="J92" s="23"/>
    </row>
    <row r="93" spans="1:10" s="18" customFormat="1" x14ac:dyDescent="0.3">
      <c r="A93" s="68">
        <v>47</v>
      </c>
      <c r="B93" s="82" t="s">
        <v>140</v>
      </c>
      <c r="C93" s="69" t="s">
        <v>6</v>
      </c>
      <c r="D93" s="76">
        <v>2</v>
      </c>
      <c r="E93" s="71">
        <v>184.74914224</v>
      </c>
      <c r="F93" s="71">
        <v>369.49828448</v>
      </c>
      <c r="G93" s="95">
        <v>0</v>
      </c>
      <c r="H93" s="95">
        <f t="shared" si="2"/>
        <v>0</v>
      </c>
      <c r="I93" s="35" t="s">
        <v>15</v>
      </c>
      <c r="J93" s="23"/>
    </row>
    <row r="94" spans="1:10" s="18" customFormat="1" x14ac:dyDescent="0.3">
      <c r="A94" s="75" t="s">
        <v>60</v>
      </c>
      <c r="B94" s="82" t="s">
        <v>141</v>
      </c>
      <c r="C94" s="69" t="s">
        <v>6</v>
      </c>
      <c r="D94" s="76">
        <v>2</v>
      </c>
      <c r="E94" s="71">
        <v>759.78000000000009</v>
      </c>
      <c r="F94" s="71">
        <v>1519.5600000000002</v>
      </c>
      <c r="G94" s="95">
        <v>0</v>
      </c>
      <c r="H94" s="95">
        <f t="shared" si="2"/>
        <v>0</v>
      </c>
      <c r="I94" s="35" t="s">
        <v>14</v>
      </c>
      <c r="J94" s="23"/>
    </row>
    <row r="95" spans="1:10" s="18" customFormat="1" x14ac:dyDescent="0.3">
      <c r="A95" s="68">
        <v>48</v>
      </c>
      <c r="B95" s="82" t="s">
        <v>142</v>
      </c>
      <c r="C95" s="69" t="s">
        <v>6</v>
      </c>
      <c r="D95" s="76">
        <v>2</v>
      </c>
      <c r="E95" s="71">
        <v>54.835801369599999</v>
      </c>
      <c r="F95" s="71">
        <v>109.6716027392</v>
      </c>
      <c r="G95" s="95">
        <v>0</v>
      </c>
      <c r="H95" s="95">
        <f t="shared" si="2"/>
        <v>0</v>
      </c>
      <c r="I95" s="35" t="s">
        <v>15</v>
      </c>
      <c r="J95" s="23"/>
    </row>
    <row r="96" spans="1:10" s="18" customFormat="1" x14ac:dyDescent="0.3">
      <c r="A96" s="77" t="s">
        <v>61</v>
      </c>
      <c r="B96" s="82" t="s">
        <v>143</v>
      </c>
      <c r="C96" s="69" t="s">
        <v>5</v>
      </c>
      <c r="D96" s="76">
        <v>2</v>
      </c>
      <c r="E96" s="71">
        <v>204.12</v>
      </c>
      <c r="F96" s="71">
        <v>408.24</v>
      </c>
      <c r="G96" s="95">
        <v>0</v>
      </c>
      <c r="H96" s="95">
        <f t="shared" si="2"/>
        <v>0</v>
      </c>
      <c r="I96" s="35" t="s">
        <v>14</v>
      </c>
      <c r="J96" s="23"/>
    </row>
    <row r="97" spans="1:10" s="18" customFormat="1" x14ac:dyDescent="0.3">
      <c r="A97" s="53">
        <v>49</v>
      </c>
      <c r="B97" s="36" t="s">
        <v>144</v>
      </c>
      <c r="C97" s="69" t="s">
        <v>6</v>
      </c>
      <c r="D97" s="17">
        <v>80</v>
      </c>
      <c r="E97" s="71">
        <v>2.9484000000000004</v>
      </c>
      <c r="F97" s="71">
        <v>235.87200000000001</v>
      </c>
      <c r="G97" s="95">
        <v>0</v>
      </c>
      <c r="H97" s="95">
        <f t="shared" si="2"/>
        <v>0</v>
      </c>
      <c r="I97" s="35" t="s">
        <v>15</v>
      </c>
      <c r="J97" s="23"/>
    </row>
    <row r="98" spans="1:10" s="18" customFormat="1" x14ac:dyDescent="0.3">
      <c r="A98" s="53">
        <v>50</v>
      </c>
      <c r="B98" s="36" t="s">
        <v>145</v>
      </c>
      <c r="C98" s="69" t="s">
        <v>6</v>
      </c>
      <c r="D98" s="17">
        <v>96</v>
      </c>
      <c r="E98" s="71">
        <v>2.7216</v>
      </c>
      <c r="F98" s="71">
        <v>261.27359999999999</v>
      </c>
      <c r="G98" s="95">
        <v>0</v>
      </c>
      <c r="H98" s="95">
        <f t="shared" si="2"/>
        <v>0</v>
      </c>
      <c r="I98" s="35" t="s">
        <v>15</v>
      </c>
      <c r="J98" s="23"/>
    </row>
    <row r="99" spans="1:10" s="18" customFormat="1" x14ac:dyDescent="0.3">
      <c r="A99" s="53">
        <v>51</v>
      </c>
      <c r="B99" s="36" t="s">
        <v>146</v>
      </c>
      <c r="C99" s="69" t="s">
        <v>6</v>
      </c>
      <c r="D99" s="17">
        <v>32</v>
      </c>
      <c r="E99" s="71">
        <v>2.1545999999999998</v>
      </c>
      <c r="F99" s="71">
        <v>68.947199999999995</v>
      </c>
      <c r="G99" s="95">
        <v>0</v>
      </c>
      <c r="H99" s="95">
        <f t="shared" si="2"/>
        <v>0</v>
      </c>
      <c r="I99" s="35" t="s">
        <v>15</v>
      </c>
      <c r="J99" s="23"/>
    </row>
    <row r="100" spans="1:10" s="18" customFormat="1" x14ac:dyDescent="0.3">
      <c r="A100" s="68">
        <v>52</v>
      </c>
      <c r="B100" s="82" t="s">
        <v>147</v>
      </c>
      <c r="C100" s="69" t="s">
        <v>62</v>
      </c>
      <c r="D100" s="70">
        <v>54.8</v>
      </c>
      <c r="E100" s="71">
        <v>1.1788078</v>
      </c>
      <c r="F100" s="71">
        <v>64.59866744</v>
      </c>
      <c r="G100" s="95">
        <v>0</v>
      </c>
      <c r="H100" s="95">
        <f t="shared" si="2"/>
        <v>0</v>
      </c>
      <c r="I100" s="35" t="s">
        <v>15</v>
      </c>
      <c r="J100" s="23"/>
    </row>
    <row r="101" spans="1:10" s="18" customFormat="1" ht="15.6" thickBot="1" x14ac:dyDescent="0.35">
      <c r="A101" s="68">
        <v>53</v>
      </c>
      <c r="B101" s="82" t="s">
        <v>148</v>
      </c>
      <c r="C101" s="69" t="s">
        <v>62</v>
      </c>
      <c r="D101" s="70">
        <v>54.8</v>
      </c>
      <c r="E101" s="71">
        <v>9.6892546000000017</v>
      </c>
      <c r="F101" s="71">
        <v>530.97115208000002</v>
      </c>
      <c r="G101" s="95">
        <v>0</v>
      </c>
      <c r="H101" s="95">
        <f t="shared" si="2"/>
        <v>0</v>
      </c>
      <c r="I101" s="35" t="s">
        <v>15</v>
      </c>
      <c r="J101" s="23"/>
    </row>
    <row r="102" spans="1:10" ht="15.6" thickBot="1" x14ac:dyDescent="0.35">
      <c r="A102" s="25"/>
      <c r="B102" s="38" t="s">
        <v>7</v>
      </c>
      <c r="C102" s="26"/>
      <c r="D102" s="47"/>
      <c r="E102" s="47"/>
      <c r="F102" s="27">
        <f>SUM(F7:F101)</f>
        <v>38583.942403588757</v>
      </c>
      <c r="G102" s="47"/>
      <c r="H102" s="27">
        <f>SUM(H7:H101)</f>
        <v>0</v>
      </c>
    </row>
    <row r="103" spans="1:10" ht="15.6" thickBot="1" x14ac:dyDescent="0.35">
      <c r="A103" s="30"/>
      <c r="B103" s="40" t="s">
        <v>9</v>
      </c>
      <c r="C103" s="34">
        <v>0.03</v>
      </c>
      <c r="D103" s="49"/>
      <c r="E103" s="49"/>
      <c r="F103" s="50">
        <f>C103*F102</f>
        <v>1157.5182721076626</v>
      </c>
      <c r="G103" s="49"/>
      <c r="H103" s="50">
        <f>C103*H102</f>
        <v>0</v>
      </c>
    </row>
    <row r="104" spans="1:10" ht="15.6" thickBot="1" x14ac:dyDescent="0.35">
      <c r="A104" s="28"/>
      <c r="B104" s="39" t="s">
        <v>8</v>
      </c>
      <c r="C104" s="29"/>
      <c r="D104" s="49"/>
      <c r="E104" s="49"/>
      <c r="F104" s="49">
        <f>F103+F102</f>
        <v>39741.46067569642</v>
      </c>
      <c r="G104" s="49"/>
      <c r="H104" s="49">
        <f>H103+H102</f>
        <v>0</v>
      </c>
    </row>
    <row r="105" spans="1:10" ht="15.6" thickBot="1" x14ac:dyDescent="0.35">
      <c r="A105" s="30"/>
      <c r="B105" s="40" t="s">
        <v>16</v>
      </c>
      <c r="C105" s="34">
        <v>0.18</v>
      </c>
      <c r="D105" s="49"/>
      <c r="E105" s="49"/>
      <c r="F105" s="50">
        <f>C105*F104</f>
        <v>7153.4629216253552</v>
      </c>
      <c r="G105" s="49"/>
      <c r="H105" s="50">
        <f>C105*H104</f>
        <v>0</v>
      </c>
    </row>
    <row r="106" spans="1:10" ht="15.6" thickBot="1" x14ac:dyDescent="0.35">
      <c r="A106" s="28"/>
      <c r="B106" s="41" t="s">
        <v>8</v>
      </c>
      <c r="C106" s="31"/>
      <c r="D106" s="48"/>
      <c r="E106" s="48"/>
      <c r="F106" s="49">
        <f>F105+F104</f>
        <v>46894.923597321773</v>
      </c>
      <c r="G106" s="48"/>
      <c r="H106" s="49">
        <f>H105+H104</f>
        <v>0</v>
      </c>
    </row>
    <row r="107" spans="1:10" x14ac:dyDescent="0.3">
      <c r="A107" s="3"/>
      <c r="B107" s="3" t="s">
        <v>149</v>
      </c>
      <c r="F107" s="54"/>
      <c r="G107" s="54"/>
      <c r="H107" s="54"/>
    </row>
    <row r="108" spans="1:10" x14ac:dyDescent="0.3">
      <c r="A108" s="3"/>
      <c r="B108" s="3" t="s">
        <v>149</v>
      </c>
    </row>
    <row r="109" spans="1:10" x14ac:dyDescent="0.3">
      <c r="A109" s="3"/>
      <c r="B109" s="3" t="s">
        <v>149</v>
      </c>
    </row>
    <row r="110" spans="1:10" x14ac:dyDescent="0.3">
      <c r="A110" s="3"/>
      <c r="B110" s="3" t="s">
        <v>149</v>
      </c>
    </row>
    <row r="111" spans="1:10" x14ac:dyDescent="0.3">
      <c r="A111" s="3"/>
      <c r="B111" s="3" t="s">
        <v>149</v>
      </c>
    </row>
    <row r="112" spans="1:10" x14ac:dyDescent="0.3">
      <c r="A112" s="3"/>
      <c r="B112" s="3" t="s">
        <v>149</v>
      </c>
    </row>
    <row r="113" spans="2:8" ht="15" customHeight="1" x14ac:dyDescent="0.3">
      <c r="B113" s="3" t="s">
        <v>149</v>
      </c>
      <c r="F113" s="54"/>
      <c r="G113" s="54"/>
      <c r="H113" s="54"/>
    </row>
    <row r="114" spans="2:8" ht="5.25" customHeight="1" x14ac:dyDescent="0.3"/>
  </sheetData>
  <autoFilter ref="A6:I113" xr:uid="{00000000-0009-0000-0000-000001000000}"/>
  <mergeCells count="9">
    <mergeCell ref="F4:F5"/>
    <mergeCell ref="G3:H3"/>
    <mergeCell ref="G4:G5"/>
    <mergeCell ref="H4:H5"/>
    <mergeCell ref="A4:A5"/>
    <mergeCell ref="B4:B5"/>
    <mergeCell ref="C4:C5"/>
    <mergeCell ref="D4:D5"/>
    <mergeCell ref="E4:E5"/>
  </mergeCells>
  <conditionalFormatting sqref="B9">
    <cfRule type="cellIs" dxfId="2" priority="3" stopIfTrue="1" operator="equal">
      <formula>0</formula>
    </cfRule>
  </conditionalFormatting>
  <conditionalFormatting sqref="B100:D101">
    <cfRule type="cellIs" dxfId="1" priority="1" stopIfTrue="1" operator="equal">
      <formula>0</formula>
    </cfRule>
  </conditionalFormatting>
  <conditionalFormatting sqref="D100:D101">
    <cfRule type="cellIs" dxfId="0" priority="2" stopIfTrue="1" operator="equal">
      <formula>8223.307275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2026-02-24T18:03:35Z</dcterms:modified>
</cp:coreProperties>
</file>