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F78AC522-70EA-4E70-AFE2-19D1D531EC44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N1_1 კრებსითი სატენდერო" sheetId="13" r:id="rId1"/>
  </sheets>
  <externalReferences>
    <externalReference r:id="rId2"/>
  </externalReferences>
  <definedNames>
    <definedName name="_xlnm._FilterDatabase" localSheetId="0" hidden="1">'N1_1 კრებსითი სატენდერო'!$A$6:$I$153</definedName>
    <definedName name="_xlnm.Print_Area" localSheetId="0">'N1_1 კრებსითი სატენდერო'!$A$1:$F$154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3" l="1"/>
  <c r="H143" i="13"/>
  <c r="H8" i="13" l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7" i="13"/>
  <c r="H142" i="13" l="1"/>
  <c r="H144" i="13" s="1"/>
  <c r="H146" i="13" s="1"/>
  <c r="F141" i="13"/>
  <c r="F140" i="13"/>
  <c r="F139" i="13"/>
  <c r="F138" i="13"/>
  <c r="F137" i="13"/>
  <c r="F135" i="13"/>
  <c r="F134" i="13"/>
  <c r="F133" i="13"/>
  <c r="F132" i="13"/>
  <c r="F131" i="13"/>
  <c r="F129" i="13"/>
  <c r="F128" i="13"/>
  <c r="F127" i="13"/>
  <c r="F125" i="13"/>
  <c r="F124" i="13"/>
  <c r="F123" i="13"/>
  <c r="F122" i="13"/>
  <c r="F121" i="13"/>
  <c r="F119" i="13"/>
  <c r="F117" i="13"/>
  <c r="F116" i="13"/>
  <c r="F115" i="13"/>
  <c r="F114" i="13"/>
  <c r="F113" i="13"/>
  <c r="F112" i="13"/>
  <c r="F111" i="13"/>
  <c r="F110" i="13"/>
  <c r="F109" i="13"/>
  <c r="F107" i="13"/>
  <c r="F105" i="13"/>
  <c r="F104" i="13"/>
  <c r="F103" i="13"/>
  <c r="F102" i="13"/>
  <c r="F101" i="13"/>
  <c r="F100" i="13"/>
  <c r="F99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0" i="13"/>
  <c r="F68" i="13"/>
  <c r="F66" i="13"/>
  <c r="F64" i="13"/>
  <c r="F62" i="13"/>
  <c r="F61" i="13"/>
  <c r="F60" i="13"/>
  <c r="F59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1" i="13"/>
  <c r="F40" i="13"/>
  <c r="F39" i="13"/>
  <c r="F38" i="13"/>
  <c r="F36" i="13"/>
  <c r="F35" i="13"/>
  <c r="F34" i="13"/>
  <c r="F32" i="13"/>
  <c r="F31" i="13"/>
  <c r="F30" i="13"/>
  <c r="F29" i="13"/>
  <c r="F28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142" i="13" l="1"/>
  <c r="F143" i="13" s="1"/>
  <c r="F144" i="13" s="1"/>
  <c r="F145" i="13" s="1"/>
  <c r="F146" i="13" s="1"/>
</calcChain>
</file>

<file path=xl/sharedStrings.xml><?xml version="1.0" encoding="utf-8"?>
<sst xmlns="http://schemas.openxmlformats.org/spreadsheetml/2006/main" count="509" uniqueCount="236">
  <si>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</si>
  <si>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</si>
  <si>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</si>
  <si>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</si>
  <si>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</si>
  <si>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</si>
  <si>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</si>
  <si>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</si>
  <si>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</si>
  <si>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</si>
  <si>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</si>
  <si>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</si>
  <si>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</si>
  <si>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</si>
  <si>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</si>
  <si>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</si>
  <si>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</si>
  <si>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</si>
  <si>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</si>
  <si>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</si>
  <si>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</si>
  <si>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16-1</t>
  </si>
  <si>
    <t>16-2</t>
  </si>
  <si>
    <t>შედგენილია საბაზისო ნორმებით, მიმდინარე ფასებში 2025 წლის IV კვარტლის დონეზე</t>
  </si>
  <si>
    <t>ვერიკო ანჯაფარიძის ქუჩისთვის წყალსადენის ქსელის რეაბილიტაცია</t>
  </si>
  <si>
    <t>ასფალტის საფარის მოხსნა სისქით 10 სმ და გატანა</t>
  </si>
  <si>
    <t>ავტოთვითმცლელით გატანა 15 კმ</t>
  </si>
  <si>
    <t>ქვაფენილის საფარის მოხსნა</t>
  </si>
  <si>
    <t>კვ.მ.</t>
  </si>
  <si>
    <t>ქვაფენილის დასაწყობება 20კმ-ზე</t>
  </si>
  <si>
    <t>თხრილის შევსება ქვიშით (0.5-5 მმ ფრაქცია) მსუბუქი დატკეპვნით (K=0.98-1.25) მილის ქვეშ 15 სმ და მილის ზემოდან 30 სმ</t>
  </si>
  <si>
    <t>თხრილის შევსება ქვიშა-ხრეშოვანი (0-80; 0-120 ფრაქცია) საფარით, (K=0.98-1.25) დატკეპვნით</t>
  </si>
  <si>
    <t>მ2</t>
  </si>
  <si>
    <t>16</t>
  </si>
  <si>
    <t>16-3</t>
  </si>
  <si>
    <t>16-4</t>
  </si>
  <si>
    <t>16-5</t>
  </si>
  <si>
    <t>17-1</t>
  </si>
  <si>
    <t>17-2</t>
  </si>
  <si>
    <t>17-3</t>
  </si>
  <si>
    <t>17-4</t>
  </si>
  <si>
    <t>17-5</t>
  </si>
  <si>
    <t>ჰიდროსაიზოლაციო მასალა პენებარი</t>
  </si>
  <si>
    <t>19</t>
  </si>
  <si>
    <t>ჭაში მეტალის ელემენტების შეღებვა ანტიკოროზიული ლაქით</t>
  </si>
  <si>
    <t>20</t>
  </si>
  <si>
    <t>ფოლადის (სპირალური) d=219/6 მმ მილის შეძენა გარეცხვითა და გამოცდით (ქარხნული შიდა და გარე იზოლაციით)</t>
  </si>
  <si>
    <t>გრძ. მ</t>
  </si>
  <si>
    <t>20-1</t>
  </si>
  <si>
    <t>21</t>
  </si>
  <si>
    <t>22</t>
  </si>
  <si>
    <t>24</t>
  </si>
  <si>
    <t>24-1</t>
  </si>
  <si>
    <t>25</t>
  </si>
  <si>
    <t>26</t>
  </si>
  <si>
    <t>27</t>
  </si>
  <si>
    <t>28</t>
  </si>
  <si>
    <t>29</t>
  </si>
  <si>
    <t>30</t>
  </si>
  <si>
    <t>31</t>
  </si>
  <si>
    <t>32</t>
  </si>
  <si>
    <t>სწორნაკერიანი ფოლადის მილი d=50 (51X3.5)მმ მოწყობა; ქარხნული გარე და შიდა იზოლაციით, მოწყობა</t>
  </si>
  <si>
    <t>32-1</t>
  </si>
  <si>
    <t>ფოლადის მილი d=50 (51X3.5)</t>
  </si>
  <si>
    <t>33</t>
  </si>
  <si>
    <t>34</t>
  </si>
  <si>
    <t>35</t>
  </si>
  <si>
    <t>ფოლადის მილყელი l=0.5 მ d=32 მმ</t>
  </si>
  <si>
    <t>37-1</t>
  </si>
  <si>
    <t>განშტოების ჭების დეტალები და მასალების ჩამონათვალი</t>
  </si>
  <si>
    <t>38</t>
  </si>
  <si>
    <t>ჩობალის d=325 მმ შეძენა-მოწყობა (6ცალი)</t>
  </si>
  <si>
    <t>39</t>
  </si>
  <si>
    <t>ჩობალის d=165 მმ შეძენა-მოწყობა (44ცალი)</t>
  </si>
  <si>
    <t>40</t>
  </si>
  <si>
    <t>კგ</t>
  </si>
  <si>
    <t>41</t>
  </si>
  <si>
    <t>ჩასაკეთებელი d=200 მმ შეძენა-მოწყობა</t>
  </si>
  <si>
    <t>ტნ</t>
  </si>
  <si>
    <t>41-1</t>
  </si>
  <si>
    <t>42</t>
  </si>
  <si>
    <t>42-1</t>
  </si>
  <si>
    <t>43</t>
  </si>
  <si>
    <t>43-1</t>
  </si>
  <si>
    <t>44-1</t>
  </si>
  <si>
    <t>ურდული d=80 მმ PN16</t>
  </si>
  <si>
    <t>45</t>
  </si>
  <si>
    <t>45-1</t>
  </si>
  <si>
    <t>ურდული d=50 მმ PN16</t>
  </si>
  <si>
    <t>სფერული ვენტილი d=32 მმ PN16</t>
  </si>
  <si>
    <t>ცალი</t>
  </si>
  <si>
    <t>46-1</t>
  </si>
  <si>
    <t>47</t>
  </si>
  <si>
    <t>ფოლ. სამკაპის d=50X32X50 მმ PN16 შეძენა-მოწყობა</t>
  </si>
  <si>
    <t>47-1</t>
  </si>
  <si>
    <t>48</t>
  </si>
  <si>
    <t>48-1</t>
  </si>
  <si>
    <t>49</t>
  </si>
  <si>
    <t>49-1</t>
  </si>
  <si>
    <t>50-1</t>
  </si>
  <si>
    <t>ფოლადის მილტუჩი d=80 მმ</t>
  </si>
  <si>
    <t>51</t>
  </si>
  <si>
    <t>51-1</t>
  </si>
  <si>
    <t>52</t>
  </si>
  <si>
    <t>52-1</t>
  </si>
  <si>
    <t>53</t>
  </si>
  <si>
    <t>53-1</t>
  </si>
  <si>
    <t>54</t>
  </si>
  <si>
    <t>55</t>
  </si>
  <si>
    <t>56</t>
  </si>
  <si>
    <t>საპ. ფოლ. d=219/5 მმ მილის გადაერთება არს. თუჯის d=150 მმ-ან მილზე</t>
  </si>
  <si>
    <t>საპ. ფოლადის. d=80 მმ მილის გადაერთება საპ. ფოლადის d=200 მმ-ან მილზე</t>
  </si>
  <si>
    <t>საპ. ფოლადის. d=50 მმ მილის გადაერთება საპ. ფოლადის d=200 მმ-ან მილზე</t>
  </si>
  <si>
    <t>საპ. ფოლადის. d=32 მმ მილის გადაერთება საპ. ფოლადის d=200 მმ-ან მილზე</t>
  </si>
  <si>
    <t>63</t>
  </si>
  <si>
    <t>64</t>
  </si>
  <si>
    <t>65</t>
  </si>
  <si>
    <t>66</t>
  </si>
  <si>
    <t>67</t>
  </si>
  <si>
    <t>არს. თუჯის d=100 მმ მილის დემონტაჟი და დასაწყობება 8 კმ-ზე</t>
  </si>
  <si>
    <t>გრძ.მ</t>
  </si>
  <si>
    <t>68</t>
  </si>
  <si>
    <t>არს. თუჯის d=150 მმ მილის დემონტაჟი და დასაწყობება 8 კმ-ზე</t>
  </si>
  <si>
    <t>69</t>
  </si>
  <si>
    <t>არს. d=150 მმ ურდულის მოხსნა და დასაწყობება 8 კმ-ზე</t>
  </si>
  <si>
    <t>70</t>
  </si>
  <si>
    <t>არსებული d=50 მმ ურდულის დემონტაჟი და დასაწყობება 8 კმ</t>
  </si>
  <si>
    <t>ვენტილის ჭის მოწყობა d=32 მმ მილზე</t>
  </si>
  <si>
    <t>71</t>
  </si>
  <si>
    <t>კომპ</t>
  </si>
  <si>
    <t>71-1</t>
  </si>
  <si>
    <t>72-1</t>
  </si>
  <si>
    <t>73-1</t>
  </si>
  <si>
    <t>74-1</t>
  </si>
  <si>
    <t>სახანძრო მიწისზედა ჰიდრანტის (კომპლექტი) შეძენა და მოწყობა d=80 მმ</t>
  </si>
  <si>
    <t>78-1</t>
  </si>
  <si>
    <t>79-1</t>
  </si>
  <si>
    <t>79-2</t>
  </si>
  <si>
    <t>79-3</t>
  </si>
  <si>
    <t>79-4</t>
  </si>
  <si>
    <t>79-5</t>
  </si>
  <si>
    <t>82-1</t>
  </si>
  <si>
    <t>ფოლადის მუხლი მილტუჩებით d=80 მმ α=90˚ (ქვესადგამით)</t>
  </si>
  <si>
    <t>83-1</t>
  </si>
  <si>
    <t>84-1</t>
  </si>
  <si>
    <t>85-1</t>
  </si>
  <si>
    <t>ჩობალის d=140 მმ შეძენა-მოწყობა (4ცალი)</t>
  </si>
  <si>
    <t>87</t>
  </si>
  <si>
    <t>ბეტონის საყრდენი ბალიში 400x400x200 მმ (2 ცალი)
ბეტონის მარკა B-22.5</t>
  </si>
  <si>
    <t>მ3</t>
  </si>
  <si>
    <t>89</t>
  </si>
  <si>
    <r>
      <t>მ</t>
    </r>
    <r>
      <rPr>
        <vertAlign val="superscript"/>
        <sz val="10"/>
        <color indexed="8"/>
        <rFont val="Segoe UI"/>
        <family val="2"/>
      </rPr>
      <t>3</t>
    </r>
  </si>
  <si>
    <t>არსებული ასფალტობეტონის საფარის ჩახერხვა 10 სმ სიღრმეზე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</si>
  <si>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</si>
  <si>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</si>
  <si>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თხრილის შევსება ღორღით (ფრაქცია 0-40 მმ) მექანიზმით, ასფალტის მომზადებამდე სისქით 20 სმ დატკეპნით (K=0.98-1.25)</t>
  </si>
  <si>
    <t>ღორღის (40 ფრაქცია) ბალიშის მომზადება ჭის ქვეშ სისქით 10 სმ (k=0.98-1.25)</t>
  </si>
  <si>
    <t>მიწის თხრილის და ჭის ქვაბულის კედლების გამაგრება</t>
  </si>
  <si>
    <t>რკ/ბეტონის ანაკრები წრიული ჭის 2-კომპლექტი შეძენა-მონტაჟი d=1.5 მ, hსრ=1.80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იხ.პროექტი</t>
  </si>
  <si>
    <t>რკ/ბ რგოლი D=1740 მმ / H=1000 მმ B22.5 (M-300) (პროექტით)</t>
  </si>
  <si>
    <t>რკ/ბ რგოლი D=1740 მმ / H=500 მმ B22.5 (M-300) (პროექტით)</t>
  </si>
  <si>
    <t>რკ/ბ ძირის ფილა D=1740 მმ, ბეტონი B22.5 (M-300) (პროექტით)</t>
  </si>
  <si>
    <t>რკ/ბ გადახურვის ფილა მრგვალი D=1740 მმ ბეტონი B22.5 (M-300) (პროექტით)</t>
  </si>
  <si>
    <t>თუჯის ჩარჩო ხუფი 65 სმ</t>
  </si>
  <si>
    <t>რკ/ბეტონის ანაკრები წრიული ჭის 22-კომპლექტი შეძენა-მონტაჟი d=1.0 მ, hსრ=1.8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</si>
  <si>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რკ/ბ რგოლი კბილებით D=1200 მმ / H=1000 მმ ბეტონი მარკით B22.5 მ-300 (იხ. პროექტი)</t>
  </si>
  <si>
    <t>რკ/ბ რგოლი კბილებით D=1000 მმ H=500 მმ (იხ. პროექტი)</t>
  </si>
  <si>
    <t>რკ/ბ ძირის მრგვალი ფილა D=1200 მმ, ბეტონი მარკით B22.5 მ-300 (იხ. პროექტი)</t>
  </si>
  <si>
    <t>რკ/ბ გადახურვის მრგვალი ფილა D=1200 მმ ბეტონი მარკით B22.5 მ-300 (იხ. პროექტი)</t>
  </si>
  <si>
    <t>თუჯის ჩარჩო ხუფით 65 სმ</t>
  </si>
  <si>
    <t>(სპირალური) ფოლადის მილი d=200 (219X6)მმ ქარხნული გარე და შიდა იზოლაციით,</t>
  </si>
  <si>
    <t>ფოლადის მილი d=200 (219X6)მმ, ჰიდრავლიკური გამოცდა</t>
  </si>
  <si>
    <t>ფოლადის მილი d=200 (219X6)მმ დეზინფექცია ქლორიანი წყლით და გამორეცხვა</t>
  </si>
  <si>
    <t>ფოლადის d=219/6 მმ 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დამზადებული ბიტუმისა და მინაბოჭკოს ქსოვილის შრეების ბაზაზე. (2 ფენა) (32 ადგ.)</t>
  </si>
  <si>
    <t>ფოლადის მილი, გარე და შიდა ქარხნული იზოლაციით, d=159/5 მმ PN 16 მილის შეძენა გარეცხვითა და გამოცდით</t>
  </si>
  <si>
    <t>ფოლადის მილი, გარე და შიდა ქარხნული იზოლაციით, d=159/5 მმ PN 16</t>
  </si>
  <si>
    <t>ფოლადის მილი d=150 (159X5)მმ ჰიდრავლიკური გამოცდა</t>
  </si>
  <si>
    <t>ფოლადის მილი d=150 (159X5)მმ დეზინფექცია ქლორიანი წყლით და გამორეცხვა</t>
  </si>
  <si>
    <t>ფოლადის d=159/5 მმ მილის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მინაბოჭკოს ქსოვილის შრეების ბაზაზე. (2 ფენა) (2 ადგ.)</t>
  </si>
  <si>
    <t>სწორნაკერიანი ფოლადის მილი, გარე და შიდა ქარხნული იზოლაციით, d=89/4.5 მმ PN 16 მილის მოწყობა</t>
  </si>
  <si>
    <t>ფოლადის მილი d=80 (89X5)მმ ჰიდრავლიკური გამოცდა</t>
  </si>
  <si>
    <t>ფოლადის მილი d=80 (89X5)მმ მილის დეზინფექცია ქლორიანი წყლით და გამორეცხვა</t>
  </si>
  <si>
    <t>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მინაბოჭკოს ქსოვილის შრეების ბაზაზე. (2 ფენა) d=89/4.5 მმ მილისთვის (1 ადგ.)</t>
  </si>
  <si>
    <t>ფოლადის მილი d=50 (51X3.5) ჰიდრავლიკური გამოცდა</t>
  </si>
  <si>
    <t>სწორნაკერიანი ფოლადის მილი d=50 (51X3.5)მმ დეზინფექცია ქლორიანი წყლით და გამორეცხვა</t>
  </si>
  <si>
    <t>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მინაბოჭკოს ქსოვილის შრეების ბაზაზე. (2 ფენა) d=51/3 მმ მილისთვის (23 ადგ.)</t>
  </si>
  <si>
    <t>სასიგნალო ლენტის (შიდა მხრიდან უჟანგავი ზოლით) შეძენა და მოწყობა თხრილში</t>
  </si>
  <si>
    <t>გაზინთული (გაპოხილი) ძენძი 82,72მეტრი ჩობალებისთვის</t>
  </si>
  <si>
    <t>ურდული d=200 მმ PN16 შეძენა-მოწყობა</t>
  </si>
  <si>
    <t>ურდული d=200 მმ PN16</t>
  </si>
  <si>
    <t>ურდული d=150 მმ PN16 შეძენა-მოწყობა</t>
  </si>
  <si>
    <t>ურდული d=150 მმ PN16</t>
  </si>
  <si>
    <t>ურდული d=80 მმ PN16 შეძენა-მოწყობა</t>
  </si>
  <si>
    <t>ურდული d=50 მმ PN16 შეძენა-მოწყობა</t>
  </si>
  <si>
    <t>სფერული ვენტილი d=32 მმ</t>
  </si>
  <si>
    <t>ფოლ. სამკაპის d=50X32X50 მმ PN16</t>
  </si>
  <si>
    <t>ფოლადის მილტუჩი d=200 მმ შეძენა-მოწყობა</t>
  </si>
  <si>
    <t>ფოლადის მილტუჩი d=200 მმ</t>
  </si>
  <si>
    <t>ფოლადის მილტუჩი d=150 მმ შეძენა-მოწყობა</t>
  </si>
  <si>
    <t>ფოლადის მილტუჩი d=150 მმ</t>
  </si>
  <si>
    <t>ფოლადის მილტუჩი d=50 მმ შეძენა-მოწყობა</t>
  </si>
  <si>
    <t>ფოლადის მილტუჩი d=50 მმ</t>
  </si>
  <si>
    <t>ფოლადის სამკაპი d=200X80X200 მმ შეძენა/მოწყობა</t>
  </si>
  <si>
    <t>ფოლადის სამკაპი d=200X80X200 მმ</t>
  </si>
  <si>
    <t>ფოლადის სამკაპი d=200X50X200 მმ შეძენა/მოწყობა</t>
  </si>
  <si>
    <t>ფოლადის საყრდენი მილი d 76/4,5 მმ L=0.3 მ, ფოლადის ფურცლით (1-ცალი)</t>
  </si>
  <si>
    <t>ფოლადის საყრდენი მილი d 150/5 მმ L=0.3 მ, ფოლადის ფურცლით (1-ცალი)</t>
  </si>
  <si>
    <t>ფოლადის საყრდენი მილი d 50/3 მმ L=0.3 მ, ფოლადის ფურცლით (22-ცალი)</t>
  </si>
  <si>
    <t>არს. თუჯის d=150 მმ მილის ჩაჭრა</t>
  </si>
  <si>
    <t>არს. თუჯის d=100 მმ მილის ჩაჭრა</t>
  </si>
  <si>
    <t>ტრანშეის მოწყობის დროს არსებული კაბელების დამაგრება</t>
  </si>
  <si>
    <t>არს. ჭების და ფასონური ნაწილების დემონტაჟი</t>
  </si>
  <si>
    <t>არს. ანაკრები 2-ჭის d=1000 მმ Hსრ=1.20 მ დემონტაჟი და გატანა ნაგავსაყრელზე 15კმ-ზე</t>
  </si>
  <si>
    <t>დემონტირებული რკ. ბეტონის ჭების ნატეხების ავტოთვითმცლელზე დატვირთვა და გადმოტვირთვა</t>
  </si>
  <si>
    <t>დემონტირებული ჭის ხუფების დატვირთვა ავტოთვითმცლელზე გატანა და გადმოტვირთვა (დასაწყობება 8კმ) (2ცალი)</t>
  </si>
  <si>
    <t>განშტოების ვენტილის პლასტმასის კომპოზიტური ჭა 0.485X0.485X0.415</t>
  </si>
  <si>
    <t>წყალსადენის პლასტმასის კოვერის 485x485x386 მმ (კომპოზიტური) მოწყობა წყალმზომის კვანძისთვის</t>
  </si>
  <si>
    <t>გადამყვანი ფოლ/პოლ. d=32/32 მმ PN16 შეძენა-მოწყობა</t>
  </si>
  <si>
    <t>გადამყვანი ფოლ/პოლ. d=32/32 მმ PN16</t>
  </si>
  <si>
    <t>გადამყვანი ფოლ/ფოლ. d=32/32 მმ PN16 შეძენა-მოწყობა</t>
  </si>
  <si>
    <t>გადამყვანი ფოლ/ფოლ. d=32/32 მმ PN16</t>
  </si>
  <si>
    <t>ჩობალის d=80 მმ შეძენა-მოწყობა (4 ცალი)</t>
  </si>
  <si>
    <t>გაზინთული (გაპოხილი) ძენძი (19 მ) ჩობალებისთვის</t>
  </si>
  <si>
    <t>მოძრავი ქანჩი (შტუცერი) d=32 მმ</t>
  </si>
  <si>
    <t>საპროექტო მიწისზედა სახანძრო ჰიდრანტი- (ცალი-2)</t>
  </si>
  <si>
    <t>სახანძრო მიწისზედა ჰიდრანტი</t>
  </si>
  <si>
    <t>რკ/ბეტონის ანაკრები წრიული ჭის 2-კომპლექტი შეძენა-მონტაჟი d=1.0 მ, hსრ=1.8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</si>
  <si>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ჭის ქვაბულის კედლების გამაგრება</t>
  </si>
  <si>
    <t>ფოლადის სწორ ნაკერიანი გარე ქარხნული იზოლაციით, შიდა იზოლაციის გარეშე, d=89/4.5 მმ მილის შეძენა-მონტაჟი, გარეცხვითა და გამოცდით</t>
  </si>
  <si>
    <t>ფოლადის სწორ ნაკერიანი გარე ქარხნული იზოლაციით, შიდა იზოლაციის გარეშე, d=89/4.5 მმ მილი</t>
  </si>
  <si>
    <t>ფოლადის მუხლის დ=80 მმ α=90º</t>
  </si>
  <si>
    <t>გაზინთული (გაპოხილი) ძენძი 5,65მეტრი ჩობალებისთვის</t>
  </si>
  <si>
    <t>ფოლადის საყრდენი მილი d 50/3 მმ L=0.3 მ, ფოლადის ფურცლით (2-ცალი)</t>
  </si>
  <si>
    <t>ბეტონის B-22.5 M-300 მოწყობა სახანძრო ჰიდრანტის გარშემო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</si>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</sst>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indexed="8"/>
      <name val="Segoe UI"/>
      <family val="2"/>
    </font>
    <font>
      <sz val="10"/>
      <name val="Arial"/>
      <family val="2"/>
    </font>
    <font>
      <vertAlign val="superscript"/>
      <sz val="10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10" fillId="0" borderId="0"/>
  </cellStyleXfs>
  <cellXfs count="113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2" fontId="4" fillId="2" borderId="0" xfId="1" applyNumberFormat="1" applyFont="1" applyFill="1" applyAlignment="1">
      <alignment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3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43" fontId="4" fillId="2" borderId="0" xfId="1" applyNumberFormat="1" applyFont="1" applyFill="1" applyAlignment="1">
      <alignment vertical="center"/>
    </xf>
    <xf numFmtId="1" fontId="4" fillId="0" borderId="12" xfId="13" applyNumberFormat="1" applyFont="1" applyBorder="1" applyAlignment="1">
      <alignment horizontal="center" vertical="center"/>
    </xf>
    <xf numFmtId="1" fontId="4" fillId="0" borderId="15" xfId="10" applyNumberFormat="1" applyFont="1" applyBorder="1" applyAlignment="1" applyProtection="1">
      <alignment horizontal="center" vertical="center"/>
      <protection locked="0"/>
    </xf>
    <xf numFmtId="0" fontId="4" fillId="0" borderId="11" xfId="10" applyFont="1" applyBorder="1" applyAlignment="1" applyProtection="1">
      <alignment horizontal="center" vertical="center"/>
      <protection locked="0"/>
    </xf>
    <xf numFmtId="2" fontId="4" fillId="0" borderId="11" xfId="10" applyNumberFormat="1" applyFont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1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3" xfId="10" applyNumberFormat="1" applyFont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7" fillId="0" borderId="13" xfId="11" applyNumberFormat="1" applyFont="1" applyFill="1" applyBorder="1" applyAlignment="1">
      <alignment horizontal="center" vertical="center"/>
    </xf>
    <xf numFmtId="1" fontId="4" fillId="0" borderId="12" xfId="1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0" borderId="12" xfId="10" applyNumberFormat="1" applyFont="1" applyBorder="1" applyAlignment="1" applyProtection="1">
      <alignment horizontal="center" vertical="center"/>
      <protection locked="0"/>
    </xf>
    <xf numFmtId="0" fontId="4" fillId="0" borderId="13" xfId="10" applyFont="1" applyBorder="1" applyAlignment="1" applyProtection="1">
      <alignment horizontal="center" vertical="center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166" fontId="4" fillId="0" borderId="13" xfId="2" applyNumberFormat="1" applyFont="1" applyFill="1" applyBorder="1" applyAlignment="1" applyProtection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49" fontId="4" fillId="0" borderId="12" xfId="10" applyNumberFormat="1" applyFont="1" applyBorder="1" applyAlignment="1" applyProtection="1">
      <alignment horizontal="center" vertical="center"/>
      <protection locked="0"/>
    </xf>
    <xf numFmtId="2" fontId="4" fillId="0" borderId="13" xfId="9" applyNumberFormat="1" applyFont="1" applyFill="1" applyBorder="1" applyAlignment="1" applyProtection="1">
      <alignment horizontal="center" vertical="center"/>
    </xf>
    <xf numFmtId="0" fontId="4" fillId="0" borderId="13" xfId="1" applyFont="1" applyBorder="1" applyAlignment="1">
      <alignment horizontal="center" vertical="center"/>
    </xf>
    <xf numFmtId="2" fontId="4" fillId="0" borderId="13" xfId="2" applyNumberFormat="1" applyFont="1" applyFill="1" applyBorder="1" applyAlignment="1">
      <alignment horizontal="center" vertical="center"/>
    </xf>
    <xf numFmtId="165" fontId="4" fillId="0" borderId="13" xfId="9" applyNumberFormat="1" applyFont="1" applyFill="1" applyBorder="1" applyAlignment="1">
      <alignment horizontal="center" vertical="center"/>
    </xf>
    <xf numFmtId="2" fontId="4" fillId="0" borderId="13" xfId="9" applyNumberFormat="1" applyFont="1" applyFill="1" applyBorder="1" applyAlignment="1">
      <alignment horizontal="center" vertical="center"/>
    </xf>
    <xf numFmtId="172" fontId="4" fillId="0" borderId="13" xfId="2" applyNumberFormat="1" applyFont="1" applyFill="1" applyBorder="1" applyAlignment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166" fontId="4" fillId="0" borderId="13" xfId="10" applyNumberFormat="1" applyFont="1" applyBorder="1" applyAlignment="1">
      <alignment horizontal="center" vertical="center"/>
    </xf>
    <xf numFmtId="165" fontId="4" fillId="0" borderId="13" xfId="10" applyNumberFormat="1" applyFont="1" applyBorder="1" applyAlignment="1">
      <alignment horizontal="center" vertical="center"/>
    </xf>
    <xf numFmtId="165" fontId="4" fillId="0" borderId="13" xfId="2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166" fontId="7" fillId="0" borderId="13" xfId="0" applyNumberFormat="1" applyFont="1" applyBorder="1" applyAlignment="1">
      <alignment horizontal="center" vertical="center"/>
    </xf>
    <xf numFmtId="2" fontId="4" fillId="0" borderId="13" xfId="10" applyNumberFormat="1" applyFont="1" applyBorder="1" applyAlignment="1">
      <alignment horizontal="center" vertical="center"/>
    </xf>
    <xf numFmtId="166" fontId="4" fillId="0" borderId="13" xfId="9" applyNumberFormat="1" applyFont="1" applyFill="1" applyBorder="1" applyAlignment="1">
      <alignment horizontal="center" vertical="center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165" fontId="4" fillId="0" borderId="13" xfId="2" applyNumberFormat="1" applyFont="1" applyFill="1" applyBorder="1" applyAlignment="1" applyProtection="1">
      <alignment horizontal="center" vertical="center"/>
    </xf>
    <xf numFmtId="166" fontId="4" fillId="0" borderId="13" xfId="1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2" fontId="4" fillId="0" borderId="17" xfId="1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2" fontId="9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left" vertical="center"/>
    </xf>
    <xf numFmtId="0" fontId="4" fillId="0" borderId="13" xfId="10" applyFont="1" applyBorder="1" applyAlignment="1">
      <alignment vertical="center"/>
    </xf>
    <xf numFmtId="0" fontId="4" fillId="0" borderId="13" xfId="10" applyFont="1" applyBorder="1" applyAlignment="1" applyProtection="1">
      <alignment vertical="center"/>
      <protection locked="0"/>
    </xf>
    <xf numFmtId="2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 readingOrder="1"/>
    </xf>
    <xf numFmtId="0" fontId="4" fillId="2" borderId="0" xfId="1" applyFont="1" applyFill="1"/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>
      <alignment vertical="center"/>
    </xf>
    <xf numFmtId="0" fontId="4" fillId="0" borderId="13" xfId="12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49" fontId="4" fillId="0" borderId="12" xfId="12" applyNumberFormat="1" applyFont="1" applyBorder="1" applyAlignment="1">
      <alignment horizontal="center" vertical="center"/>
    </xf>
    <xf numFmtId="0" fontId="5" fillId="0" borderId="13" xfId="12" applyFont="1" applyBorder="1" applyAlignment="1">
      <alignment horizontal="center" vertical="center"/>
    </xf>
    <xf numFmtId="1" fontId="4" fillId="0" borderId="12" xfId="12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8" xfId="1" applyNumberFormat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43" fontId="4" fillId="0" borderId="11" xfId="6" applyFont="1" applyBorder="1" applyAlignment="1" applyProtection="1">
      <alignment horizontal="center" vertical="center"/>
      <protection locked="0"/>
    </xf>
  </cellXfs>
  <cellStyles count="14">
    <cellStyle name="Comma" xfId="6" builtinId="3"/>
    <cellStyle name="Comma 10" xfId="11" xr:uid="{6FAF84F0-A473-442E-828A-D7990546A12A}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10" xfId="13" xr:uid="{2C058765-9212-406A-A3DD-6E7725D2AAB3}"/>
    <cellStyle name="Normal 2" xfId="1" xr:uid="{00000000-0005-0000-0000-000006000000}"/>
    <cellStyle name="Normal 2 9" xfId="10" xr:uid="{E4034E5C-862C-4A03-9923-0412763AE8A5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  <cellStyle name="Обычный_დემონტაჟი" xfId="12" xr:uid="{CC07AE3E-6586-4ABC-AA0F-F9E98835882D}"/>
  </cellStyles>
  <dxfs count="3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13AF-F88E-442A-B9B3-F7168F28DC1A}">
  <sheetPr>
    <tabColor theme="2"/>
  </sheetPr>
  <dimension ref="A1:HL154"/>
  <sheetViews>
    <sheetView showGridLines="0" tabSelected="1" zoomScale="80" zoomScaleNormal="80" workbookViewId="0">
      <pane xSplit="2" ySplit="6" topLeftCell="C115" activePane="bottomRight" state="frozen"/>
      <selection pane="topRight" activeCell="C1" sqref="C1"/>
      <selection pane="bottomLeft" activeCell="A7" sqref="A7"/>
      <selection pane="bottomRight" activeCell="K148" sqref="K148:L148"/>
    </sheetView>
  </sheetViews>
  <sheetFormatPr defaultColWidth="9.33203125" defaultRowHeight="15" x14ac:dyDescent="0.3"/>
  <cols>
    <col min="1" max="1" width="6.33203125" style="23" customWidth="1"/>
    <col min="2" max="2" width="38.33203125" style="3" customWidth="1"/>
    <col min="3" max="3" width="8.5546875" style="3" customWidth="1"/>
    <col min="4" max="4" width="12.5546875" style="3" bestFit="1" customWidth="1"/>
    <col min="5" max="5" width="11.33203125" style="3" customWidth="1"/>
    <col min="6" max="8" width="14.33203125" style="3" customWidth="1"/>
    <col min="9" max="9" width="31.44140625" style="3" bestFit="1" customWidth="1"/>
    <col min="10" max="16384" width="9.33203125" style="3"/>
  </cols>
  <sheetData>
    <row r="1" spans="1:12" x14ac:dyDescent="0.3">
      <c r="A1" s="4" t="s">
        <v>24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5" t="s">
        <v>23</v>
      </c>
      <c r="B2" s="24"/>
      <c r="C2" s="24"/>
      <c r="D2" s="24"/>
      <c r="E2" s="24"/>
      <c r="F2" s="24"/>
      <c r="G2" s="24"/>
      <c r="H2" s="24"/>
      <c r="I2" s="32"/>
    </row>
    <row r="3" spans="1:12" ht="21.75" customHeight="1" thickBot="1" x14ac:dyDescent="0.35">
      <c r="A3" s="6"/>
      <c r="C3" s="7"/>
      <c r="D3" s="7"/>
      <c r="E3" s="7"/>
      <c r="F3" s="7"/>
      <c r="G3" s="111" t="s">
        <v>14</v>
      </c>
      <c r="H3" s="111"/>
      <c r="I3" s="33"/>
    </row>
    <row r="4" spans="1:12" ht="18" customHeight="1" thickBot="1" x14ac:dyDescent="0.35">
      <c r="A4" s="106" t="s">
        <v>0</v>
      </c>
      <c r="B4" s="108" t="s">
        <v>1</v>
      </c>
      <c r="C4" s="108" t="s">
        <v>2</v>
      </c>
      <c r="D4" s="108" t="s">
        <v>11</v>
      </c>
      <c r="E4" s="102" t="s">
        <v>3</v>
      </c>
      <c r="F4" s="104" t="s">
        <v>12</v>
      </c>
      <c r="G4" s="102" t="s">
        <v>3</v>
      </c>
      <c r="H4" s="104" t="s">
        <v>235</v>
      </c>
      <c r="I4" s="34"/>
    </row>
    <row r="5" spans="1:12" ht="15.6" thickBot="1" x14ac:dyDescent="0.35">
      <c r="A5" s="107"/>
      <c r="B5" s="109"/>
      <c r="C5" s="109"/>
      <c r="D5" s="109"/>
      <c r="E5" s="103"/>
      <c r="F5" s="105"/>
      <c r="G5" s="103"/>
      <c r="H5" s="105"/>
      <c r="I5" s="35"/>
      <c r="J5" s="31"/>
      <c r="K5" s="31"/>
      <c r="L5" s="31"/>
    </row>
    <row r="6" spans="1:12" ht="15.6" thickBot="1" x14ac:dyDescent="0.35">
      <c r="A6" s="8">
        <v>1</v>
      </c>
      <c r="B6" s="2">
        <v>2</v>
      </c>
      <c r="C6" s="2">
        <v>3</v>
      </c>
      <c r="D6" s="2">
        <v>4</v>
      </c>
      <c r="E6" s="9">
        <v>5</v>
      </c>
      <c r="F6" s="10">
        <v>6</v>
      </c>
      <c r="G6" s="110">
        <v>7</v>
      </c>
      <c r="H6" s="110">
        <v>8</v>
      </c>
      <c r="I6" s="11">
        <v>9</v>
      </c>
    </row>
    <row r="7" spans="1:12" s="12" customFormat="1" x14ac:dyDescent="0.3">
      <c r="A7" s="42">
        <v>1</v>
      </c>
      <c r="B7" s="82" t="s">
        <v>152</v>
      </c>
      <c r="C7" s="43" t="s">
        <v>5</v>
      </c>
      <c r="D7" s="83">
        <v>375</v>
      </c>
      <c r="E7" s="44">
        <v>3.2161589212966404</v>
      </c>
      <c r="F7" s="44">
        <f>D7*E7</f>
        <v>1206.0595954862401</v>
      </c>
      <c r="G7" s="112">
        <v>0</v>
      </c>
      <c r="H7" s="112">
        <f>G7*D7</f>
        <v>0</v>
      </c>
      <c r="I7" s="26" t="s">
        <v>16</v>
      </c>
    </row>
    <row r="8" spans="1:12" s="14" customFormat="1" ht="15.6" x14ac:dyDescent="0.3">
      <c r="A8" s="45">
        <v>2</v>
      </c>
      <c r="B8" s="84" t="s">
        <v>25</v>
      </c>
      <c r="C8" s="46" t="s">
        <v>13</v>
      </c>
      <c r="D8" s="47">
        <v>132.5</v>
      </c>
      <c r="E8" s="48">
        <v>6.6297167904844825</v>
      </c>
      <c r="F8" s="48">
        <f t="shared" ref="F8:F70" si="0">D8*E8</f>
        <v>878.43747473919393</v>
      </c>
      <c r="G8" s="112">
        <v>0</v>
      </c>
      <c r="H8" s="112">
        <f t="shared" ref="H8:H71" si="1">G8*D8</f>
        <v>0</v>
      </c>
      <c r="I8" s="26" t="s">
        <v>16</v>
      </c>
    </row>
    <row r="9" spans="1:12" s="14" customFormat="1" x14ac:dyDescent="0.3">
      <c r="A9" s="49">
        <v>3</v>
      </c>
      <c r="B9" s="85" t="s">
        <v>26</v>
      </c>
      <c r="C9" s="50" t="s">
        <v>4</v>
      </c>
      <c r="D9" s="51">
        <v>265</v>
      </c>
      <c r="E9" s="48">
        <v>11.613288012480002</v>
      </c>
      <c r="F9" s="48">
        <f t="shared" si="0"/>
        <v>3077.5213233072004</v>
      </c>
      <c r="G9" s="112">
        <v>0</v>
      </c>
      <c r="H9" s="112">
        <f t="shared" si="1"/>
        <v>0</v>
      </c>
      <c r="I9" s="26" t="s">
        <v>16</v>
      </c>
    </row>
    <row r="10" spans="1:12" s="14" customFormat="1" x14ac:dyDescent="0.3">
      <c r="A10" s="45">
        <v>4</v>
      </c>
      <c r="B10" s="85" t="s">
        <v>27</v>
      </c>
      <c r="C10" s="50" t="s">
        <v>28</v>
      </c>
      <c r="D10" s="51">
        <v>350</v>
      </c>
      <c r="E10" s="48">
        <v>4.2425730476799997</v>
      </c>
      <c r="F10" s="48">
        <f t="shared" si="0"/>
        <v>1484.9005666879998</v>
      </c>
      <c r="G10" s="112">
        <v>0</v>
      </c>
      <c r="H10" s="112">
        <f t="shared" si="1"/>
        <v>0</v>
      </c>
      <c r="I10" s="26" t="s">
        <v>16</v>
      </c>
    </row>
    <row r="11" spans="1:12" x14ac:dyDescent="0.3">
      <c r="A11" s="49">
        <v>5</v>
      </c>
      <c r="B11" s="86" t="s">
        <v>29</v>
      </c>
      <c r="C11" s="46" t="s">
        <v>4</v>
      </c>
      <c r="D11" s="47">
        <v>8.0500000000000007</v>
      </c>
      <c r="E11" s="48">
        <v>11.61328801248</v>
      </c>
      <c r="F11" s="48">
        <f t="shared" si="0"/>
        <v>93.486968500464002</v>
      </c>
      <c r="G11" s="112">
        <v>0</v>
      </c>
      <c r="H11" s="112">
        <f t="shared" si="1"/>
        <v>0</v>
      </c>
      <c r="I11" s="26" t="s">
        <v>16</v>
      </c>
    </row>
    <row r="12" spans="1:12" ht="15.6" x14ac:dyDescent="0.3">
      <c r="A12" s="52">
        <v>6</v>
      </c>
      <c r="B12" s="87" t="s">
        <v>153</v>
      </c>
      <c r="C12" s="46" t="s">
        <v>13</v>
      </c>
      <c r="D12" s="48">
        <v>565</v>
      </c>
      <c r="E12" s="48">
        <v>6.6315132979603222</v>
      </c>
      <c r="F12" s="48">
        <f t="shared" si="0"/>
        <v>3746.8050133475822</v>
      </c>
      <c r="G12" s="112">
        <v>0</v>
      </c>
      <c r="H12" s="112">
        <f t="shared" si="1"/>
        <v>0</v>
      </c>
      <c r="I12" s="26" t="s">
        <v>16</v>
      </c>
    </row>
    <row r="13" spans="1:12" ht="15.6" x14ac:dyDescent="0.3">
      <c r="A13" s="52">
        <v>7</v>
      </c>
      <c r="B13" s="87" t="s">
        <v>19</v>
      </c>
      <c r="C13" s="46" t="s">
        <v>13</v>
      </c>
      <c r="D13" s="48">
        <v>141.30000000000001</v>
      </c>
      <c r="E13" s="48">
        <v>60.895862776320008</v>
      </c>
      <c r="F13" s="48">
        <f t="shared" si="0"/>
        <v>8604.5854102940175</v>
      </c>
      <c r="G13" s="112">
        <v>0</v>
      </c>
      <c r="H13" s="112">
        <f t="shared" si="1"/>
        <v>0</v>
      </c>
      <c r="I13" s="26" t="s">
        <v>16</v>
      </c>
    </row>
    <row r="14" spans="1:12" ht="15.6" x14ac:dyDescent="0.3">
      <c r="A14" s="52">
        <v>8</v>
      </c>
      <c r="B14" s="85" t="s">
        <v>154</v>
      </c>
      <c r="C14" s="53" t="s">
        <v>13</v>
      </c>
      <c r="D14" s="47">
        <v>127.17000000000002</v>
      </c>
      <c r="E14" s="48">
        <v>4.09510034953888</v>
      </c>
      <c r="F14" s="48">
        <f t="shared" si="0"/>
        <v>520.77391145085949</v>
      </c>
      <c r="G14" s="112">
        <v>0</v>
      </c>
      <c r="H14" s="112">
        <f t="shared" si="1"/>
        <v>0</v>
      </c>
      <c r="I14" s="26" t="s">
        <v>16</v>
      </c>
    </row>
    <row r="15" spans="1:12" s="14" customFormat="1" ht="15.6" x14ac:dyDescent="0.3">
      <c r="A15" s="49">
        <v>9</v>
      </c>
      <c r="B15" s="87" t="s">
        <v>20</v>
      </c>
      <c r="C15" s="46" t="s">
        <v>13</v>
      </c>
      <c r="D15" s="47">
        <v>14.130000000000003</v>
      </c>
      <c r="E15" s="48">
        <v>31.598357007360001</v>
      </c>
      <c r="F15" s="48">
        <f t="shared" si="0"/>
        <v>446.48478451399689</v>
      </c>
      <c r="G15" s="112">
        <v>0</v>
      </c>
      <c r="H15" s="112">
        <f t="shared" si="1"/>
        <v>0</v>
      </c>
      <c r="I15" s="26" t="s">
        <v>16</v>
      </c>
    </row>
    <row r="16" spans="1:12" s="14" customFormat="1" x14ac:dyDescent="0.3">
      <c r="A16" s="49">
        <v>10</v>
      </c>
      <c r="B16" s="86" t="s">
        <v>26</v>
      </c>
      <c r="C16" s="46" t="s">
        <v>4</v>
      </c>
      <c r="D16" s="47">
        <v>1377.2850000000001</v>
      </c>
      <c r="E16" s="48">
        <v>11.61328801248</v>
      </c>
      <c r="F16" s="48">
        <f t="shared" si="0"/>
        <v>15994.807380268518</v>
      </c>
      <c r="G16" s="112">
        <v>0</v>
      </c>
      <c r="H16" s="112">
        <f t="shared" si="1"/>
        <v>0</v>
      </c>
      <c r="I16" s="26" t="s">
        <v>16</v>
      </c>
    </row>
    <row r="17" spans="1:220" ht="15.6" x14ac:dyDescent="0.3">
      <c r="A17" s="54">
        <v>11</v>
      </c>
      <c r="B17" s="85" t="s">
        <v>30</v>
      </c>
      <c r="C17" s="55" t="s">
        <v>13</v>
      </c>
      <c r="D17" s="48">
        <v>153.1</v>
      </c>
      <c r="E17" s="48">
        <v>62.589148065530239</v>
      </c>
      <c r="F17" s="48">
        <f t="shared" si="0"/>
        <v>9582.3985688326793</v>
      </c>
      <c r="G17" s="112">
        <v>0</v>
      </c>
      <c r="H17" s="112">
        <f t="shared" si="1"/>
        <v>0</v>
      </c>
      <c r="I17" s="26" t="s">
        <v>16</v>
      </c>
    </row>
    <row r="18" spans="1:220" ht="15.6" x14ac:dyDescent="0.3">
      <c r="A18" s="54">
        <v>12</v>
      </c>
      <c r="B18" s="84" t="s">
        <v>31</v>
      </c>
      <c r="C18" s="46" t="s">
        <v>13</v>
      </c>
      <c r="D18" s="88">
        <v>521.79999999999995</v>
      </c>
      <c r="E18" s="48">
        <v>42.849946601180243</v>
      </c>
      <c r="F18" s="48">
        <f t="shared" si="0"/>
        <v>22359.102136495847</v>
      </c>
      <c r="G18" s="112">
        <v>0</v>
      </c>
      <c r="H18" s="112">
        <f t="shared" si="1"/>
        <v>0</v>
      </c>
      <c r="I18" s="26" t="s">
        <v>16</v>
      </c>
    </row>
    <row r="19" spans="1:220" s="14" customFormat="1" ht="15.6" x14ac:dyDescent="0.3">
      <c r="A19" s="54">
        <v>13</v>
      </c>
      <c r="B19" s="84" t="s">
        <v>155</v>
      </c>
      <c r="C19" s="46" t="s">
        <v>13</v>
      </c>
      <c r="D19" s="88">
        <v>282.8</v>
      </c>
      <c r="E19" s="48">
        <v>59.652723977180237</v>
      </c>
      <c r="F19" s="48">
        <f t="shared" si="0"/>
        <v>16869.790340746571</v>
      </c>
      <c r="G19" s="112">
        <v>0</v>
      </c>
      <c r="H19" s="112">
        <f t="shared" si="1"/>
        <v>0</v>
      </c>
      <c r="I19" s="26" t="s">
        <v>16</v>
      </c>
    </row>
    <row r="20" spans="1:220" ht="15.6" x14ac:dyDescent="0.3">
      <c r="A20" s="54">
        <v>14</v>
      </c>
      <c r="B20" s="85" t="s">
        <v>156</v>
      </c>
      <c r="C20" s="89" t="s">
        <v>151</v>
      </c>
      <c r="D20" s="47">
        <v>4.84</v>
      </c>
      <c r="E20" s="48">
        <v>66.18417889600002</v>
      </c>
      <c r="F20" s="48">
        <f t="shared" si="0"/>
        <v>320.33142585664007</v>
      </c>
      <c r="G20" s="112">
        <v>0</v>
      </c>
      <c r="H20" s="112">
        <f t="shared" si="1"/>
        <v>0</v>
      </c>
      <c r="I20" s="26" t="s">
        <v>16</v>
      </c>
    </row>
    <row r="21" spans="1:220" x14ac:dyDescent="0.3">
      <c r="A21" s="54">
        <v>15</v>
      </c>
      <c r="B21" s="90" t="s">
        <v>157</v>
      </c>
      <c r="C21" s="50" t="s">
        <v>32</v>
      </c>
      <c r="D21" s="47">
        <v>430.4</v>
      </c>
      <c r="E21" s="48">
        <v>15.505013498656004</v>
      </c>
      <c r="F21" s="48">
        <f t="shared" si="0"/>
        <v>6673.3578098215439</v>
      </c>
      <c r="G21" s="112">
        <v>0</v>
      </c>
      <c r="H21" s="112">
        <f t="shared" si="1"/>
        <v>0</v>
      </c>
      <c r="I21" s="26" t="s">
        <v>16</v>
      </c>
    </row>
    <row r="22" spans="1:220" ht="15.6" x14ac:dyDescent="0.3">
      <c r="A22" s="56" t="s">
        <v>33</v>
      </c>
      <c r="B22" s="90" t="s">
        <v>158</v>
      </c>
      <c r="C22" s="53" t="s">
        <v>13</v>
      </c>
      <c r="D22" s="57">
        <v>3.44</v>
      </c>
      <c r="E22" s="48">
        <v>244.50798836288001</v>
      </c>
      <c r="F22" s="48">
        <f t="shared" si="0"/>
        <v>841.10747996830719</v>
      </c>
      <c r="G22" s="112">
        <v>0</v>
      </c>
      <c r="H22" s="112">
        <f t="shared" si="1"/>
        <v>0</v>
      </c>
      <c r="I22" s="26" t="s">
        <v>16</v>
      </c>
    </row>
    <row r="23" spans="1:220" x14ac:dyDescent="0.3">
      <c r="A23" s="56" t="s">
        <v>21</v>
      </c>
      <c r="B23" s="91" t="s">
        <v>159</v>
      </c>
      <c r="C23" s="53" t="s">
        <v>6</v>
      </c>
      <c r="D23" s="58">
        <v>2</v>
      </c>
      <c r="E23" s="48">
        <v>416.17826490240003</v>
      </c>
      <c r="F23" s="48">
        <f t="shared" si="0"/>
        <v>832.35652980480006</v>
      </c>
      <c r="G23" s="112">
        <v>0</v>
      </c>
      <c r="H23" s="112">
        <f t="shared" si="1"/>
        <v>0</v>
      </c>
      <c r="I23" s="26" t="s">
        <v>15</v>
      </c>
    </row>
    <row r="24" spans="1:220" s="14" customFormat="1" x14ac:dyDescent="0.3">
      <c r="A24" s="56" t="s">
        <v>22</v>
      </c>
      <c r="B24" s="91" t="s">
        <v>160</v>
      </c>
      <c r="C24" s="53" t="s">
        <v>6</v>
      </c>
      <c r="D24" s="58">
        <v>2</v>
      </c>
      <c r="E24" s="48">
        <v>241.54308319680001</v>
      </c>
      <c r="F24" s="48">
        <f t="shared" si="0"/>
        <v>483.08616639360002</v>
      </c>
      <c r="G24" s="112">
        <v>0</v>
      </c>
      <c r="H24" s="112">
        <f t="shared" si="1"/>
        <v>0</v>
      </c>
      <c r="I24" s="26" t="s">
        <v>15</v>
      </c>
    </row>
    <row r="25" spans="1:220" x14ac:dyDescent="0.3">
      <c r="A25" s="56" t="s">
        <v>34</v>
      </c>
      <c r="B25" s="91" t="s">
        <v>161</v>
      </c>
      <c r="C25" s="53" t="s">
        <v>6</v>
      </c>
      <c r="D25" s="58">
        <v>2</v>
      </c>
      <c r="E25" s="48">
        <v>346.66782796799998</v>
      </c>
      <c r="F25" s="48">
        <f t="shared" si="0"/>
        <v>693.33565593599997</v>
      </c>
      <c r="G25" s="112">
        <v>0</v>
      </c>
      <c r="H25" s="112">
        <f t="shared" si="1"/>
        <v>0</v>
      </c>
      <c r="I25" s="26" t="s">
        <v>15</v>
      </c>
      <c r="J25" s="15"/>
    </row>
    <row r="26" spans="1:220" x14ac:dyDescent="0.3">
      <c r="A26" s="56" t="s">
        <v>35</v>
      </c>
      <c r="B26" s="91" t="s">
        <v>162</v>
      </c>
      <c r="C26" s="53" t="s">
        <v>6</v>
      </c>
      <c r="D26" s="58">
        <v>2</v>
      </c>
      <c r="E26" s="48">
        <v>292.1282866656</v>
      </c>
      <c r="F26" s="48">
        <f t="shared" si="0"/>
        <v>584.2565733312</v>
      </c>
      <c r="G26" s="112">
        <v>0</v>
      </c>
      <c r="H26" s="112">
        <f t="shared" si="1"/>
        <v>0</v>
      </c>
      <c r="I26" s="26" t="s">
        <v>15</v>
      </c>
      <c r="J26" s="15"/>
    </row>
    <row r="27" spans="1:220" x14ac:dyDescent="0.35">
      <c r="A27" s="56" t="s">
        <v>36</v>
      </c>
      <c r="B27" s="90" t="s">
        <v>163</v>
      </c>
      <c r="C27" s="50" t="s">
        <v>6</v>
      </c>
      <c r="D27" s="58">
        <v>2</v>
      </c>
      <c r="E27" s="48"/>
      <c r="F27" s="48"/>
      <c r="G27" s="112">
        <v>0</v>
      </c>
      <c r="H27" s="112">
        <f t="shared" si="1"/>
        <v>0</v>
      </c>
      <c r="I27" s="26" t="s">
        <v>18</v>
      </c>
      <c r="J27" s="15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</row>
    <row r="28" spans="1:220" ht="15.6" x14ac:dyDescent="0.35">
      <c r="A28" s="54">
        <v>17</v>
      </c>
      <c r="B28" s="84" t="s">
        <v>164</v>
      </c>
      <c r="C28" s="53" t="s">
        <v>13</v>
      </c>
      <c r="D28" s="47">
        <v>17.82</v>
      </c>
      <c r="E28" s="48">
        <v>246.5369553152</v>
      </c>
      <c r="F28" s="48">
        <f t="shared" si="0"/>
        <v>4393.2885437168643</v>
      </c>
      <c r="G28" s="112">
        <v>0</v>
      </c>
      <c r="H28" s="112">
        <f t="shared" si="1"/>
        <v>0</v>
      </c>
      <c r="I28" s="26" t="s">
        <v>16</v>
      </c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</row>
    <row r="29" spans="1:220" x14ac:dyDescent="0.35">
      <c r="A29" s="59" t="s">
        <v>37</v>
      </c>
      <c r="B29" s="91" t="s">
        <v>165</v>
      </c>
      <c r="C29" s="53" t="s">
        <v>6</v>
      </c>
      <c r="D29" s="58">
        <v>22</v>
      </c>
      <c r="E29" s="48">
        <v>248.85797650559996</v>
      </c>
      <c r="F29" s="48">
        <f t="shared" si="0"/>
        <v>5474.875483123199</v>
      </c>
      <c r="G29" s="112">
        <v>0</v>
      </c>
      <c r="H29" s="112">
        <f t="shared" si="1"/>
        <v>0</v>
      </c>
      <c r="I29" s="26" t="s">
        <v>15</v>
      </c>
      <c r="J29" s="15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</row>
    <row r="30" spans="1:220" s="13" customFormat="1" x14ac:dyDescent="0.3">
      <c r="A30" s="59" t="s">
        <v>38</v>
      </c>
      <c r="B30" s="91" t="s">
        <v>166</v>
      </c>
      <c r="C30" s="53" t="s">
        <v>6</v>
      </c>
      <c r="D30" s="58">
        <v>22</v>
      </c>
      <c r="E30" s="48">
        <v>142.24245900480003</v>
      </c>
      <c r="F30" s="48">
        <f t="shared" si="0"/>
        <v>3129.3340981056008</v>
      </c>
      <c r="G30" s="112">
        <v>0</v>
      </c>
      <c r="H30" s="112">
        <f t="shared" si="1"/>
        <v>0</v>
      </c>
      <c r="I30" s="26" t="s">
        <v>15</v>
      </c>
      <c r="J30" s="15"/>
    </row>
    <row r="31" spans="1:220" s="13" customFormat="1" x14ac:dyDescent="0.3">
      <c r="A31" s="59" t="s">
        <v>39</v>
      </c>
      <c r="B31" s="84" t="s">
        <v>167</v>
      </c>
      <c r="C31" s="53" t="s">
        <v>6</v>
      </c>
      <c r="D31" s="58">
        <v>22</v>
      </c>
      <c r="E31" s="48">
        <v>142.5203996832</v>
      </c>
      <c r="F31" s="48">
        <f t="shared" si="0"/>
        <v>3135.4487930303999</v>
      </c>
      <c r="G31" s="112">
        <v>0</v>
      </c>
      <c r="H31" s="112">
        <f t="shared" si="1"/>
        <v>0</v>
      </c>
      <c r="I31" s="26" t="s">
        <v>15</v>
      </c>
    </row>
    <row r="32" spans="1:220" s="13" customFormat="1" x14ac:dyDescent="0.3">
      <c r="A32" s="59" t="s">
        <v>40</v>
      </c>
      <c r="B32" s="93" t="s">
        <v>168</v>
      </c>
      <c r="C32" s="50" t="s">
        <v>6</v>
      </c>
      <c r="D32" s="58">
        <v>22</v>
      </c>
      <c r="E32" s="48">
        <v>126.147166992</v>
      </c>
      <c r="F32" s="48">
        <f t="shared" si="0"/>
        <v>2775.237673824</v>
      </c>
      <c r="G32" s="112">
        <v>0</v>
      </c>
      <c r="H32" s="112">
        <f t="shared" si="1"/>
        <v>0</v>
      </c>
      <c r="I32" s="26" t="s">
        <v>15</v>
      </c>
    </row>
    <row r="33" spans="1:10" s="92" customFormat="1" x14ac:dyDescent="0.35">
      <c r="A33" s="59" t="s">
        <v>41</v>
      </c>
      <c r="B33" s="90" t="s">
        <v>169</v>
      </c>
      <c r="C33" s="50" t="s">
        <v>6</v>
      </c>
      <c r="D33" s="58">
        <v>22</v>
      </c>
      <c r="E33" s="48"/>
      <c r="F33" s="48"/>
      <c r="G33" s="112">
        <v>0</v>
      </c>
      <c r="H33" s="112">
        <f t="shared" si="1"/>
        <v>0</v>
      </c>
      <c r="I33" s="26" t="s">
        <v>18</v>
      </c>
      <c r="J33" s="15"/>
    </row>
    <row r="34" spans="1:10" s="92" customFormat="1" x14ac:dyDescent="0.35">
      <c r="A34" s="54">
        <v>18</v>
      </c>
      <c r="B34" s="90" t="s">
        <v>42</v>
      </c>
      <c r="C34" s="50" t="s">
        <v>5</v>
      </c>
      <c r="D34" s="60">
        <v>112.35</v>
      </c>
      <c r="E34" s="48">
        <v>25.053204447457635</v>
      </c>
      <c r="F34" s="48">
        <f t="shared" si="0"/>
        <v>2814.7275196718651</v>
      </c>
      <c r="G34" s="112">
        <v>0</v>
      </c>
      <c r="H34" s="112">
        <f t="shared" si="1"/>
        <v>0</v>
      </c>
      <c r="I34" s="26" t="s">
        <v>16</v>
      </c>
    </row>
    <row r="35" spans="1:10" s="92" customFormat="1" x14ac:dyDescent="0.35">
      <c r="A35" s="56" t="s">
        <v>43</v>
      </c>
      <c r="B35" s="94" t="s">
        <v>44</v>
      </c>
      <c r="C35" s="61" t="s">
        <v>32</v>
      </c>
      <c r="D35" s="62">
        <v>7.5</v>
      </c>
      <c r="E35" s="48">
        <v>5.8053481150719994</v>
      </c>
      <c r="F35" s="48">
        <f t="shared" si="0"/>
        <v>43.540110863039999</v>
      </c>
      <c r="G35" s="112">
        <v>0</v>
      </c>
      <c r="H35" s="112">
        <f t="shared" si="1"/>
        <v>0</v>
      </c>
      <c r="I35" s="26" t="s">
        <v>16</v>
      </c>
      <c r="J35" s="15"/>
    </row>
    <row r="36" spans="1:10" s="92" customFormat="1" x14ac:dyDescent="0.35">
      <c r="A36" s="59" t="s">
        <v>45</v>
      </c>
      <c r="B36" s="90" t="s">
        <v>46</v>
      </c>
      <c r="C36" s="50" t="s">
        <v>47</v>
      </c>
      <c r="D36" s="47">
        <v>190</v>
      </c>
      <c r="E36" s="48">
        <v>4.8707784576000011</v>
      </c>
      <c r="F36" s="48">
        <f t="shared" si="0"/>
        <v>925.44790694400024</v>
      </c>
      <c r="G36" s="112">
        <v>0</v>
      </c>
      <c r="H36" s="112">
        <f t="shared" si="1"/>
        <v>0</v>
      </c>
      <c r="I36" s="26" t="s">
        <v>16</v>
      </c>
    </row>
    <row r="37" spans="1:10" s="92" customFormat="1" x14ac:dyDescent="0.35">
      <c r="A37" s="59" t="s">
        <v>48</v>
      </c>
      <c r="B37" s="95" t="s">
        <v>170</v>
      </c>
      <c r="C37" s="50" t="s">
        <v>47</v>
      </c>
      <c r="D37" s="47">
        <v>189.81</v>
      </c>
      <c r="E37" s="48"/>
      <c r="F37" s="48"/>
      <c r="G37" s="112">
        <v>0</v>
      </c>
      <c r="H37" s="112">
        <f t="shared" si="1"/>
        <v>0</v>
      </c>
      <c r="I37" s="26" t="s">
        <v>18</v>
      </c>
      <c r="J37" s="15"/>
    </row>
    <row r="38" spans="1:10" s="92" customFormat="1" x14ac:dyDescent="0.35">
      <c r="A38" s="59" t="s">
        <v>49</v>
      </c>
      <c r="B38" s="90" t="s">
        <v>171</v>
      </c>
      <c r="C38" s="50" t="s">
        <v>5</v>
      </c>
      <c r="D38" s="58">
        <v>190</v>
      </c>
      <c r="E38" s="48">
        <v>1.2935960304960001</v>
      </c>
      <c r="F38" s="48">
        <f t="shared" si="0"/>
        <v>245.78324579424003</v>
      </c>
      <c r="G38" s="112">
        <v>0</v>
      </c>
      <c r="H38" s="112">
        <f t="shared" si="1"/>
        <v>0</v>
      </c>
      <c r="I38" s="26" t="s">
        <v>16</v>
      </c>
    </row>
    <row r="39" spans="1:10" s="92" customFormat="1" x14ac:dyDescent="0.35">
      <c r="A39" s="59" t="s">
        <v>50</v>
      </c>
      <c r="B39" s="90" t="s">
        <v>172</v>
      </c>
      <c r="C39" s="50" t="s">
        <v>47</v>
      </c>
      <c r="D39" s="47">
        <v>190</v>
      </c>
      <c r="E39" s="48">
        <v>2.6672127660639999</v>
      </c>
      <c r="F39" s="48">
        <f t="shared" si="0"/>
        <v>506.77042555215996</v>
      </c>
      <c r="G39" s="112">
        <v>0</v>
      </c>
      <c r="H39" s="112">
        <f t="shared" si="1"/>
        <v>0</v>
      </c>
      <c r="I39" s="26" t="s">
        <v>16</v>
      </c>
      <c r="J39" s="15"/>
    </row>
    <row r="40" spans="1:10" x14ac:dyDescent="0.3">
      <c r="A40" s="54">
        <v>23</v>
      </c>
      <c r="B40" s="90" t="s">
        <v>173</v>
      </c>
      <c r="C40" s="50" t="s">
        <v>9</v>
      </c>
      <c r="D40" s="63">
        <v>32</v>
      </c>
      <c r="E40" s="48">
        <v>14.35027152416</v>
      </c>
      <c r="F40" s="48">
        <f t="shared" si="0"/>
        <v>459.20868877312</v>
      </c>
      <c r="G40" s="112">
        <v>0</v>
      </c>
      <c r="H40" s="112">
        <f t="shared" si="1"/>
        <v>0</v>
      </c>
      <c r="I40" s="26" t="s">
        <v>16</v>
      </c>
    </row>
    <row r="41" spans="1:10" x14ac:dyDescent="0.3">
      <c r="A41" s="59" t="s">
        <v>51</v>
      </c>
      <c r="B41" s="90" t="s">
        <v>174</v>
      </c>
      <c r="C41" s="50" t="s">
        <v>47</v>
      </c>
      <c r="D41" s="47">
        <v>10</v>
      </c>
      <c r="E41" s="48">
        <v>4.6532098947840002</v>
      </c>
      <c r="F41" s="48">
        <f t="shared" si="0"/>
        <v>46.532098947839998</v>
      </c>
      <c r="G41" s="112">
        <v>0</v>
      </c>
      <c r="H41" s="112">
        <f t="shared" si="1"/>
        <v>0</v>
      </c>
      <c r="I41" s="26" t="s">
        <v>16</v>
      </c>
      <c r="J41" s="15"/>
    </row>
    <row r="42" spans="1:10" x14ac:dyDescent="0.3">
      <c r="A42" s="59" t="s">
        <v>52</v>
      </c>
      <c r="B42" s="95" t="s">
        <v>175</v>
      </c>
      <c r="C42" s="50" t="s">
        <v>47</v>
      </c>
      <c r="D42" s="47">
        <v>9.99</v>
      </c>
      <c r="E42" s="48"/>
      <c r="F42" s="48"/>
      <c r="G42" s="112">
        <v>0</v>
      </c>
      <c r="H42" s="112">
        <f t="shared" si="1"/>
        <v>0</v>
      </c>
      <c r="I42" s="26" t="s">
        <v>18</v>
      </c>
    </row>
    <row r="43" spans="1:10" x14ac:dyDescent="0.3">
      <c r="A43" s="59" t="s">
        <v>53</v>
      </c>
      <c r="B43" s="90" t="s">
        <v>176</v>
      </c>
      <c r="C43" s="50" t="s">
        <v>5</v>
      </c>
      <c r="D43" s="47">
        <v>10</v>
      </c>
      <c r="E43" s="48">
        <v>0.98466749702675194</v>
      </c>
      <c r="F43" s="48">
        <f t="shared" si="0"/>
        <v>9.8466749702675198</v>
      </c>
      <c r="G43" s="112">
        <v>0</v>
      </c>
      <c r="H43" s="112">
        <f t="shared" si="1"/>
        <v>0</v>
      </c>
      <c r="I43" s="26" t="s">
        <v>16</v>
      </c>
      <c r="J43" s="15"/>
    </row>
    <row r="44" spans="1:10" s="13" customFormat="1" x14ac:dyDescent="0.3">
      <c r="A44" s="59" t="s">
        <v>54</v>
      </c>
      <c r="B44" s="90" t="s">
        <v>177</v>
      </c>
      <c r="C44" s="50" t="s">
        <v>47</v>
      </c>
      <c r="D44" s="47">
        <v>10</v>
      </c>
      <c r="E44" s="48">
        <v>1.0466886298175999</v>
      </c>
      <c r="F44" s="48">
        <f t="shared" si="0"/>
        <v>10.466886298176</v>
      </c>
      <c r="G44" s="112">
        <v>0</v>
      </c>
      <c r="H44" s="112">
        <f t="shared" si="1"/>
        <v>0</v>
      </c>
      <c r="I44" s="26" t="s">
        <v>16</v>
      </c>
    </row>
    <row r="45" spans="1:10" s="13" customFormat="1" x14ac:dyDescent="0.3">
      <c r="A45" s="59" t="s">
        <v>55</v>
      </c>
      <c r="B45" s="90" t="s">
        <v>178</v>
      </c>
      <c r="C45" s="50" t="s">
        <v>9</v>
      </c>
      <c r="D45" s="64">
        <v>2</v>
      </c>
      <c r="E45" s="48">
        <v>9.539684201344004</v>
      </c>
      <c r="F45" s="48">
        <f t="shared" si="0"/>
        <v>19.079368402688008</v>
      </c>
      <c r="G45" s="112">
        <v>0</v>
      </c>
      <c r="H45" s="112">
        <f t="shared" si="1"/>
        <v>0</v>
      </c>
      <c r="I45" s="26" t="s">
        <v>16</v>
      </c>
      <c r="J45" s="15"/>
    </row>
    <row r="46" spans="1:10" x14ac:dyDescent="0.3">
      <c r="A46" s="56" t="s">
        <v>56</v>
      </c>
      <c r="B46" s="90" t="s">
        <v>179</v>
      </c>
      <c r="C46" s="50" t="s">
        <v>47</v>
      </c>
      <c r="D46" s="47">
        <v>11</v>
      </c>
      <c r="E46" s="48">
        <v>76.294328121088014</v>
      </c>
      <c r="F46" s="48">
        <f t="shared" si="0"/>
        <v>839.2376093319682</v>
      </c>
      <c r="G46" s="112">
        <v>0</v>
      </c>
      <c r="H46" s="112">
        <f t="shared" si="1"/>
        <v>0</v>
      </c>
      <c r="I46" s="26" t="s">
        <v>16</v>
      </c>
    </row>
    <row r="47" spans="1:10" x14ac:dyDescent="0.3">
      <c r="A47" s="56" t="s">
        <v>57</v>
      </c>
      <c r="B47" s="90" t="s">
        <v>180</v>
      </c>
      <c r="C47" s="50" t="s">
        <v>5</v>
      </c>
      <c r="D47" s="47">
        <v>11</v>
      </c>
      <c r="E47" s="48">
        <v>0.48171578291513611</v>
      </c>
      <c r="F47" s="48">
        <f t="shared" si="0"/>
        <v>5.2988736120664974</v>
      </c>
      <c r="G47" s="112">
        <v>0</v>
      </c>
      <c r="H47" s="112">
        <f t="shared" si="1"/>
        <v>0</v>
      </c>
      <c r="I47" s="26" t="s">
        <v>16</v>
      </c>
      <c r="J47" s="15"/>
    </row>
    <row r="48" spans="1:10" x14ac:dyDescent="0.3">
      <c r="A48" s="56" t="s">
        <v>58</v>
      </c>
      <c r="B48" s="90" t="s">
        <v>181</v>
      </c>
      <c r="C48" s="50" t="s">
        <v>47</v>
      </c>
      <c r="D48" s="47">
        <v>11</v>
      </c>
      <c r="E48" s="48">
        <v>0.70368582870432006</v>
      </c>
      <c r="F48" s="48">
        <f t="shared" si="0"/>
        <v>7.7405441157475208</v>
      </c>
      <c r="G48" s="112">
        <v>0</v>
      </c>
      <c r="H48" s="112">
        <f t="shared" si="1"/>
        <v>0</v>
      </c>
      <c r="I48" s="26" t="s">
        <v>16</v>
      </c>
    </row>
    <row r="49" spans="1:10" x14ac:dyDescent="0.3">
      <c r="A49" s="59" t="s">
        <v>59</v>
      </c>
      <c r="B49" s="90" t="s">
        <v>182</v>
      </c>
      <c r="C49" s="50" t="s">
        <v>9</v>
      </c>
      <c r="D49" s="64">
        <v>1</v>
      </c>
      <c r="E49" s="48">
        <v>13.046275928716803</v>
      </c>
      <c r="F49" s="48">
        <f t="shared" si="0"/>
        <v>13.046275928716803</v>
      </c>
      <c r="G49" s="112">
        <v>0</v>
      </c>
      <c r="H49" s="112">
        <f t="shared" si="1"/>
        <v>0</v>
      </c>
      <c r="I49" s="26" t="s">
        <v>16</v>
      </c>
      <c r="J49" s="15"/>
    </row>
    <row r="50" spans="1:10" x14ac:dyDescent="0.3">
      <c r="A50" s="59" t="s">
        <v>60</v>
      </c>
      <c r="B50" s="90" t="s">
        <v>61</v>
      </c>
      <c r="C50" s="50" t="s">
        <v>47</v>
      </c>
      <c r="D50" s="47">
        <v>140</v>
      </c>
      <c r="E50" s="48">
        <v>3.4419669616640007</v>
      </c>
      <c r="F50" s="48">
        <f t="shared" si="0"/>
        <v>481.87537463296007</v>
      </c>
      <c r="G50" s="112">
        <v>0</v>
      </c>
      <c r="H50" s="112">
        <f t="shared" si="1"/>
        <v>0</v>
      </c>
      <c r="I50" s="26" t="s">
        <v>16</v>
      </c>
    </row>
    <row r="51" spans="1:10" x14ac:dyDescent="0.3">
      <c r="A51" s="59" t="s">
        <v>62</v>
      </c>
      <c r="B51" s="95" t="s">
        <v>63</v>
      </c>
      <c r="C51" s="50" t="s">
        <v>47</v>
      </c>
      <c r="D51" s="47">
        <v>139.72</v>
      </c>
      <c r="E51" s="48">
        <v>54.198432287999999</v>
      </c>
      <c r="F51" s="48">
        <f t="shared" si="0"/>
        <v>7572.6049592793597</v>
      </c>
      <c r="G51" s="112">
        <v>0</v>
      </c>
      <c r="H51" s="112">
        <f t="shared" si="1"/>
        <v>0</v>
      </c>
      <c r="I51" s="26" t="s">
        <v>15</v>
      </c>
      <c r="J51" s="15"/>
    </row>
    <row r="52" spans="1:10" s="13" customFormat="1" x14ac:dyDescent="0.3">
      <c r="A52" s="59" t="s">
        <v>64</v>
      </c>
      <c r="B52" s="90" t="s">
        <v>183</v>
      </c>
      <c r="C52" s="50" t="s">
        <v>5</v>
      </c>
      <c r="D52" s="47">
        <v>140</v>
      </c>
      <c r="E52" s="48">
        <v>0.98466749702675227</v>
      </c>
      <c r="F52" s="48">
        <f t="shared" si="0"/>
        <v>137.85344958374532</v>
      </c>
      <c r="G52" s="112">
        <v>0</v>
      </c>
      <c r="H52" s="112">
        <f t="shared" si="1"/>
        <v>0</v>
      </c>
      <c r="I52" s="26" t="s">
        <v>16</v>
      </c>
    </row>
    <row r="53" spans="1:10" s="13" customFormat="1" x14ac:dyDescent="0.3">
      <c r="A53" s="59" t="s">
        <v>65</v>
      </c>
      <c r="B53" s="90" t="s">
        <v>184</v>
      </c>
      <c r="C53" s="50" t="s">
        <v>47</v>
      </c>
      <c r="D53" s="47">
        <v>140</v>
      </c>
      <c r="E53" s="48">
        <v>0.70368582870432006</v>
      </c>
      <c r="F53" s="48">
        <f t="shared" si="0"/>
        <v>98.516016018604802</v>
      </c>
      <c r="G53" s="112">
        <v>0</v>
      </c>
      <c r="H53" s="112">
        <f t="shared" si="1"/>
        <v>0</v>
      </c>
      <c r="I53" s="26" t="s">
        <v>16</v>
      </c>
      <c r="J53" s="15"/>
    </row>
    <row r="54" spans="1:10" s="13" customFormat="1" x14ac:dyDescent="0.3">
      <c r="A54" s="59" t="s">
        <v>66</v>
      </c>
      <c r="B54" s="90" t="s">
        <v>185</v>
      </c>
      <c r="C54" s="50" t="s">
        <v>9</v>
      </c>
      <c r="D54" s="64">
        <v>23</v>
      </c>
      <c r="E54" s="48">
        <v>6.1675907500966973</v>
      </c>
      <c r="F54" s="48">
        <f t="shared" si="0"/>
        <v>141.85458725222404</v>
      </c>
      <c r="G54" s="112">
        <v>0</v>
      </c>
      <c r="H54" s="112">
        <f t="shared" si="1"/>
        <v>0</v>
      </c>
      <c r="I54" s="26" t="s">
        <v>16</v>
      </c>
      <c r="J54" s="15"/>
    </row>
    <row r="55" spans="1:10" s="13" customFormat="1" x14ac:dyDescent="0.3">
      <c r="A55" s="45">
        <v>36</v>
      </c>
      <c r="B55" s="94" t="s">
        <v>186</v>
      </c>
      <c r="C55" s="61" t="s">
        <v>5</v>
      </c>
      <c r="D55" s="47">
        <v>360</v>
      </c>
      <c r="E55" s="48">
        <v>1.3085764285440002</v>
      </c>
      <c r="F55" s="48">
        <f t="shared" si="0"/>
        <v>471.08751427584008</v>
      </c>
      <c r="G55" s="112">
        <v>0</v>
      </c>
      <c r="H55" s="112">
        <f t="shared" si="1"/>
        <v>0</v>
      </c>
      <c r="I55" s="26" t="s">
        <v>16</v>
      </c>
      <c r="J55" s="15"/>
    </row>
    <row r="56" spans="1:10" s="13" customFormat="1" x14ac:dyDescent="0.3">
      <c r="A56" s="45">
        <v>37</v>
      </c>
      <c r="B56" s="90" t="s">
        <v>67</v>
      </c>
      <c r="C56" s="50" t="s">
        <v>4</v>
      </c>
      <c r="D56" s="65">
        <v>1.0749999999999999E-2</v>
      </c>
      <c r="E56" s="48">
        <v>5620.5193116160008</v>
      </c>
      <c r="F56" s="48">
        <f t="shared" si="0"/>
        <v>60.420582599872006</v>
      </c>
      <c r="G56" s="112">
        <v>0</v>
      </c>
      <c r="H56" s="112">
        <f t="shared" si="1"/>
        <v>0</v>
      </c>
      <c r="I56" s="26" t="s">
        <v>16</v>
      </c>
      <c r="J56" s="15"/>
    </row>
    <row r="57" spans="1:10" s="13" customFormat="1" x14ac:dyDescent="0.3">
      <c r="A57" s="45" t="s">
        <v>68</v>
      </c>
      <c r="B57" s="90" t="s">
        <v>67</v>
      </c>
      <c r="C57" s="50" t="s">
        <v>6</v>
      </c>
      <c r="D57" s="58">
        <v>10</v>
      </c>
      <c r="E57" s="48">
        <v>3.0510306288</v>
      </c>
      <c r="F57" s="48">
        <f t="shared" si="0"/>
        <v>30.510306287999999</v>
      </c>
      <c r="G57" s="112">
        <v>0</v>
      </c>
      <c r="H57" s="112">
        <f t="shared" si="1"/>
        <v>0</v>
      </c>
      <c r="I57" s="26" t="s">
        <v>15</v>
      </c>
      <c r="J57" s="15"/>
    </row>
    <row r="58" spans="1:10" s="13" customFormat="1" x14ac:dyDescent="0.3">
      <c r="A58" s="59"/>
      <c r="B58" s="96" t="s">
        <v>69</v>
      </c>
      <c r="C58" s="50"/>
      <c r="D58" s="47"/>
      <c r="E58" s="48"/>
      <c r="F58" s="48"/>
      <c r="G58" s="112">
        <v>0</v>
      </c>
      <c r="H58" s="112">
        <f t="shared" si="1"/>
        <v>0</v>
      </c>
      <c r="I58" s="26" t="s">
        <v>16</v>
      </c>
      <c r="J58" s="15"/>
    </row>
    <row r="59" spans="1:10" s="13" customFormat="1" x14ac:dyDescent="0.3">
      <c r="A59" s="97" t="s">
        <v>70</v>
      </c>
      <c r="B59" s="90" t="s">
        <v>71</v>
      </c>
      <c r="C59" s="50" t="s">
        <v>4</v>
      </c>
      <c r="D59" s="66">
        <v>9.7199999999999995E-2</v>
      </c>
      <c r="E59" s="48">
        <v>12249.295311616002</v>
      </c>
      <c r="F59" s="48">
        <f t="shared" si="0"/>
        <v>1190.6315042890753</v>
      </c>
      <c r="G59" s="112">
        <v>0</v>
      </c>
      <c r="H59" s="112">
        <f t="shared" si="1"/>
        <v>0</v>
      </c>
      <c r="I59" s="26" t="s">
        <v>16</v>
      </c>
      <c r="J59" s="15"/>
    </row>
    <row r="60" spans="1:10" s="13" customFormat="1" x14ac:dyDescent="0.3">
      <c r="A60" s="97" t="s">
        <v>72</v>
      </c>
      <c r="B60" s="90" t="s">
        <v>73</v>
      </c>
      <c r="C60" s="50" t="s">
        <v>4</v>
      </c>
      <c r="D60" s="66">
        <v>0.89319999999999999</v>
      </c>
      <c r="E60" s="48">
        <v>8126.7891009789464</v>
      </c>
      <c r="F60" s="48">
        <f t="shared" si="0"/>
        <v>7258.848024994395</v>
      </c>
      <c r="G60" s="112">
        <v>0</v>
      </c>
      <c r="H60" s="112">
        <f t="shared" si="1"/>
        <v>0</v>
      </c>
      <c r="I60" s="26" t="s">
        <v>16</v>
      </c>
      <c r="J60" s="15"/>
    </row>
    <row r="61" spans="1:10" s="13" customFormat="1" x14ac:dyDescent="0.3">
      <c r="A61" s="67" t="s">
        <v>74</v>
      </c>
      <c r="B61" s="90" t="s">
        <v>187</v>
      </c>
      <c r="C61" s="50" t="s">
        <v>75</v>
      </c>
      <c r="D61" s="68">
        <v>12.708</v>
      </c>
      <c r="E61" s="48">
        <v>26.766244067796613</v>
      </c>
      <c r="F61" s="48">
        <f t="shared" si="0"/>
        <v>340.14542961355937</v>
      </c>
      <c r="G61" s="112">
        <v>0</v>
      </c>
      <c r="H61" s="112">
        <f t="shared" si="1"/>
        <v>0</v>
      </c>
      <c r="I61" s="26" t="s">
        <v>16</v>
      </c>
      <c r="J61" s="15"/>
    </row>
    <row r="62" spans="1:10" s="13" customFormat="1" x14ac:dyDescent="0.3">
      <c r="A62" s="59" t="s">
        <v>76</v>
      </c>
      <c r="B62" s="86" t="s">
        <v>77</v>
      </c>
      <c r="C62" s="46" t="s">
        <v>78</v>
      </c>
      <c r="D62" s="69">
        <v>9.1999999999999998E-2</v>
      </c>
      <c r="E62" s="48">
        <v>5620.5193116160008</v>
      </c>
      <c r="F62" s="48">
        <f t="shared" si="0"/>
        <v>517.08777666867206</v>
      </c>
      <c r="G62" s="112">
        <v>0</v>
      </c>
      <c r="H62" s="112">
        <f t="shared" si="1"/>
        <v>0</v>
      </c>
      <c r="I62" s="26" t="s">
        <v>16</v>
      </c>
      <c r="J62" s="15"/>
    </row>
    <row r="63" spans="1:10" s="13" customFormat="1" x14ac:dyDescent="0.3">
      <c r="A63" s="59" t="s">
        <v>79</v>
      </c>
      <c r="B63" s="95" t="s">
        <v>77</v>
      </c>
      <c r="C63" s="46" t="s">
        <v>6</v>
      </c>
      <c r="D63" s="70">
        <v>2</v>
      </c>
      <c r="E63" s="48"/>
      <c r="F63" s="48"/>
      <c r="G63" s="112">
        <v>0</v>
      </c>
      <c r="H63" s="112">
        <f t="shared" si="1"/>
        <v>0</v>
      </c>
      <c r="I63" s="26" t="s">
        <v>18</v>
      </c>
      <c r="J63" s="15"/>
    </row>
    <row r="64" spans="1:10" s="13" customFormat="1" x14ac:dyDescent="0.3">
      <c r="A64" s="56" t="s">
        <v>80</v>
      </c>
      <c r="B64" s="94" t="s">
        <v>188</v>
      </c>
      <c r="C64" s="61" t="s">
        <v>6</v>
      </c>
      <c r="D64" s="71">
        <v>2</v>
      </c>
      <c r="E64" s="48">
        <v>69.287840793599997</v>
      </c>
      <c r="F64" s="48">
        <f t="shared" si="0"/>
        <v>138.57568158719999</v>
      </c>
      <c r="G64" s="112">
        <v>0</v>
      </c>
      <c r="H64" s="112">
        <f t="shared" si="1"/>
        <v>0</v>
      </c>
      <c r="I64" s="26" t="s">
        <v>16</v>
      </c>
      <c r="J64" s="15"/>
    </row>
    <row r="65" spans="1:10" s="13" customFormat="1" x14ac:dyDescent="0.3">
      <c r="A65" s="56" t="s">
        <v>81</v>
      </c>
      <c r="B65" s="94" t="s">
        <v>189</v>
      </c>
      <c r="C65" s="61" t="s">
        <v>6</v>
      </c>
      <c r="D65" s="47">
        <v>2</v>
      </c>
      <c r="E65" s="48"/>
      <c r="F65" s="48"/>
      <c r="G65" s="112">
        <v>0</v>
      </c>
      <c r="H65" s="112">
        <f t="shared" si="1"/>
        <v>0</v>
      </c>
      <c r="I65" s="26" t="s">
        <v>18</v>
      </c>
      <c r="J65" s="15"/>
    </row>
    <row r="66" spans="1:10" s="13" customFormat="1" x14ac:dyDescent="0.3">
      <c r="A66" s="56" t="s">
        <v>82</v>
      </c>
      <c r="B66" s="94" t="s">
        <v>190</v>
      </c>
      <c r="C66" s="61" t="s">
        <v>6</v>
      </c>
      <c r="D66" s="71">
        <v>1</v>
      </c>
      <c r="E66" s="48">
        <v>48.098343462399995</v>
      </c>
      <c r="F66" s="48">
        <f t="shared" si="0"/>
        <v>48.098343462399995</v>
      </c>
      <c r="G66" s="112">
        <v>0</v>
      </c>
      <c r="H66" s="112">
        <f t="shared" si="1"/>
        <v>0</v>
      </c>
      <c r="I66" s="26" t="s">
        <v>16</v>
      </c>
      <c r="J66" s="15"/>
    </row>
    <row r="67" spans="1:10" s="13" customFormat="1" x14ac:dyDescent="0.3">
      <c r="A67" s="56" t="s">
        <v>83</v>
      </c>
      <c r="B67" s="94" t="s">
        <v>191</v>
      </c>
      <c r="C67" s="61" t="s">
        <v>6</v>
      </c>
      <c r="D67" s="47">
        <v>1</v>
      </c>
      <c r="E67" s="48"/>
      <c r="F67" s="48"/>
      <c r="G67" s="112">
        <v>0</v>
      </c>
      <c r="H67" s="112">
        <f t="shared" si="1"/>
        <v>0</v>
      </c>
      <c r="I67" s="26" t="s">
        <v>18</v>
      </c>
      <c r="J67" s="15"/>
    </row>
    <row r="68" spans="1:10" s="13" customFormat="1" x14ac:dyDescent="0.3">
      <c r="A68" s="54">
        <v>44</v>
      </c>
      <c r="B68" s="86" t="s">
        <v>192</v>
      </c>
      <c r="C68" s="46" t="s">
        <v>6</v>
      </c>
      <c r="D68" s="63">
        <v>2</v>
      </c>
      <c r="E68" s="48">
        <v>29.926052992000002</v>
      </c>
      <c r="F68" s="48">
        <f t="shared" si="0"/>
        <v>59.852105984000005</v>
      </c>
      <c r="G68" s="112">
        <v>0</v>
      </c>
      <c r="H68" s="112">
        <f t="shared" si="1"/>
        <v>0</v>
      </c>
      <c r="I68" s="26" t="s">
        <v>16</v>
      </c>
      <c r="J68" s="15"/>
    </row>
    <row r="69" spans="1:10" s="13" customFormat="1" x14ac:dyDescent="0.3">
      <c r="A69" s="54" t="s">
        <v>84</v>
      </c>
      <c r="B69" s="86" t="s">
        <v>85</v>
      </c>
      <c r="C69" s="46" t="s">
        <v>6</v>
      </c>
      <c r="D69" s="47">
        <v>2</v>
      </c>
      <c r="E69" s="48"/>
      <c r="F69" s="48"/>
      <c r="G69" s="112">
        <v>0</v>
      </c>
      <c r="H69" s="112">
        <f t="shared" si="1"/>
        <v>0</v>
      </c>
      <c r="I69" s="26" t="s">
        <v>18</v>
      </c>
      <c r="J69" s="15"/>
    </row>
    <row r="70" spans="1:10" s="13" customFormat="1" x14ac:dyDescent="0.3">
      <c r="A70" s="56" t="s">
        <v>86</v>
      </c>
      <c r="B70" s="94" t="s">
        <v>193</v>
      </c>
      <c r="C70" s="61" t="s">
        <v>6</v>
      </c>
      <c r="D70" s="71">
        <v>20</v>
      </c>
      <c r="E70" s="48">
        <v>17.530886348800003</v>
      </c>
      <c r="F70" s="48">
        <f t="shared" si="0"/>
        <v>350.61772697600009</v>
      </c>
      <c r="G70" s="112">
        <v>0</v>
      </c>
      <c r="H70" s="112">
        <f t="shared" si="1"/>
        <v>0</v>
      </c>
      <c r="I70" s="26" t="s">
        <v>16</v>
      </c>
      <c r="J70" s="15"/>
    </row>
    <row r="71" spans="1:10" s="13" customFormat="1" x14ac:dyDescent="0.3">
      <c r="A71" s="56" t="s">
        <v>87</v>
      </c>
      <c r="B71" s="94" t="s">
        <v>88</v>
      </c>
      <c r="C71" s="61" t="s">
        <v>6</v>
      </c>
      <c r="D71" s="47">
        <v>20</v>
      </c>
      <c r="E71" s="48"/>
      <c r="F71" s="48"/>
      <c r="G71" s="112">
        <v>0</v>
      </c>
      <c r="H71" s="112">
        <f t="shared" si="1"/>
        <v>0</v>
      </c>
      <c r="I71" s="26" t="s">
        <v>18</v>
      </c>
      <c r="J71" s="15"/>
    </row>
    <row r="72" spans="1:10" s="13" customFormat="1" x14ac:dyDescent="0.3">
      <c r="A72" s="45">
        <v>46</v>
      </c>
      <c r="B72" s="94" t="s">
        <v>89</v>
      </c>
      <c r="C72" s="61" t="s">
        <v>90</v>
      </c>
      <c r="D72" s="71">
        <v>2</v>
      </c>
      <c r="E72" s="48">
        <v>17.530886348799999</v>
      </c>
      <c r="F72" s="48">
        <f t="shared" ref="F72:F135" si="2">D72*E72</f>
        <v>35.061772697599999</v>
      </c>
      <c r="G72" s="112">
        <v>0</v>
      </c>
      <c r="H72" s="112">
        <f t="shared" ref="H72:H135" si="3">G72*D72</f>
        <v>0</v>
      </c>
      <c r="I72" s="26" t="s">
        <v>16</v>
      </c>
      <c r="J72" s="15"/>
    </row>
    <row r="73" spans="1:10" s="13" customFormat="1" x14ac:dyDescent="0.3">
      <c r="A73" s="45" t="s">
        <v>91</v>
      </c>
      <c r="B73" s="94" t="s">
        <v>194</v>
      </c>
      <c r="C73" s="61" t="s">
        <v>90</v>
      </c>
      <c r="D73" s="68">
        <v>2</v>
      </c>
      <c r="E73" s="48">
        <v>26.783374464000001</v>
      </c>
      <c r="F73" s="48">
        <f t="shared" si="2"/>
        <v>53.566748928000003</v>
      </c>
      <c r="G73" s="112">
        <v>0</v>
      </c>
      <c r="H73" s="112">
        <f t="shared" si="3"/>
        <v>0</v>
      </c>
      <c r="I73" s="26" t="s">
        <v>15</v>
      </c>
      <c r="J73" s="15"/>
    </row>
    <row r="74" spans="1:10" s="13" customFormat="1" x14ac:dyDescent="0.3">
      <c r="A74" s="59" t="s">
        <v>92</v>
      </c>
      <c r="B74" s="86" t="s">
        <v>93</v>
      </c>
      <c r="C74" s="46" t="s">
        <v>78</v>
      </c>
      <c r="D74" s="69">
        <v>1.0999999999999999E-2</v>
      </c>
      <c r="E74" s="48">
        <v>5620.5193116160008</v>
      </c>
      <c r="F74" s="48">
        <f t="shared" si="2"/>
        <v>61.825712427776004</v>
      </c>
      <c r="G74" s="112">
        <v>0</v>
      </c>
      <c r="H74" s="112">
        <f t="shared" si="3"/>
        <v>0</v>
      </c>
      <c r="I74" s="26" t="s">
        <v>16</v>
      </c>
      <c r="J74" s="15"/>
    </row>
    <row r="75" spans="1:10" s="13" customFormat="1" x14ac:dyDescent="0.3">
      <c r="A75" s="59" t="s">
        <v>94</v>
      </c>
      <c r="B75" s="95" t="s">
        <v>195</v>
      </c>
      <c r="C75" s="46" t="s">
        <v>6</v>
      </c>
      <c r="D75" s="70">
        <v>2</v>
      </c>
      <c r="E75" s="48">
        <v>31.584168000000002</v>
      </c>
      <c r="F75" s="48">
        <f t="shared" si="2"/>
        <v>63.168336000000004</v>
      </c>
      <c r="G75" s="112">
        <v>0</v>
      </c>
      <c r="H75" s="112">
        <f t="shared" si="3"/>
        <v>0</v>
      </c>
      <c r="I75" s="26" t="s">
        <v>15</v>
      </c>
      <c r="J75" s="15"/>
    </row>
    <row r="76" spans="1:10" s="13" customFormat="1" x14ac:dyDescent="0.3">
      <c r="A76" s="67" t="s">
        <v>95</v>
      </c>
      <c r="B76" s="90" t="s">
        <v>196</v>
      </c>
      <c r="C76" s="50" t="s">
        <v>90</v>
      </c>
      <c r="D76" s="71">
        <v>4</v>
      </c>
      <c r="E76" s="48">
        <v>23.708474099200004</v>
      </c>
      <c r="F76" s="48">
        <f t="shared" si="2"/>
        <v>94.833896396800014</v>
      </c>
      <c r="G76" s="112">
        <v>0</v>
      </c>
      <c r="H76" s="112">
        <f t="shared" si="3"/>
        <v>0</v>
      </c>
      <c r="I76" s="26" t="s">
        <v>16</v>
      </c>
      <c r="J76" s="15"/>
    </row>
    <row r="77" spans="1:10" s="13" customFormat="1" x14ac:dyDescent="0.3">
      <c r="A77" s="67" t="s">
        <v>96</v>
      </c>
      <c r="B77" s="90" t="s">
        <v>197</v>
      </c>
      <c r="C77" s="61" t="s">
        <v>90</v>
      </c>
      <c r="D77" s="68">
        <v>4</v>
      </c>
      <c r="E77" s="48">
        <v>42.825990508474575</v>
      </c>
      <c r="F77" s="48">
        <f t="shared" si="2"/>
        <v>171.3039620338983</v>
      </c>
      <c r="G77" s="112">
        <v>0</v>
      </c>
      <c r="H77" s="112">
        <f t="shared" si="3"/>
        <v>0</v>
      </c>
      <c r="I77" s="26" t="s">
        <v>15</v>
      </c>
      <c r="J77" s="15"/>
    </row>
    <row r="78" spans="1:10" s="13" customFormat="1" x14ac:dyDescent="0.3">
      <c r="A78" s="67" t="s">
        <v>97</v>
      </c>
      <c r="B78" s="90" t="s">
        <v>198</v>
      </c>
      <c r="C78" s="50" t="s">
        <v>90</v>
      </c>
      <c r="D78" s="71">
        <v>2</v>
      </c>
      <c r="E78" s="48">
        <v>17.091593727999999</v>
      </c>
      <c r="F78" s="48">
        <f t="shared" si="2"/>
        <v>34.183187455999999</v>
      </c>
      <c r="G78" s="112">
        <v>0</v>
      </c>
      <c r="H78" s="112">
        <f t="shared" si="3"/>
        <v>0</v>
      </c>
      <c r="I78" s="26" t="s">
        <v>16</v>
      </c>
      <c r="J78" s="15"/>
    </row>
    <row r="79" spans="1:10" s="13" customFormat="1" x14ac:dyDescent="0.3">
      <c r="A79" s="67" t="s">
        <v>98</v>
      </c>
      <c r="B79" s="90" t="s">
        <v>199</v>
      </c>
      <c r="C79" s="61" t="s">
        <v>90</v>
      </c>
      <c r="D79" s="68">
        <v>2</v>
      </c>
      <c r="E79" s="48">
        <v>37.472741694915257</v>
      </c>
      <c r="F79" s="48">
        <f t="shared" si="2"/>
        <v>74.945483389830514</v>
      </c>
      <c r="G79" s="112">
        <v>0</v>
      </c>
      <c r="H79" s="112">
        <f t="shared" si="3"/>
        <v>0</v>
      </c>
      <c r="I79" s="26" t="s">
        <v>15</v>
      </c>
      <c r="J79" s="15"/>
    </row>
    <row r="80" spans="1:10" s="13" customFormat="1" x14ac:dyDescent="0.3">
      <c r="A80" s="45">
        <v>50</v>
      </c>
      <c r="B80" s="90" t="s">
        <v>100</v>
      </c>
      <c r="C80" s="50" t="s">
        <v>6</v>
      </c>
      <c r="D80" s="47">
        <v>2</v>
      </c>
      <c r="E80" s="48">
        <v>8.8466256384000008</v>
      </c>
      <c r="F80" s="48">
        <f t="shared" si="2"/>
        <v>17.693251276800002</v>
      </c>
      <c r="G80" s="112">
        <v>0</v>
      </c>
      <c r="H80" s="112">
        <f t="shared" si="3"/>
        <v>0</v>
      </c>
      <c r="I80" s="26" t="s">
        <v>16</v>
      </c>
      <c r="J80" s="15"/>
    </row>
    <row r="81" spans="1:10" s="13" customFormat="1" x14ac:dyDescent="0.3">
      <c r="A81" s="45" t="s">
        <v>99</v>
      </c>
      <c r="B81" s="90" t="s">
        <v>100</v>
      </c>
      <c r="C81" s="50" t="s">
        <v>6</v>
      </c>
      <c r="D81" s="47">
        <v>2</v>
      </c>
      <c r="E81" s="48">
        <v>21.477234240000001</v>
      </c>
      <c r="F81" s="48">
        <f t="shared" si="2"/>
        <v>42.954468480000003</v>
      </c>
      <c r="G81" s="112">
        <v>0</v>
      </c>
      <c r="H81" s="112">
        <f t="shared" si="3"/>
        <v>0</v>
      </c>
      <c r="I81" s="26" t="s">
        <v>15</v>
      </c>
      <c r="J81" s="15"/>
    </row>
    <row r="82" spans="1:10" s="13" customFormat="1" x14ac:dyDescent="0.3">
      <c r="A82" s="67" t="s">
        <v>101</v>
      </c>
      <c r="B82" s="90" t="s">
        <v>200</v>
      </c>
      <c r="C82" s="50" t="s">
        <v>90</v>
      </c>
      <c r="D82" s="71">
        <v>40</v>
      </c>
      <c r="E82" s="48">
        <v>6.4484586496000009</v>
      </c>
      <c r="F82" s="48">
        <f t="shared" si="2"/>
        <v>257.93834598400002</v>
      </c>
      <c r="G82" s="112">
        <v>0</v>
      </c>
      <c r="H82" s="112">
        <f t="shared" si="3"/>
        <v>0</v>
      </c>
      <c r="I82" s="26" t="s">
        <v>16</v>
      </c>
      <c r="J82" s="15"/>
    </row>
    <row r="83" spans="1:10" s="13" customFormat="1" x14ac:dyDescent="0.3">
      <c r="A83" s="67" t="s">
        <v>102</v>
      </c>
      <c r="B83" s="90" t="s">
        <v>201</v>
      </c>
      <c r="C83" s="61" t="s">
        <v>90</v>
      </c>
      <c r="D83" s="68">
        <v>40</v>
      </c>
      <c r="E83" s="48">
        <v>11.777147389830509</v>
      </c>
      <c r="F83" s="48">
        <f t="shared" si="2"/>
        <v>471.08589559322036</v>
      </c>
      <c r="G83" s="112">
        <v>0</v>
      </c>
      <c r="H83" s="112">
        <f t="shared" si="3"/>
        <v>0</v>
      </c>
      <c r="I83" s="26" t="s">
        <v>15</v>
      </c>
      <c r="J83" s="15"/>
    </row>
    <row r="84" spans="1:10" s="13" customFormat="1" x14ac:dyDescent="0.3">
      <c r="A84" s="72" t="s">
        <v>103</v>
      </c>
      <c r="B84" s="90" t="s">
        <v>202</v>
      </c>
      <c r="C84" s="50" t="s">
        <v>4</v>
      </c>
      <c r="D84" s="47">
        <v>7.2800000000000004E-2</v>
      </c>
      <c r="E84" s="48">
        <v>5620.5193116159999</v>
      </c>
      <c r="F84" s="48">
        <f t="shared" si="2"/>
        <v>409.17380588564481</v>
      </c>
      <c r="G84" s="112">
        <v>0</v>
      </c>
      <c r="H84" s="112">
        <f t="shared" si="3"/>
        <v>0</v>
      </c>
      <c r="I84" s="26" t="s">
        <v>16</v>
      </c>
      <c r="J84" s="15"/>
    </row>
    <row r="85" spans="1:10" s="13" customFormat="1" x14ac:dyDescent="0.3">
      <c r="A85" s="72" t="s">
        <v>104</v>
      </c>
      <c r="B85" s="90" t="s">
        <v>203</v>
      </c>
      <c r="C85" s="50" t="s">
        <v>6</v>
      </c>
      <c r="D85" s="47">
        <v>4</v>
      </c>
      <c r="E85" s="48">
        <v>160.59746440677969</v>
      </c>
      <c r="F85" s="48">
        <f t="shared" si="2"/>
        <v>642.38985762711877</v>
      </c>
      <c r="G85" s="112">
        <v>0</v>
      </c>
      <c r="H85" s="112">
        <f t="shared" si="3"/>
        <v>0</v>
      </c>
      <c r="I85" s="26" t="s">
        <v>15</v>
      </c>
      <c r="J85" s="15"/>
    </row>
    <row r="86" spans="1:10" s="13" customFormat="1" x14ac:dyDescent="0.3">
      <c r="A86" s="72" t="s">
        <v>105</v>
      </c>
      <c r="B86" s="90" t="s">
        <v>204</v>
      </c>
      <c r="C86" s="50" t="s">
        <v>4</v>
      </c>
      <c r="D86" s="47">
        <v>0.36399999999999999</v>
      </c>
      <c r="E86" s="48">
        <v>5620.5193116159999</v>
      </c>
      <c r="F86" s="48">
        <f t="shared" si="2"/>
        <v>2045.8690294282239</v>
      </c>
      <c r="G86" s="112">
        <v>0</v>
      </c>
      <c r="H86" s="112">
        <f t="shared" si="3"/>
        <v>0</v>
      </c>
      <c r="I86" s="26" t="s">
        <v>16</v>
      </c>
      <c r="J86" s="15"/>
    </row>
    <row r="87" spans="1:10" s="13" customFormat="1" x14ac:dyDescent="0.3">
      <c r="A87" s="72" t="s">
        <v>106</v>
      </c>
      <c r="B87" s="90" t="s">
        <v>204</v>
      </c>
      <c r="C87" s="50" t="s">
        <v>6</v>
      </c>
      <c r="D87" s="47">
        <v>20</v>
      </c>
      <c r="E87" s="48">
        <v>128.48439542400001</v>
      </c>
      <c r="F87" s="48">
        <f t="shared" si="2"/>
        <v>2569.6879084800003</v>
      </c>
      <c r="G87" s="112">
        <v>0</v>
      </c>
      <c r="H87" s="112">
        <f t="shared" si="3"/>
        <v>0</v>
      </c>
      <c r="I87" s="26" t="s">
        <v>15</v>
      </c>
      <c r="J87" s="15"/>
    </row>
    <row r="88" spans="1:10" s="13" customFormat="1" x14ac:dyDescent="0.3">
      <c r="A88" s="67" t="s">
        <v>107</v>
      </c>
      <c r="B88" s="90" t="s">
        <v>205</v>
      </c>
      <c r="C88" s="50" t="s">
        <v>78</v>
      </c>
      <c r="D88" s="73">
        <v>2.1299999999999999E-3</v>
      </c>
      <c r="E88" s="48">
        <v>3342.864835797408</v>
      </c>
      <c r="F88" s="48">
        <f t="shared" si="2"/>
        <v>7.1203021002484785</v>
      </c>
      <c r="G88" s="112">
        <v>0</v>
      </c>
      <c r="H88" s="112">
        <f t="shared" si="3"/>
        <v>0</v>
      </c>
      <c r="I88" s="26" t="s">
        <v>16</v>
      </c>
      <c r="J88" s="15"/>
    </row>
    <row r="89" spans="1:10" s="13" customFormat="1" x14ac:dyDescent="0.3">
      <c r="A89" s="67" t="s">
        <v>108</v>
      </c>
      <c r="B89" s="90" t="s">
        <v>206</v>
      </c>
      <c r="C89" s="50" t="s">
        <v>78</v>
      </c>
      <c r="D89" s="73">
        <v>3.4619999999999998E-3</v>
      </c>
      <c r="E89" s="48">
        <v>3130.1398709583918</v>
      </c>
      <c r="F89" s="48">
        <f t="shared" si="2"/>
        <v>10.836544233257952</v>
      </c>
      <c r="G89" s="112">
        <v>0</v>
      </c>
      <c r="H89" s="112">
        <f t="shared" si="3"/>
        <v>0</v>
      </c>
      <c r="I89" s="26" t="s">
        <v>16</v>
      </c>
      <c r="J89" s="15"/>
    </row>
    <row r="90" spans="1:10" s="13" customFormat="1" x14ac:dyDescent="0.3">
      <c r="A90" s="67" t="s">
        <v>109</v>
      </c>
      <c r="B90" s="90" t="s">
        <v>207</v>
      </c>
      <c r="C90" s="50" t="s">
        <v>78</v>
      </c>
      <c r="D90" s="73">
        <v>2.3429999999999996E-2</v>
      </c>
      <c r="E90" s="48">
        <v>3047.486137881916</v>
      </c>
      <c r="F90" s="48">
        <f t="shared" si="2"/>
        <v>71.402600210573283</v>
      </c>
      <c r="G90" s="112">
        <v>0</v>
      </c>
      <c r="H90" s="112">
        <f t="shared" si="3"/>
        <v>0</v>
      </c>
      <c r="I90" s="26" t="s">
        <v>16</v>
      </c>
      <c r="J90" s="15"/>
    </row>
    <row r="91" spans="1:10" s="13" customFormat="1" x14ac:dyDescent="0.3">
      <c r="A91" s="49">
        <v>57</v>
      </c>
      <c r="B91" s="85" t="s">
        <v>208</v>
      </c>
      <c r="C91" s="50" t="s">
        <v>9</v>
      </c>
      <c r="D91" s="71">
        <v>4</v>
      </c>
      <c r="E91" s="48">
        <v>2.5417774062656799</v>
      </c>
      <c r="F91" s="48">
        <f t="shared" si="2"/>
        <v>10.16710962506272</v>
      </c>
      <c r="G91" s="112">
        <v>0</v>
      </c>
      <c r="H91" s="112">
        <f t="shared" si="3"/>
        <v>0</v>
      </c>
      <c r="I91" s="26" t="s">
        <v>16</v>
      </c>
      <c r="J91" s="15"/>
    </row>
    <row r="92" spans="1:10" s="13" customFormat="1" x14ac:dyDescent="0.3">
      <c r="A92" s="49">
        <v>58</v>
      </c>
      <c r="B92" s="85" t="s">
        <v>209</v>
      </c>
      <c r="C92" s="50" t="s">
        <v>9</v>
      </c>
      <c r="D92" s="71">
        <v>1</v>
      </c>
      <c r="E92" s="48">
        <v>2.5417774062656799</v>
      </c>
      <c r="F92" s="48">
        <f t="shared" si="2"/>
        <v>2.5417774062656799</v>
      </c>
      <c r="G92" s="112">
        <v>0</v>
      </c>
      <c r="H92" s="112">
        <f t="shared" si="3"/>
        <v>0</v>
      </c>
      <c r="I92" s="26" t="s">
        <v>16</v>
      </c>
      <c r="J92" s="15"/>
    </row>
    <row r="93" spans="1:10" s="13" customFormat="1" x14ac:dyDescent="0.3">
      <c r="A93" s="49">
        <v>59</v>
      </c>
      <c r="B93" s="86" t="s">
        <v>110</v>
      </c>
      <c r="C93" s="46" t="s">
        <v>9</v>
      </c>
      <c r="D93" s="74">
        <v>2</v>
      </c>
      <c r="E93" s="48">
        <v>61.533053260800003</v>
      </c>
      <c r="F93" s="48">
        <f t="shared" si="2"/>
        <v>123.06610652160001</v>
      </c>
      <c r="G93" s="112">
        <v>0</v>
      </c>
      <c r="H93" s="112">
        <f t="shared" si="3"/>
        <v>0</v>
      </c>
      <c r="I93" s="26" t="s">
        <v>16</v>
      </c>
      <c r="J93" s="15"/>
    </row>
    <row r="94" spans="1:10" s="13" customFormat="1" x14ac:dyDescent="0.3">
      <c r="A94" s="49">
        <v>60</v>
      </c>
      <c r="B94" s="86" t="s">
        <v>111</v>
      </c>
      <c r="C94" s="46" t="s">
        <v>9</v>
      </c>
      <c r="D94" s="74">
        <v>4</v>
      </c>
      <c r="E94" s="48">
        <v>20.436942310400006</v>
      </c>
      <c r="F94" s="48">
        <f t="shared" si="2"/>
        <v>81.747769241600025</v>
      </c>
      <c r="G94" s="112">
        <v>0</v>
      </c>
      <c r="H94" s="112">
        <f t="shared" si="3"/>
        <v>0</v>
      </c>
      <c r="I94" s="26" t="s">
        <v>16</v>
      </c>
      <c r="J94" s="15"/>
    </row>
    <row r="95" spans="1:10" s="13" customFormat="1" x14ac:dyDescent="0.3">
      <c r="A95" s="49">
        <v>61</v>
      </c>
      <c r="B95" s="86" t="s">
        <v>112</v>
      </c>
      <c r="C95" s="46" t="s">
        <v>9</v>
      </c>
      <c r="D95" s="74">
        <v>20</v>
      </c>
      <c r="E95" s="48">
        <v>20.436942310400003</v>
      </c>
      <c r="F95" s="48">
        <f t="shared" si="2"/>
        <v>408.73884620800004</v>
      </c>
      <c r="G95" s="112">
        <v>0</v>
      </c>
      <c r="H95" s="112">
        <f t="shared" si="3"/>
        <v>0</v>
      </c>
      <c r="I95" s="26" t="s">
        <v>16</v>
      </c>
      <c r="J95" s="15"/>
    </row>
    <row r="96" spans="1:10" s="13" customFormat="1" x14ac:dyDescent="0.3">
      <c r="A96" s="49">
        <v>62</v>
      </c>
      <c r="B96" s="86" t="s">
        <v>113</v>
      </c>
      <c r="C96" s="46" t="s">
        <v>9</v>
      </c>
      <c r="D96" s="74">
        <v>4</v>
      </c>
      <c r="E96" s="48">
        <v>20.436942310400006</v>
      </c>
      <c r="F96" s="48">
        <f t="shared" si="2"/>
        <v>81.747769241600025</v>
      </c>
      <c r="G96" s="112">
        <v>0</v>
      </c>
      <c r="H96" s="112">
        <f t="shared" si="3"/>
        <v>0</v>
      </c>
      <c r="I96" s="26" t="s">
        <v>16</v>
      </c>
      <c r="J96" s="15"/>
    </row>
    <row r="97" spans="1:10" s="13" customFormat="1" x14ac:dyDescent="0.3">
      <c r="A97" s="59" t="s">
        <v>114</v>
      </c>
      <c r="B97" s="85" t="s">
        <v>210</v>
      </c>
      <c r="C97" s="50" t="s">
        <v>5</v>
      </c>
      <c r="D97" s="63">
        <v>100</v>
      </c>
      <c r="E97" s="48">
        <v>0.84732953536000011</v>
      </c>
      <c r="F97" s="48">
        <f t="shared" si="2"/>
        <v>84.732953536000011</v>
      </c>
      <c r="G97" s="112">
        <v>0</v>
      </c>
      <c r="H97" s="112">
        <f t="shared" si="3"/>
        <v>0</v>
      </c>
      <c r="I97" s="26" t="s">
        <v>16</v>
      </c>
      <c r="J97" s="15"/>
    </row>
    <row r="98" spans="1:10" s="13" customFormat="1" x14ac:dyDescent="0.3">
      <c r="A98" s="59"/>
      <c r="B98" s="98" t="s">
        <v>211</v>
      </c>
      <c r="C98" s="50"/>
      <c r="D98" s="47"/>
      <c r="E98" s="48"/>
      <c r="F98" s="48"/>
      <c r="G98" s="112">
        <v>0</v>
      </c>
      <c r="H98" s="112">
        <f t="shared" si="3"/>
        <v>0</v>
      </c>
      <c r="I98" s="26" t="s">
        <v>16</v>
      </c>
      <c r="J98" s="15"/>
    </row>
    <row r="99" spans="1:10" s="13" customFormat="1" ht="15.6" x14ac:dyDescent="0.3">
      <c r="A99" s="67" t="s">
        <v>115</v>
      </c>
      <c r="B99" s="90" t="s">
        <v>212</v>
      </c>
      <c r="C99" s="53" t="s">
        <v>13</v>
      </c>
      <c r="D99" s="60">
        <v>2.2999999999999998</v>
      </c>
      <c r="E99" s="48">
        <v>212.63663038464</v>
      </c>
      <c r="F99" s="48">
        <f t="shared" si="2"/>
        <v>489.06424988467194</v>
      </c>
      <c r="G99" s="112">
        <v>0</v>
      </c>
      <c r="H99" s="112">
        <f t="shared" si="3"/>
        <v>0</v>
      </c>
      <c r="I99" s="26" t="s">
        <v>16</v>
      </c>
      <c r="J99" s="15"/>
    </row>
    <row r="100" spans="1:10" s="13" customFormat="1" x14ac:dyDescent="0.3">
      <c r="A100" s="67" t="s">
        <v>116</v>
      </c>
      <c r="B100" s="90" t="s">
        <v>213</v>
      </c>
      <c r="C100" s="50" t="s">
        <v>4</v>
      </c>
      <c r="D100" s="75">
        <v>5.52</v>
      </c>
      <c r="E100" s="48">
        <v>25.694184355840001</v>
      </c>
      <c r="F100" s="48">
        <f t="shared" si="2"/>
        <v>141.83189764423679</v>
      </c>
      <c r="G100" s="112">
        <v>0</v>
      </c>
      <c r="H100" s="112">
        <f t="shared" si="3"/>
        <v>0</v>
      </c>
      <c r="I100" s="26" t="s">
        <v>16</v>
      </c>
      <c r="J100" s="15"/>
    </row>
    <row r="101" spans="1:10" s="13" customFormat="1" x14ac:dyDescent="0.3">
      <c r="A101" s="72" t="s">
        <v>117</v>
      </c>
      <c r="B101" s="85" t="s">
        <v>214</v>
      </c>
      <c r="C101" s="50" t="s">
        <v>4</v>
      </c>
      <c r="D101" s="66">
        <v>0.124</v>
      </c>
      <c r="E101" s="48">
        <v>35.619992374911995</v>
      </c>
      <c r="F101" s="48">
        <f t="shared" si="2"/>
        <v>4.4168790544890877</v>
      </c>
      <c r="G101" s="112">
        <v>0</v>
      </c>
      <c r="H101" s="112">
        <f t="shared" si="3"/>
        <v>0</v>
      </c>
      <c r="I101" s="26" t="s">
        <v>16</v>
      </c>
      <c r="J101" s="15"/>
    </row>
    <row r="102" spans="1:10" s="13" customFormat="1" x14ac:dyDescent="0.3">
      <c r="A102" s="56" t="s">
        <v>118</v>
      </c>
      <c r="B102" s="94" t="s">
        <v>119</v>
      </c>
      <c r="C102" s="50" t="s">
        <v>120</v>
      </c>
      <c r="D102" s="71">
        <v>10</v>
      </c>
      <c r="E102" s="48">
        <v>2.0990904167833606</v>
      </c>
      <c r="F102" s="48">
        <f t="shared" si="2"/>
        <v>20.990904167833605</v>
      </c>
      <c r="G102" s="112">
        <v>0</v>
      </c>
      <c r="H102" s="112">
        <f t="shared" si="3"/>
        <v>0</v>
      </c>
      <c r="I102" s="26" t="s">
        <v>16</v>
      </c>
      <c r="J102" s="15"/>
    </row>
    <row r="103" spans="1:10" s="13" customFormat="1" x14ac:dyDescent="0.3">
      <c r="A103" s="56" t="s">
        <v>121</v>
      </c>
      <c r="B103" s="94" t="s">
        <v>122</v>
      </c>
      <c r="C103" s="50" t="s">
        <v>120</v>
      </c>
      <c r="D103" s="71">
        <v>185</v>
      </c>
      <c r="E103" s="48">
        <v>2.7552664836505607</v>
      </c>
      <c r="F103" s="48">
        <f t="shared" si="2"/>
        <v>509.72429947535375</v>
      </c>
      <c r="G103" s="112">
        <v>0</v>
      </c>
      <c r="H103" s="112">
        <f t="shared" si="3"/>
        <v>0</v>
      </c>
      <c r="I103" s="26" t="s">
        <v>16</v>
      </c>
      <c r="J103" s="15"/>
    </row>
    <row r="104" spans="1:10" s="13" customFormat="1" x14ac:dyDescent="0.3">
      <c r="A104" s="56" t="s">
        <v>123</v>
      </c>
      <c r="B104" s="94" t="s">
        <v>124</v>
      </c>
      <c r="C104" s="50" t="s">
        <v>6</v>
      </c>
      <c r="D104" s="71">
        <v>2</v>
      </c>
      <c r="E104" s="48">
        <v>33.425207889919996</v>
      </c>
      <c r="F104" s="48">
        <f t="shared" si="2"/>
        <v>66.850415779839992</v>
      </c>
      <c r="G104" s="112">
        <v>0</v>
      </c>
      <c r="H104" s="112">
        <f t="shared" si="3"/>
        <v>0</v>
      </c>
      <c r="I104" s="26" t="s">
        <v>16</v>
      </c>
      <c r="J104" s="15"/>
    </row>
    <row r="105" spans="1:10" s="13" customFormat="1" x14ac:dyDescent="0.3">
      <c r="A105" s="56" t="s">
        <v>125</v>
      </c>
      <c r="B105" s="94" t="s">
        <v>126</v>
      </c>
      <c r="C105" s="50" t="s">
        <v>6</v>
      </c>
      <c r="D105" s="71">
        <v>3</v>
      </c>
      <c r="E105" s="48">
        <v>12.043750062080003</v>
      </c>
      <c r="F105" s="48">
        <f t="shared" si="2"/>
        <v>36.13125018624001</v>
      </c>
      <c r="G105" s="112">
        <v>0</v>
      </c>
      <c r="H105" s="112">
        <f t="shared" si="3"/>
        <v>0</v>
      </c>
      <c r="I105" s="26" t="s">
        <v>16</v>
      </c>
      <c r="J105" s="15"/>
    </row>
    <row r="106" spans="1:10" s="13" customFormat="1" x14ac:dyDescent="0.3">
      <c r="A106" s="76"/>
      <c r="B106" s="98" t="s">
        <v>127</v>
      </c>
      <c r="C106" s="50"/>
      <c r="D106" s="68"/>
      <c r="E106" s="48"/>
      <c r="F106" s="48"/>
      <c r="G106" s="112">
        <v>0</v>
      </c>
      <c r="H106" s="112">
        <f t="shared" si="3"/>
        <v>0</v>
      </c>
      <c r="I106" s="26" t="s">
        <v>16</v>
      </c>
      <c r="J106" s="15"/>
    </row>
    <row r="107" spans="1:10" s="13" customFormat="1" x14ac:dyDescent="0.3">
      <c r="A107" s="56" t="s">
        <v>128</v>
      </c>
      <c r="B107" s="94" t="s">
        <v>215</v>
      </c>
      <c r="C107" s="50" t="s">
        <v>129</v>
      </c>
      <c r="D107" s="77">
        <v>2</v>
      </c>
      <c r="E107" s="48">
        <v>13.383132252160003</v>
      </c>
      <c r="F107" s="48">
        <f t="shared" si="2"/>
        <v>26.766264504320006</v>
      </c>
      <c r="G107" s="112">
        <v>0</v>
      </c>
      <c r="H107" s="112">
        <f t="shared" si="3"/>
        <v>0</v>
      </c>
      <c r="I107" s="26" t="s">
        <v>16</v>
      </c>
      <c r="J107" s="15"/>
    </row>
    <row r="108" spans="1:10" s="13" customFormat="1" x14ac:dyDescent="0.3">
      <c r="A108" s="56" t="s">
        <v>130</v>
      </c>
      <c r="B108" s="90" t="s">
        <v>216</v>
      </c>
      <c r="C108" s="50" t="s">
        <v>129</v>
      </c>
      <c r="D108" s="58">
        <v>2</v>
      </c>
      <c r="E108" s="48"/>
      <c r="F108" s="48"/>
      <c r="G108" s="112">
        <v>0</v>
      </c>
      <c r="H108" s="112">
        <f t="shared" si="3"/>
        <v>0</v>
      </c>
      <c r="I108" s="26" t="s">
        <v>18</v>
      </c>
      <c r="J108" s="15"/>
    </row>
    <row r="109" spans="1:10" s="13" customFormat="1" x14ac:dyDescent="0.3">
      <c r="A109" s="49">
        <v>72</v>
      </c>
      <c r="B109" s="90" t="s">
        <v>217</v>
      </c>
      <c r="C109" s="50" t="s">
        <v>90</v>
      </c>
      <c r="D109" s="71">
        <v>2</v>
      </c>
      <c r="E109" s="48">
        <v>6.6782037414399991</v>
      </c>
      <c r="F109" s="48">
        <f t="shared" si="2"/>
        <v>13.356407482879998</v>
      </c>
      <c r="G109" s="112">
        <v>0</v>
      </c>
      <c r="H109" s="112">
        <f t="shared" si="3"/>
        <v>0</v>
      </c>
      <c r="I109" s="26" t="s">
        <v>16</v>
      </c>
      <c r="J109" s="15"/>
    </row>
    <row r="110" spans="1:10" s="13" customFormat="1" x14ac:dyDescent="0.3">
      <c r="A110" s="49" t="s">
        <v>131</v>
      </c>
      <c r="B110" s="90" t="s">
        <v>218</v>
      </c>
      <c r="C110" s="61" t="s">
        <v>90</v>
      </c>
      <c r="D110" s="68">
        <v>2</v>
      </c>
      <c r="E110" s="48">
        <v>32.119492881355939</v>
      </c>
      <c r="F110" s="48">
        <f t="shared" si="2"/>
        <v>64.238985762711877</v>
      </c>
      <c r="G110" s="112">
        <v>0</v>
      </c>
      <c r="H110" s="112">
        <f t="shared" si="3"/>
        <v>0</v>
      </c>
      <c r="I110" s="26" t="s">
        <v>15</v>
      </c>
      <c r="J110" s="15"/>
    </row>
    <row r="111" spans="1:10" s="13" customFormat="1" x14ac:dyDescent="0.3">
      <c r="A111" s="45">
        <v>73</v>
      </c>
      <c r="B111" s="90" t="s">
        <v>219</v>
      </c>
      <c r="C111" s="50" t="s">
        <v>4</v>
      </c>
      <c r="D111" s="65">
        <v>1.4E-3</v>
      </c>
      <c r="E111" s="48">
        <v>5620.5193116160017</v>
      </c>
      <c r="F111" s="48">
        <f t="shared" si="2"/>
        <v>7.8687270362624027</v>
      </c>
      <c r="G111" s="112">
        <v>0</v>
      </c>
      <c r="H111" s="112">
        <f t="shared" si="3"/>
        <v>0</v>
      </c>
      <c r="I111" s="26" t="s">
        <v>16</v>
      </c>
      <c r="J111" s="15"/>
    </row>
    <row r="112" spans="1:10" s="13" customFormat="1" x14ac:dyDescent="0.3">
      <c r="A112" s="45" t="s">
        <v>132</v>
      </c>
      <c r="B112" s="90" t="s">
        <v>220</v>
      </c>
      <c r="C112" s="50" t="s">
        <v>6</v>
      </c>
      <c r="D112" s="58">
        <v>2</v>
      </c>
      <c r="E112" s="48">
        <v>21.412995254237288</v>
      </c>
      <c r="F112" s="48">
        <f t="shared" si="2"/>
        <v>42.825990508474575</v>
      </c>
      <c r="G112" s="112">
        <v>0</v>
      </c>
      <c r="H112" s="112">
        <f t="shared" si="3"/>
        <v>0</v>
      </c>
      <c r="I112" s="26" t="s">
        <v>15</v>
      </c>
      <c r="J112" s="15"/>
    </row>
    <row r="113" spans="1:10" s="13" customFormat="1" x14ac:dyDescent="0.3">
      <c r="A113" s="45">
        <v>74</v>
      </c>
      <c r="B113" s="94" t="s">
        <v>89</v>
      </c>
      <c r="C113" s="61" t="s">
        <v>90</v>
      </c>
      <c r="D113" s="71">
        <v>2</v>
      </c>
      <c r="E113" s="48">
        <v>17.530886348799999</v>
      </c>
      <c r="F113" s="48">
        <f t="shared" si="2"/>
        <v>35.061772697599999</v>
      </c>
      <c r="G113" s="112">
        <v>0</v>
      </c>
      <c r="H113" s="112">
        <f t="shared" si="3"/>
        <v>0</v>
      </c>
      <c r="I113" s="26" t="s">
        <v>16</v>
      </c>
      <c r="J113" s="15"/>
    </row>
    <row r="114" spans="1:10" s="13" customFormat="1" x14ac:dyDescent="0.3">
      <c r="A114" s="45" t="s">
        <v>133</v>
      </c>
      <c r="B114" s="94" t="s">
        <v>194</v>
      </c>
      <c r="C114" s="61" t="s">
        <v>90</v>
      </c>
      <c r="D114" s="68">
        <v>2</v>
      </c>
      <c r="E114" s="48">
        <v>26.783374464000001</v>
      </c>
      <c r="F114" s="48">
        <f t="shared" si="2"/>
        <v>53.566748928000003</v>
      </c>
      <c r="G114" s="112">
        <v>0</v>
      </c>
      <c r="H114" s="112">
        <f t="shared" si="3"/>
        <v>0</v>
      </c>
      <c r="I114" s="26" t="s">
        <v>15</v>
      </c>
      <c r="J114" s="15"/>
    </row>
    <row r="115" spans="1:10" s="13" customFormat="1" x14ac:dyDescent="0.3">
      <c r="A115" s="99">
        <v>75</v>
      </c>
      <c r="B115" s="90" t="s">
        <v>221</v>
      </c>
      <c r="C115" s="50" t="s">
        <v>4</v>
      </c>
      <c r="D115" s="66">
        <v>3.2799999999999996E-2</v>
      </c>
      <c r="E115" s="48">
        <v>9533.613627283632</v>
      </c>
      <c r="F115" s="48">
        <f t="shared" si="2"/>
        <v>312.70252697490309</v>
      </c>
      <c r="G115" s="112">
        <v>0</v>
      </c>
      <c r="H115" s="112">
        <f t="shared" si="3"/>
        <v>0</v>
      </c>
      <c r="I115" s="26" t="s">
        <v>16</v>
      </c>
      <c r="J115" s="15"/>
    </row>
    <row r="116" spans="1:10" s="13" customFormat="1" x14ac:dyDescent="0.3">
      <c r="A116" s="49">
        <v>76</v>
      </c>
      <c r="B116" s="90" t="s">
        <v>222</v>
      </c>
      <c r="C116" s="50" t="s">
        <v>75</v>
      </c>
      <c r="D116" s="68">
        <v>2.85</v>
      </c>
      <c r="E116" s="48">
        <v>26.766244067796613</v>
      </c>
      <c r="F116" s="48">
        <f t="shared" si="2"/>
        <v>76.283795593220347</v>
      </c>
      <c r="G116" s="112">
        <v>0</v>
      </c>
      <c r="H116" s="112">
        <f t="shared" si="3"/>
        <v>0</v>
      </c>
      <c r="I116" s="26" t="s">
        <v>16</v>
      </c>
      <c r="J116" s="15"/>
    </row>
    <row r="117" spans="1:10" s="13" customFormat="1" x14ac:dyDescent="0.3">
      <c r="A117" s="45">
        <v>77</v>
      </c>
      <c r="B117" s="94" t="s">
        <v>223</v>
      </c>
      <c r="C117" s="61" t="s">
        <v>90</v>
      </c>
      <c r="D117" s="71">
        <v>2</v>
      </c>
      <c r="E117" s="48">
        <v>3.2119492881355938</v>
      </c>
      <c r="F117" s="48">
        <f t="shared" si="2"/>
        <v>6.4238985762711875</v>
      </c>
      <c r="G117" s="112">
        <v>0</v>
      </c>
      <c r="H117" s="112">
        <f t="shared" si="3"/>
        <v>0</v>
      </c>
      <c r="I117" s="26" t="s">
        <v>16</v>
      </c>
      <c r="J117" s="15"/>
    </row>
    <row r="118" spans="1:10" s="13" customFormat="1" x14ac:dyDescent="0.3">
      <c r="A118" s="41"/>
      <c r="B118" s="100" t="s">
        <v>224</v>
      </c>
      <c r="C118" s="50"/>
      <c r="D118" s="47"/>
      <c r="E118" s="48"/>
      <c r="F118" s="48"/>
      <c r="G118" s="112">
        <v>0</v>
      </c>
      <c r="H118" s="112">
        <f t="shared" si="3"/>
        <v>0</v>
      </c>
      <c r="I118" s="26" t="s">
        <v>16</v>
      </c>
      <c r="J118" s="15"/>
    </row>
    <row r="119" spans="1:10" s="13" customFormat="1" x14ac:dyDescent="0.3">
      <c r="A119" s="49">
        <v>78</v>
      </c>
      <c r="B119" s="90" t="s">
        <v>134</v>
      </c>
      <c r="C119" s="50" t="s">
        <v>129</v>
      </c>
      <c r="D119" s="47">
        <v>2</v>
      </c>
      <c r="E119" s="48">
        <v>32.691129996800001</v>
      </c>
      <c r="F119" s="48">
        <f t="shared" si="2"/>
        <v>65.382259993600002</v>
      </c>
      <c r="G119" s="112">
        <v>0</v>
      </c>
      <c r="H119" s="112">
        <f t="shared" si="3"/>
        <v>0</v>
      </c>
      <c r="I119" s="26" t="s">
        <v>16</v>
      </c>
      <c r="J119" s="15"/>
    </row>
    <row r="120" spans="1:10" s="13" customFormat="1" x14ac:dyDescent="0.3">
      <c r="A120" s="49" t="s">
        <v>135</v>
      </c>
      <c r="B120" s="90" t="s">
        <v>225</v>
      </c>
      <c r="C120" s="50" t="s">
        <v>129</v>
      </c>
      <c r="D120" s="58">
        <v>2</v>
      </c>
      <c r="E120" s="48"/>
      <c r="F120" s="48"/>
      <c r="G120" s="112">
        <v>0</v>
      </c>
      <c r="H120" s="112">
        <f t="shared" si="3"/>
        <v>0</v>
      </c>
      <c r="I120" s="26" t="s">
        <v>18</v>
      </c>
      <c r="J120" s="15"/>
    </row>
    <row r="121" spans="1:10" s="13" customFormat="1" ht="15.6" x14ac:dyDescent="0.3">
      <c r="A121" s="54">
        <v>79</v>
      </c>
      <c r="B121" s="84" t="s">
        <v>226</v>
      </c>
      <c r="C121" s="53" t="s">
        <v>13</v>
      </c>
      <c r="D121" s="47">
        <v>1.62</v>
      </c>
      <c r="E121" s="48">
        <v>246.53695531520003</v>
      </c>
      <c r="F121" s="48">
        <f t="shared" si="2"/>
        <v>399.38986761062409</v>
      </c>
      <c r="G121" s="112">
        <v>0</v>
      </c>
      <c r="H121" s="112">
        <f t="shared" si="3"/>
        <v>0</v>
      </c>
      <c r="I121" s="26" t="s">
        <v>16</v>
      </c>
      <c r="J121" s="15"/>
    </row>
    <row r="122" spans="1:10" s="13" customFormat="1" x14ac:dyDescent="0.3">
      <c r="A122" s="59" t="s">
        <v>136</v>
      </c>
      <c r="B122" s="91" t="s">
        <v>165</v>
      </c>
      <c r="C122" s="53" t="s">
        <v>6</v>
      </c>
      <c r="D122" s="58">
        <v>2</v>
      </c>
      <c r="E122" s="48">
        <v>248.85797650560002</v>
      </c>
      <c r="F122" s="48">
        <f t="shared" si="2"/>
        <v>497.71595301120004</v>
      </c>
      <c r="G122" s="112">
        <v>0</v>
      </c>
      <c r="H122" s="112">
        <f t="shared" si="3"/>
        <v>0</v>
      </c>
      <c r="I122" s="26" t="s">
        <v>15</v>
      </c>
      <c r="J122" s="15"/>
    </row>
    <row r="123" spans="1:10" s="13" customFormat="1" x14ac:dyDescent="0.3">
      <c r="A123" s="59" t="s">
        <v>137</v>
      </c>
      <c r="B123" s="91" t="s">
        <v>166</v>
      </c>
      <c r="C123" s="53" t="s">
        <v>6</v>
      </c>
      <c r="D123" s="58">
        <v>2</v>
      </c>
      <c r="E123" s="48">
        <v>142.24245900480003</v>
      </c>
      <c r="F123" s="48">
        <f t="shared" si="2"/>
        <v>284.48491800960005</v>
      </c>
      <c r="G123" s="112">
        <v>0</v>
      </c>
      <c r="H123" s="112">
        <f t="shared" si="3"/>
        <v>0</v>
      </c>
      <c r="I123" s="26" t="s">
        <v>15</v>
      </c>
      <c r="J123" s="15"/>
    </row>
    <row r="124" spans="1:10" s="13" customFormat="1" x14ac:dyDescent="0.3">
      <c r="A124" s="59" t="s">
        <v>138</v>
      </c>
      <c r="B124" s="84" t="s">
        <v>167</v>
      </c>
      <c r="C124" s="53" t="s">
        <v>6</v>
      </c>
      <c r="D124" s="58">
        <v>2</v>
      </c>
      <c r="E124" s="48">
        <v>142.5203996832</v>
      </c>
      <c r="F124" s="48">
        <f t="shared" si="2"/>
        <v>285.04079936639999</v>
      </c>
      <c r="G124" s="112">
        <v>0</v>
      </c>
      <c r="H124" s="112">
        <f t="shared" si="3"/>
        <v>0</v>
      </c>
      <c r="I124" s="26" t="s">
        <v>15</v>
      </c>
      <c r="J124" s="15"/>
    </row>
    <row r="125" spans="1:10" s="13" customFormat="1" x14ac:dyDescent="0.3">
      <c r="A125" s="59" t="s">
        <v>139</v>
      </c>
      <c r="B125" s="93" t="s">
        <v>168</v>
      </c>
      <c r="C125" s="50" t="s">
        <v>6</v>
      </c>
      <c r="D125" s="58">
        <v>2</v>
      </c>
      <c r="E125" s="48">
        <v>126.147166992</v>
      </c>
      <c r="F125" s="48">
        <f t="shared" si="2"/>
        <v>252.29433398399999</v>
      </c>
      <c r="G125" s="112">
        <v>0</v>
      </c>
      <c r="H125" s="112">
        <f t="shared" si="3"/>
        <v>0</v>
      </c>
      <c r="I125" s="26" t="s">
        <v>15</v>
      </c>
      <c r="J125" s="15"/>
    </row>
    <row r="126" spans="1:10" s="13" customFormat="1" x14ac:dyDescent="0.3">
      <c r="A126" s="59" t="s">
        <v>140</v>
      </c>
      <c r="B126" s="90" t="s">
        <v>169</v>
      </c>
      <c r="C126" s="50" t="s">
        <v>6</v>
      </c>
      <c r="D126" s="58">
        <v>2</v>
      </c>
      <c r="E126" s="48"/>
      <c r="F126" s="48"/>
      <c r="G126" s="112">
        <v>0</v>
      </c>
      <c r="H126" s="112">
        <f t="shared" si="3"/>
        <v>0</v>
      </c>
      <c r="I126" s="26" t="s">
        <v>18</v>
      </c>
      <c r="J126" s="15"/>
    </row>
    <row r="127" spans="1:10" s="13" customFormat="1" x14ac:dyDescent="0.3">
      <c r="A127" s="54">
        <v>80</v>
      </c>
      <c r="B127" s="90" t="s">
        <v>42</v>
      </c>
      <c r="C127" s="50" t="s">
        <v>5</v>
      </c>
      <c r="D127" s="60">
        <v>7.54</v>
      </c>
      <c r="E127" s="48">
        <v>25.053204447457631</v>
      </c>
      <c r="F127" s="48">
        <f t="shared" si="2"/>
        <v>188.90116153383053</v>
      </c>
      <c r="G127" s="112">
        <v>0</v>
      </c>
      <c r="H127" s="112">
        <f t="shared" si="3"/>
        <v>0</v>
      </c>
      <c r="I127" s="26" t="s">
        <v>16</v>
      </c>
      <c r="J127" s="15"/>
    </row>
    <row r="128" spans="1:10" s="13" customFormat="1" x14ac:dyDescent="0.3">
      <c r="A128" s="54">
        <v>81</v>
      </c>
      <c r="B128" s="90" t="s">
        <v>227</v>
      </c>
      <c r="C128" s="50" t="s">
        <v>32</v>
      </c>
      <c r="D128" s="47">
        <v>38.72</v>
      </c>
      <c r="E128" s="48">
        <v>15.505013498656</v>
      </c>
      <c r="F128" s="48">
        <f t="shared" si="2"/>
        <v>600.35412266796027</v>
      </c>
      <c r="G128" s="112">
        <v>0</v>
      </c>
      <c r="H128" s="112">
        <f t="shared" si="3"/>
        <v>0</v>
      </c>
      <c r="I128" s="26" t="s">
        <v>16</v>
      </c>
      <c r="J128" s="15"/>
    </row>
    <row r="129" spans="1:10" s="13" customFormat="1" x14ac:dyDescent="0.3">
      <c r="A129" s="54">
        <v>82</v>
      </c>
      <c r="B129" s="90" t="s">
        <v>228</v>
      </c>
      <c r="C129" s="50" t="s">
        <v>47</v>
      </c>
      <c r="D129" s="47">
        <v>6</v>
      </c>
      <c r="E129" s="48">
        <v>4.6452153538559999</v>
      </c>
      <c r="F129" s="48">
        <f t="shared" si="2"/>
        <v>27.871292123136001</v>
      </c>
      <c r="G129" s="112">
        <v>0</v>
      </c>
      <c r="H129" s="112">
        <f t="shared" si="3"/>
        <v>0</v>
      </c>
      <c r="I129" s="26" t="s">
        <v>16</v>
      </c>
      <c r="J129" s="15"/>
    </row>
    <row r="130" spans="1:10" s="13" customFormat="1" x14ac:dyDescent="0.3">
      <c r="A130" s="54" t="s">
        <v>141</v>
      </c>
      <c r="B130" s="95" t="s">
        <v>229</v>
      </c>
      <c r="C130" s="50" t="s">
        <v>47</v>
      </c>
      <c r="D130" s="47">
        <v>5.9879999999999995</v>
      </c>
      <c r="E130" s="48"/>
      <c r="F130" s="48"/>
      <c r="G130" s="112">
        <v>0</v>
      </c>
      <c r="H130" s="112">
        <f t="shared" si="3"/>
        <v>0</v>
      </c>
      <c r="I130" s="26" t="s">
        <v>18</v>
      </c>
      <c r="J130" s="15"/>
    </row>
    <row r="131" spans="1:10" s="13" customFormat="1" x14ac:dyDescent="0.3">
      <c r="A131" s="76">
        <v>83</v>
      </c>
      <c r="B131" s="94" t="s">
        <v>142</v>
      </c>
      <c r="C131" s="61" t="s">
        <v>78</v>
      </c>
      <c r="D131" s="78">
        <v>1.7000000000000001E-2</v>
      </c>
      <c r="E131" s="48">
        <v>5620.5193116159999</v>
      </c>
      <c r="F131" s="48">
        <f t="shared" si="2"/>
        <v>95.548828297471999</v>
      </c>
      <c r="G131" s="112">
        <v>0</v>
      </c>
      <c r="H131" s="112">
        <f t="shared" si="3"/>
        <v>0</v>
      </c>
      <c r="I131" s="26" t="s">
        <v>16</v>
      </c>
      <c r="J131" s="15"/>
    </row>
    <row r="132" spans="1:10" s="13" customFormat="1" x14ac:dyDescent="0.3">
      <c r="A132" s="56" t="s">
        <v>143</v>
      </c>
      <c r="B132" s="94" t="s">
        <v>230</v>
      </c>
      <c r="C132" s="61" t="s">
        <v>6</v>
      </c>
      <c r="D132" s="68">
        <v>2</v>
      </c>
      <c r="E132" s="48">
        <v>15.425707651200002</v>
      </c>
      <c r="F132" s="48">
        <f t="shared" si="2"/>
        <v>30.851415302400003</v>
      </c>
      <c r="G132" s="112">
        <v>0</v>
      </c>
      <c r="H132" s="112">
        <f t="shared" si="3"/>
        <v>0</v>
      </c>
      <c r="I132" s="26" t="s">
        <v>15</v>
      </c>
      <c r="J132" s="15"/>
    </row>
    <row r="133" spans="1:10" s="13" customFormat="1" x14ac:dyDescent="0.3">
      <c r="A133" s="45">
        <v>84</v>
      </c>
      <c r="B133" s="90" t="s">
        <v>100</v>
      </c>
      <c r="C133" s="50" t="s">
        <v>6</v>
      </c>
      <c r="D133" s="47">
        <v>4</v>
      </c>
      <c r="E133" s="48">
        <v>8.8466256384000008</v>
      </c>
      <c r="F133" s="48">
        <f t="shared" si="2"/>
        <v>35.386502553600003</v>
      </c>
      <c r="G133" s="112">
        <v>0</v>
      </c>
      <c r="H133" s="112">
        <f t="shared" si="3"/>
        <v>0</v>
      </c>
      <c r="I133" s="26" t="s">
        <v>16</v>
      </c>
      <c r="J133" s="15"/>
    </row>
    <row r="134" spans="1:10" s="13" customFormat="1" x14ac:dyDescent="0.3">
      <c r="A134" s="45" t="s">
        <v>144</v>
      </c>
      <c r="B134" s="90" t="s">
        <v>100</v>
      </c>
      <c r="C134" s="50" t="s">
        <v>6</v>
      </c>
      <c r="D134" s="47">
        <v>4</v>
      </c>
      <c r="E134" s="48">
        <v>21.477234240000001</v>
      </c>
      <c r="F134" s="48">
        <f t="shared" si="2"/>
        <v>85.908936960000005</v>
      </c>
      <c r="G134" s="112">
        <v>0</v>
      </c>
      <c r="H134" s="112">
        <f t="shared" si="3"/>
        <v>0</v>
      </c>
      <c r="I134" s="26" t="s">
        <v>15</v>
      </c>
      <c r="J134" s="15"/>
    </row>
    <row r="135" spans="1:10" s="13" customFormat="1" x14ac:dyDescent="0.3">
      <c r="A135" s="54">
        <v>85</v>
      </c>
      <c r="B135" s="86" t="s">
        <v>192</v>
      </c>
      <c r="C135" s="46" t="s">
        <v>6</v>
      </c>
      <c r="D135" s="63">
        <v>2</v>
      </c>
      <c r="E135" s="48">
        <v>29.926052992000002</v>
      </c>
      <c r="F135" s="48">
        <f t="shared" si="2"/>
        <v>59.852105984000005</v>
      </c>
      <c r="G135" s="112">
        <v>0</v>
      </c>
      <c r="H135" s="112">
        <f t="shared" si="3"/>
        <v>0</v>
      </c>
      <c r="I135" s="26" t="s">
        <v>16</v>
      </c>
      <c r="J135" s="15"/>
    </row>
    <row r="136" spans="1:10" s="13" customFormat="1" x14ac:dyDescent="0.3">
      <c r="A136" s="54" t="s">
        <v>145</v>
      </c>
      <c r="B136" s="86" t="s">
        <v>85</v>
      </c>
      <c r="C136" s="46" t="s">
        <v>6</v>
      </c>
      <c r="D136" s="47">
        <v>2</v>
      </c>
      <c r="E136" s="48"/>
      <c r="F136" s="48"/>
      <c r="G136" s="112">
        <v>0</v>
      </c>
      <c r="H136" s="112">
        <f t="shared" ref="H136:H141" si="4">G136*D136</f>
        <v>0</v>
      </c>
      <c r="I136" s="26" t="s">
        <v>18</v>
      </c>
      <c r="J136" s="15"/>
    </row>
    <row r="137" spans="1:10" s="13" customFormat="1" x14ac:dyDescent="0.3">
      <c r="A137" s="49">
        <v>86</v>
      </c>
      <c r="B137" s="90" t="s">
        <v>146</v>
      </c>
      <c r="C137" s="50" t="s">
        <v>4</v>
      </c>
      <c r="D137" s="66">
        <v>6.4799999999999996E-2</v>
      </c>
      <c r="E137" s="48">
        <v>8405.1603833448135</v>
      </c>
      <c r="F137" s="48">
        <f t="shared" ref="F137:F141" si="5">D137*E137</f>
        <v>544.65439284074387</v>
      </c>
      <c r="G137" s="112">
        <v>0</v>
      </c>
      <c r="H137" s="112">
        <f t="shared" si="4"/>
        <v>0</v>
      </c>
      <c r="I137" s="26" t="s">
        <v>16</v>
      </c>
      <c r="J137" s="15"/>
    </row>
    <row r="138" spans="1:10" s="13" customFormat="1" x14ac:dyDescent="0.3">
      <c r="A138" s="67" t="s">
        <v>147</v>
      </c>
      <c r="B138" s="90" t="s">
        <v>231</v>
      </c>
      <c r="C138" s="50" t="s">
        <v>75</v>
      </c>
      <c r="D138" s="68">
        <v>0.84750000000000003</v>
      </c>
      <c r="E138" s="48">
        <v>26.766244067796613</v>
      </c>
      <c r="F138" s="48">
        <f t="shared" si="5"/>
        <v>22.684391847457629</v>
      </c>
      <c r="G138" s="112">
        <v>0</v>
      </c>
      <c r="H138" s="112">
        <f t="shared" si="4"/>
        <v>0</v>
      </c>
      <c r="I138" s="26" t="s">
        <v>16</v>
      </c>
      <c r="J138" s="15"/>
    </row>
    <row r="139" spans="1:10" s="13" customFormat="1" x14ac:dyDescent="0.3">
      <c r="A139" s="49">
        <v>88</v>
      </c>
      <c r="B139" s="90" t="s">
        <v>148</v>
      </c>
      <c r="C139" s="50" t="s">
        <v>149</v>
      </c>
      <c r="D139" s="75">
        <v>6.4000000000000015E-2</v>
      </c>
      <c r="E139" s="48">
        <v>306.46702615936005</v>
      </c>
      <c r="F139" s="48">
        <f t="shared" si="5"/>
        <v>19.613889674199047</v>
      </c>
      <c r="G139" s="112">
        <v>0</v>
      </c>
      <c r="H139" s="112">
        <f t="shared" si="4"/>
        <v>0</v>
      </c>
      <c r="I139" s="26" t="s">
        <v>16</v>
      </c>
      <c r="J139" s="15"/>
    </row>
    <row r="140" spans="1:10" s="13" customFormat="1" x14ac:dyDescent="0.3">
      <c r="A140" s="67" t="s">
        <v>150</v>
      </c>
      <c r="B140" s="90" t="s">
        <v>232</v>
      </c>
      <c r="C140" s="50" t="s">
        <v>78</v>
      </c>
      <c r="D140" s="73">
        <v>2.1299999999999999E-3</v>
      </c>
      <c r="E140" s="48">
        <v>3647.972347151775</v>
      </c>
      <c r="F140" s="48">
        <f t="shared" si="5"/>
        <v>7.7701810994332803</v>
      </c>
      <c r="G140" s="112">
        <v>0</v>
      </c>
      <c r="H140" s="112">
        <f t="shared" si="4"/>
        <v>0</v>
      </c>
      <c r="I140" s="26" t="s">
        <v>16</v>
      </c>
      <c r="J140" s="15"/>
    </row>
    <row r="141" spans="1:10" s="13" customFormat="1" ht="15.6" thickBot="1" x14ac:dyDescent="0.35">
      <c r="A141" s="79">
        <v>90</v>
      </c>
      <c r="B141" s="101" t="s">
        <v>233</v>
      </c>
      <c r="C141" s="80" t="s">
        <v>149</v>
      </c>
      <c r="D141" s="81">
        <v>3</v>
      </c>
      <c r="E141" s="81">
        <v>270.52360143283198</v>
      </c>
      <c r="F141" s="81">
        <f t="shared" si="5"/>
        <v>811.57080429849589</v>
      </c>
      <c r="G141" s="112">
        <v>0</v>
      </c>
      <c r="H141" s="112">
        <f t="shared" si="4"/>
        <v>0</v>
      </c>
      <c r="I141" s="26" t="s">
        <v>16</v>
      </c>
      <c r="J141" s="15"/>
    </row>
    <row r="142" spans="1:10" ht="15.6" thickBot="1" x14ac:dyDescent="0.35">
      <c r="A142" s="16"/>
      <c r="B142" s="27" t="s">
        <v>7</v>
      </c>
      <c r="C142" s="17"/>
      <c r="D142" s="36"/>
      <c r="E142" s="36"/>
      <c r="F142" s="18">
        <f>SUM(F7:F141)</f>
        <v>153197.63993211967</v>
      </c>
      <c r="G142" s="36"/>
      <c r="H142" s="18">
        <f>SUM(H7:H141)</f>
        <v>0</v>
      </c>
    </row>
    <row r="143" spans="1:10" ht="15.6" thickBot="1" x14ac:dyDescent="0.35">
      <c r="A143" s="21"/>
      <c r="B143" s="29" t="s">
        <v>10</v>
      </c>
      <c r="C143" s="25">
        <v>0.03</v>
      </c>
      <c r="D143" s="38"/>
      <c r="E143" s="38"/>
      <c r="F143" s="39">
        <f>C143*F142</f>
        <v>4595.92919796359</v>
      </c>
      <c r="G143" s="38"/>
      <c r="H143" s="39">
        <f>C143*H142</f>
        <v>0</v>
      </c>
    </row>
    <row r="144" spans="1:10" ht="15.6" thickBot="1" x14ac:dyDescent="0.35">
      <c r="A144" s="19"/>
      <c r="B144" s="28" t="s">
        <v>8</v>
      </c>
      <c r="C144" s="20"/>
      <c r="D144" s="38"/>
      <c r="E144" s="38"/>
      <c r="F144" s="38">
        <f>F143+F142</f>
        <v>157793.56913008326</v>
      </c>
      <c r="G144" s="38"/>
      <c r="H144" s="38">
        <f>H143+H142</f>
        <v>0</v>
      </c>
    </row>
    <row r="145" spans="1:8" ht="15.6" thickBot="1" x14ac:dyDescent="0.35">
      <c r="A145" s="21"/>
      <c r="B145" s="29" t="s">
        <v>17</v>
      </c>
      <c r="C145" s="25">
        <v>0.18</v>
      </c>
      <c r="D145" s="38"/>
      <c r="E145" s="38"/>
      <c r="F145" s="39">
        <f>C145*F144</f>
        <v>28402.842443414986</v>
      </c>
      <c r="G145" s="38"/>
      <c r="H145" s="39">
        <f>C145*H144</f>
        <v>0</v>
      </c>
    </row>
    <row r="146" spans="1:8" ht="15.6" thickBot="1" x14ac:dyDescent="0.35">
      <c r="A146" s="19"/>
      <c r="B146" s="30" t="s">
        <v>8</v>
      </c>
      <c r="C146" s="22"/>
      <c r="D146" s="37"/>
      <c r="E146" s="37"/>
      <c r="F146" s="38">
        <f>F145+F144</f>
        <v>186196.41157349825</v>
      </c>
      <c r="G146" s="37"/>
      <c r="H146" s="38">
        <f>H145+H144</f>
        <v>0</v>
      </c>
    </row>
    <row r="147" spans="1:8" x14ac:dyDescent="0.3">
      <c r="A147" s="3"/>
      <c r="B147" s="3" t="s">
        <v>234</v>
      </c>
      <c r="F147" s="40"/>
      <c r="G147" s="40"/>
      <c r="H147" s="40"/>
    </row>
    <row r="148" spans="1:8" x14ac:dyDescent="0.3">
      <c r="A148" s="3"/>
      <c r="B148" s="3" t="s">
        <v>234</v>
      </c>
    </row>
    <row r="149" spans="1:8" x14ac:dyDescent="0.3">
      <c r="A149" s="3"/>
      <c r="B149" s="3" t="s">
        <v>234</v>
      </c>
    </row>
    <row r="150" spans="1:8" x14ac:dyDescent="0.3">
      <c r="A150" s="3"/>
      <c r="B150" s="3" t="s">
        <v>234</v>
      </c>
    </row>
    <row r="151" spans="1:8" x14ac:dyDescent="0.3">
      <c r="A151" s="3"/>
      <c r="B151" s="3" t="s">
        <v>234</v>
      </c>
    </row>
    <row r="152" spans="1:8" x14ac:dyDescent="0.3">
      <c r="A152" s="3"/>
      <c r="B152" s="3" t="s">
        <v>234</v>
      </c>
    </row>
    <row r="153" spans="1:8" ht="15" customHeight="1" x14ac:dyDescent="0.3">
      <c r="B153" s="3" t="s">
        <v>234</v>
      </c>
      <c r="F153" s="40"/>
      <c r="G153" s="40"/>
      <c r="H153" s="40"/>
    </row>
    <row r="154" spans="1:8" ht="5.25" customHeight="1" x14ac:dyDescent="0.3"/>
  </sheetData>
  <autoFilter ref="A6:I153" xr:uid="{00000000-0009-0000-0000-000001000000}"/>
  <mergeCells count="9">
    <mergeCell ref="G3:H3"/>
    <mergeCell ref="G4:G5"/>
    <mergeCell ref="H4:H5"/>
    <mergeCell ref="F4:F5"/>
    <mergeCell ref="A4:A5"/>
    <mergeCell ref="B4:B5"/>
    <mergeCell ref="C4:C5"/>
    <mergeCell ref="D4:D5"/>
    <mergeCell ref="E4:E5"/>
  </mergeCells>
  <conditionalFormatting sqref="A40">
    <cfRule type="cellIs" dxfId="37" priority="14" stopIfTrue="1" operator="equal">
      <formula>0</formula>
    </cfRule>
  </conditionalFormatting>
  <conditionalFormatting sqref="A139">
    <cfRule type="cellIs" dxfId="36" priority="31" stopIfTrue="1" operator="equal">
      <formula>0</formula>
    </cfRule>
  </conditionalFormatting>
  <conditionalFormatting sqref="B7:B8">
    <cfRule type="cellIs" dxfId="35" priority="21" stopIfTrue="1" operator="equal">
      <formula>0</formula>
    </cfRule>
  </conditionalFormatting>
  <conditionalFormatting sqref="B14">
    <cfRule type="cellIs" dxfId="34" priority="38" stopIfTrue="1" operator="equal">
      <formula>0</formula>
    </cfRule>
  </conditionalFormatting>
  <conditionalFormatting sqref="B33">
    <cfRule type="cellIs" dxfId="33" priority="18" stopIfTrue="1" operator="equal">
      <formula>8223.307275</formula>
    </cfRule>
  </conditionalFormatting>
  <conditionalFormatting sqref="B45:C45">
    <cfRule type="cellIs" dxfId="32" priority="6" stopIfTrue="1" operator="equal">
      <formula>0</formula>
    </cfRule>
  </conditionalFormatting>
  <conditionalFormatting sqref="B49:C49">
    <cfRule type="cellIs" dxfId="31" priority="9" stopIfTrue="1" operator="equal">
      <formula>0</formula>
    </cfRule>
  </conditionalFormatting>
  <conditionalFormatting sqref="B59:C62 C63">
    <cfRule type="cellIs" dxfId="30" priority="5" stopIfTrue="1" operator="equal">
      <formula>0</formula>
    </cfRule>
  </conditionalFormatting>
  <conditionalFormatting sqref="B74:C74 C75">
    <cfRule type="cellIs" dxfId="29" priority="2" stopIfTrue="1" operator="equal">
      <formula>0</formula>
    </cfRule>
  </conditionalFormatting>
  <conditionalFormatting sqref="C31:C33">
    <cfRule type="cellIs" dxfId="28" priority="17" stopIfTrue="1" operator="equal">
      <formula>0</formula>
    </cfRule>
  </conditionalFormatting>
  <conditionalFormatting sqref="C124:C126">
    <cfRule type="cellIs" dxfId="27" priority="29" stopIfTrue="1" operator="equal">
      <formula>0</formula>
    </cfRule>
  </conditionalFormatting>
  <conditionalFormatting sqref="C22:E27 B28:E40 D18:E19 B20:D20 B54:C55 B64:C67 B72:E73 A91:E96 C97:E97 A99:A105 B99:E127 A118:A126 A129:E136 B138:E139 A141:E141">
    <cfRule type="cellIs" dxfId="26" priority="22" stopIfTrue="1" operator="equal">
      <formula>0</formula>
    </cfRule>
  </conditionalFormatting>
  <conditionalFormatting sqref="D21">
    <cfRule type="cellIs" dxfId="25" priority="26" stopIfTrue="1" operator="equal">
      <formula>8223.307275</formula>
    </cfRule>
  </conditionalFormatting>
  <conditionalFormatting sqref="D30:D33 B33">
    <cfRule type="cellIs" dxfId="24" priority="16" stopIfTrue="1" operator="equal">
      <formula>0</formula>
    </cfRule>
  </conditionalFormatting>
  <conditionalFormatting sqref="D36 D39">
    <cfRule type="cellIs" dxfId="23" priority="24" stopIfTrue="1" operator="equal">
      <formula>8223.307275</formula>
    </cfRule>
  </conditionalFormatting>
  <conditionalFormatting sqref="D41">
    <cfRule type="cellIs" dxfId="22" priority="8" stopIfTrue="1" operator="equal">
      <formula>8223.307275</formula>
    </cfRule>
  </conditionalFormatting>
  <conditionalFormatting sqref="D44">
    <cfRule type="cellIs" dxfId="21" priority="7" stopIfTrue="1" operator="equal">
      <formula>8223.307275</formula>
    </cfRule>
  </conditionalFormatting>
  <conditionalFormatting sqref="D46">
    <cfRule type="cellIs" dxfId="20" priority="13" stopIfTrue="1" operator="equal">
      <formula>8223.307275</formula>
    </cfRule>
  </conditionalFormatting>
  <conditionalFormatting sqref="D48">
    <cfRule type="cellIs" dxfId="19" priority="12" stopIfTrue="1" operator="equal">
      <formula>8223.307275</formula>
    </cfRule>
  </conditionalFormatting>
  <conditionalFormatting sqref="D50">
    <cfRule type="cellIs" dxfId="18" priority="11" stopIfTrue="1" operator="equal">
      <formula>8223.307275</formula>
    </cfRule>
  </conditionalFormatting>
  <conditionalFormatting sqref="D53">
    <cfRule type="cellIs" dxfId="17" priority="10" stopIfTrue="1" operator="equal">
      <formula>8223.307275</formula>
    </cfRule>
  </conditionalFormatting>
  <conditionalFormatting sqref="D55">
    <cfRule type="cellIs" dxfId="16" priority="23" stopIfTrue="1" operator="equal">
      <formula>8223.307275</formula>
    </cfRule>
  </conditionalFormatting>
  <conditionalFormatting sqref="D123:D126 B126">
    <cfRule type="cellIs" dxfId="15" priority="28" stopIfTrue="1" operator="equal">
      <formula>0</formula>
    </cfRule>
  </conditionalFormatting>
  <conditionalFormatting sqref="D128">
    <cfRule type="cellIs" dxfId="14" priority="1" stopIfTrue="1" operator="equal">
      <formula>8223.307275</formula>
    </cfRule>
  </conditionalFormatting>
  <conditionalFormatting sqref="D129">
    <cfRule type="cellIs" dxfId="13" priority="37" stopIfTrue="1" operator="equal">
      <formula>8223.307275</formula>
    </cfRule>
  </conditionalFormatting>
  <conditionalFormatting sqref="D59:E67">
    <cfRule type="cellIs" dxfId="12" priority="3" stopIfTrue="1" operator="equal">
      <formula>8223.307275</formula>
    </cfRule>
  </conditionalFormatting>
  <conditionalFormatting sqref="D99:E127 B126 D18:E20 D22:E40 D72:E75 D91:E97 D129:E136 D138:E139 D141:E141 D45:E45 D49:E49 D54:E55">
    <cfRule type="cellIs" dxfId="11" priority="32" stopIfTrue="1" operator="equal">
      <formula>8223.307275</formula>
    </cfRule>
  </conditionalFormatting>
  <conditionalFormatting sqref="D127:E127">
    <cfRule type="cellIs" dxfId="10" priority="25" stopIfTrue="1" operator="equal">
      <formula>8223.307275</formula>
    </cfRule>
  </conditionalFormatting>
  <conditionalFormatting sqref="E22">
    <cfRule type="cellIs" dxfId="9" priority="19" stopIfTrue="1" operator="equal">
      <formula>8223.307275</formula>
    </cfRule>
    <cfRule type="cellIs" dxfId="8" priority="20" stopIfTrue="1" operator="equal">
      <formula>0</formula>
    </cfRule>
  </conditionalFormatting>
  <conditionalFormatting sqref="E22:E26">
    <cfRule type="cellIs" dxfId="7" priority="33" stopIfTrue="1" operator="equal">
      <formula>8223.307275</formula>
    </cfRule>
    <cfRule type="cellIs" dxfId="6" priority="34" stopIfTrue="1" operator="equal">
      <formula>0</formula>
    </cfRule>
  </conditionalFormatting>
  <conditionalFormatting sqref="E28:E33">
    <cfRule type="cellIs" dxfId="5" priority="15" stopIfTrue="1" operator="equal">
      <formula>0</formula>
    </cfRule>
  </conditionalFormatting>
  <conditionalFormatting sqref="E71">
    <cfRule type="cellIs" dxfId="4" priority="4" stopIfTrue="1" operator="equal">
      <formula>8223.307275</formula>
    </cfRule>
  </conditionalFormatting>
  <conditionalFormatting sqref="E121:E126">
    <cfRule type="cellIs" dxfId="3" priority="27" stopIfTrue="1" operator="equal">
      <formula>0</formula>
    </cfRule>
  </conditionalFormatting>
  <conditionalFormatting sqref="E129:E130">
    <cfRule type="cellIs" dxfId="2" priority="35" stopIfTrue="1" operator="equal">
      <formula>0</formula>
    </cfRule>
    <cfRule type="cellIs" dxfId="1" priority="36" stopIfTrue="1" operator="equal">
      <formula>8223.307275</formula>
    </cfRule>
  </conditionalFormatting>
  <conditionalFormatting sqref="E139">
    <cfRule type="cellIs" dxfId="0" priority="30" stopIfTrue="1" operator="equal">
      <formula>8223.307275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2026-07-03T06:24:26Z</dcterms:modified>
</cp:coreProperties>
</file>