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0778917A-990A-4287-827A-858D4226FF0E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სატენდერო'!$A$6:$I$124</definedName>
    <definedName name="_xlnm.Print_Area" localSheetId="0">'N1_1 კრებსითი სატენდერო'!$A$1:$F$125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3" l="1"/>
  <c r="H11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7" i="13"/>
  <c r="H113" i="13"/>
  <c r="F112" i="13"/>
  <c r="F111" i="13"/>
  <c r="F110" i="13"/>
  <c r="F109" i="13"/>
  <c r="F108" i="13"/>
  <c r="F107" i="13"/>
  <c r="F106" i="13"/>
  <c r="F105" i="13"/>
  <c r="F104" i="13"/>
  <c r="F103" i="13"/>
  <c r="F102" i="13"/>
  <c r="F100" i="13"/>
  <c r="F99" i="13"/>
  <c r="F98" i="13"/>
  <c r="F97" i="13"/>
  <c r="F96" i="13"/>
  <c r="F94" i="13"/>
  <c r="F93" i="13"/>
  <c r="F92" i="13"/>
  <c r="F91" i="13"/>
  <c r="F90" i="13"/>
  <c r="F89" i="13"/>
  <c r="F87" i="13"/>
  <c r="F86" i="13"/>
  <c r="F85" i="13"/>
  <c r="F84" i="13"/>
  <c r="F83" i="13"/>
  <c r="F82" i="13"/>
  <c r="F80" i="13"/>
  <c r="F79" i="13"/>
  <c r="F78" i="13"/>
  <c r="F77" i="13"/>
  <c r="F76" i="13"/>
  <c r="F75" i="13"/>
  <c r="F73" i="13"/>
  <c r="F72" i="13"/>
  <c r="F71" i="13"/>
  <c r="F70" i="13"/>
  <c r="F69" i="13"/>
  <c r="F68" i="13"/>
  <c r="F66" i="13"/>
  <c r="F65" i="13"/>
  <c r="F64" i="13"/>
  <c r="F63" i="13"/>
  <c r="F62" i="13"/>
  <c r="F60" i="13"/>
  <c r="F59" i="13"/>
  <c r="F58" i="13"/>
  <c r="F57" i="13"/>
  <c r="F56" i="13"/>
  <c r="F55" i="13"/>
  <c r="F53" i="13"/>
  <c r="F52" i="13"/>
  <c r="F51" i="13"/>
  <c r="F50" i="13"/>
  <c r="F49" i="13"/>
  <c r="F48" i="13"/>
  <c r="F47" i="13"/>
  <c r="F44" i="13"/>
  <c r="F43" i="13"/>
  <c r="F40" i="13"/>
  <c r="F37" i="13"/>
  <c r="F36" i="13"/>
  <c r="F33" i="13"/>
  <c r="F30" i="13"/>
  <c r="F29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A8" i="13"/>
  <c r="F7" i="13"/>
  <c r="H114" i="13" l="1"/>
  <c r="H115" i="13" s="1"/>
  <c r="F113" i="13"/>
  <c r="F114" i="13" s="1"/>
  <c r="F115" i="13" s="1"/>
  <c r="F116" i="13" s="1"/>
  <c r="F117" i="13" s="1"/>
  <c r="A9" i="13"/>
  <c r="A10" i="13" s="1"/>
  <c r="A11" i="13" s="1"/>
  <c r="A13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9" i="13" s="1"/>
  <c r="A30" i="13" s="1"/>
  <c r="A33" i="13" s="1"/>
  <c r="A36" i="13" s="1"/>
  <c r="A37" i="13" s="1"/>
  <c r="A40" i="13" s="1"/>
  <c r="A43" i="13" s="1"/>
  <c r="A44" i="13" s="1"/>
  <c r="A47" i="13" s="1"/>
  <c r="A48" i="13" s="1"/>
  <c r="A55" i="13" s="1"/>
  <c r="A62" i="13" s="1"/>
  <c r="A68" i="13" s="1"/>
  <c r="A75" i="13" s="1"/>
  <c r="A82" i="13" s="1"/>
  <c r="A89" i="13" s="1"/>
  <c r="A96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l="1"/>
</calcChain>
</file>

<file path=xl/sharedStrings.xml><?xml version="1.0" encoding="utf-8"?>
<sst xmlns="http://schemas.openxmlformats.org/spreadsheetml/2006/main" count="401" uniqueCount="152">
  <si>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</si>
  <si>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</si>
  <si>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</si>
  <si>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</si>
  <si>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</si>
  <si>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</si>
  <si>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</si>
  <si>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</si>
  <si>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</si>
  <si>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</si>
  <si>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</si>
  <si>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</si>
  <si>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</si>
  <si>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</si>
  <si>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</si>
  <si>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</si>
  <si>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</si>
  <si>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</si>
  <si>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</si>
  <si>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</si>
  <si>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</si>
  <si>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ჭის ქვაბულის კედლების გამაგრება ფარებით</t>
  </si>
  <si>
    <t>მიწის თხრილის კედლების გამაგრება ფარებით</t>
  </si>
  <si>
    <t>ბეტონის ღარის მოწყობა, ბეტონით მარკა B-20 (M-250)</t>
  </si>
  <si>
    <t>მ²</t>
  </si>
  <si>
    <t>შედგენილია საბაზისო ნორმებით, მიმდინარე ფასებში 2025 წლის IV კვარტლის დონეზე</t>
  </si>
  <si>
    <t>ვერიკო ანჯაფარიძის ქუჩის წყალარინების ქსელის რეაბილიტაცია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</si>
  <si>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</si>
  <si>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t>ასფალტობეტონის საფარის მოხსნა სისქით 10 სმ სანგრევი ჩაქუჩით გვერძე დაყრით</t>
  </si>
  <si>
    <t>ავტოთვითმცლელით გატანა 15 კმ</t>
  </si>
  <si>
    <t>4-1</t>
  </si>
  <si>
    <t>ბითუმის ემულსია</t>
  </si>
  <si>
    <t>5-1</t>
  </si>
  <si>
    <t>17-1</t>
  </si>
  <si>
    <t>17-2</t>
  </si>
  <si>
    <t>19-1</t>
  </si>
  <si>
    <t>19-2</t>
  </si>
  <si>
    <t>20-1</t>
  </si>
  <si>
    <t>20-2</t>
  </si>
  <si>
    <t>22-1</t>
  </si>
  <si>
    <t>22-2</t>
  </si>
  <si>
    <t>23-1</t>
  </si>
  <si>
    <t>23-2</t>
  </si>
  <si>
    <t>25-1</t>
  </si>
  <si>
    <t>25-2</t>
  </si>
  <si>
    <t>კომპ.</t>
  </si>
  <si>
    <t>27.1</t>
  </si>
  <si>
    <t>27.2</t>
  </si>
  <si>
    <t>27.3</t>
  </si>
  <si>
    <t>27.4</t>
  </si>
  <si>
    <t>27.5</t>
  </si>
  <si>
    <t>27-1</t>
  </si>
  <si>
    <t>28.1</t>
  </si>
  <si>
    <t>28.2</t>
  </si>
  <si>
    <t>28.3</t>
  </si>
  <si>
    <t>28.4</t>
  </si>
  <si>
    <t>28.5</t>
  </si>
  <si>
    <t>28-1</t>
  </si>
  <si>
    <t>29.1</t>
  </si>
  <si>
    <t>29.2</t>
  </si>
  <si>
    <t>29.3</t>
  </si>
  <si>
    <t>29.4</t>
  </si>
  <si>
    <t>29-1</t>
  </si>
  <si>
    <t>30.1</t>
  </si>
  <si>
    <t>30.2</t>
  </si>
  <si>
    <t>30.3</t>
  </si>
  <si>
    <t>30.4</t>
  </si>
  <si>
    <t>30.5</t>
  </si>
  <si>
    <t>30-1</t>
  </si>
  <si>
    <t>31.1</t>
  </si>
  <si>
    <t>31.2</t>
  </si>
  <si>
    <t>31.3</t>
  </si>
  <si>
    <t>31.4</t>
  </si>
  <si>
    <t>31.5</t>
  </si>
  <si>
    <t>31-1</t>
  </si>
  <si>
    <t>32.1</t>
  </si>
  <si>
    <t>32.2</t>
  </si>
  <si>
    <t>32.3</t>
  </si>
  <si>
    <t>32.4</t>
  </si>
  <si>
    <t>32.5</t>
  </si>
  <si>
    <t>32-1</t>
  </si>
  <si>
    <t>33.1</t>
  </si>
  <si>
    <t>33.2</t>
  </si>
  <si>
    <t>33.3</t>
  </si>
  <si>
    <t>33.4</t>
  </si>
  <si>
    <t>33.5</t>
  </si>
  <si>
    <t>33-1</t>
  </si>
  <si>
    <t>34.1</t>
  </si>
  <si>
    <t>34.2</t>
  </si>
  <si>
    <t>34.3</t>
  </si>
  <si>
    <t>34.4</t>
  </si>
  <si>
    <t>34-1</t>
  </si>
  <si>
    <t>არსებული კერამიკის d=200 მმ მილის დემონტაჟი</t>
  </si>
  <si>
    <t>არსებული კერამიკის d=150 მმ მილის დემონტაჟი</t>
  </si>
  <si>
    <t>დემონტირებული მილების დატვირთვა ავტოთვითმცლელზე და გატანა 15 კმ</t>
  </si>
  <si>
    <r>
      <t>მ</t>
    </r>
    <r>
      <rPr>
        <vertAlign val="superscript"/>
        <sz val="10"/>
        <rFont val="Segoe UI"/>
        <family val="2"/>
      </rPr>
      <t>2</t>
    </r>
  </si>
  <si>
    <t>ასფალტის ნატეხების დატვირთვა ექსკავატორით ერთციცხვიანი 0,5 მ3დატვირთვა ავ/თვითმცლე-ლებზე</t>
  </si>
  <si>
    <t>ასფალტობეტონის საფარის აღდგენა სისქით 6 სმ; მსხვილმარცვლოვანი 6 სმ /მასალის გათვალისწინებით/</t>
  </si>
  <si>
    <t>ასფალტობეტონის საფარის აღდგენა სისქით 4 სმ წვრილმარცვლოვანი 4 სმ /მასალის გათვალისწინებით/</t>
  </si>
  <si>
    <t>თხრილის შევსება ღორღით (ფრაქცია 0-40 მმ) მექანიზმით, სისქით 20 სმ დატკეპნით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</si>
  <si>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</si>
  <si>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</si>
  <si>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ქვიშის (ფრაქცია 0.5-5 მმ) ჩაყრა თხრილში ხელით და მექანიზმის გამოყენებით მილის ქვეშ 15 სმ მილის ზემოდან 30 სმ მსუბუქი დატკეპნით</t>
  </si>
  <si>
    <t>თხრილის შევსება (ბალასტი) ქვიშა-ხრეშოვანი ნარევით (ფრაქცია 0-80 მმ; 0-120 მმ;) მექანიზმით, დატკეპნით</t>
  </si>
  <si>
    <t>ჭის ქვეშ ღორღის ბალიშის (ფრაქცია 0-40 მმ) მოწყობა 10 სმ დატკეპვნით</t>
  </si>
  <si>
    <t>წყალარინების პლასტმასის მილის PVC-U d=315 მმ მოწყობა მილძაბრა ბოლოთი, (რეზინის სადებით)</t>
  </si>
  <si>
    <t>წყალარინების პლასტმასის მილის PVC-U d=315 მმ შეძენა</t>
  </si>
  <si>
    <t>რეზინის შუასადები PVC-U d=315 მმ შეძენა</t>
  </si>
  <si>
    <t>წყალარინების პლასტმასის მილის PVC-U d=315 მმ გამოცდა ჰერმეტულობაზე</t>
  </si>
  <si>
    <t>პლასტმასის შემაერთებელი PVC-U d=315 მმ ქუროს მონტაჟი (რეზინის შუასადებით)</t>
  </si>
  <si>
    <t>პლასტმასის ქურო PVC-U d=315 მმ შეძენა</t>
  </si>
  <si>
    <t>წყალარინების პლასტმასის მილის PVC-U d=250 მმ მოწყობა მილძაბრა ბოლოთი, (რეზინის სადებით)</t>
  </si>
  <si>
    <t>წყალარინების პლასტმასის მილის PVC-U d=250 მმ შეძენა</t>
  </si>
  <si>
    <t>რეზინის შუასადები PVC-U d=250 მმ შეძენა</t>
  </si>
  <si>
    <t>წყალარინების პლასტმასის მილის PVC-U d=250 მმ გამოცდა ჰერმეტულობაზე</t>
  </si>
  <si>
    <t>პლასტმასის შემაერთებელი PVC-U d=250 მმ ქუროს მონტაჟი (რეზინის შუასადებით)</t>
  </si>
  <si>
    <t>პლასტმასის ქურო PVC-U d=250 მმ შეძენა</t>
  </si>
  <si>
    <t>წყალარინების პლასტმასის მილის PVC-U d=160 მმ მოწყობა მილძაბრა ბოლოთი, (რეზინის სადებით)</t>
  </si>
  <si>
    <t>წყალარინების პლასტმასის მილის PVC-U d=160 მმ შეძენა</t>
  </si>
  <si>
    <t>რეზინის შუასადები PVC-U d=160 მმ შეძენა</t>
  </si>
  <si>
    <t>წყალარინების პლასტმასის მილის PVC-U d=160 მმ გამოცდა ჰერმეტულობაზე</t>
  </si>
  <si>
    <t>პლასტმასის შემაერთებელი PVC-U d=160 მმ ქუროს მონტაჟი (რეზინის შუასადებით)</t>
  </si>
  <si>
    <t>პლასტმასის ქურო PVC-U d=160 მმ შეძენა</t>
  </si>
  <si>
    <t>საპროექტო მილის თავზე, სასიგნალო ლენტის შეძენა და მოწყობა თხრილში</t>
  </si>
  <si>
    <t>წყალარინების რ/ბ ანაკრები წრიული ჭის D=1.0 მ. Hსრ=1.6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</si>
  <si>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კბილებით D=1200 მმ / H=900 მმ სულფატომედეგი ბეტონი მარკით B22.5 მ-300 (იხ. პროექტი)</t>
  </si>
  <si>
    <t>რკ/ბ რგოლი კბილებით D=1200 მმ / H=500 მმ სულფატომედეგი ბეტონი მარკით B22.5 მ-300 (იხ. პროექტი)</t>
  </si>
  <si>
    <t>რკ/ბ ძირის მრგვალი ფილა D=1200 მმ ბეტონი, B22.5 (M-300) (იხ. პროექტი)</t>
  </si>
  <si>
    <t>რკ/ბ გადახურვის მრგვალი ფილა D=1200 მმ სულფატომედეგი ბეტონი მარკით B22.5 მ-300 (იხ. პროექტი)</t>
  </si>
  <si>
    <t>თუჯის ჩარჩო ხუფი 65 სმ შეძენა</t>
  </si>
  <si>
    <t>წყალარინების რ/ბ ანაკრები წრიული ჭის D=1.0 მ. Hსრ=2.3 მ (1კომპ)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</si>
  <si>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Hსრ=2.8 მ (1კომპ)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</si>
  <si>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Hსრ=3.3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</si>
  <si>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D=1740 მმ / H=900 მმ სულფატომედეგი ბეტონი B22.5 (M-300) (პროექტით)</t>
  </si>
  <si>
    <t>რკ/ბ რგოლი D=1740 მმ / H=500 მმ სულფატომედეგი ბეტონი B22.5 (M-300) (პროექტით)</t>
  </si>
  <si>
    <t>რკ/ბ ძირის მრგვალი ფილა , D=1740 მმ სულფატომედეგი ბეტონი B22.5 (M-300) (იხ. პროექტი)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</si>
  <si>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</si>
  <si>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</si>
  <si>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წყალარინების რ/ბ ანაკრები წრიული ჭის D=1.5 მ. Hსრ=4.1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</si>
  <si>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Hსრ=4.55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</si>
  <si>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Hსრ=4.5 მ (2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</si>
  <si>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Hსრ=3.9 მ (1კომპ)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</si>
  <si>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ჭის რგოლების გადაბმის ადგილას ჰიდროსაიზოლაციო მასალა "პენებარი" შეძენა</t>
  </si>
  <si>
    <t>საპროექტო კანალიზაციის პლასტმასის მილის PVC-U d=315 მმ შეჭრა საპროექტო კანალიზაციის ჭაში</t>
  </si>
  <si>
    <t>არსებული წყალარინების რ/ბ ანაკრები წრიული ჭის D=1.0 მმ H=1.4 მმ (1 კომპ) დემონტაჟი</t>
  </si>
  <si>
    <t>არსებული წყალარინების რ/ბ ანაკრები წრიული ჭის D=1.0 მ H=1.7 მ (2 კომპ) დემონტაჟი</t>
  </si>
  <si>
    <t>არსებული წყალარინების რ/ბ ანაკრები წრიული ჭის D=1.0 მ H=1.8 მ (1 კომპ) დემონტაჟი</t>
  </si>
  <si>
    <t>არსებული წყალარინების რ/ბ ანაკრები წრიული ჭის D=1.0 მ H=4.3 მ (1კომპ) დემონტაჟი</t>
  </si>
  <si>
    <t>დემონტირებული რკ. ბეტონის ჭის ნატეხების დატვირთვა ავტოთვითმცლელზე გატანა 15 კმ</t>
  </si>
  <si>
    <t>დემონტირებული ჭის ჩარჩო-ხუფის დატვირთვა ავტ/თვითმცლელზე გატანა (დასაწყობება 8 კმ) (5 ცალი)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</si>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</sst>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_);[Red]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3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/>
    </xf>
    <xf numFmtId="43" fontId="4" fillId="2" borderId="0" xfId="1" applyNumberFormat="1" applyFont="1" applyFill="1" applyAlignment="1">
      <alignment vertical="center"/>
    </xf>
    <xf numFmtId="172" fontId="4" fillId="2" borderId="13" xfId="1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12" xfId="1" applyNumberFormat="1" applyFont="1" applyFill="1" applyBorder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172" fontId="4" fillId="2" borderId="13" xfId="1" applyNumberFormat="1" applyFont="1" applyFill="1" applyBorder="1" applyAlignment="1">
      <alignment horizontal="center" vertical="center"/>
    </xf>
    <xf numFmtId="0" fontId="4" fillId="2" borderId="0" xfId="1" applyFont="1" applyFill="1"/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5" xfId="1" applyNumberFormat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43" fontId="4" fillId="2" borderId="11" xfId="6" applyFont="1" applyFill="1" applyBorder="1" applyAlignment="1">
      <alignment horizontal="center" vertical="center"/>
    </xf>
  </cellXfs>
  <cellStyles count="10">
    <cellStyle name="Comma" xfId="6" builtinId="3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2" xfId="1" xr:uid="{00000000-0005-0000-0000-000006000000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</cellStyles>
  <dxfs count="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7461-56FA-4FCA-A186-4B5F7246E416}">
  <sheetPr>
    <tabColor theme="2"/>
  </sheetPr>
  <dimension ref="A1:HL125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13" sqref="P13"/>
    </sheetView>
  </sheetViews>
  <sheetFormatPr defaultColWidth="9.33203125" defaultRowHeight="15" x14ac:dyDescent="0.3"/>
  <cols>
    <col min="1" max="1" width="6.33203125" style="37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26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25</v>
      </c>
      <c r="B2" s="38"/>
      <c r="C2" s="38"/>
      <c r="D2" s="38"/>
      <c r="E2" s="38"/>
      <c r="F2" s="38"/>
      <c r="G2" s="38"/>
      <c r="H2" s="38"/>
      <c r="I2" s="52"/>
    </row>
    <row r="3" spans="1:12" ht="21.75" customHeight="1" thickBot="1" x14ac:dyDescent="0.35">
      <c r="A3" s="7"/>
      <c r="C3" s="8"/>
      <c r="D3" s="8"/>
      <c r="E3" s="8"/>
      <c r="F3" s="8"/>
      <c r="G3" s="90" t="s">
        <v>14</v>
      </c>
      <c r="H3" s="90"/>
      <c r="I3" s="53"/>
    </row>
    <row r="4" spans="1:12" ht="18" customHeight="1" thickBot="1" x14ac:dyDescent="0.35">
      <c r="A4" s="85" t="s">
        <v>0</v>
      </c>
      <c r="B4" s="87" t="s">
        <v>1</v>
      </c>
      <c r="C4" s="87" t="s">
        <v>2</v>
      </c>
      <c r="D4" s="87" t="s">
        <v>11</v>
      </c>
      <c r="E4" s="81" t="s">
        <v>3</v>
      </c>
      <c r="F4" s="83" t="s">
        <v>12</v>
      </c>
      <c r="G4" s="81" t="s">
        <v>3</v>
      </c>
      <c r="H4" s="83" t="s">
        <v>151</v>
      </c>
      <c r="I4" s="54"/>
    </row>
    <row r="5" spans="1:12" ht="15.6" thickBot="1" x14ac:dyDescent="0.35">
      <c r="A5" s="86"/>
      <c r="B5" s="88"/>
      <c r="C5" s="88"/>
      <c r="D5" s="88"/>
      <c r="E5" s="82"/>
      <c r="F5" s="84"/>
      <c r="G5" s="82"/>
      <c r="H5" s="84"/>
      <c r="I5" s="55"/>
      <c r="J5" s="51"/>
      <c r="K5" s="51"/>
      <c r="L5" s="51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89">
        <v>7</v>
      </c>
      <c r="H6" s="89">
        <v>8</v>
      </c>
      <c r="I6" s="12">
        <v>9</v>
      </c>
    </row>
    <row r="7" spans="1:12" s="14" customFormat="1" x14ac:dyDescent="0.3">
      <c r="A7" s="69">
        <v>1</v>
      </c>
      <c r="B7" s="40" t="s">
        <v>27</v>
      </c>
      <c r="C7" s="13" t="s">
        <v>5</v>
      </c>
      <c r="D7" s="64">
        <v>90</v>
      </c>
      <c r="E7" s="74">
        <v>3.3822490033418244</v>
      </c>
      <c r="F7" s="15">
        <f>D7*E7</f>
        <v>304.40241030076419</v>
      </c>
      <c r="G7" s="91">
        <v>0</v>
      </c>
      <c r="H7" s="91">
        <f>G7*D7</f>
        <v>0</v>
      </c>
      <c r="I7" s="42" t="s">
        <v>16</v>
      </c>
    </row>
    <row r="8" spans="1:12" s="21" customFormat="1" ht="15.6" x14ac:dyDescent="0.3">
      <c r="A8" s="66">
        <f>A7+1</f>
        <v>2</v>
      </c>
      <c r="B8" s="40" t="s">
        <v>28</v>
      </c>
      <c r="C8" s="25" t="s">
        <v>13</v>
      </c>
      <c r="D8" s="15">
        <v>3.7</v>
      </c>
      <c r="E8" s="74">
        <v>68.404665027234373</v>
      </c>
      <c r="F8" s="15">
        <f>D8*E8</f>
        <v>253.09726060076719</v>
      </c>
      <c r="G8" s="91">
        <v>0</v>
      </c>
      <c r="H8" s="91">
        <f t="shared" ref="H8:H71" si="0">G8*D8</f>
        <v>0</v>
      </c>
      <c r="I8" s="42" t="s">
        <v>16</v>
      </c>
    </row>
    <row r="9" spans="1:12" s="21" customFormat="1" ht="15.6" x14ac:dyDescent="0.3">
      <c r="A9" s="69">
        <f>A8</f>
        <v>2</v>
      </c>
      <c r="B9" s="41" t="s">
        <v>96</v>
      </c>
      <c r="C9" s="25" t="s">
        <v>13</v>
      </c>
      <c r="D9" s="18">
        <v>3.7</v>
      </c>
      <c r="E9" s="74">
        <v>6.876572020311631</v>
      </c>
      <c r="F9" s="15">
        <f t="shared" ref="F9:F72" si="1">D9*E9</f>
        <v>25.443316475153036</v>
      </c>
      <c r="G9" s="91">
        <v>0</v>
      </c>
      <c r="H9" s="91">
        <f t="shared" si="0"/>
        <v>0</v>
      </c>
      <c r="I9" s="42" t="s">
        <v>16</v>
      </c>
    </row>
    <row r="10" spans="1:12" s="21" customFormat="1" x14ac:dyDescent="0.3">
      <c r="A10" s="65">
        <f>A9+1</f>
        <v>3</v>
      </c>
      <c r="B10" s="40" t="s">
        <v>29</v>
      </c>
      <c r="C10" s="25" t="s">
        <v>4</v>
      </c>
      <c r="D10" s="18">
        <v>7.4</v>
      </c>
      <c r="E10" s="74">
        <v>12.08115482112</v>
      </c>
      <c r="F10" s="15">
        <f t="shared" si="1"/>
        <v>89.400545676288004</v>
      </c>
      <c r="G10" s="91">
        <v>0</v>
      </c>
      <c r="H10" s="91">
        <f t="shared" si="0"/>
        <v>0</v>
      </c>
      <c r="I10" s="42" t="s">
        <v>16</v>
      </c>
    </row>
    <row r="11" spans="1:12" ht="15.6" x14ac:dyDescent="0.3">
      <c r="A11" s="63">
        <f>A10+1</f>
        <v>4</v>
      </c>
      <c r="B11" s="2" t="s">
        <v>97</v>
      </c>
      <c r="C11" s="25" t="s">
        <v>95</v>
      </c>
      <c r="D11" s="75">
        <v>37</v>
      </c>
      <c r="E11" s="74">
        <v>25.636103913896168</v>
      </c>
      <c r="F11" s="15">
        <f t="shared" si="1"/>
        <v>948.53584481415817</v>
      </c>
      <c r="G11" s="91">
        <v>0</v>
      </c>
      <c r="H11" s="91">
        <f t="shared" si="0"/>
        <v>0</v>
      </c>
      <c r="I11" s="42" t="s">
        <v>16</v>
      </c>
    </row>
    <row r="12" spans="1:12" x14ac:dyDescent="0.3">
      <c r="A12" s="76" t="s">
        <v>30</v>
      </c>
      <c r="B12" s="2" t="s">
        <v>31</v>
      </c>
      <c r="C12" s="25" t="s">
        <v>4</v>
      </c>
      <c r="D12" s="15">
        <v>2.2199999999999998E-2</v>
      </c>
      <c r="E12" s="74">
        <v>1740.2853597696001</v>
      </c>
      <c r="F12" s="15">
        <f t="shared" si="1"/>
        <v>38.634334986885115</v>
      </c>
      <c r="G12" s="91">
        <v>0</v>
      </c>
      <c r="H12" s="91">
        <f t="shared" si="0"/>
        <v>0</v>
      </c>
      <c r="I12" s="42" t="s">
        <v>15</v>
      </c>
    </row>
    <row r="13" spans="1:12" ht="15.6" x14ac:dyDescent="0.3">
      <c r="A13" s="77">
        <f>A11+1</f>
        <v>5</v>
      </c>
      <c r="B13" s="2" t="s">
        <v>98</v>
      </c>
      <c r="C13" s="25" t="s">
        <v>95</v>
      </c>
      <c r="D13" s="15">
        <v>37</v>
      </c>
      <c r="E13" s="74">
        <v>19.839433537085291</v>
      </c>
      <c r="F13" s="15">
        <f t="shared" si="1"/>
        <v>734.05904087215583</v>
      </c>
      <c r="G13" s="91">
        <v>0</v>
      </c>
      <c r="H13" s="91">
        <f t="shared" si="0"/>
        <v>0</v>
      </c>
      <c r="I13" s="42" t="s">
        <v>16</v>
      </c>
    </row>
    <row r="14" spans="1:12" x14ac:dyDescent="0.3">
      <c r="A14" s="76" t="s">
        <v>32</v>
      </c>
      <c r="B14" s="2" t="s">
        <v>31</v>
      </c>
      <c r="C14" s="25" t="s">
        <v>4</v>
      </c>
      <c r="D14" s="15">
        <v>2.2199999999999998E-2</v>
      </c>
      <c r="E14" s="74">
        <v>1740.2853597696001</v>
      </c>
      <c r="F14" s="15">
        <f t="shared" si="1"/>
        <v>38.634334986885115</v>
      </c>
      <c r="G14" s="91">
        <v>0</v>
      </c>
      <c r="H14" s="91">
        <f t="shared" si="0"/>
        <v>0</v>
      </c>
      <c r="I14" s="42" t="s">
        <v>15</v>
      </c>
    </row>
    <row r="15" spans="1:12" s="21" customFormat="1" ht="15.6" x14ac:dyDescent="0.3">
      <c r="A15" s="66">
        <f>A13+1</f>
        <v>6</v>
      </c>
      <c r="B15" s="43" t="s">
        <v>99</v>
      </c>
      <c r="C15" s="25" t="s">
        <v>13</v>
      </c>
      <c r="D15" s="26">
        <v>7.4</v>
      </c>
      <c r="E15" s="74">
        <v>54.584734440571175</v>
      </c>
      <c r="F15" s="15">
        <f t="shared" si="1"/>
        <v>403.92703486022674</v>
      </c>
      <c r="G15" s="91">
        <v>0</v>
      </c>
      <c r="H15" s="91">
        <f t="shared" si="0"/>
        <v>0</v>
      </c>
      <c r="I15" s="42" t="s">
        <v>16</v>
      </c>
    </row>
    <row r="16" spans="1:12" s="21" customFormat="1" ht="15.6" x14ac:dyDescent="0.3">
      <c r="A16" s="63">
        <f t="shared" ref="A16:A26" si="2">A15+1</f>
        <v>7</v>
      </c>
      <c r="B16" s="40" t="s">
        <v>100</v>
      </c>
      <c r="C16" s="25" t="s">
        <v>13</v>
      </c>
      <c r="D16" s="64">
        <v>1148.2080000000003</v>
      </c>
      <c r="E16" s="74">
        <v>6.8784354885206591</v>
      </c>
      <c r="F16" s="15">
        <f t="shared" si="1"/>
        <v>7897.8746554033314</v>
      </c>
      <c r="G16" s="91">
        <v>0</v>
      </c>
      <c r="H16" s="91">
        <f t="shared" si="0"/>
        <v>0</v>
      </c>
      <c r="I16" s="42" t="s">
        <v>16</v>
      </c>
    </row>
    <row r="17" spans="1:220" ht="15.6" x14ac:dyDescent="0.3">
      <c r="A17" s="28">
        <f t="shared" si="2"/>
        <v>8</v>
      </c>
      <c r="B17" s="40" t="s">
        <v>19</v>
      </c>
      <c r="C17" s="25" t="s">
        <v>13</v>
      </c>
      <c r="D17" s="78">
        <v>287.05200000000008</v>
      </c>
      <c r="E17" s="74">
        <v>63.128506101619209</v>
      </c>
      <c r="F17" s="15">
        <f t="shared" si="1"/>
        <v>18121.163933482003</v>
      </c>
      <c r="G17" s="91">
        <v>0</v>
      </c>
      <c r="H17" s="91">
        <f t="shared" si="0"/>
        <v>0</v>
      </c>
      <c r="I17" s="42" t="s">
        <v>16</v>
      </c>
    </row>
    <row r="18" spans="1:220" ht="15.6" x14ac:dyDescent="0.3">
      <c r="A18" s="28">
        <f t="shared" si="2"/>
        <v>9</v>
      </c>
      <c r="B18" s="46" t="s">
        <v>101</v>
      </c>
      <c r="C18" s="25" t="s">
        <v>13</v>
      </c>
      <c r="D18" s="18">
        <v>258.34680000000009</v>
      </c>
      <c r="E18" s="74">
        <v>4.2475801080216939</v>
      </c>
      <c r="F18" s="15">
        <f t="shared" si="1"/>
        <v>1097.3487286510592</v>
      </c>
      <c r="G18" s="91">
        <v>0</v>
      </c>
      <c r="H18" s="91">
        <f t="shared" si="0"/>
        <v>0</v>
      </c>
      <c r="I18" s="42" t="s">
        <v>16</v>
      </c>
    </row>
    <row r="19" spans="1:220" s="21" customFormat="1" ht="15.6" x14ac:dyDescent="0.3">
      <c r="A19" s="65">
        <f t="shared" si="2"/>
        <v>10</v>
      </c>
      <c r="B19" s="40" t="s">
        <v>20</v>
      </c>
      <c r="C19" s="25" t="s">
        <v>13</v>
      </c>
      <c r="D19" s="18">
        <v>28.705200000000008</v>
      </c>
      <c r="E19" s="74">
        <v>32.756857070361605</v>
      </c>
      <c r="F19" s="15">
        <f t="shared" si="1"/>
        <v>940.29213357614424</v>
      </c>
      <c r="G19" s="91">
        <v>0</v>
      </c>
      <c r="H19" s="91">
        <f t="shared" si="0"/>
        <v>0</v>
      </c>
      <c r="I19" s="42" t="s">
        <v>16</v>
      </c>
    </row>
    <row r="20" spans="1:220" x14ac:dyDescent="0.3">
      <c r="A20" s="65">
        <f t="shared" si="2"/>
        <v>11</v>
      </c>
      <c r="B20" s="40" t="s">
        <v>29</v>
      </c>
      <c r="C20" s="25" t="s">
        <v>4</v>
      </c>
      <c r="D20" s="18">
        <v>2798.757000000001</v>
      </c>
      <c r="E20" s="74">
        <v>12.081154821120002</v>
      </c>
      <c r="F20" s="15">
        <f t="shared" si="1"/>
        <v>33812.216623693363</v>
      </c>
      <c r="G20" s="91">
        <v>0</v>
      </c>
      <c r="H20" s="91">
        <f t="shared" si="0"/>
        <v>0</v>
      </c>
      <c r="I20" s="42" t="s">
        <v>16</v>
      </c>
    </row>
    <row r="21" spans="1:220" ht="15.6" x14ac:dyDescent="0.3">
      <c r="A21" s="66">
        <f t="shared" si="2"/>
        <v>12</v>
      </c>
      <c r="B21" s="46" t="s">
        <v>102</v>
      </c>
      <c r="C21" s="25" t="s">
        <v>13</v>
      </c>
      <c r="D21" s="64">
        <v>224.04226449999999</v>
      </c>
      <c r="E21" s="74">
        <v>65.173173227065092</v>
      </c>
      <c r="F21" s="15">
        <f t="shared" si="1"/>
        <v>14601.545314442435</v>
      </c>
      <c r="G21" s="91">
        <v>0</v>
      </c>
      <c r="H21" s="91">
        <f t="shared" si="0"/>
        <v>0</v>
      </c>
      <c r="I21" s="42" t="s">
        <v>16</v>
      </c>
    </row>
    <row r="22" spans="1:220" ht="15.6" x14ac:dyDescent="0.3">
      <c r="A22" s="28">
        <f t="shared" si="2"/>
        <v>13</v>
      </c>
      <c r="B22" s="43" t="s">
        <v>103</v>
      </c>
      <c r="C22" s="25" t="s">
        <v>13</v>
      </c>
      <c r="D22" s="15">
        <v>1091.7696249999999</v>
      </c>
      <c r="E22" s="74">
        <v>41.611221592891198</v>
      </c>
      <c r="F22" s="15">
        <f t="shared" si="1"/>
        <v>45429.867794262726</v>
      </c>
      <c r="G22" s="91">
        <v>0</v>
      </c>
      <c r="H22" s="91">
        <f t="shared" si="0"/>
        <v>0</v>
      </c>
      <c r="I22" s="42" t="s">
        <v>16</v>
      </c>
    </row>
    <row r="23" spans="1:220" ht="15.6" x14ac:dyDescent="0.3">
      <c r="A23" s="63">
        <f t="shared" si="2"/>
        <v>14</v>
      </c>
      <c r="B23" s="2" t="s">
        <v>104</v>
      </c>
      <c r="C23" s="25" t="s">
        <v>13</v>
      </c>
      <c r="D23" s="60">
        <v>6.8519999999999994</v>
      </c>
      <c r="E23" s="74">
        <v>68.538179478304002</v>
      </c>
      <c r="F23" s="15">
        <f t="shared" si="1"/>
        <v>469.62360578533901</v>
      </c>
      <c r="G23" s="91">
        <v>0</v>
      </c>
      <c r="H23" s="91">
        <f t="shared" si="0"/>
        <v>0</v>
      </c>
      <c r="I23" s="42" t="s">
        <v>16</v>
      </c>
    </row>
    <row r="24" spans="1:220" s="21" customFormat="1" x14ac:dyDescent="0.3">
      <c r="A24" s="63">
        <f t="shared" si="2"/>
        <v>15</v>
      </c>
      <c r="B24" s="2" t="s">
        <v>22</v>
      </c>
      <c r="C24" s="25" t="s">
        <v>24</v>
      </c>
      <c r="D24" s="15">
        <v>1013.4999999999999</v>
      </c>
      <c r="E24" s="74">
        <v>16.080808758151363</v>
      </c>
      <c r="F24" s="15">
        <f t="shared" si="1"/>
        <v>16297.899676386405</v>
      </c>
      <c r="G24" s="91">
        <v>0</v>
      </c>
      <c r="H24" s="91">
        <f t="shared" si="0"/>
        <v>0</v>
      </c>
      <c r="I24" s="42" t="s">
        <v>16</v>
      </c>
    </row>
    <row r="25" spans="1:220" x14ac:dyDescent="0.3">
      <c r="A25" s="63">
        <f t="shared" si="2"/>
        <v>16</v>
      </c>
      <c r="B25" s="2" t="s">
        <v>21</v>
      </c>
      <c r="C25" s="25" t="s">
        <v>24</v>
      </c>
      <c r="D25" s="15">
        <v>367.6</v>
      </c>
      <c r="E25" s="74">
        <v>16.080808758151363</v>
      </c>
      <c r="F25" s="15">
        <f t="shared" si="1"/>
        <v>5911.3052994964419</v>
      </c>
      <c r="G25" s="91">
        <v>0</v>
      </c>
      <c r="H25" s="91">
        <f t="shared" si="0"/>
        <v>0</v>
      </c>
      <c r="I25" s="42" t="s">
        <v>16</v>
      </c>
      <c r="J25" s="27"/>
    </row>
    <row r="26" spans="1:220" x14ac:dyDescent="0.3">
      <c r="A26" s="65">
        <f t="shared" si="2"/>
        <v>17</v>
      </c>
      <c r="B26" s="2" t="s">
        <v>105</v>
      </c>
      <c r="C26" s="17" t="s">
        <v>5</v>
      </c>
      <c r="D26" s="19">
        <v>180</v>
      </c>
      <c r="E26" s="74">
        <v>3.3229559468129026</v>
      </c>
      <c r="F26" s="15">
        <f t="shared" si="1"/>
        <v>598.13207042632246</v>
      </c>
      <c r="G26" s="91">
        <v>0</v>
      </c>
      <c r="H26" s="91">
        <f t="shared" si="0"/>
        <v>0</v>
      </c>
      <c r="I26" s="42" t="s">
        <v>16</v>
      </c>
      <c r="J26" s="27"/>
    </row>
    <row r="27" spans="1:220" x14ac:dyDescent="0.35">
      <c r="A27" s="16" t="s">
        <v>33</v>
      </c>
      <c r="B27" s="2" t="s">
        <v>106</v>
      </c>
      <c r="C27" s="17" t="s">
        <v>5</v>
      </c>
      <c r="D27" s="19">
        <v>181.8</v>
      </c>
      <c r="E27" s="74"/>
      <c r="F27" s="15"/>
      <c r="G27" s="91">
        <v>0</v>
      </c>
      <c r="H27" s="91">
        <f t="shared" si="0"/>
        <v>0</v>
      </c>
      <c r="I27" s="42" t="s">
        <v>18</v>
      </c>
      <c r="J27" s="27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</row>
    <row r="28" spans="1:220" x14ac:dyDescent="0.35">
      <c r="A28" s="16" t="s">
        <v>34</v>
      </c>
      <c r="B28" s="2" t="s">
        <v>107</v>
      </c>
      <c r="C28" s="17" t="s">
        <v>6</v>
      </c>
      <c r="D28" s="19">
        <v>30</v>
      </c>
      <c r="E28" s="74"/>
      <c r="F28" s="15"/>
      <c r="G28" s="91">
        <v>0</v>
      </c>
      <c r="H28" s="91">
        <f t="shared" si="0"/>
        <v>0</v>
      </c>
      <c r="I28" s="42" t="s">
        <v>18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</row>
    <row r="29" spans="1:220" x14ac:dyDescent="0.35">
      <c r="A29" s="65">
        <f>A26+1</f>
        <v>18</v>
      </c>
      <c r="B29" s="2" t="s">
        <v>108</v>
      </c>
      <c r="C29" s="17" t="s">
        <v>5</v>
      </c>
      <c r="D29" s="19">
        <v>180</v>
      </c>
      <c r="E29" s="74">
        <v>1.7679739249296325</v>
      </c>
      <c r="F29" s="15">
        <f t="shared" si="1"/>
        <v>318.23530648733384</v>
      </c>
      <c r="G29" s="91">
        <v>0</v>
      </c>
      <c r="H29" s="91">
        <f t="shared" si="0"/>
        <v>0</v>
      </c>
      <c r="I29" s="42" t="s">
        <v>16</v>
      </c>
      <c r="J29" s="27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</row>
    <row r="30" spans="1:220" s="20" customFormat="1" x14ac:dyDescent="0.3">
      <c r="A30" s="65">
        <f>A29+1</f>
        <v>19</v>
      </c>
      <c r="B30" s="44" t="s">
        <v>109</v>
      </c>
      <c r="C30" s="17" t="s">
        <v>6</v>
      </c>
      <c r="D30" s="19">
        <v>30</v>
      </c>
      <c r="E30" s="74">
        <v>6.9236098281664002</v>
      </c>
      <c r="F30" s="15">
        <f t="shared" si="1"/>
        <v>207.708294844992</v>
      </c>
      <c r="G30" s="91">
        <v>0</v>
      </c>
      <c r="H30" s="91">
        <f t="shared" si="0"/>
        <v>0</v>
      </c>
      <c r="I30" s="42" t="s">
        <v>16</v>
      </c>
      <c r="J30" s="27"/>
    </row>
    <row r="31" spans="1:220" s="20" customFormat="1" x14ac:dyDescent="0.3">
      <c r="A31" s="16" t="s">
        <v>35</v>
      </c>
      <c r="B31" s="44" t="s">
        <v>110</v>
      </c>
      <c r="C31" s="17" t="s">
        <v>6</v>
      </c>
      <c r="D31" s="19">
        <v>30</v>
      </c>
      <c r="E31" s="74"/>
      <c r="F31" s="15"/>
      <c r="G31" s="91">
        <v>0</v>
      </c>
      <c r="H31" s="91">
        <f t="shared" si="0"/>
        <v>0</v>
      </c>
      <c r="I31" s="42" t="s">
        <v>18</v>
      </c>
    </row>
    <row r="32" spans="1:220" s="20" customFormat="1" x14ac:dyDescent="0.3">
      <c r="A32" s="16" t="s">
        <v>36</v>
      </c>
      <c r="B32" s="44" t="s">
        <v>107</v>
      </c>
      <c r="C32" s="17" t="s">
        <v>6</v>
      </c>
      <c r="D32" s="19">
        <v>60</v>
      </c>
      <c r="E32" s="74"/>
      <c r="F32" s="15"/>
      <c r="G32" s="91">
        <v>0</v>
      </c>
      <c r="H32" s="91">
        <f t="shared" si="0"/>
        <v>0</v>
      </c>
      <c r="I32" s="42" t="s">
        <v>18</v>
      </c>
    </row>
    <row r="33" spans="1:10" s="80" customFormat="1" x14ac:dyDescent="0.35">
      <c r="A33" s="65">
        <f>A30+1</f>
        <v>20</v>
      </c>
      <c r="B33" s="2" t="s">
        <v>111</v>
      </c>
      <c r="C33" s="17" t="s">
        <v>5</v>
      </c>
      <c r="D33" s="19">
        <v>14</v>
      </c>
      <c r="E33" s="74">
        <v>2.9984315192437765</v>
      </c>
      <c r="F33" s="15">
        <f t="shared" si="1"/>
        <v>41.97804126941287</v>
      </c>
      <c r="G33" s="91">
        <v>0</v>
      </c>
      <c r="H33" s="91">
        <f t="shared" si="0"/>
        <v>0</v>
      </c>
      <c r="I33" s="42" t="s">
        <v>16</v>
      </c>
      <c r="J33" s="27"/>
    </row>
    <row r="34" spans="1:10" s="80" customFormat="1" x14ac:dyDescent="0.35">
      <c r="A34" s="16" t="s">
        <v>37</v>
      </c>
      <c r="B34" s="2" t="s">
        <v>112</v>
      </c>
      <c r="C34" s="17" t="s">
        <v>5</v>
      </c>
      <c r="D34" s="19">
        <v>14.14</v>
      </c>
      <c r="E34" s="74"/>
      <c r="F34" s="15"/>
      <c r="G34" s="91">
        <v>0</v>
      </c>
      <c r="H34" s="91">
        <f t="shared" si="0"/>
        <v>0</v>
      </c>
      <c r="I34" s="42" t="s">
        <v>18</v>
      </c>
    </row>
    <row r="35" spans="1:10" s="80" customFormat="1" x14ac:dyDescent="0.35">
      <c r="A35" s="16" t="s">
        <v>38</v>
      </c>
      <c r="B35" s="2" t="s">
        <v>113</v>
      </c>
      <c r="C35" s="17" t="s">
        <v>6</v>
      </c>
      <c r="D35" s="19">
        <v>2</v>
      </c>
      <c r="E35" s="74"/>
      <c r="F35" s="15"/>
      <c r="G35" s="91">
        <v>0</v>
      </c>
      <c r="H35" s="91">
        <f t="shared" si="0"/>
        <v>0</v>
      </c>
      <c r="I35" s="42" t="s">
        <v>18</v>
      </c>
      <c r="J35" s="27"/>
    </row>
    <row r="36" spans="1:10" s="80" customFormat="1" x14ac:dyDescent="0.35">
      <c r="A36" s="29">
        <f>A33+1</f>
        <v>21</v>
      </c>
      <c r="B36" s="2" t="s">
        <v>114</v>
      </c>
      <c r="C36" s="17" t="s">
        <v>5</v>
      </c>
      <c r="D36" s="19">
        <v>14</v>
      </c>
      <c r="E36" s="74">
        <v>1.5483356325830848</v>
      </c>
      <c r="F36" s="15">
        <f t="shared" si="1"/>
        <v>21.676698856163188</v>
      </c>
      <c r="G36" s="91">
        <v>0</v>
      </c>
      <c r="H36" s="91">
        <f t="shared" si="0"/>
        <v>0</v>
      </c>
      <c r="I36" s="42" t="s">
        <v>16</v>
      </c>
    </row>
    <row r="37" spans="1:10" s="80" customFormat="1" x14ac:dyDescent="0.35">
      <c r="A37" s="29">
        <f>A36+1</f>
        <v>22</v>
      </c>
      <c r="B37" s="44" t="s">
        <v>115</v>
      </c>
      <c r="C37" s="17" t="s">
        <v>6</v>
      </c>
      <c r="D37" s="19">
        <v>2</v>
      </c>
      <c r="E37" s="74">
        <v>6.9236098281664011</v>
      </c>
      <c r="F37" s="15">
        <f t="shared" si="1"/>
        <v>13.847219656332802</v>
      </c>
      <c r="G37" s="91">
        <v>0</v>
      </c>
      <c r="H37" s="91">
        <f t="shared" si="0"/>
        <v>0</v>
      </c>
      <c r="I37" s="42" t="s">
        <v>16</v>
      </c>
      <c r="J37" s="27"/>
    </row>
    <row r="38" spans="1:10" s="80" customFormat="1" x14ac:dyDescent="0.35">
      <c r="A38" s="16" t="s">
        <v>39</v>
      </c>
      <c r="B38" s="44" t="s">
        <v>116</v>
      </c>
      <c r="C38" s="17" t="s">
        <v>6</v>
      </c>
      <c r="D38" s="19">
        <v>2</v>
      </c>
      <c r="E38" s="74"/>
      <c r="F38" s="15"/>
      <c r="G38" s="91">
        <v>0</v>
      </c>
      <c r="H38" s="91">
        <f t="shared" si="0"/>
        <v>0</v>
      </c>
      <c r="I38" s="42" t="s">
        <v>18</v>
      </c>
    </row>
    <row r="39" spans="1:10" s="80" customFormat="1" x14ac:dyDescent="0.35">
      <c r="A39" s="16" t="s">
        <v>40</v>
      </c>
      <c r="B39" s="44" t="s">
        <v>113</v>
      </c>
      <c r="C39" s="17" t="s">
        <v>6</v>
      </c>
      <c r="D39" s="19">
        <v>5</v>
      </c>
      <c r="E39" s="74"/>
      <c r="F39" s="15"/>
      <c r="G39" s="91">
        <v>0</v>
      </c>
      <c r="H39" s="91">
        <f t="shared" si="0"/>
        <v>0</v>
      </c>
      <c r="I39" s="42" t="s">
        <v>18</v>
      </c>
      <c r="J39" s="27"/>
    </row>
    <row r="40" spans="1:10" x14ac:dyDescent="0.3">
      <c r="A40" s="65">
        <f>A37+1</f>
        <v>23</v>
      </c>
      <c r="B40" s="2" t="s">
        <v>117</v>
      </c>
      <c r="C40" s="17" t="s">
        <v>5</v>
      </c>
      <c r="D40" s="19">
        <v>108</v>
      </c>
      <c r="E40" s="74">
        <v>2.9984315192437756</v>
      </c>
      <c r="F40" s="15">
        <f t="shared" si="1"/>
        <v>323.83060407832778</v>
      </c>
      <c r="G40" s="91">
        <v>0</v>
      </c>
      <c r="H40" s="91">
        <f t="shared" si="0"/>
        <v>0</v>
      </c>
      <c r="I40" s="42" t="s">
        <v>16</v>
      </c>
    </row>
    <row r="41" spans="1:10" x14ac:dyDescent="0.3">
      <c r="A41" s="16" t="s">
        <v>41</v>
      </c>
      <c r="B41" s="2" t="s">
        <v>118</v>
      </c>
      <c r="C41" s="17" t="s">
        <v>5</v>
      </c>
      <c r="D41" s="19">
        <v>109.08</v>
      </c>
      <c r="E41" s="74"/>
      <c r="F41" s="15"/>
      <c r="G41" s="91">
        <v>0</v>
      </c>
      <c r="H41" s="91">
        <f t="shared" si="0"/>
        <v>0</v>
      </c>
      <c r="I41" s="42" t="s">
        <v>18</v>
      </c>
      <c r="J41" s="27"/>
    </row>
    <row r="42" spans="1:10" x14ac:dyDescent="0.3">
      <c r="A42" s="16" t="s">
        <v>42</v>
      </c>
      <c r="B42" s="2" t="s">
        <v>119</v>
      </c>
      <c r="C42" s="17" t="s">
        <v>6</v>
      </c>
      <c r="D42" s="19">
        <v>18</v>
      </c>
      <c r="E42" s="74"/>
      <c r="F42" s="15"/>
      <c r="G42" s="91">
        <v>0</v>
      </c>
      <c r="H42" s="91">
        <f t="shared" si="0"/>
        <v>0</v>
      </c>
      <c r="I42" s="42" t="s">
        <v>18</v>
      </c>
    </row>
    <row r="43" spans="1:10" x14ac:dyDescent="0.3">
      <c r="A43" s="29">
        <f>A40+1</f>
        <v>24</v>
      </c>
      <c r="B43" s="2" t="s">
        <v>120</v>
      </c>
      <c r="C43" s="17" t="s">
        <v>5</v>
      </c>
      <c r="D43" s="19">
        <v>108</v>
      </c>
      <c r="E43" s="74">
        <v>1.3709864014994562</v>
      </c>
      <c r="F43" s="15">
        <f t="shared" si="1"/>
        <v>148.06653136194126</v>
      </c>
      <c r="G43" s="91">
        <v>0</v>
      </c>
      <c r="H43" s="91">
        <f t="shared" si="0"/>
        <v>0</v>
      </c>
      <c r="I43" s="42" t="s">
        <v>16</v>
      </c>
      <c r="J43" s="27"/>
    </row>
    <row r="44" spans="1:10" s="20" customFormat="1" x14ac:dyDescent="0.3">
      <c r="A44" s="29">
        <f>A43+1</f>
        <v>25</v>
      </c>
      <c r="B44" s="44" t="s">
        <v>121</v>
      </c>
      <c r="C44" s="17" t="s">
        <v>6</v>
      </c>
      <c r="D44" s="19">
        <v>18</v>
      </c>
      <c r="E44" s="74">
        <v>6.923609828166402</v>
      </c>
      <c r="F44" s="15">
        <f t="shared" si="1"/>
        <v>124.62497690699524</v>
      </c>
      <c r="G44" s="91">
        <v>0</v>
      </c>
      <c r="H44" s="91">
        <f t="shared" si="0"/>
        <v>0</v>
      </c>
      <c r="I44" s="42" t="s">
        <v>16</v>
      </c>
    </row>
    <row r="45" spans="1:10" s="20" customFormat="1" x14ac:dyDescent="0.3">
      <c r="A45" s="16" t="s">
        <v>43</v>
      </c>
      <c r="B45" s="44" t="s">
        <v>122</v>
      </c>
      <c r="C45" s="17" t="s">
        <v>6</v>
      </c>
      <c r="D45" s="19">
        <v>18</v>
      </c>
      <c r="E45" s="74"/>
      <c r="F45" s="15"/>
      <c r="G45" s="91">
        <v>0</v>
      </c>
      <c r="H45" s="91">
        <f t="shared" si="0"/>
        <v>0</v>
      </c>
      <c r="I45" s="42" t="s">
        <v>18</v>
      </c>
      <c r="J45" s="27"/>
    </row>
    <row r="46" spans="1:10" x14ac:dyDescent="0.3">
      <c r="A46" s="16" t="s">
        <v>44</v>
      </c>
      <c r="B46" s="44" t="s">
        <v>119</v>
      </c>
      <c r="C46" s="17" t="s">
        <v>6</v>
      </c>
      <c r="D46" s="19">
        <v>36</v>
      </c>
      <c r="E46" s="74"/>
      <c r="F46" s="15"/>
      <c r="G46" s="91">
        <v>0</v>
      </c>
      <c r="H46" s="91">
        <f t="shared" si="0"/>
        <v>0</v>
      </c>
      <c r="I46" s="42" t="s">
        <v>18</v>
      </c>
    </row>
    <row r="47" spans="1:10" x14ac:dyDescent="0.3">
      <c r="A47" s="63">
        <f>A44+1</f>
        <v>26</v>
      </c>
      <c r="B47" s="2" t="s">
        <v>123</v>
      </c>
      <c r="C47" s="25" t="s">
        <v>5</v>
      </c>
      <c r="D47" s="26">
        <v>302</v>
      </c>
      <c r="E47" s="74">
        <v>1.3573230888806402</v>
      </c>
      <c r="F47" s="15">
        <f t="shared" si="1"/>
        <v>409.91157284195333</v>
      </c>
      <c r="G47" s="91">
        <v>0</v>
      </c>
      <c r="H47" s="91">
        <f t="shared" si="0"/>
        <v>0</v>
      </c>
      <c r="I47" s="42" t="s">
        <v>16</v>
      </c>
      <c r="J47" s="27"/>
    </row>
    <row r="48" spans="1:10" x14ac:dyDescent="0.3">
      <c r="A48" s="69">
        <f>A47+1</f>
        <v>27</v>
      </c>
      <c r="B48" s="44" t="s">
        <v>124</v>
      </c>
      <c r="C48" s="23" t="s">
        <v>45</v>
      </c>
      <c r="D48" s="61">
        <v>1</v>
      </c>
      <c r="E48" s="74">
        <v>325.61683539419124</v>
      </c>
      <c r="F48" s="15">
        <f t="shared" si="1"/>
        <v>325.61683539419124</v>
      </c>
      <c r="G48" s="91">
        <v>0</v>
      </c>
      <c r="H48" s="91">
        <f t="shared" si="0"/>
        <v>0</v>
      </c>
      <c r="I48" s="42" t="s">
        <v>16</v>
      </c>
    </row>
    <row r="49" spans="1:10" x14ac:dyDescent="0.3">
      <c r="A49" s="22" t="s">
        <v>46</v>
      </c>
      <c r="B49" s="70" t="s">
        <v>125</v>
      </c>
      <c r="C49" s="23" t="s">
        <v>6</v>
      </c>
      <c r="D49" s="19">
        <v>1</v>
      </c>
      <c r="E49" s="74">
        <v>274.38324444921602</v>
      </c>
      <c r="F49" s="15">
        <f t="shared" si="1"/>
        <v>274.38324444921602</v>
      </c>
      <c r="G49" s="91">
        <v>0</v>
      </c>
      <c r="H49" s="91">
        <f t="shared" si="0"/>
        <v>0</v>
      </c>
      <c r="I49" s="42" t="s">
        <v>15</v>
      </c>
      <c r="J49" s="27"/>
    </row>
    <row r="50" spans="1:10" x14ac:dyDescent="0.3">
      <c r="A50" s="22" t="s">
        <v>47</v>
      </c>
      <c r="B50" s="70" t="s">
        <v>126</v>
      </c>
      <c r="C50" s="23" t="s">
        <v>6</v>
      </c>
      <c r="D50" s="19">
        <v>1</v>
      </c>
      <c r="E50" s="74">
        <v>156.14081371728003</v>
      </c>
      <c r="F50" s="15">
        <f t="shared" si="1"/>
        <v>156.14081371728003</v>
      </c>
      <c r="G50" s="91">
        <v>0</v>
      </c>
      <c r="H50" s="91">
        <f t="shared" si="0"/>
        <v>0</v>
      </c>
      <c r="I50" s="42" t="s">
        <v>15</v>
      </c>
    </row>
    <row r="51" spans="1:10" x14ac:dyDescent="0.3">
      <c r="A51" s="22" t="s">
        <v>48</v>
      </c>
      <c r="B51" s="41" t="s">
        <v>127</v>
      </c>
      <c r="C51" s="23" t="s">
        <v>6</v>
      </c>
      <c r="D51" s="19">
        <v>1</v>
      </c>
      <c r="E51" s="74">
        <v>154.88277610780801</v>
      </c>
      <c r="F51" s="64">
        <f t="shared" si="1"/>
        <v>154.88277610780801</v>
      </c>
      <c r="G51" s="91">
        <v>0</v>
      </c>
      <c r="H51" s="91">
        <f t="shared" si="0"/>
        <v>0</v>
      </c>
      <c r="I51" s="42" t="s">
        <v>15</v>
      </c>
      <c r="J51" s="27"/>
    </row>
    <row r="52" spans="1:10" s="20" customFormat="1" x14ac:dyDescent="0.3">
      <c r="A52" s="22" t="s">
        <v>49</v>
      </c>
      <c r="B52" s="45" t="s">
        <v>128</v>
      </c>
      <c r="C52" s="17" t="s">
        <v>6</v>
      </c>
      <c r="D52" s="19">
        <v>1</v>
      </c>
      <c r="E52" s="74">
        <v>136.27430313436798</v>
      </c>
      <c r="F52" s="64">
        <f t="shared" si="1"/>
        <v>136.27430313436798</v>
      </c>
      <c r="G52" s="91">
        <v>0</v>
      </c>
      <c r="H52" s="91">
        <f t="shared" si="0"/>
        <v>0</v>
      </c>
      <c r="I52" s="42" t="s">
        <v>15</v>
      </c>
    </row>
    <row r="53" spans="1:10" s="20" customFormat="1" ht="15.6" x14ac:dyDescent="0.3">
      <c r="A53" s="22" t="s">
        <v>50</v>
      </c>
      <c r="B53" s="70" t="s">
        <v>23</v>
      </c>
      <c r="C53" s="23" t="s">
        <v>13</v>
      </c>
      <c r="D53" s="24">
        <v>0.36502500000000004</v>
      </c>
      <c r="E53" s="74">
        <v>284.36891797440001</v>
      </c>
      <c r="F53" s="64">
        <f t="shared" si="1"/>
        <v>103.80176428360538</v>
      </c>
      <c r="G53" s="91">
        <v>0</v>
      </c>
      <c r="H53" s="91">
        <f t="shared" si="0"/>
        <v>0</v>
      </c>
      <c r="I53" s="42" t="s">
        <v>15</v>
      </c>
      <c r="J53" s="27"/>
    </row>
    <row r="54" spans="1:10" s="20" customFormat="1" x14ac:dyDescent="0.3">
      <c r="A54" s="22" t="s">
        <v>51</v>
      </c>
      <c r="B54" s="44" t="s">
        <v>129</v>
      </c>
      <c r="C54" s="17" t="s">
        <v>6</v>
      </c>
      <c r="D54" s="19">
        <v>1</v>
      </c>
      <c r="E54" s="74"/>
      <c r="F54" s="64"/>
      <c r="G54" s="91">
        <v>0</v>
      </c>
      <c r="H54" s="91">
        <f t="shared" si="0"/>
        <v>0</v>
      </c>
      <c r="I54" s="42" t="s">
        <v>18</v>
      </c>
      <c r="J54" s="27"/>
    </row>
    <row r="55" spans="1:10" s="20" customFormat="1" x14ac:dyDescent="0.3">
      <c r="A55" s="69">
        <f>A48+1</f>
        <v>28</v>
      </c>
      <c r="B55" s="44" t="s">
        <v>130</v>
      </c>
      <c r="C55" s="23" t="s">
        <v>45</v>
      </c>
      <c r="D55" s="61">
        <v>1</v>
      </c>
      <c r="E55" s="74">
        <v>417.0647243157743</v>
      </c>
      <c r="F55" s="64">
        <f t="shared" si="1"/>
        <v>417.0647243157743</v>
      </c>
      <c r="G55" s="91">
        <v>0</v>
      </c>
      <c r="H55" s="91">
        <f t="shared" si="0"/>
        <v>0</v>
      </c>
      <c r="I55" s="42" t="s">
        <v>16</v>
      </c>
      <c r="J55" s="27"/>
    </row>
    <row r="56" spans="1:10" s="20" customFormat="1" x14ac:dyDescent="0.3">
      <c r="A56" s="22" t="s">
        <v>52</v>
      </c>
      <c r="B56" s="70" t="s">
        <v>125</v>
      </c>
      <c r="C56" s="23" t="s">
        <v>6</v>
      </c>
      <c r="D56" s="19">
        <v>2</v>
      </c>
      <c r="E56" s="74">
        <v>274.38324444921602</v>
      </c>
      <c r="F56" s="64">
        <f t="shared" si="1"/>
        <v>548.76648889843204</v>
      </c>
      <c r="G56" s="91">
        <v>0</v>
      </c>
      <c r="H56" s="91">
        <f t="shared" si="0"/>
        <v>0</v>
      </c>
      <c r="I56" s="42" t="s">
        <v>15</v>
      </c>
      <c r="J56" s="27"/>
    </row>
    <row r="57" spans="1:10" s="20" customFormat="1" x14ac:dyDescent="0.3">
      <c r="A57" s="22" t="s">
        <v>53</v>
      </c>
      <c r="B57" s="70" t="s">
        <v>126</v>
      </c>
      <c r="C57" s="23" t="s">
        <v>6</v>
      </c>
      <c r="D57" s="19">
        <v>1</v>
      </c>
      <c r="E57" s="74">
        <v>156.14081371728003</v>
      </c>
      <c r="F57" s="64">
        <f t="shared" si="1"/>
        <v>156.14081371728003</v>
      </c>
      <c r="G57" s="91">
        <v>0</v>
      </c>
      <c r="H57" s="91">
        <f t="shared" si="0"/>
        <v>0</v>
      </c>
      <c r="I57" s="42" t="s">
        <v>15</v>
      </c>
      <c r="J57" s="27"/>
    </row>
    <row r="58" spans="1:10" s="20" customFormat="1" x14ac:dyDescent="0.3">
      <c r="A58" s="22" t="s">
        <v>54</v>
      </c>
      <c r="B58" s="41" t="s">
        <v>127</v>
      </c>
      <c r="C58" s="23" t="s">
        <v>6</v>
      </c>
      <c r="D58" s="19">
        <v>1</v>
      </c>
      <c r="E58" s="74">
        <v>154.88277610780801</v>
      </c>
      <c r="F58" s="64">
        <f t="shared" si="1"/>
        <v>154.88277610780801</v>
      </c>
      <c r="G58" s="91">
        <v>0</v>
      </c>
      <c r="H58" s="91">
        <f t="shared" si="0"/>
        <v>0</v>
      </c>
      <c r="I58" s="42" t="s">
        <v>15</v>
      </c>
      <c r="J58" s="27"/>
    </row>
    <row r="59" spans="1:10" s="20" customFormat="1" x14ac:dyDescent="0.3">
      <c r="A59" s="22" t="s">
        <v>55</v>
      </c>
      <c r="B59" s="45" t="s">
        <v>128</v>
      </c>
      <c r="C59" s="17" t="s">
        <v>6</v>
      </c>
      <c r="D59" s="19">
        <v>1</v>
      </c>
      <c r="E59" s="74">
        <v>136.27430313436798</v>
      </c>
      <c r="F59" s="64">
        <f t="shared" si="1"/>
        <v>136.27430313436798</v>
      </c>
      <c r="G59" s="91">
        <v>0</v>
      </c>
      <c r="H59" s="91">
        <f t="shared" si="0"/>
        <v>0</v>
      </c>
      <c r="I59" s="42" t="s">
        <v>15</v>
      </c>
      <c r="J59" s="27"/>
    </row>
    <row r="60" spans="1:10" s="20" customFormat="1" ht="15.6" x14ac:dyDescent="0.3">
      <c r="A60" s="22" t="s">
        <v>56</v>
      </c>
      <c r="B60" s="70" t="s">
        <v>23</v>
      </c>
      <c r="C60" s="23" t="s">
        <v>13</v>
      </c>
      <c r="D60" s="24">
        <v>0.36502500000000004</v>
      </c>
      <c r="E60" s="74">
        <v>284.36891797440001</v>
      </c>
      <c r="F60" s="64">
        <f t="shared" si="1"/>
        <v>103.80176428360538</v>
      </c>
      <c r="G60" s="91">
        <v>0</v>
      </c>
      <c r="H60" s="91">
        <f t="shared" si="0"/>
        <v>0</v>
      </c>
      <c r="I60" s="42" t="s">
        <v>15</v>
      </c>
      <c r="J60" s="27"/>
    </row>
    <row r="61" spans="1:10" s="20" customFormat="1" x14ac:dyDescent="0.3">
      <c r="A61" s="22" t="s">
        <v>57</v>
      </c>
      <c r="B61" s="44" t="s">
        <v>129</v>
      </c>
      <c r="C61" s="17" t="s">
        <v>6</v>
      </c>
      <c r="D61" s="19">
        <v>1</v>
      </c>
      <c r="E61" s="74"/>
      <c r="F61" s="64"/>
      <c r="G61" s="91">
        <v>0</v>
      </c>
      <c r="H61" s="91">
        <f t="shared" si="0"/>
        <v>0</v>
      </c>
      <c r="I61" s="42" t="s">
        <v>18</v>
      </c>
      <c r="J61" s="27"/>
    </row>
    <row r="62" spans="1:10" s="20" customFormat="1" x14ac:dyDescent="0.3">
      <c r="A62" s="69">
        <f>A55+1</f>
        <v>29</v>
      </c>
      <c r="B62" s="44" t="s">
        <v>131</v>
      </c>
      <c r="C62" s="23" t="s">
        <v>45</v>
      </c>
      <c r="D62" s="61">
        <v>1</v>
      </c>
      <c r="E62" s="74">
        <v>455.8607984037186</v>
      </c>
      <c r="F62" s="64">
        <f t="shared" si="1"/>
        <v>455.8607984037186</v>
      </c>
      <c r="G62" s="91">
        <v>0</v>
      </c>
      <c r="H62" s="91">
        <f t="shared" si="0"/>
        <v>0</v>
      </c>
      <c r="I62" s="42" t="s">
        <v>16</v>
      </c>
      <c r="J62" s="27"/>
    </row>
    <row r="63" spans="1:10" s="20" customFormat="1" x14ac:dyDescent="0.3">
      <c r="A63" s="22" t="s">
        <v>58</v>
      </c>
      <c r="B63" s="70" t="s">
        <v>125</v>
      </c>
      <c r="C63" s="23" t="s">
        <v>6</v>
      </c>
      <c r="D63" s="19">
        <v>3</v>
      </c>
      <c r="E63" s="74">
        <v>274.38324444921602</v>
      </c>
      <c r="F63" s="64">
        <f t="shared" si="1"/>
        <v>823.14973334764807</v>
      </c>
      <c r="G63" s="91">
        <v>0</v>
      </c>
      <c r="H63" s="91">
        <f t="shared" si="0"/>
        <v>0</v>
      </c>
      <c r="I63" s="42" t="s">
        <v>15</v>
      </c>
      <c r="J63" s="27"/>
    </row>
    <row r="64" spans="1:10" s="20" customFormat="1" x14ac:dyDescent="0.3">
      <c r="A64" s="22" t="s">
        <v>59</v>
      </c>
      <c r="B64" s="41" t="s">
        <v>127</v>
      </c>
      <c r="C64" s="23" t="s">
        <v>6</v>
      </c>
      <c r="D64" s="19">
        <v>1</v>
      </c>
      <c r="E64" s="74">
        <v>154.88277610780801</v>
      </c>
      <c r="F64" s="64">
        <f t="shared" si="1"/>
        <v>154.88277610780801</v>
      </c>
      <c r="G64" s="91">
        <v>0</v>
      </c>
      <c r="H64" s="91">
        <f t="shared" si="0"/>
        <v>0</v>
      </c>
      <c r="I64" s="42" t="s">
        <v>15</v>
      </c>
      <c r="J64" s="27"/>
    </row>
    <row r="65" spans="1:10" s="20" customFormat="1" x14ac:dyDescent="0.3">
      <c r="A65" s="22" t="s">
        <v>60</v>
      </c>
      <c r="B65" s="45" t="s">
        <v>128</v>
      </c>
      <c r="C65" s="17" t="s">
        <v>6</v>
      </c>
      <c r="D65" s="19">
        <v>1</v>
      </c>
      <c r="E65" s="74">
        <v>136.27430313436798</v>
      </c>
      <c r="F65" s="64">
        <f t="shared" si="1"/>
        <v>136.27430313436798</v>
      </c>
      <c r="G65" s="91">
        <v>0</v>
      </c>
      <c r="H65" s="91">
        <f t="shared" si="0"/>
        <v>0</v>
      </c>
      <c r="I65" s="42" t="s">
        <v>15</v>
      </c>
      <c r="J65" s="27"/>
    </row>
    <row r="66" spans="1:10" s="20" customFormat="1" ht="15.6" x14ac:dyDescent="0.3">
      <c r="A66" s="22" t="s">
        <v>61</v>
      </c>
      <c r="B66" s="70" t="s">
        <v>23</v>
      </c>
      <c r="C66" s="23" t="s">
        <v>13</v>
      </c>
      <c r="D66" s="24">
        <v>0.36502500000000004</v>
      </c>
      <c r="E66" s="74">
        <v>284.36891797440001</v>
      </c>
      <c r="F66" s="64">
        <f t="shared" si="1"/>
        <v>103.80176428360538</v>
      </c>
      <c r="G66" s="91">
        <v>0</v>
      </c>
      <c r="H66" s="91">
        <f t="shared" si="0"/>
        <v>0</v>
      </c>
      <c r="I66" s="42" t="s">
        <v>15</v>
      </c>
      <c r="J66" s="27"/>
    </row>
    <row r="67" spans="1:10" s="20" customFormat="1" x14ac:dyDescent="0.3">
      <c r="A67" s="22" t="s">
        <v>62</v>
      </c>
      <c r="B67" s="44" t="s">
        <v>129</v>
      </c>
      <c r="C67" s="17" t="s">
        <v>6</v>
      </c>
      <c r="D67" s="19">
        <v>1</v>
      </c>
      <c r="E67" s="74"/>
      <c r="F67" s="64"/>
      <c r="G67" s="91">
        <v>0</v>
      </c>
      <c r="H67" s="91">
        <f t="shared" si="0"/>
        <v>0</v>
      </c>
      <c r="I67" s="42" t="s">
        <v>18</v>
      </c>
      <c r="J67" s="27"/>
    </row>
    <row r="68" spans="1:10" s="20" customFormat="1" x14ac:dyDescent="0.3">
      <c r="A68" s="69">
        <f>A62+1</f>
        <v>30</v>
      </c>
      <c r="B68" s="44" t="s">
        <v>132</v>
      </c>
      <c r="C68" s="23" t="s">
        <v>45</v>
      </c>
      <c r="D68" s="61">
        <v>1</v>
      </c>
      <c r="E68" s="74">
        <v>750.85526928382944</v>
      </c>
      <c r="F68" s="64">
        <f t="shared" si="1"/>
        <v>750.85526928382944</v>
      </c>
      <c r="G68" s="91">
        <v>0</v>
      </c>
      <c r="H68" s="91">
        <f t="shared" si="0"/>
        <v>0</v>
      </c>
      <c r="I68" s="42" t="s">
        <v>16</v>
      </c>
      <c r="J68" s="27"/>
    </row>
    <row r="69" spans="1:10" s="20" customFormat="1" x14ac:dyDescent="0.3">
      <c r="A69" s="22" t="s">
        <v>63</v>
      </c>
      <c r="B69" s="71" t="s">
        <v>133</v>
      </c>
      <c r="C69" s="23" t="s">
        <v>6</v>
      </c>
      <c r="D69" s="19">
        <v>3</v>
      </c>
      <c r="E69" s="74">
        <v>462.26329868880003</v>
      </c>
      <c r="F69" s="64">
        <f t="shared" si="1"/>
        <v>1386.7898960664002</v>
      </c>
      <c r="G69" s="91">
        <v>0</v>
      </c>
      <c r="H69" s="91">
        <f t="shared" si="0"/>
        <v>0</v>
      </c>
      <c r="I69" s="42" t="s">
        <v>15</v>
      </c>
      <c r="J69" s="27"/>
    </row>
    <row r="70" spans="1:10" s="20" customFormat="1" x14ac:dyDescent="0.3">
      <c r="A70" s="22" t="s">
        <v>64</v>
      </c>
      <c r="B70" s="71" t="s">
        <v>134</v>
      </c>
      <c r="C70" s="23" t="s">
        <v>6</v>
      </c>
      <c r="D70" s="19">
        <v>1</v>
      </c>
      <c r="E70" s="74">
        <v>265.91769970214398</v>
      </c>
      <c r="F70" s="64">
        <f t="shared" si="1"/>
        <v>265.91769970214398</v>
      </c>
      <c r="G70" s="91">
        <v>0</v>
      </c>
      <c r="H70" s="91">
        <f t="shared" si="0"/>
        <v>0</v>
      </c>
      <c r="I70" s="42" t="s">
        <v>15</v>
      </c>
      <c r="J70" s="27"/>
    </row>
    <row r="71" spans="1:10" s="20" customFormat="1" x14ac:dyDescent="0.3">
      <c r="A71" s="22" t="s">
        <v>65</v>
      </c>
      <c r="B71" s="41" t="s">
        <v>135</v>
      </c>
      <c r="C71" s="23" t="s">
        <v>6</v>
      </c>
      <c r="D71" s="19">
        <v>1</v>
      </c>
      <c r="E71" s="74">
        <v>379.11487543776008</v>
      </c>
      <c r="F71" s="64">
        <f t="shared" si="1"/>
        <v>379.11487543776008</v>
      </c>
      <c r="G71" s="91">
        <v>0</v>
      </c>
      <c r="H71" s="91">
        <f t="shared" si="0"/>
        <v>0</v>
      </c>
      <c r="I71" s="42" t="s">
        <v>15</v>
      </c>
      <c r="J71" s="27"/>
    </row>
    <row r="72" spans="1:10" s="20" customFormat="1" x14ac:dyDescent="0.3">
      <c r="A72" s="22" t="s">
        <v>66</v>
      </c>
      <c r="B72" s="71" t="s">
        <v>136</v>
      </c>
      <c r="C72" s="23" t="s">
        <v>6</v>
      </c>
      <c r="D72" s="19">
        <v>1</v>
      </c>
      <c r="E72" s="74">
        <v>319.75122574080001</v>
      </c>
      <c r="F72" s="64">
        <f t="shared" si="1"/>
        <v>319.75122574080001</v>
      </c>
      <c r="G72" s="91">
        <v>0</v>
      </c>
      <c r="H72" s="91">
        <f t="shared" ref="H72:H112" si="3">G72*D72</f>
        <v>0</v>
      </c>
      <c r="I72" s="42" t="s">
        <v>15</v>
      </c>
      <c r="J72" s="27"/>
    </row>
    <row r="73" spans="1:10" s="20" customFormat="1" ht="15.6" x14ac:dyDescent="0.3">
      <c r="A73" s="22" t="s">
        <v>67</v>
      </c>
      <c r="B73" s="70" t="s">
        <v>23</v>
      </c>
      <c r="C73" s="23" t="s">
        <v>13</v>
      </c>
      <c r="D73" s="18">
        <v>0.82130625000000002</v>
      </c>
      <c r="E73" s="74">
        <v>284.36891797440001</v>
      </c>
      <c r="F73" s="64">
        <f t="shared" ref="F73:F112" si="4">D73*E73</f>
        <v>233.55396963811208</v>
      </c>
      <c r="G73" s="91">
        <v>0</v>
      </c>
      <c r="H73" s="91">
        <f t="shared" si="3"/>
        <v>0</v>
      </c>
      <c r="I73" s="42" t="s">
        <v>15</v>
      </c>
      <c r="J73" s="27"/>
    </row>
    <row r="74" spans="1:10" s="20" customFormat="1" x14ac:dyDescent="0.3">
      <c r="A74" s="22" t="s">
        <v>68</v>
      </c>
      <c r="B74" s="44" t="s">
        <v>137</v>
      </c>
      <c r="C74" s="17" t="s">
        <v>6</v>
      </c>
      <c r="D74" s="19">
        <v>1</v>
      </c>
      <c r="E74" s="74"/>
      <c r="F74" s="64"/>
      <c r="G74" s="91">
        <v>0</v>
      </c>
      <c r="H74" s="91">
        <f t="shared" si="3"/>
        <v>0</v>
      </c>
      <c r="I74" s="42" t="s">
        <v>18</v>
      </c>
      <c r="J74" s="27"/>
    </row>
    <row r="75" spans="1:10" s="20" customFormat="1" x14ac:dyDescent="0.3">
      <c r="A75" s="69">
        <f>A68+1</f>
        <v>31</v>
      </c>
      <c r="B75" s="44" t="s">
        <v>138</v>
      </c>
      <c r="C75" s="23" t="s">
        <v>45</v>
      </c>
      <c r="D75" s="61">
        <v>1</v>
      </c>
      <c r="E75" s="74">
        <v>868.51536730587793</v>
      </c>
      <c r="F75" s="64">
        <f t="shared" si="4"/>
        <v>868.51536730587793</v>
      </c>
      <c r="G75" s="91">
        <v>0</v>
      </c>
      <c r="H75" s="91">
        <f t="shared" si="3"/>
        <v>0</v>
      </c>
      <c r="I75" s="42" t="s">
        <v>16</v>
      </c>
      <c r="J75" s="27"/>
    </row>
    <row r="76" spans="1:10" s="20" customFormat="1" x14ac:dyDescent="0.3">
      <c r="A76" s="22" t="s">
        <v>69</v>
      </c>
      <c r="B76" s="71" t="s">
        <v>133</v>
      </c>
      <c r="C76" s="23" t="s">
        <v>6</v>
      </c>
      <c r="D76" s="19">
        <v>4</v>
      </c>
      <c r="E76" s="74">
        <v>462.26329868879998</v>
      </c>
      <c r="F76" s="64">
        <f t="shared" si="4"/>
        <v>1849.0531947551999</v>
      </c>
      <c r="G76" s="91">
        <v>0</v>
      </c>
      <c r="H76" s="91">
        <f t="shared" si="3"/>
        <v>0</v>
      </c>
      <c r="I76" s="42" t="s">
        <v>15</v>
      </c>
      <c r="J76" s="27"/>
    </row>
    <row r="77" spans="1:10" s="20" customFormat="1" x14ac:dyDescent="0.3">
      <c r="A77" s="22" t="s">
        <v>70</v>
      </c>
      <c r="B77" s="71" t="s">
        <v>134</v>
      </c>
      <c r="C77" s="23" t="s">
        <v>6</v>
      </c>
      <c r="D77" s="19">
        <v>1</v>
      </c>
      <c r="E77" s="74">
        <v>265.91769970214398</v>
      </c>
      <c r="F77" s="64">
        <f t="shared" si="4"/>
        <v>265.91769970214398</v>
      </c>
      <c r="G77" s="91">
        <v>0</v>
      </c>
      <c r="H77" s="91">
        <f t="shared" si="3"/>
        <v>0</v>
      </c>
      <c r="I77" s="42" t="s">
        <v>15</v>
      </c>
      <c r="J77" s="27"/>
    </row>
    <row r="78" spans="1:10" s="20" customFormat="1" x14ac:dyDescent="0.3">
      <c r="A78" s="22" t="s">
        <v>71</v>
      </c>
      <c r="B78" s="41" t="s">
        <v>135</v>
      </c>
      <c r="C78" s="23" t="s">
        <v>6</v>
      </c>
      <c r="D78" s="19">
        <v>1</v>
      </c>
      <c r="E78" s="74">
        <v>379.11487543776008</v>
      </c>
      <c r="F78" s="64">
        <f t="shared" si="4"/>
        <v>379.11487543776008</v>
      </c>
      <c r="G78" s="91">
        <v>0</v>
      </c>
      <c r="H78" s="91">
        <f t="shared" si="3"/>
        <v>0</v>
      </c>
      <c r="I78" s="42" t="s">
        <v>15</v>
      </c>
      <c r="J78" s="27"/>
    </row>
    <row r="79" spans="1:10" s="20" customFormat="1" x14ac:dyDescent="0.3">
      <c r="A79" s="22" t="s">
        <v>72</v>
      </c>
      <c r="B79" s="71" t="s">
        <v>136</v>
      </c>
      <c r="C79" s="23" t="s">
        <v>6</v>
      </c>
      <c r="D79" s="19">
        <v>1</v>
      </c>
      <c r="E79" s="74">
        <v>319.75122574080001</v>
      </c>
      <c r="F79" s="64">
        <f t="shared" si="4"/>
        <v>319.75122574080001</v>
      </c>
      <c r="G79" s="91">
        <v>0</v>
      </c>
      <c r="H79" s="91">
        <f t="shared" si="3"/>
        <v>0</v>
      </c>
      <c r="I79" s="42" t="s">
        <v>15</v>
      </c>
      <c r="J79" s="27"/>
    </row>
    <row r="80" spans="1:10" s="20" customFormat="1" ht="15.6" x14ac:dyDescent="0.3">
      <c r="A80" s="22" t="s">
        <v>73</v>
      </c>
      <c r="B80" s="70" t="s">
        <v>23</v>
      </c>
      <c r="C80" s="23" t="s">
        <v>13</v>
      </c>
      <c r="D80" s="18">
        <v>0.82130625000000002</v>
      </c>
      <c r="E80" s="74">
        <v>284.36891797440001</v>
      </c>
      <c r="F80" s="64">
        <f t="shared" si="4"/>
        <v>233.55396963811208</v>
      </c>
      <c r="G80" s="91">
        <v>0</v>
      </c>
      <c r="H80" s="91">
        <f t="shared" si="3"/>
        <v>0</v>
      </c>
      <c r="I80" s="42" t="s">
        <v>15</v>
      </c>
      <c r="J80" s="27"/>
    </row>
    <row r="81" spans="1:10" s="20" customFormat="1" x14ac:dyDescent="0.3">
      <c r="A81" s="22" t="s">
        <v>74</v>
      </c>
      <c r="B81" s="44" t="s">
        <v>137</v>
      </c>
      <c r="C81" s="17" t="s">
        <v>6</v>
      </c>
      <c r="D81" s="19">
        <v>1</v>
      </c>
      <c r="E81" s="74"/>
      <c r="F81" s="64"/>
      <c r="G81" s="91">
        <v>0</v>
      </c>
      <c r="H81" s="91">
        <f t="shared" si="3"/>
        <v>0</v>
      </c>
      <c r="I81" s="42" t="s">
        <v>18</v>
      </c>
      <c r="J81" s="27"/>
    </row>
    <row r="82" spans="1:10" s="20" customFormat="1" x14ac:dyDescent="0.3">
      <c r="A82" s="69">
        <f>A75+1</f>
        <v>32</v>
      </c>
      <c r="B82" s="44" t="s">
        <v>139</v>
      </c>
      <c r="C82" s="23" t="s">
        <v>45</v>
      </c>
      <c r="D82" s="61">
        <v>1</v>
      </c>
      <c r="E82" s="74">
        <v>868.51536730587793</v>
      </c>
      <c r="F82" s="15">
        <f t="shared" si="4"/>
        <v>868.51536730587793</v>
      </c>
      <c r="G82" s="91">
        <v>0</v>
      </c>
      <c r="H82" s="91">
        <f t="shared" si="3"/>
        <v>0</v>
      </c>
      <c r="I82" s="42" t="s">
        <v>16</v>
      </c>
      <c r="J82" s="27"/>
    </row>
    <row r="83" spans="1:10" s="20" customFormat="1" x14ac:dyDescent="0.3">
      <c r="A83" s="22" t="s">
        <v>75</v>
      </c>
      <c r="B83" s="71" t="s">
        <v>133</v>
      </c>
      <c r="C83" s="23" t="s">
        <v>6</v>
      </c>
      <c r="D83" s="19">
        <v>4</v>
      </c>
      <c r="E83" s="74">
        <v>462.26329868879998</v>
      </c>
      <c r="F83" s="15">
        <f t="shared" si="4"/>
        <v>1849.0531947551999</v>
      </c>
      <c r="G83" s="91">
        <v>0</v>
      </c>
      <c r="H83" s="91">
        <f t="shared" si="3"/>
        <v>0</v>
      </c>
      <c r="I83" s="42" t="s">
        <v>15</v>
      </c>
      <c r="J83" s="27"/>
    </row>
    <row r="84" spans="1:10" s="20" customFormat="1" x14ac:dyDescent="0.3">
      <c r="A84" s="22" t="s">
        <v>76</v>
      </c>
      <c r="B84" s="71" t="s">
        <v>134</v>
      </c>
      <c r="C84" s="23" t="s">
        <v>6</v>
      </c>
      <c r="D84" s="19">
        <v>1</v>
      </c>
      <c r="E84" s="74">
        <v>265.91769970214398</v>
      </c>
      <c r="F84" s="15">
        <f t="shared" si="4"/>
        <v>265.91769970214398</v>
      </c>
      <c r="G84" s="91">
        <v>0</v>
      </c>
      <c r="H84" s="91">
        <f t="shared" si="3"/>
        <v>0</v>
      </c>
      <c r="I84" s="42" t="s">
        <v>15</v>
      </c>
      <c r="J84" s="27"/>
    </row>
    <row r="85" spans="1:10" s="20" customFormat="1" x14ac:dyDescent="0.3">
      <c r="A85" s="22" t="s">
        <v>77</v>
      </c>
      <c r="B85" s="41" t="s">
        <v>135</v>
      </c>
      <c r="C85" s="23" t="s">
        <v>6</v>
      </c>
      <c r="D85" s="19">
        <v>1</v>
      </c>
      <c r="E85" s="74">
        <v>379.11487543776008</v>
      </c>
      <c r="F85" s="15">
        <f t="shared" si="4"/>
        <v>379.11487543776008</v>
      </c>
      <c r="G85" s="91">
        <v>0</v>
      </c>
      <c r="H85" s="91">
        <f t="shared" si="3"/>
        <v>0</v>
      </c>
      <c r="I85" s="42" t="s">
        <v>15</v>
      </c>
      <c r="J85" s="27"/>
    </row>
    <row r="86" spans="1:10" s="20" customFormat="1" x14ac:dyDescent="0.3">
      <c r="A86" s="22" t="s">
        <v>78</v>
      </c>
      <c r="B86" s="71" t="s">
        <v>136</v>
      </c>
      <c r="C86" s="23" t="s">
        <v>6</v>
      </c>
      <c r="D86" s="19">
        <v>1</v>
      </c>
      <c r="E86" s="74">
        <v>319.75122574080001</v>
      </c>
      <c r="F86" s="15">
        <f t="shared" si="4"/>
        <v>319.75122574080001</v>
      </c>
      <c r="G86" s="91">
        <v>0</v>
      </c>
      <c r="H86" s="91">
        <f t="shared" si="3"/>
        <v>0</v>
      </c>
      <c r="I86" s="42" t="s">
        <v>15</v>
      </c>
      <c r="J86" s="27"/>
    </row>
    <row r="87" spans="1:10" s="20" customFormat="1" ht="15.6" x14ac:dyDescent="0.3">
      <c r="A87" s="22" t="s">
        <v>79</v>
      </c>
      <c r="B87" s="70" t="s">
        <v>23</v>
      </c>
      <c r="C87" s="23" t="s">
        <v>13</v>
      </c>
      <c r="D87" s="18">
        <v>0.82130625000000002</v>
      </c>
      <c r="E87" s="74">
        <v>284.36891797440001</v>
      </c>
      <c r="F87" s="15">
        <f t="shared" si="4"/>
        <v>233.55396963811208</v>
      </c>
      <c r="G87" s="91">
        <v>0</v>
      </c>
      <c r="H87" s="91">
        <f t="shared" si="3"/>
        <v>0</v>
      </c>
      <c r="I87" s="42" t="s">
        <v>15</v>
      </c>
      <c r="J87" s="27"/>
    </row>
    <row r="88" spans="1:10" s="20" customFormat="1" x14ac:dyDescent="0.3">
      <c r="A88" s="22" t="s">
        <v>80</v>
      </c>
      <c r="B88" s="44" t="s">
        <v>137</v>
      </c>
      <c r="C88" s="17" t="s">
        <v>6</v>
      </c>
      <c r="D88" s="19">
        <v>1</v>
      </c>
      <c r="E88" s="74"/>
      <c r="F88" s="15"/>
      <c r="G88" s="91">
        <v>0</v>
      </c>
      <c r="H88" s="91">
        <f t="shared" si="3"/>
        <v>0</v>
      </c>
      <c r="I88" s="42" t="s">
        <v>18</v>
      </c>
      <c r="J88" s="27"/>
    </row>
    <row r="89" spans="1:10" s="20" customFormat="1" x14ac:dyDescent="0.3">
      <c r="A89" s="69">
        <f>A82+1</f>
        <v>33</v>
      </c>
      <c r="B89" s="44" t="s">
        <v>140</v>
      </c>
      <c r="C89" s="23" t="s">
        <v>45</v>
      </c>
      <c r="D89" s="61">
        <v>2</v>
      </c>
      <c r="E89" s="74">
        <v>868.51536730587793</v>
      </c>
      <c r="F89" s="15">
        <f t="shared" si="4"/>
        <v>1737.0307346117559</v>
      </c>
      <c r="G89" s="91">
        <v>0</v>
      </c>
      <c r="H89" s="91">
        <f t="shared" si="3"/>
        <v>0</v>
      </c>
      <c r="I89" s="42" t="s">
        <v>16</v>
      </c>
      <c r="J89" s="27"/>
    </row>
    <row r="90" spans="1:10" s="20" customFormat="1" x14ac:dyDescent="0.3">
      <c r="A90" s="22" t="s">
        <v>81</v>
      </c>
      <c r="B90" s="71" t="s">
        <v>133</v>
      </c>
      <c r="C90" s="23" t="s">
        <v>6</v>
      </c>
      <c r="D90" s="19">
        <v>8</v>
      </c>
      <c r="E90" s="74">
        <v>462.26329868879998</v>
      </c>
      <c r="F90" s="15">
        <f t="shared" si="4"/>
        <v>3698.1063895103998</v>
      </c>
      <c r="G90" s="91">
        <v>0</v>
      </c>
      <c r="H90" s="91">
        <f t="shared" si="3"/>
        <v>0</v>
      </c>
      <c r="I90" s="42" t="s">
        <v>15</v>
      </c>
      <c r="J90" s="27"/>
    </row>
    <row r="91" spans="1:10" s="20" customFormat="1" x14ac:dyDescent="0.3">
      <c r="A91" s="22" t="s">
        <v>82</v>
      </c>
      <c r="B91" s="71" t="s">
        <v>134</v>
      </c>
      <c r="C91" s="23" t="s">
        <v>6</v>
      </c>
      <c r="D91" s="19">
        <v>2</v>
      </c>
      <c r="E91" s="74">
        <v>265.91769970214398</v>
      </c>
      <c r="F91" s="15">
        <f t="shared" si="4"/>
        <v>531.83539940428795</v>
      </c>
      <c r="G91" s="91">
        <v>0</v>
      </c>
      <c r="H91" s="91">
        <f t="shared" si="3"/>
        <v>0</v>
      </c>
      <c r="I91" s="42" t="s">
        <v>15</v>
      </c>
      <c r="J91" s="27"/>
    </row>
    <row r="92" spans="1:10" s="20" customFormat="1" x14ac:dyDescent="0.3">
      <c r="A92" s="22" t="s">
        <v>83</v>
      </c>
      <c r="B92" s="41" t="s">
        <v>135</v>
      </c>
      <c r="C92" s="23" t="s">
        <v>6</v>
      </c>
      <c r="D92" s="19">
        <v>2</v>
      </c>
      <c r="E92" s="74">
        <v>379.11487543776008</v>
      </c>
      <c r="F92" s="15">
        <f t="shared" si="4"/>
        <v>758.22975087552015</v>
      </c>
      <c r="G92" s="91">
        <v>0</v>
      </c>
      <c r="H92" s="91">
        <f t="shared" si="3"/>
        <v>0</v>
      </c>
      <c r="I92" s="42" t="s">
        <v>15</v>
      </c>
      <c r="J92" s="27"/>
    </row>
    <row r="93" spans="1:10" s="20" customFormat="1" x14ac:dyDescent="0.3">
      <c r="A93" s="22" t="s">
        <v>84</v>
      </c>
      <c r="B93" s="71" t="s">
        <v>136</v>
      </c>
      <c r="C93" s="23" t="s">
        <v>6</v>
      </c>
      <c r="D93" s="19">
        <v>2</v>
      </c>
      <c r="E93" s="74">
        <v>319.75122574080001</v>
      </c>
      <c r="F93" s="15">
        <f t="shared" si="4"/>
        <v>639.50245148160002</v>
      </c>
      <c r="G93" s="91">
        <v>0</v>
      </c>
      <c r="H93" s="91">
        <f t="shared" si="3"/>
        <v>0</v>
      </c>
      <c r="I93" s="42" t="s">
        <v>15</v>
      </c>
      <c r="J93" s="27"/>
    </row>
    <row r="94" spans="1:10" s="20" customFormat="1" ht="15.6" x14ac:dyDescent="0.3">
      <c r="A94" s="22" t="s">
        <v>85</v>
      </c>
      <c r="B94" s="70" t="s">
        <v>23</v>
      </c>
      <c r="C94" s="23" t="s">
        <v>13</v>
      </c>
      <c r="D94" s="18">
        <v>1.6426125</v>
      </c>
      <c r="E94" s="74">
        <v>284.36891797440001</v>
      </c>
      <c r="F94" s="15">
        <f t="shared" si="4"/>
        <v>467.10793927622416</v>
      </c>
      <c r="G94" s="91">
        <v>0</v>
      </c>
      <c r="H94" s="91">
        <f t="shared" si="3"/>
        <v>0</v>
      </c>
      <c r="I94" s="42" t="s">
        <v>15</v>
      </c>
      <c r="J94" s="27"/>
    </row>
    <row r="95" spans="1:10" s="20" customFormat="1" x14ac:dyDescent="0.3">
      <c r="A95" s="22" t="s">
        <v>86</v>
      </c>
      <c r="B95" s="44" t="s">
        <v>137</v>
      </c>
      <c r="C95" s="17" t="s">
        <v>6</v>
      </c>
      <c r="D95" s="19">
        <v>2</v>
      </c>
      <c r="E95" s="74"/>
      <c r="F95" s="15"/>
      <c r="G95" s="91">
        <v>0</v>
      </c>
      <c r="H95" s="91">
        <f t="shared" si="3"/>
        <v>0</v>
      </c>
      <c r="I95" s="42" t="s">
        <v>18</v>
      </c>
      <c r="J95" s="27"/>
    </row>
    <row r="96" spans="1:10" s="20" customFormat="1" x14ac:dyDescent="0.3">
      <c r="A96" s="69">
        <f>A89+1</f>
        <v>34</v>
      </c>
      <c r="B96" s="44" t="s">
        <v>141</v>
      </c>
      <c r="C96" s="23" t="s">
        <v>45</v>
      </c>
      <c r="D96" s="61">
        <v>1</v>
      </c>
      <c r="E96" s="74">
        <v>799.54220639640118</v>
      </c>
      <c r="F96" s="15">
        <f t="shared" si="4"/>
        <v>799.54220639640118</v>
      </c>
      <c r="G96" s="91">
        <v>0</v>
      </c>
      <c r="H96" s="91">
        <f t="shared" si="3"/>
        <v>0</v>
      </c>
      <c r="I96" s="42" t="s">
        <v>16</v>
      </c>
      <c r="J96" s="27"/>
    </row>
    <row r="97" spans="1:10" s="20" customFormat="1" x14ac:dyDescent="0.3">
      <c r="A97" s="22" t="s">
        <v>87</v>
      </c>
      <c r="B97" s="71" t="s">
        <v>133</v>
      </c>
      <c r="C97" s="23" t="s">
        <v>6</v>
      </c>
      <c r="D97" s="19">
        <v>4</v>
      </c>
      <c r="E97" s="74">
        <v>462.26329868879998</v>
      </c>
      <c r="F97" s="15">
        <f t="shared" si="4"/>
        <v>1849.0531947551999</v>
      </c>
      <c r="G97" s="91">
        <v>0</v>
      </c>
      <c r="H97" s="91">
        <f t="shared" si="3"/>
        <v>0</v>
      </c>
      <c r="I97" s="42" t="s">
        <v>15</v>
      </c>
      <c r="J97" s="27"/>
    </row>
    <row r="98" spans="1:10" s="20" customFormat="1" x14ac:dyDescent="0.3">
      <c r="A98" s="22" t="s">
        <v>88</v>
      </c>
      <c r="B98" s="41" t="s">
        <v>135</v>
      </c>
      <c r="C98" s="23" t="s">
        <v>6</v>
      </c>
      <c r="D98" s="19">
        <v>1</v>
      </c>
      <c r="E98" s="74">
        <v>379.11487543776008</v>
      </c>
      <c r="F98" s="15">
        <f t="shared" si="4"/>
        <v>379.11487543776008</v>
      </c>
      <c r="G98" s="91">
        <v>0</v>
      </c>
      <c r="H98" s="91">
        <f t="shared" si="3"/>
        <v>0</v>
      </c>
      <c r="I98" s="42" t="s">
        <v>15</v>
      </c>
      <c r="J98" s="27"/>
    </row>
    <row r="99" spans="1:10" s="20" customFormat="1" x14ac:dyDescent="0.3">
      <c r="A99" s="22" t="s">
        <v>89</v>
      </c>
      <c r="B99" s="71" t="s">
        <v>136</v>
      </c>
      <c r="C99" s="23" t="s">
        <v>6</v>
      </c>
      <c r="D99" s="19">
        <v>1</v>
      </c>
      <c r="E99" s="74">
        <v>319.75122574080001</v>
      </c>
      <c r="F99" s="15">
        <f t="shared" si="4"/>
        <v>319.75122574080001</v>
      </c>
      <c r="G99" s="91">
        <v>0</v>
      </c>
      <c r="H99" s="91">
        <f t="shared" si="3"/>
        <v>0</v>
      </c>
      <c r="I99" s="42" t="s">
        <v>15</v>
      </c>
      <c r="J99" s="27"/>
    </row>
    <row r="100" spans="1:10" s="20" customFormat="1" ht="15.6" x14ac:dyDescent="0.3">
      <c r="A100" s="22" t="s">
        <v>90</v>
      </c>
      <c r="B100" s="70" t="s">
        <v>23</v>
      </c>
      <c r="C100" s="23" t="s">
        <v>13</v>
      </c>
      <c r="D100" s="18">
        <v>0.82130625000000002</v>
      </c>
      <c r="E100" s="74">
        <v>284.36891797440001</v>
      </c>
      <c r="F100" s="15">
        <f t="shared" si="4"/>
        <v>233.55396963811208</v>
      </c>
      <c r="G100" s="91">
        <v>0</v>
      </c>
      <c r="H100" s="91">
        <f t="shared" si="3"/>
        <v>0</v>
      </c>
      <c r="I100" s="42" t="s">
        <v>15</v>
      </c>
      <c r="J100" s="27"/>
    </row>
    <row r="101" spans="1:10" s="20" customFormat="1" x14ac:dyDescent="0.3">
      <c r="A101" s="22" t="s">
        <v>91</v>
      </c>
      <c r="B101" s="44" t="s">
        <v>137</v>
      </c>
      <c r="C101" s="17" t="s">
        <v>6</v>
      </c>
      <c r="D101" s="19">
        <v>1</v>
      </c>
      <c r="E101" s="74"/>
      <c r="F101" s="15"/>
      <c r="G101" s="91">
        <v>0</v>
      </c>
      <c r="H101" s="91">
        <f t="shared" si="3"/>
        <v>0</v>
      </c>
      <c r="I101" s="42" t="s">
        <v>18</v>
      </c>
      <c r="J101" s="27"/>
    </row>
    <row r="102" spans="1:10" s="20" customFormat="1" x14ac:dyDescent="0.3">
      <c r="A102" s="63">
        <f>A96+1</f>
        <v>35</v>
      </c>
      <c r="B102" s="41" t="s">
        <v>142</v>
      </c>
      <c r="C102" s="23" t="s">
        <v>5</v>
      </c>
      <c r="D102" s="19">
        <v>180.6</v>
      </c>
      <c r="E102" s="74">
        <v>25.986339370656001</v>
      </c>
      <c r="F102" s="15">
        <f t="shared" si="4"/>
        <v>4693.1328903404738</v>
      </c>
      <c r="G102" s="91">
        <v>0</v>
      </c>
      <c r="H102" s="91">
        <f t="shared" si="3"/>
        <v>0</v>
      </c>
      <c r="I102" s="42" t="s">
        <v>16</v>
      </c>
      <c r="J102" s="27"/>
    </row>
    <row r="103" spans="1:10" s="20" customFormat="1" x14ac:dyDescent="0.3">
      <c r="A103" s="63">
        <f t="shared" ref="A103:A112" si="5">A102+1</f>
        <v>36</v>
      </c>
      <c r="B103" s="72" t="s">
        <v>143</v>
      </c>
      <c r="C103" s="67" t="s">
        <v>9</v>
      </c>
      <c r="D103" s="68">
        <v>18</v>
      </c>
      <c r="E103" s="74">
        <v>144.06655656523205</v>
      </c>
      <c r="F103" s="15">
        <f t="shared" si="4"/>
        <v>2593.1980181741769</v>
      </c>
      <c r="G103" s="91">
        <v>0</v>
      </c>
      <c r="H103" s="91">
        <f t="shared" si="3"/>
        <v>0</v>
      </c>
      <c r="I103" s="42" t="s">
        <v>16</v>
      </c>
      <c r="J103" s="27"/>
    </row>
    <row r="104" spans="1:10" s="20" customFormat="1" ht="15.6" x14ac:dyDescent="0.3">
      <c r="A104" s="69">
        <f t="shared" si="5"/>
        <v>37</v>
      </c>
      <c r="B104" s="44" t="s">
        <v>144</v>
      </c>
      <c r="C104" s="23" t="s">
        <v>13</v>
      </c>
      <c r="D104" s="61">
        <v>0.51056000000000001</v>
      </c>
      <c r="E104" s="74">
        <v>124.04240678973443</v>
      </c>
      <c r="F104" s="15">
        <f t="shared" si="4"/>
        <v>63.331091210566811</v>
      </c>
      <c r="G104" s="91">
        <v>0</v>
      </c>
      <c r="H104" s="91">
        <f t="shared" si="3"/>
        <v>0</v>
      </c>
      <c r="I104" s="42" t="s">
        <v>16</v>
      </c>
      <c r="J104" s="27"/>
    </row>
    <row r="105" spans="1:10" s="20" customFormat="1" ht="15.6" x14ac:dyDescent="0.3">
      <c r="A105" s="69">
        <f t="shared" si="5"/>
        <v>38</v>
      </c>
      <c r="B105" s="44" t="s">
        <v>145</v>
      </c>
      <c r="C105" s="23" t="s">
        <v>13</v>
      </c>
      <c r="D105" s="61">
        <v>1.20712</v>
      </c>
      <c r="E105" s="74">
        <v>124.0424067897344</v>
      </c>
      <c r="F105" s="15">
        <f t="shared" si="4"/>
        <v>149.73407008402418</v>
      </c>
      <c r="G105" s="91">
        <v>0</v>
      </c>
      <c r="H105" s="91">
        <f t="shared" si="3"/>
        <v>0</v>
      </c>
      <c r="I105" s="42" t="s">
        <v>16</v>
      </c>
      <c r="J105" s="27"/>
    </row>
    <row r="106" spans="1:10" s="20" customFormat="1" ht="15.6" x14ac:dyDescent="0.3">
      <c r="A106" s="69">
        <f t="shared" si="5"/>
        <v>39</v>
      </c>
      <c r="B106" s="44" t="s">
        <v>146</v>
      </c>
      <c r="C106" s="23" t="s">
        <v>13</v>
      </c>
      <c r="D106" s="61">
        <v>0.6345599999999999</v>
      </c>
      <c r="E106" s="74">
        <v>124.04240678973441</v>
      </c>
      <c r="F106" s="15">
        <f t="shared" si="4"/>
        <v>78.712349652493856</v>
      </c>
      <c r="G106" s="91">
        <v>0</v>
      </c>
      <c r="H106" s="91">
        <f t="shared" si="3"/>
        <v>0</v>
      </c>
      <c r="I106" s="42" t="s">
        <v>16</v>
      </c>
      <c r="J106" s="27"/>
    </row>
    <row r="107" spans="1:10" s="20" customFormat="1" ht="15.6" x14ac:dyDescent="0.3">
      <c r="A107" s="69">
        <f t="shared" si="5"/>
        <v>40</v>
      </c>
      <c r="B107" s="44" t="s">
        <v>147</v>
      </c>
      <c r="C107" s="23" t="s">
        <v>13</v>
      </c>
      <c r="D107" s="61">
        <v>1.4095599999999999</v>
      </c>
      <c r="E107" s="74">
        <v>124.0424067897344</v>
      </c>
      <c r="F107" s="15">
        <f t="shared" si="4"/>
        <v>174.84521491453802</v>
      </c>
      <c r="G107" s="91">
        <v>0</v>
      </c>
      <c r="H107" s="91">
        <f t="shared" si="3"/>
        <v>0</v>
      </c>
      <c r="I107" s="42" t="s">
        <v>16</v>
      </c>
      <c r="J107" s="27"/>
    </row>
    <row r="108" spans="1:10" s="20" customFormat="1" x14ac:dyDescent="0.3">
      <c r="A108" s="65">
        <f t="shared" si="5"/>
        <v>41</v>
      </c>
      <c r="B108" s="44" t="s">
        <v>148</v>
      </c>
      <c r="C108" s="17" t="s">
        <v>4</v>
      </c>
      <c r="D108" s="62">
        <v>9.028319999999999</v>
      </c>
      <c r="E108" s="79">
        <v>37.638678057164803</v>
      </c>
      <c r="F108" s="15">
        <f t="shared" si="4"/>
        <v>339.81402987706213</v>
      </c>
      <c r="G108" s="91">
        <v>0</v>
      </c>
      <c r="H108" s="91">
        <f t="shared" si="3"/>
        <v>0</v>
      </c>
      <c r="I108" s="42" t="s">
        <v>16</v>
      </c>
      <c r="J108" s="27"/>
    </row>
    <row r="109" spans="1:10" s="20" customFormat="1" x14ac:dyDescent="0.3">
      <c r="A109" s="65">
        <f t="shared" si="5"/>
        <v>42</v>
      </c>
      <c r="B109" s="46" t="s">
        <v>149</v>
      </c>
      <c r="C109" s="17" t="s">
        <v>4</v>
      </c>
      <c r="D109" s="60">
        <v>0.5</v>
      </c>
      <c r="E109" s="79">
        <v>32.283664539427839</v>
      </c>
      <c r="F109" s="15">
        <f t="shared" si="4"/>
        <v>16.14183226971392</v>
      </c>
      <c r="G109" s="91">
        <v>0</v>
      </c>
      <c r="H109" s="91">
        <f t="shared" si="3"/>
        <v>0</v>
      </c>
      <c r="I109" s="42" t="s">
        <v>16</v>
      </c>
      <c r="J109" s="27"/>
    </row>
    <row r="110" spans="1:10" s="20" customFormat="1" x14ac:dyDescent="0.3">
      <c r="A110" s="65">
        <f t="shared" si="5"/>
        <v>43</v>
      </c>
      <c r="B110" s="2" t="s">
        <v>92</v>
      </c>
      <c r="C110" s="17" t="s">
        <v>5</v>
      </c>
      <c r="D110" s="19">
        <v>180</v>
      </c>
      <c r="E110" s="74">
        <v>5.0089368821183999</v>
      </c>
      <c r="F110" s="15">
        <f t="shared" si="4"/>
        <v>901.60863878131204</v>
      </c>
      <c r="G110" s="91">
        <v>0</v>
      </c>
      <c r="H110" s="91">
        <f t="shared" si="3"/>
        <v>0</v>
      </c>
      <c r="I110" s="42" t="s">
        <v>16</v>
      </c>
      <c r="J110" s="27"/>
    </row>
    <row r="111" spans="1:10" s="20" customFormat="1" x14ac:dyDescent="0.3">
      <c r="A111" s="65">
        <f t="shared" si="5"/>
        <v>44</v>
      </c>
      <c r="B111" s="2" t="s">
        <v>93</v>
      </c>
      <c r="C111" s="17" t="s">
        <v>5</v>
      </c>
      <c r="D111" s="19">
        <v>100</v>
      </c>
      <c r="E111" s="74">
        <v>4.7042997851942401</v>
      </c>
      <c r="F111" s="15">
        <f t="shared" si="4"/>
        <v>470.42997851942403</v>
      </c>
      <c r="G111" s="91">
        <v>0</v>
      </c>
      <c r="H111" s="91">
        <f t="shared" si="3"/>
        <v>0</v>
      </c>
      <c r="I111" s="42" t="s">
        <v>16</v>
      </c>
      <c r="J111" s="27"/>
    </row>
    <row r="112" spans="1:10" s="20" customFormat="1" ht="15.6" thickBot="1" x14ac:dyDescent="0.35">
      <c r="A112" s="65">
        <f t="shared" si="5"/>
        <v>45</v>
      </c>
      <c r="B112" s="44" t="s">
        <v>94</v>
      </c>
      <c r="C112" s="17" t="s">
        <v>4</v>
      </c>
      <c r="D112" s="62">
        <v>11.09</v>
      </c>
      <c r="E112" s="74">
        <v>37.638678057164803</v>
      </c>
      <c r="F112" s="15">
        <f t="shared" si="4"/>
        <v>417.41293965395766</v>
      </c>
      <c r="G112" s="91">
        <v>0</v>
      </c>
      <c r="H112" s="91">
        <f t="shared" si="3"/>
        <v>0</v>
      </c>
      <c r="I112" s="42" t="s">
        <v>16</v>
      </c>
      <c r="J112" s="27"/>
    </row>
    <row r="113" spans="1:8" ht="15.6" thickBot="1" x14ac:dyDescent="0.35">
      <c r="A113" s="30"/>
      <c r="B113" s="47" t="s">
        <v>7</v>
      </c>
      <c r="C113" s="31"/>
      <c r="D113" s="56"/>
      <c r="E113" s="56"/>
      <c r="F113" s="32">
        <f>SUM(F7:F112)</f>
        <v>186444.26797993763</v>
      </c>
      <c r="G113" s="56"/>
      <c r="H113" s="32">
        <f>SUM(H7:H112)</f>
        <v>0</v>
      </c>
    </row>
    <row r="114" spans="1:8" ht="15.6" thickBot="1" x14ac:dyDescent="0.35">
      <c r="A114" s="35"/>
      <c r="B114" s="49" t="s">
        <v>10</v>
      </c>
      <c r="C114" s="39">
        <v>0.03</v>
      </c>
      <c r="D114" s="58"/>
      <c r="E114" s="58"/>
      <c r="F114" s="59">
        <f>C114*F113</f>
        <v>5593.3280393981286</v>
      </c>
      <c r="G114" s="58"/>
      <c r="H114" s="59">
        <f>C114*H113</f>
        <v>0</v>
      </c>
    </row>
    <row r="115" spans="1:8" ht="15.6" thickBot="1" x14ac:dyDescent="0.35">
      <c r="A115" s="33"/>
      <c r="B115" s="48" t="s">
        <v>8</v>
      </c>
      <c r="C115" s="34"/>
      <c r="D115" s="58"/>
      <c r="E115" s="58"/>
      <c r="F115" s="58">
        <f>F114+F113</f>
        <v>192037.59601933576</v>
      </c>
      <c r="G115" s="58"/>
      <c r="H115" s="58">
        <f>H114+H113</f>
        <v>0</v>
      </c>
    </row>
    <row r="116" spans="1:8" ht="15.6" thickBot="1" x14ac:dyDescent="0.35">
      <c r="A116" s="35"/>
      <c r="B116" s="49" t="s">
        <v>17</v>
      </c>
      <c r="C116" s="39">
        <v>0.18</v>
      </c>
      <c r="D116" s="58"/>
      <c r="E116" s="58"/>
      <c r="F116" s="59">
        <f>C116*F115</f>
        <v>34566.767283480433</v>
      </c>
      <c r="G116" s="58"/>
      <c r="H116" s="59">
        <f>C116*H115</f>
        <v>0</v>
      </c>
    </row>
    <row r="117" spans="1:8" ht="15.6" thickBot="1" x14ac:dyDescent="0.35">
      <c r="A117" s="33"/>
      <c r="B117" s="50" t="s">
        <v>8</v>
      </c>
      <c r="C117" s="36"/>
      <c r="D117" s="57"/>
      <c r="E117" s="57"/>
      <c r="F117" s="58">
        <f>F116+F115</f>
        <v>226604.3633028162</v>
      </c>
      <c r="G117" s="57"/>
      <c r="H117" s="58">
        <f>H116+H115</f>
        <v>0</v>
      </c>
    </row>
    <row r="118" spans="1:8" x14ac:dyDescent="0.3">
      <c r="A118" s="4"/>
      <c r="B118" s="4" t="s">
        <v>150</v>
      </c>
      <c r="F118" s="73"/>
      <c r="G118" s="73"/>
      <c r="H118" s="73"/>
    </row>
    <row r="119" spans="1:8" x14ac:dyDescent="0.3">
      <c r="A119" s="4"/>
      <c r="B119" s="4" t="s">
        <v>150</v>
      </c>
    </row>
    <row r="120" spans="1:8" x14ac:dyDescent="0.3">
      <c r="A120" s="4"/>
      <c r="B120" s="4" t="s">
        <v>150</v>
      </c>
    </row>
    <row r="121" spans="1:8" x14ac:dyDescent="0.3">
      <c r="A121" s="4"/>
      <c r="B121" s="4" t="s">
        <v>150</v>
      </c>
    </row>
    <row r="122" spans="1:8" x14ac:dyDescent="0.3">
      <c r="A122" s="4"/>
      <c r="B122" s="4" t="s">
        <v>150</v>
      </c>
    </row>
    <row r="123" spans="1:8" x14ac:dyDescent="0.3">
      <c r="A123" s="4"/>
      <c r="B123" s="4" t="s">
        <v>150</v>
      </c>
    </row>
    <row r="124" spans="1:8" ht="15" customHeight="1" x14ac:dyDescent="0.3">
      <c r="B124" s="4" t="s">
        <v>150</v>
      </c>
      <c r="F124" s="73"/>
      <c r="G124" s="73"/>
      <c r="H124" s="73"/>
    </row>
    <row r="125" spans="1:8" ht="5.25" customHeight="1" x14ac:dyDescent="0.3"/>
  </sheetData>
  <autoFilter ref="A6:I124" xr:uid="{00000000-0009-0000-0000-000001000000}"/>
  <mergeCells count="9">
    <mergeCell ref="F4:F5"/>
    <mergeCell ref="G3:H3"/>
    <mergeCell ref="G4:G5"/>
    <mergeCell ref="H4:H5"/>
    <mergeCell ref="A4:A5"/>
    <mergeCell ref="B4:B5"/>
    <mergeCell ref="C4:C5"/>
    <mergeCell ref="D4:D5"/>
    <mergeCell ref="E4:E5"/>
  </mergeCells>
  <conditionalFormatting sqref="B9">
    <cfRule type="cellIs" dxfId="4" priority="5" stopIfTrue="1" operator="equal">
      <formula>0</formula>
    </cfRule>
  </conditionalFormatting>
  <conditionalFormatting sqref="B12:B13">
    <cfRule type="cellIs" dxfId="3" priority="1" stopIfTrue="1" operator="equal">
      <formula>0</formula>
    </cfRule>
  </conditionalFormatting>
  <conditionalFormatting sqref="B18">
    <cfRule type="cellIs" dxfId="2" priority="4" stopIfTrue="1" operator="equal">
      <formula>0</formula>
    </cfRule>
  </conditionalFormatting>
  <conditionalFormatting sqref="B14:D15">
    <cfRule type="cellIs" dxfId="1" priority="3" stopIfTrue="1" operator="equal">
      <formula>0</formula>
    </cfRule>
  </conditionalFormatting>
  <conditionalFormatting sqref="D14:D15">
    <cfRule type="cellIs" dxfId="0" priority="2" stopIfTrue="1" operator="equal">
      <formula>8223.307275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2026-07-03T06:27:08Z</dcterms:modified>
</cp:coreProperties>
</file>