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3EC9776-E9DE-412F-A8BC-ECAD646A5CF1}" xr6:coauthVersionLast="47" xr6:coauthVersionMax="47" xr10:uidLastSave="{00000000-0000-0000-0000-000000000000}"/>
  <bookViews>
    <workbookView xWindow="-108" yWindow="-108" windowWidth="23256" windowHeight="12456" tabRatio="722" xr2:uid="{00000000-000D-0000-FFFF-FFFF00000000}"/>
  </bookViews>
  <sheets>
    <sheet name="N1_1 კრებსითი სატენდერო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localSheetId="0" hidden="1">'N1_1 კრებსითი სატენდერო'!$A$6:$I$589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_xlnm.Print_Area" localSheetId="0">'N1_1 კრებსითი სატენდერო'!$A$1:$F$590</definedName>
    <definedName name="_xlnm.Print_Titles" localSheetId="0">'N1_1 კრებსითი სატენდერო'!$6:$6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4" l="1"/>
  <c r="H576" i="14" s="1"/>
  <c r="H577" i="14" s="1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9" i="14"/>
  <c r="F576" i="14"/>
  <c r="F585" i="14"/>
  <c r="F584" i="14"/>
  <c r="H578" i="14" l="1"/>
  <c r="F577" i="14"/>
  <c r="F578" i="14" s="1"/>
  <c r="F579" i="14" s="1"/>
  <c r="F580" i="14" s="1"/>
  <c r="F587" i="14" s="1"/>
  <c r="H579" i="14" l="1"/>
  <c r="H580" i="14" s="1"/>
</calcChain>
</file>

<file path=xl/sharedStrings.xml><?xml version="1.0" encoding="utf-8"?>
<sst xmlns="http://schemas.openxmlformats.org/spreadsheetml/2006/main" count="1992" uniqueCount="663">
  <si>
    <t>N</t>
  </si>
  <si>
    <t xml:space="preserve">სამუშაოს დასახელება </t>
  </si>
  <si>
    <t>განზ. ერთ.</t>
  </si>
  <si>
    <t>ერთ.ფასი</t>
  </si>
  <si>
    <t>ტ</t>
  </si>
  <si>
    <t>მ</t>
  </si>
  <si>
    <t>ც</t>
  </si>
  <si>
    <t>სულ პირდაპირი ხარჯები</t>
  </si>
  <si>
    <t>სულ</t>
  </si>
  <si>
    <t>ადგ.</t>
  </si>
  <si>
    <t>18-1</t>
  </si>
  <si>
    <t>გაუთვალისწინებელი ხარჯები</t>
  </si>
  <si>
    <t>რაოდენობა</t>
  </si>
  <si>
    <t xml:space="preserve">  სულ                                 (ლარი)</t>
  </si>
  <si>
    <t>კონტრაქტორი</t>
  </si>
  <si>
    <t>კონტრაქტორის მასალა</t>
  </si>
  <si>
    <t>კონტრაქტორის მომსახურება</t>
  </si>
  <si>
    <t>დ.ღ.გ.</t>
  </si>
  <si>
    <t>gwp</t>
  </si>
  <si>
    <t>IV კატ. გრუნტის დამუშავება (თხრილში) ხელით, გვერდზე დაყრით</t>
  </si>
  <si>
    <t>IV კატ. გვერდზე დაყრილი ხელით დამუშავებული გრუნტის დატვირთვა ხელით ავ/თვითმცლელებზე</t>
  </si>
  <si>
    <t>12-1</t>
  </si>
  <si>
    <t>13-1</t>
  </si>
  <si>
    <t>14-1</t>
  </si>
  <si>
    <t>16-1</t>
  </si>
  <si>
    <t>შედგენილია საბაზისო ნორმებით, მიმდინარე ფასებში 2025 წლის IV კვარტლის დონეზე</t>
  </si>
  <si>
    <t>სამშენებლო სამუშაოები</t>
  </si>
  <si>
    <t>ღობე</t>
  </si>
  <si>
    <t>8</t>
  </si>
  <si>
    <t>ტიბაანის ქუჩაზე, მოქ. ე. თედიაშვილის
 და მიმდებარე დასახელების წყალმომარაგებისათვის წნევის
 გამაძლიერებელი სატუმბო სადგურის მოწყობა (ს/კ 01.12.04.003.122)</t>
  </si>
  <si>
    <t>კონსტრუქცია</t>
  </si>
  <si>
    <t>V კატ. გრუნტის დამუშავება ხელით, გვერდზე დაყრით</t>
  </si>
  <si>
    <t>ავტოთვითმცლელით გატანა 20კმ</t>
  </si>
  <si>
    <t>6</t>
  </si>
  <si>
    <t>7</t>
  </si>
  <si>
    <t>დამცავი სადრენაჟე მებრანის მოწყობა</t>
  </si>
  <si>
    <t>ბეტონის მომზადება ბეტონი B-7,5</t>
  </si>
  <si>
    <t>მონოლითური საძირკვლის მოწყობა ბეტონი B25 W8</t>
  </si>
  <si>
    <t>წყალშეუღწევადი ლენტი</t>
  </si>
  <si>
    <t>მონოლითური კედლების მოწყობა ბეტონი B25 W8</t>
  </si>
  <si>
    <t>მონოლითური სვეტების მოწყობა ბეტონი B25 W8 (სვეტი-1; 7-ცალი)</t>
  </si>
  <si>
    <t>მონოლითური სვეტების მოწყობა ბეტონი B25 W8 (სვეტი-2; 1-ცალი)</t>
  </si>
  <si>
    <t>მონოლითური სვეტების მოწყობა ბეტონი B25 W8 (სვეტი-3; 8-ცალი)</t>
  </si>
  <si>
    <t>მონოლითური კოჭების მოწყობა ბეტონი B25 W8 (კმ-1; 2-ცალი)</t>
  </si>
  <si>
    <t>მონოლითური კოჭების მოწყობა ბეტონი B25 W8 (კმ-2; 6-ცალი)</t>
  </si>
  <si>
    <t>მონოლითური კოჭების მოწყობა ბეტონი B25 W8 (კმ-4; 2-ცალი)</t>
  </si>
  <si>
    <t>მონოლითური კოჭების მოწყობა ბეტონი B25 W8 (კმ-5; 2-ცალი)</t>
  </si>
  <si>
    <t>26</t>
  </si>
  <si>
    <t>სატუმბოს დარბაზში ჩასასვლელი ფოლადის კიბის მონტაჟი (იხ.პროექტი)</t>
  </si>
  <si>
    <t>შველერი #16</t>
  </si>
  <si>
    <t>მილკვადრატი</t>
  </si>
  <si>
    <t>საფეხურები მოთუთიებული ფოლადის ცხაურის (250*800)</t>
  </si>
  <si>
    <t>27</t>
  </si>
  <si>
    <t>კიბის დაზუმფარება, დაგრუნტვა და ლითონის ზეთოვანი საღებავით შეღებვა ორჯერ.</t>
  </si>
  <si>
    <t>მ2</t>
  </si>
  <si>
    <t>ჩასატანებელი დეტალების ჩაყენება (8-ცალი) ჩდ-1</t>
  </si>
  <si>
    <t>ფოლადის ფურცელი 12*300*300</t>
  </si>
  <si>
    <t>ჩასატანებელი დეტალების ჩაყენება (6-ცალი) ჩდ-2</t>
  </si>
  <si>
    <t>ფოლადის ფურცელი 16*240*240</t>
  </si>
  <si>
    <t>30</t>
  </si>
  <si>
    <t>ტელფერის დასაკიდი ლითონკონსტრუქციის მოწყობა (ი.ხ. პროექტი)</t>
  </si>
  <si>
    <t>შველერი #20</t>
  </si>
  <si>
    <t>ფოლადის ფურცელი 10*240*240</t>
  </si>
  <si>
    <t>31</t>
  </si>
  <si>
    <t>ლითონის კონსტრუქციის დაგრუნტვა და შეღებვა ანტიკოროზიული საღებაით ორჯერ</t>
  </si>
  <si>
    <t>32</t>
  </si>
  <si>
    <t>ფოლადის კიბის მონტაჟი (იხ.პროექტი)</t>
  </si>
  <si>
    <t>ფოლადის ფურცელი 8*200*120</t>
  </si>
  <si>
    <t>ფოლადის ზოლოვანა 3*50</t>
  </si>
  <si>
    <t>ანკერი გამჭედი მ16</t>
  </si>
  <si>
    <t>33</t>
  </si>
  <si>
    <t>ბეტონის ბლოკი 190x190x390მმ მოწყობა პარაპეტის ჩათვლით</t>
  </si>
  <si>
    <t>სარინელის მოწყობა</t>
  </si>
  <si>
    <t>35</t>
  </si>
  <si>
    <t>ღორღის ფენის მოწყობა 10-სმ 0-40მმ ფრაქცია.</t>
  </si>
  <si>
    <t>36</t>
  </si>
  <si>
    <t>ყინვაგამძლე ბეტონის (b25) ფენის (h10სმ) მოწყობა</t>
  </si>
  <si>
    <t>სატუმბოს ტერიტორიაზე მოშანდაკება 0-40 ფრაქციული ღორღით სისქით 20მმ</t>
  </si>
  <si>
    <t>ექსტერიერის კეთილმოწყობის სამუშაოები</t>
  </si>
  <si>
    <t>მინერალური ბამბა MW დათბუნება (95 კვ.მ)</t>
  </si>
  <si>
    <t>სამალიარო ბადის გაკვრა ფასადზე</t>
  </si>
  <si>
    <t>კედლების დაშპაკვლა წებო-ცემენტით</t>
  </si>
  <si>
    <t>კვ.მ.</t>
  </si>
  <si>
    <t>კედლების დაგრუნტვა „პრაიმერით“</t>
  </si>
  <si>
    <t>კვ.მ</t>
  </si>
  <si>
    <t>პარაპეტის კედლების დაგრუნტვა „პრაიმერით“</t>
  </si>
  <si>
    <t>ინტერიერის კეთილმოწყობის სამუშაოები</t>
  </si>
  <si>
    <t>ბლოკისა და ბეტონის კედლების დაგრუნტვა „პრაიმერით“</t>
  </si>
  <si>
    <t>55</t>
  </si>
  <si>
    <t>ჭერის დაგრუნტვა „ანტკოროზიული გრუნტით“</t>
  </si>
  <si>
    <t>57</t>
  </si>
  <si>
    <t>58</t>
  </si>
  <si>
    <t>კერამოგრანიტის ფილების 330*330*20მმ მოწყობა</t>
  </si>
  <si>
    <t>კერამიკული პლინტუსი, ჰ=10სმ მოწყობა</t>
  </si>
  <si>
    <t>სახურავის მოწყობა</t>
  </si>
  <si>
    <t>გამყოფი ფენა „ცელოფანი“ არმირებული ცელოფანის მოწყობა</t>
  </si>
  <si>
    <t>წებო-ცემენტის ფენის მოწყობა</t>
  </si>
  <si>
    <t>იზოლაცია XPS-ით სისქით 50მმ</t>
  </si>
  <si>
    <t>სახურავის პარაპეტზე დაფერილი თუნუქის ფურცლის თავსახურის მოწყობა (δ=0.5მმ)</t>
  </si>
  <si>
    <t>სახურავის საცრემლური ფართუკის მოწყობა (δ=0.5მმ) სისქის დაფერილი თუნუქის ფურცლით ლ=7,2მ</t>
  </si>
  <si>
    <t>მილკვადრატი 80*40*3მმ</t>
  </si>
  <si>
    <t>ტნ</t>
  </si>
  <si>
    <t>ანკერული ჭანჭიკი ქანჩით 8*85</t>
  </si>
  <si>
    <t>თვითმხრახნი ფოლადისთვის ფ-6 ლ=10მმ</t>
  </si>
  <si>
    <t>71</t>
  </si>
  <si>
    <t>კედელზე წყალგამყვანი მილების მოწყობა 0,5მმ სისქის დაფერილი ფოლადის ფურცელით ანკერებზე</t>
  </si>
  <si>
    <t>ძაბრი</t>
  </si>
  <si>
    <t>მუხლი.</t>
  </si>
  <si>
    <t>ფოლადის ანკერი 80მმ</t>
  </si>
  <si>
    <t>72</t>
  </si>
  <si>
    <t>სახურავზე წყალგამყვანი ღარის მოწყობა 0,5მმ სისქის დაფერილი ფოლადის ფურცლით ანკერებზე</t>
  </si>
  <si>
    <t>ლითონის კარის მოწყობა</t>
  </si>
  <si>
    <t>73</t>
  </si>
  <si>
    <t>74</t>
  </si>
  <si>
    <t>ლითონის დამცავი ცხაური (გისოსი)</t>
  </si>
  <si>
    <t>75</t>
  </si>
  <si>
    <t>76</t>
  </si>
  <si>
    <t>77</t>
  </si>
  <si>
    <t>მეტალოპლასტმასი ფანჯრები</t>
  </si>
  <si>
    <t>78</t>
  </si>
  <si>
    <t>მეტალო-პლასტმასის ფანჯრების მონტაჟი გაღებისა და გადმოკიდების მექანიზმით 150*120 1ცალი</t>
  </si>
  <si>
    <t>ფანჯრისთვის საცრემლური ფართუკის მოწყობა (δ=0.5მმ) სისქის დაფერილი თუნუქის ფურცლით 150*8სმ</t>
  </si>
  <si>
    <t>ლითონის მოაჯირი</t>
  </si>
  <si>
    <t>80</t>
  </si>
  <si>
    <t>კვადრატული მილი 50*30*3 ლ=18მ</t>
  </si>
  <si>
    <t>კვადრატული მილი 30*30*3 ლ=36მ</t>
  </si>
  <si>
    <t>კვადრატული მილი 40*40*3 ლ=22მ</t>
  </si>
  <si>
    <t>ფოლადის ზოლოვანა 70*6მმ 40*40*3 ლ=9,12მ</t>
  </si>
  <si>
    <t>ხრახნი ფ-8 ლ=100მმ</t>
  </si>
  <si>
    <t>81</t>
  </si>
  <si>
    <t>დასამაგრებელი დეტალები</t>
  </si>
  <si>
    <t>ანკერული ჭანჭიკი ქანჩით 16*150მმ</t>
  </si>
  <si>
    <t>ხრახნი ფ-10 ლ=300მმ</t>
  </si>
  <si>
    <t>ჭანჭიკი ფ-10</t>
  </si>
  <si>
    <t>კართან მოსაწყობი წინამოს სამონტაჟო სამუშაოები</t>
  </si>
  <si>
    <t>ჰიდროსაიზოლაციო ფენის მოწყობა ორი ფენა საიზოლაციო მასალით ლინოკრომით</t>
  </si>
  <si>
    <t>საცრემლური ფართუკის მოწყობა (δ=0.5მმ) სისქის დაფერილი თუნუქის ფურცლით 150*8სმ</t>
  </si>
  <si>
    <t>ბეტონის კონსტრუქციის დაგრუნტვა „პრაიმერით“</t>
  </si>
  <si>
    <t>1</t>
  </si>
  <si>
    <t>კომპ.</t>
  </si>
  <si>
    <t>1-1</t>
  </si>
  <si>
    <t>ცალი</t>
  </si>
  <si>
    <t>2</t>
  </si>
  <si>
    <t>ტუმბო-აგრეგატის გაშვება გამართვა რევიზია</t>
  </si>
  <si>
    <t>3</t>
  </si>
  <si>
    <t>ელექტროენერგიის ხარჯი აგრეგატის გამოცდისათვის</t>
  </si>
  <si>
    <t>კვტ.სთ.</t>
  </si>
  <si>
    <t>4</t>
  </si>
  <si>
    <t>4-1</t>
  </si>
  <si>
    <t>გამაფართოებელი ავზი 100 ლიტრიანი</t>
  </si>
  <si>
    <t>5</t>
  </si>
  <si>
    <t>5-1</t>
  </si>
  <si>
    <t>6-1,</t>
  </si>
  <si>
    <t>შემწოვი მილდენის და მოწყობილობების მოწყობა</t>
  </si>
  <si>
    <t>გრძ. მ</t>
  </si>
  <si>
    <t>7-1</t>
  </si>
  <si>
    <t>9</t>
  </si>
  <si>
    <t>10</t>
  </si>
  <si>
    <t>ფოლადის გადამყვანი (კონცენტრიული) d=200X150მმ PN16</t>
  </si>
  <si>
    <t>10-1</t>
  </si>
  <si>
    <t>11</t>
  </si>
  <si>
    <t>11-1</t>
  </si>
  <si>
    <t>12</t>
  </si>
  <si>
    <t>13</t>
  </si>
  <si>
    <t>ფილტრის შეძენა და მოწყობა დ-150 მმ</t>
  </si>
  <si>
    <t>14</t>
  </si>
  <si>
    <t>15</t>
  </si>
  <si>
    <t>ფოლადის გადამყვანი (ექსცენტრიული) d=X150/100მმ PN16</t>
  </si>
  <si>
    <t>15-1</t>
  </si>
  <si>
    <t>16</t>
  </si>
  <si>
    <t>17</t>
  </si>
  <si>
    <t>17-1</t>
  </si>
  <si>
    <t>18</t>
  </si>
  <si>
    <t>19</t>
  </si>
  <si>
    <t>19-1</t>
  </si>
  <si>
    <t>20</t>
  </si>
  <si>
    <t>ფოლადის საყრდენი მილი d 159/5 მმ L=0.35 მ, ფოლადის ფურცლით (1-ცალი)</t>
  </si>
  <si>
    <t>21</t>
  </si>
  <si>
    <t>ჩობალის d=273 მმ შეძენა-მოწყობა (4ცალი)</t>
  </si>
  <si>
    <t>21-1</t>
  </si>
  <si>
    <t>ჩობალი d=273 მმ</t>
  </si>
  <si>
    <t>22</t>
  </si>
  <si>
    <t>მილსა და ჩობალს შორის მოდულური საგმანის რგოლის
შეძენა-მოწყობა "DDL Lu-GT300" Standard vs (19 ელემენტისაგან შემდგარი რგოლი) ან ანალოგი</t>
  </si>
  <si>
    <t>22-1</t>
  </si>
  <si>
    <t>23</t>
  </si>
  <si>
    <t>24</t>
  </si>
  <si>
    <t>ფოლადის მილის შეღებვა ანტიკოროზიული გრუნტით 2 ფენად</t>
  </si>
  <si>
    <t>25</t>
  </si>
  <si>
    <t>ფოლადის მილის შეღებვა ზეთოვანი საღებავით 2 ფენად</t>
  </si>
  <si>
    <t>26-1</t>
  </si>
  <si>
    <t>27-1</t>
  </si>
  <si>
    <t>28</t>
  </si>
  <si>
    <t>28-1</t>
  </si>
  <si>
    <t>29</t>
  </si>
  <si>
    <t>29-1</t>
  </si>
  <si>
    <t>30-1</t>
  </si>
  <si>
    <t>ფოლადის მუხლის d=150 მმ α=90˚ შეძენა და მოწყობა</t>
  </si>
  <si>
    <t>31-1</t>
  </si>
  <si>
    <t>32-1</t>
  </si>
  <si>
    <t>33-1</t>
  </si>
  <si>
    <t>34</t>
  </si>
  <si>
    <t>34-1</t>
  </si>
  <si>
    <t>35-1</t>
  </si>
  <si>
    <t>37</t>
  </si>
  <si>
    <t>38</t>
  </si>
  <si>
    <t>ფოლადის საყრდენი მილი d =80 (89*45) მმ L=0.35 მ, ფოლადის ფურცლით (2-ცალი)</t>
  </si>
  <si>
    <t>39</t>
  </si>
  <si>
    <t>ფოლადის მილის d=150მმ კედელზე სამაგრი ხამუთი</t>
  </si>
  <si>
    <t>40</t>
  </si>
  <si>
    <t>ჩობალის d=273 მმ შეძენა-მოწყობა (2ცალი)</t>
  </si>
  <si>
    <t>40-1</t>
  </si>
  <si>
    <t>41</t>
  </si>
  <si>
    <t>ფოლადის დ=150მმ მილის გატარება დ=273/6 მმ ჩობალში, მილსა და ჩობალს შორის მოდულური საგმანი რგოლის შეძენა-მოწყობა "DDL Lu-GT 575" standart vz (8 ელემენტისგან შემდგარი რგოლი) ან ანალოგი</t>
  </si>
  <si>
    <t>41-1</t>
  </si>
  <si>
    <t>42</t>
  </si>
  <si>
    <t>43</t>
  </si>
  <si>
    <t>44</t>
  </si>
  <si>
    <t>45</t>
  </si>
  <si>
    <t>პარანიტის სადები, სისქით 2 მმ მოწყობა სატუმბო სადგურის სადგამის ქვეშ</t>
  </si>
  <si>
    <t>47</t>
  </si>
  <si>
    <t>ფოლადის მილყელი d=25(33.5X3.2)მმ
L=0.1მ</t>
  </si>
  <si>
    <t>47-1</t>
  </si>
  <si>
    <t>48</t>
  </si>
  <si>
    <t>48-1</t>
  </si>
  <si>
    <t>49</t>
  </si>
  <si>
    <t>თითბერის ვენტილი, შიგა ხრახნით
d=25მმ(1") შეძენა-მოწყობა</t>
  </si>
  <si>
    <t>49-1</t>
  </si>
  <si>
    <t>50</t>
  </si>
  <si>
    <t>50-1</t>
  </si>
  <si>
    <t>51</t>
  </si>
  <si>
    <t>გადამყვანი ფოლ./პოლიპრ. d=25X32მმ (1" გარე ხრახნით) შეძენა-მოწყობა</t>
  </si>
  <si>
    <t>51-1</t>
  </si>
  <si>
    <t>გადამყვანი ფოლ./პოლიპრ. d=25X32მმ (1" გარე ხრახნით)</t>
  </si>
  <si>
    <t>52</t>
  </si>
  <si>
    <t>პოლიპროპილენის მუხლი d=32მმ ∠90° PP-R PN-16 შეძენა-მოწყობა</t>
  </si>
  <si>
    <t>52-1</t>
  </si>
  <si>
    <t>პოლიპროპილენის მუხლი d=32მმ ∠90° PP-R PN-16</t>
  </si>
  <si>
    <t>53</t>
  </si>
  <si>
    <t>53-1</t>
  </si>
  <si>
    <t>პოლიპროპილენის მილი PN16 d=32 მმ, ლ=0,5მ</t>
  </si>
  <si>
    <t>54</t>
  </si>
  <si>
    <t>54-1</t>
  </si>
  <si>
    <t>შენობაში დაღვრილი წყლების გამყვანი მცირე წარმადობის
ტუმბო-აგრეგატის მოსაწყობი დამხმარე მასალები</t>
  </si>
  <si>
    <t>55-1</t>
  </si>
  <si>
    <t>56</t>
  </si>
  <si>
    <t>თითბერის უკუსარქველი d=40მმ, შიგა ხრახნით 11/4" შეძენა-მოწყობა</t>
  </si>
  <si>
    <t>56-1</t>
  </si>
  <si>
    <t>57-1</t>
  </si>
  <si>
    <t>58-1</t>
  </si>
  <si>
    <t>59</t>
  </si>
  <si>
    <t>59-1</t>
  </si>
  <si>
    <t>60</t>
  </si>
  <si>
    <t>60-1</t>
  </si>
  <si>
    <t>61</t>
  </si>
  <si>
    <t>61-1</t>
  </si>
  <si>
    <t>პროლიპროპილენის მილის d=40მმ სამაგრი ხამუთი</t>
  </si>
  <si>
    <t>63</t>
  </si>
  <si>
    <t>ჩობალის d=114 მმ შეძენა-მოწყობა (2ცალი)</t>
  </si>
  <si>
    <t>63-1</t>
  </si>
  <si>
    <t>ჩობალი d=114 მმ</t>
  </si>
  <si>
    <t>64</t>
  </si>
  <si>
    <t>კგ</t>
  </si>
  <si>
    <t>ელექტროტექნიკური ნაწილი</t>
  </si>
  <si>
    <t>MDB</t>
  </si>
  <si>
    <t>ლითონის გამანაწილებელი კარადა 24 მოდულიანი IP41 დაცვით</t>
  </si>
  <si>
    <t>პლასტმასის გამანაწილებელი კარადა, 6 მოდულიანი, კედელზე მისადგმელი IP41 დაცვით</t>
  </si>
  <si>
    <t>სპილენძისძარღვიანი კაბელი 3x4 N2XH (ან NYM-J)</t>
  </si>
  <si>
    <t>ქუჩის ლედ სანათი100 W 6500</t>
  </si>
  <si>
    <t>ორკლავიშა ჩამრთველი გარე მიდგმის ტენშეუღწევადი, დაცვის კლასი IP56</t>
  </si>
  <si>
    <t>პლასტმასის საკაბელო არხი 60*40მმ</t>
  </si>
  <si>
    <t>პლასტმასის საკაბელო არხი 40*40მმ</t>
  </si>
  <si>
    <t>ზოლოვანი ფოლადის შეძენა და მონტაჟი დამიწებისათვის (4X40)მმ</t>
  </si>
  <si>
    <t>ზოლოვანი ფოლადის შეძენა და მონტაჟი დამიწებისათვის (4X25)მმ</t>
  </si>
  <si>
    <t>ქანჩი</t>
  </si>
  <si>
    <t>ჭანჭიკი</t>
  </si>
  <si>
    <t>საყელური</t>
  </si>
  <si>
    <t>ლითონის ყუთი საკეტით (300*300*200)მმ გარე განათების მართვის ყუთი</t>
  </si>
  <si>
    <t>გოფრირებული პლასტმასის მილი დიამ. 32 მმ</t>
  </si>
  <si>
    <t>გოფრირებული პლასტმასის მილი დიამ. 63 მმ</t>
  </si>
  <si>
    <t>ავტომატური ამომრთველების შემოწმების ოქმი;</t>
  </si>
  <si>
    <t>მ3</t>
  </si>
  <si>
    <t>ანტიკოროზიული საღებავით ლითონის მილების შეღებვა</t>
  </si>
  <si>
    <t>გრუნტის ავტოთვითმცლელით გატანა 20 კმ</t>
  </si>
  <si>
    <t>მიწის უკუ ჩაყრა და დატკეპვნა</t>
  </si>
  <si>
    <t>ღორღის 20-40მმ ბალიშის მოწყობა</t>
  </si>
  <si>
    <t>ჩასატანებელი დეტალების ჩაყენება (27-ცალი)</t>
  </si>
  <si>
    <t>ფოლადის ფურცელი 6*200*200</t>
  </si>
  <si>
    <t>პანელური ღობის მოწყობა იხ.პროექტი</t>
  </si>
  <si>
    <t>გრძ.მ</t>
  </si>
  <si>
    <t>მილკვადრატი 50*50*3 პანელური ღობის დასამაგრებლად</t>
  </si>
  <si>
    <t>პლასტმასის ხუფი</t>
  </si>
  <si>
    <t>პლასტმასის კლიფსი</t>
  </si>
  <si>
    <t>ღობეზე ეკლიანი მავთულის მოწყობა (ეკლიანი მავთული დ=2.7მმ)</t>
  </si>
  <si>
    <t>ეკლიანი მავთული დ=2.7მმ</t>
  </si>
  <si>
    <t>ეკლიანი მავთული დ=2.7მმ (მისამაგრებლად)</t>
  </si>
  <si>
    <t>ჭიშკრების მოწყობა (პროექტის შესაბამისად)</t>
  </si>
  <si>
    <t>ფოლადის მილკვადრატი 80*80*5, ლ=2,5, 1-ცალი</t>
  </si>
  <si>
    <t>ნატოს ტიპის ლითონის პანელი 1900*1900, 2ც</t>
  </si>
  <si>
    <t>ფოლადის მილკვადრატი 40*40*4</t>
  </si>
  <si>
    <t>ზოლოვანა 40*4</t>
  </si>
  <si>
    <t>ანჯამები</t>
  </si>
  <si>
    <t>ლითონის თავსახური ფოლადის ფურცელი 80*80*5</t>
  </si>
  <si>
    <t>ჭიშკრის ელემენტების შეღებვა ანტიკოროზიული საღებავით, ორ ფენად</t>
  </si>
  <si>
    <t>კუტიკარის მოწყობა (პროექტის შესაბამისად)</t>
  </si>
  <si>
    <t>ფოლადის მილკვადრატი 80*80*5, ლ=2,4</t>
  </si>
  <si>
    <t>ნატოს ტიპის ლითონის პანელი 1900*700, 1ც</t>
  </si>
  <si>
    <t>კუტიკარის ელემენტების შეღებვა ანტიკოროზიული საღებავით, ორ ფენად</t>
  </si>
  <si>
    <t>შემწოვი ფოლადის d=200/5 მმ მილსადენის
 გრუნტის სამუშაო</t>
  </si>
  <si>
    <t>ავტოთვითმცლელით გატანა 13კმ</t>
  </si>
  <si>
    <t>თხრილისა და ჭის ქვაბულის კედლების გამაგრება</t>
  </si>
  <si>
    <t>არს. D=1400მმ მაგ. მილდენიდან სატუმბოს შენობამდე წყალმიმწოდი
(შემწოვი) მილდენის მოწყობა</t>
  </si>
  <si>
    <t>11-1,</t>
  </si>
  <si>
    <t>12,1</t>
  </si>
  <si>
    <t>ფოლადის სპირალური მილი, გარე ქარხნული იზოლაციით და შიდა იზოლაციის გარეშე, d=219/5 მმ PN 16 მილის შეძენა გარეცხვითა და გამოცდით</t>
  </si>
  <si>
    <t>13-1,</t>
  </si>
  <si>
    <t>გადამყვანის და მუხლის შეღებვა ანტიკოროზიული ლაქით</t>
  </si>
  <si>
    <t>ფოლადის d=219/5 მმ მილის პირაპირა შედუღებით გადაბმის ადგილების შემოწმება</t>
  </si>
  <si>
    <t>ჭა-1 ურდულით D=1.5მ H=4.5მ მოწყობა</t>
  </si>
  <si>
    <t>19-2</t>
  </si>
  <si>
    <t>19-3</t>
  </si>
  <si>
    <t>19-4</t>
  </si>
  <si>
    <t>19-5</t>
  </si>
  <si>
    <t>ჰიდროსაიზოლაციო მასალა პენებარი</t>
  </si>
  <si>
    <t>ჩობალის d=273 მმ შეძენა-მოწყობა (2ცალი) ლ=0,2მ</t>
  </si>
  <si>
    <t>23-1</t>
  </si>
  <si>
    <t>მეტალის ელემენტების შეღებვა ანტიკოროზიული ლაქით</t>
  </si>
  <si>
    <t>დამწნეხი ფოლადის d=150/5 მმ მილსადენის
 გრუნტის და 2 ჭის მოწყობის სამუშაოები</t>
  </si>
  <si>
    <t>ჭა-2 ურდულით D=1.5მ H=2,16მ მოწყობა</t>
  </si>
  <si>
    <t>40-2</t>
  </si>
  <si>
    <t>40-3</t>
  </si>
  <si>
    <t>40-4</t>
  </si>
  <si>
    <t>44-1</t>
  </si>
  <si>
    <t>46</t>
  </si>
  <si>
    <t>ფოლადის d=159/5 მმ მილის პირაპირა შედუღებით გადაბმის ადგილების შემოწმება</t>
  </si>
  <si>
    <t>56-2</t>
  </si>
  <si>
    <t>პოლიეთილენის მილტუჩი d=160მმ</t>
  </si>
  <si>
    <t>62</t>
  </si>
  <si>
    <t>წნევიანი ქსელის დამცლელი მილდენის მოწყობის სამუშაოები K-4</t>
  </si>
  <si>
    <t>64-1</t>
  </si>
  <si>
    <t>64-2</t>
  </si>
  <si>
    <t>პოლიეთილენის მილტუჩი d=110მმ</t>
  </si>
  <si>
    <t>65</t>
  </si>
  <si>
    <t>65-1</t>
  </si>
  <si>
    <t>66</t>
  </si>
  <si>
    <t>67</t>
  </si>
  <si>
    <t>68</t>
  </si>
  <si>
    <t>68-1</t>
  </si>
  <si>
    <t>69</t>
  </si>
  <si>
    <t>69-1</t>
  </si>
  <si>
    <t>პოლიეთილენის მილის d=110მმ
კედელზე სამაგრი ხამუტი</t>
  </si>
  <si>
    <t>ჩობალის d=165 მმ შეძენა-მოწყობა (2ცალი) ლ=0,2მ</t>
  </si>
  <si>
    <t>71-1</t>
  </si>
  <si>
    <t>ჩობალი d=165 მმ</t>
  </si>
  <si>
    <t>74-1</t>
  </si>
  <si>
    <t>74-2</t>
  </si>
  <si>
    <t>გეოტექსტილის ფენა სადრენაჟო პერფორირებული მილის გარშემო, შეძენა-მოწყობა</t>
  </si>
  <si>
    <t>გეოტექსტილის ფენასა და სადრენაჟო პერფორირებული მილს შორის სიცარიელის შევსება ღორღით ფრაქცია (20-40მმ), შეძენა-მოწყობა</t>
  </si>
  <si>
    <t>77-1</t>
  </si>
  <si>
    <t>78-1</t>
  </si>
  <si>
    <t>79</t>
  </si>
  <si>
    <t>წყალშემკრების ჭის #3-ის მოწყობა</t>
  </si>
  <si>
    <t>86</t>
  </si>
  <si>
    <t>87</t>
  </si>
  <si>
    <t>88</t>
  </si>
  <si>
    <t>ჭის ქვაბულის კედლების გამაგრება</t>
  </si>
  <si>
    <t>89</t>
  </si>
  <si>
    <t>89-1</t>
  </si>
  <si>
    <t>89-2</t>
  </si>
  <si>
    <t>89-3</t>
  </si>
  <si>
    <t>89-4</t>
  </si>
  <si>
    <t>89-5</t>
  </si>
  <si>
    <t>90</t>
  </si>
  <si>
    <t>91</t>
  </si>
  <si>
    <t>მონოლითური ბეტონით მ-300 ჭაში ღარის მოწყობა</t>
  </si>
  <si>
    <t>92</t>
  </si>
  <si>
    <t>ჩობალის d=273 მმ შეძენა-მოწყობა (1ცალი) ლ=0,2მ</t>
  </si>
  <si>
    <t>92-1</t>
  </si>
  <si>
    <t>93</t>
  </si>
  <si>
    <t>93-1</t>
  </si>
  <si>
    <t>სადრენაჟე ქსელის მოწყობის (K-2) სამუშაოები</t>
  </si>
  <si>
    <t>94</t>
  </si>
  <si>
    <t>94-1</t>
  </si>
  <si>
    <t>94-2</t>
  </si>
  <si>
    <t>95</t>
  </si>
  <si>
    <t>96</t>
  </si>
  <si>
    <t>97</t>
  </si>
  <si>
    <t>97-1</t>
  </si>
  <si>
    <t>98</t>
  </si>
  <si>
    <t>98-1</t>
  </si>
  <si>
    <t>99</t>
  </si>
  <si>
    <t>100</t>
  </si>
  <si>
    <t>101</t>
  </si>
  <si>
    <t>პოლ. მუხლის d=160 მმ ∠45° შეძენა-მოწყობა</t>
  </si>
  <si>
    <t>101-1</t>
  </si>
  <si>
    <t>102</t>
  </si>
  <si>
    <t>ჩობალის d=273 მმ შეძენა-მოწყობა (1ცალი) ლ=0,3მ</t>
  </si>
  <si>
    <t>102-1</t>
  </si>
  <si>
    <t>103</t>
  </si>
  <si>
    <t>103-1</t>
  </si>
  <si>
    <t>104</t>
  </si>
  <si>
    <t>105</t>
  </si>
  <si>
    <t>პოლიეთილენის d=160 მმ მილის გატარება d=273/6 მმ ჩობალში, მილსა და ჩობალს შორის მოდულური საგმანის რგოლის შეძენა-მოწყობა "DDL Lu-GT575" Standard vs (8 ელემენტისაგან შემდგარი რგოლი) ან ანალოგი</t>
  </si>
  <si>
    <t>105-1</t>
  </si>
  <si>
    <t>107</t>
  </si>
  <si>
    <t>გადამღვრელი მილის ბოლოში d=150 მმ დამხშობი სარქველის მოწყობა</t>
  </si>
  <si>
    <t>107-1</t>
  </si>
  <si>
    <t>ქსელები მთავარი გამყვანი კოლექტორი სადრენაჟო, დაღვრილი და დამცლელი წყლების მთავარი გამყვანი კოლექტორის (k-5)</t>
  </si>
  <si>
    <t>ტრანშეის კონტურებში არსებული ასფალტობეტონის საფარის ჩახერხვა 30 სმ სიღრმეზე ფრეზით შემდგომ კონტურების შესწორება</t>
  </si>
  <si>
    <t>ასფალტობეტონის საფარის მოხსნა სისქით 10 სმ სანგრევი ჩაქუჩით</t>
  </si>
  <si>
    <t>111-1</t>
  </si>
  <si>
    <t>ბიტუმი ნავთობის</t>
  </si>
  <si>
    <t>112-1</t>
  </si>
  <si>
    <t>120</t>
  </si>
  <si>
    <t>121</t>
  </si>
  <si>
    <t>ასფალტის მოსამზადებლად ღორღის საფარის (0-40 ფრაქცია) მომზადება (k=0.98-1.25)</t>
  </si>
  <si>
    <t>122</t>
  </si>
  <si>
    <t>თხრილის კედლების გამაგრება</t>
  </si>
  <si>
    <t>123</t>
  </si>
  <si>
    <t>საპროექტო პოლიეთილენის მილის PE100 SDR11 PN16   d=200 მმ მოწყობა გარეცხვითა და გამოცდით</t>
  </si>
  <si>
    <t>123-1</t>
  </si>
  <si>
    <t>მილი PE 100 SDR11 PN16 d=200 მმ</t>
  </si>
  <si>
    <t>124</t>
  </si>
  <si>
    <t>125</t>
  </si>
  <si>
    <t>126</t>
  </si>
  <si>
    <t>პოლიეთილენის PE100 SDR11 PN16 d=200 მმ მილების პირაპირების შედუღების მოწყობა</t>
  </si>
  <si>
    <t>127</t>
  </si>
  <si>
    <t>პოლიეთილენის PE100 SDR11 PN16 d=200 მმ მილებისთვის შემაერთებელი ქუროს შეძენა-მოწყობა</t>
  </si>
  <si>
    <t>127-1</t>
  </si>
  <si>
    <t>128</t>
  </si>
  <si>
    <t>129</t>
  </si>
  <si>
    <t>პოლიეთილენის PE100 SDR11 PN16 d=200მმ ∠60° მუხლის შეძენა-მოწყობა</t>
  </si>
  <si>
    <t>129-1</t>
  </si>
  <si>
    <t>პოლიეთილენის PE100 SDR11 PN16 d=200მმ ∠60° მუხლი</t>
  </si>
  <si>
    <t>130</t>
  </si>
  <si>
    <t>პოლიეთილენის PE100 SDR11 PN16 d=200მმ ∠45° მუხლის შეძენა-მოწყობა</t>
  </si>
  <si>
    <t>130-1</t>
  </si>
  <si>
    <t>პოლიეთილენის PE100 SDR11 PN16 d=200მმ ∠45° მუხლი</t>
  </si>
  <si>
    <t>131</t>
  </si>
  <si>
    <t>პოლიეთილენის PE100 SDR11 PN16 d=200მმ ∠30° მუხლის შეძენა-მოწყობა</t>
  </si>
  <si>
    <t>131-1</t>
  </si>
  <si>
    <t>პოლიეთილენის PE100 SDR11 PN16 d=200მმ ∠30° მუხლი</t>
  </si>
  <si>
    <t>132</t>
  </si>
  <si>
    <t>საპროექტო პოლიეთილენის d=200მმ მილის შეჭრა არსებულ სანიაღვრე ჭაში</t>
  </si>
  <si>
    <r>
      <t>მ</t>
    </r>
    <r>
      <rPr>
        <vertAlign val="superscript"/>
        <sz val="10"/>
        <rFont val="Segoe UI"/>
        <family val="2"/>
      </rPr>
      <t>2</t>
    </r>
  </si>
  <si>
    <r>
      <t>მ</t>
    </r>
    <r>
      <rPr>
        <b/>
        <vertAlign val="superscript"/>
        <sz val="10"/>
        <rFont val="Segoe UI"/>
        <family val="2"/>
      </rPr>
      <t>2</t>
    </r>
  </si>
  <si>
    <r>
      <t>მ</t>
    </r>
    <r>
      <rPr>
        <b/>
        <vertAlign val="superscript"/>
        <sz val="10"/>
        <rFont val="Segoe UI"/>
        <family val="2"/>
      </rPr>
      <t>3</t>
    </r>
  </si>
  <si>
    <r>
      <rPr>
        <b/>
        <sz val="10"/>
        <rFont val="Segoe UI"/>
        <family val="2"/>
      </rPr>
      <t>მ</t>
    </r>
    <r>
      <rPr>
        <b/>
        <vertAlign val="superscript"/>
        <sz val="10"/>
        <rFont val="Segoe UI"/>
        <family val="2"/>
      </rPr>
      <t>2</t>
    </r>
  </si>
  <si>
    <t>არმატურა Ø10 B500</t>
  </si>
  <si>
    <t>არმატურა Ø8 B240</t>
  </si>
  <si>
    <r>
      <t>მ</t>
    </r>
    <r>
      <rPr>
        <vertAlign val="superscript"/>
        <sz val="10"/>
        <rFont val="Segoe UI"/>
        <family val="2"/>
      </rPr>
      <t>3</t>
    </r>
  </si>
  <si>
    <r>
      <t>მ</t>
    </r>
    <r>
      <rPr>
        <vertAlign val="superscript"/>
        <sz val="10"/>
        <color indexed="8"/>
        <rFont val="Segoe UI"/>
        <family val="2"/>
      </rPr>
      <t>3</t>
    </r>
  </si>
  <si>
    <t>სამშენებლო ნაწილი</t>
  </si>
  <si>
    <t>II კატ. გრუნტის დამუშავება (თხრილში) ექსკავატორით ერთციცხვიანი 0,5 მ3 დატვირთვა ავ/თვითმცლელზე</t>
  </si>
  <si>
    <t>III კატ. გრუნტის დამუშავება (თხრილში) ექსკავატორით ერთციცხვიანი 0,5 მ3 დატვირთვა ავ/თვითმცლელზე</t>
  </si>
  <si>
    <t>V კატ. გრუნტის დამუშავება (თხრილში) ექსკავატორით ერთციცხვიანი 0,5 მ3 დატვირთვა ავ/თვითმცლელზე</t>
  </si>
  <si>
    <t>საძირკვლის ფუძის შევსება ქვიშა-ხრეშოვანი ნარევით (ფრაქცია 0-80, 0-120 მმ) მექანიზმის გამოყენებით, 50 მ-ზე გადაადგილებით, 10 ტ-იანი პნევმოსვლიანი სატკეპნით (k=0.98-1.25)</t>
  </si>
  <si>
    <t>შენობის გარშმო დარჩენილი ქვაბულის შევსება ქვიშა-ხრეშოვანი ნარევით (ფრაქცია 0-80, 0-120 მმ) მექანიზმის გამოყენებით, 50 მ-ზე გადაადგილებით, 10 ტ-იანი პნევმოსვლიანი სატკეპნით (k=0.98-1.25)</t>
  </si>
  <si>
    <t>ღორღის საფარის (0-40 ფრაქცია) გაშლა საძირკვლის ქვეშ</t>
  </si>
  <si>
    <t>საძირკვლისა და კედლები ჰიდროიზოლაცია რულონური მასალით ლინოკრომი 2 ფენა</t>
  </si>
  <si>
    <t>იატაკის მოჭიმვა ქვიშა-ცემენტის ხსნარით სისქით 10სმ</t>
  </si>
  <si>
    <t>არმატურა Φ14B500B</t>
  </si>
  <si>
    <t>არმატურა Φ12B500B</t>
  </si>
  <si>
    <t>არმატურა Φ8B500B</t>
  </si>
  <si>
    <t>მონოლითური საყრდენის მოწყობა ბეტონი B25 W8</t>
  </si>
  <si>
    <t>არმატურა Φ18B500B</t>
  </si>
  <si>
    <t>მონოლითური ფილის მოწყობა ბეტონი B25 (-0,06 ნიშნულზე)</t>
  </si>
  <si>
    <t>მონოლითური ფილის მოწყობა ბეტონი B25 (+4,1 ნიშნულზე)</t>
  </si>
  <si>
    <t>არმატურა Φ10B500B</t>
  </si>
  <si>
    <t>მონოლითური ზღუდარის მოწყობა ბეტონი B25</t>
  </si>
  <si>
    <t>ფოლადის კუთხოვანა</t>
  </si>
  <si>
    <t>არმატურა Φ16B500B</t>
  </si>
  <si>
    <t>არმატურა Φ206B500B</t>
  </si>
  <si>
    <t>კედლების შელესვა ქვიშა-ცემენტის ხსნარით</t>
  </si>
  <si>
    <t>კედლების შეფითხვნა-დაზუმფარება (ნესტგამძლე ფითხით)</t>
  </si>
  <si>
    <t>დეკორატიული ლესვა (მიუნხენური)</t>
  </si>
  <si>
    <t>დამუშავებული კედლების შეღებვა ნესტგამძლე თეთრი წყალემულსიის საღებავით 2-ჯერ</t>
  </si>
  <si>
    <t>პარაპეტის შელესვა ქვიშა-ცემენტის ხსნარით</t>
  </si>
  <si>
    <t>სამალიარო ბადის გაკვრა</t>
  </si>
  <si>
    <t>ბლოკის კედლების შელესვა ქვიშა-ცემენტის ხსნარით</t>
  </si>
  <si>
    <t>ჭერის დამუშავება ფითხით და მომზადება შესაღებად</t>
  </si>
  <si>
    <t>დამუშავებული ჭერის შეღებვა წყალემულსიური საღებავით ორჯერ</t>
  </si>
  <si>
    <t>იატაკის მოჭიმვა ქვიშა-ცემენტის ხსნარით საშ. სისქით 30-60მმ</t>
  </si>
  <si>
    <t>სახურავზე მოჭიმვა ქვიშა-ცემენტის ხსნარით სისქით 50-100მმ</t>
  </si>
  <si>
    <t>შენადუღი მავთულბადის დ=4მმ 10*10 ბიჯით მოწყობა</t>
  </si>
  <si>
    <t>სახურავის ჰიდროსაიზოლაციო ფენის მოწყობა ორი ფენა საიზოლაციო მასალით ლინოკრომით</t>
  </si>
  <si>
    <t>ფოლადის ზოლოვანი 50*3</t>
  </si>
  <si>
    <t>ლითონის კარის (1ცალი) 111-კვ.მ მონტაჟი იხ.პროექტი</t>
  </si>
  <si>
    <t>ლითონის კარებების შეღებვა ზეთოვანი საღებავით 2-ჯერ</t>
  </si>
  <si>
    <t>ლითონის კონსტრუქციის მოწყობა ფოლადის სხმულით 16*16</t>
  </si>
  <si>
    <t>ლითონის კონსტრუქციაზე პერფორირებული უჟანგავი ლითონის ფურცლის სისქით: 1,5 მმ მოწყობა</t>
  </si>
  <si>
    <t>ლითონის გისოსის შეღებვა ზეთოვანი საღებავით 2-ჯერ</t>
  </si>
  <si>
    <t>ჭანჭიკი ფ-8</t>
  </si>
  <si>
    <t>ლითონის მოაჯირის შეღებვა ზეთოვანი საღებავით 2-ჯერ</t>
  </si>
  <si>
    <t>ფოლადის ზოლოვანა 70*6მმ ლ=1,8მ</t>
  </si>
  <si>
    <t>ბანერი PVC (პვხ)- ქაფისებრი მუყაოს მასალით ზომებით: 40X55სმ სისქით 5 მმ; (UV ბეჭვდის ტექნოლოგიით)</t>
  </si>
  <si>
    <t>ბანერი PVC (პვხ)- ქაფისებრი მუყაოს მასალით ზომებით: 60X85სმ სისქით 5 მმ; (UV ბეჭვდის ტექნოლოგიით)</t>
  </si>
  <si>
    <t>სატუმბო სადგური</t>
  </si>
  <si>
    <t>თავი I. სამონტაჟო სამუშაოები</t>
  </si>
  <si>
    <t>ავტომატური ტუმბო-აგრეგატი (4+1)
წარმადობით Q=72 მ³/სთ. H=60.0 მ
N=27.5კვტ. კომპლექტაციით:
 1. ავტომატური მართვის კარადა:
 -სიხშირის რეგულატორით;
 -მშრალი სვლისაგან დაცვის რელეთი;
 -მიწასთან მოკლე შეერთების დაცვის
 რელეთი;
 -ფაზის დაკარგვისაგან დაცვის
 რელეთი;
 2. მანომეტრი შემწოვ და დამწნეხ
 მილდენებზე.</t>
  </si>
  <si>
    <t>გამაფართოებელი ავზი 100 ლიტრიანის შეძენა-მოწყობა</t>
  </si>
  <si>
    <t>ელექტრო ტელფერი ტვირთამწეობით 1.2 ტნ, H=10.0მ (ორმაგი ბაგირით) N=1.9კვტ შეძენა-მოწყობა</t>
  </si>
  <si>
    <t>ელექტრო ტელფერი ტვირთამწეობით 1.2 ტნ, H=10.0მ (ორმაგი ბაგირით) N=1.9კვტ</t>
  </si>
  <si>
    <t>დაღვრილი წყლების გადამქაჩი ტუმბო წარმადობით Q=6მ³/სთ, H=8მ, N=0.76კვტ შეძენა-მოწყობა</t>
  </si>
  <si>
    <t>დაღვრილი წყლების გადამქაჩი ტუმბო წარმადობით Q=6მ³/სთ, H=8მ, N=0.76კვტ</t>
  </si>
  <si>
    <t>თავი II. სამშენებლო სამუშაოები</t>
  </si>
  <si>
    <t>ფოლადის სწორნაკერიანი მილი d=219/5 მმ PN 16 მილის შეძენა გარეცხვითა და გამოცდით</t>
  </si>
  <si>
    <t>ფოლადის სწორნაკერიანი მილი, d=219/5 მმ PN 16</t>
  </si>
  <si>
    <t>ფოლადის მილი d=200 (219X5)მმ, ჰიდრავლიკური გამოცდა</t>
  </si>
  <si>
    <t>ფოლადის მილი d=200 (219X5)მმ დეზინფექცია ქლორიანი წყლით და გამორეცხვა</t>
  </si>
  <si>
    <t>ურდული ელექტროამძრავით d=150მმ PN16 N=1.0კვტ</t>
  </si>
  <si>
    <t>ჩასაკეთებელი დეტალის d=150 მმ შეძენა-მოწყობა</t>
  </si>
  <si>
    <t>სამონტაჟო ჩასაკეთებელი d=150მმ</t>
  </si>
  <si>
    <t>ფილტრი დ-150მმ</t>
  </si>
  <si>
    <t>კომპესატორი D=150 მმ შეძენა-მოწყობა</t>
  </si>
  <si>
    <t>ფოლადის მილტუჩი d=200 მმ შეძენა-მოწყობა</t>
  </si>
  <si>
    <t>ფოლადის მილტუჩი d=200 მმ</t>
  </si>
  <si>
    <t>ფოლადის მილტუჩი d=150 მმ შეძენა-მოწყობა</t>
  </si>
  <si>
    <t>ფოლადის მილტუჩი d=150 მმ</t>
  </si>
  <si>
    <t>ფოლადის მილტუჩი d=100 მმ შეძენა-მოწყობა</t>
  </si>
  <si>
    <t>ფოლადის მილტუჩი d=100 მმ</t>
  </si>
  <si>
    <t>ფოლადის ყრუ მილტუჩი d=100 მმ შეძენა-მოწყობა</t>
  </si>
  <si>
    <t>უჟანგავი ლითონის ქანჩი ჭანჭიკით M16 მმ შეძენა-მოწყობა</t>
  </si>
  <si>
    <t>უჟანგავი ლითონის ქანჩი ჭანჭიკით M18 მმ შეძენა-მოწყობა</t>
  </si>
  <si>
    <t>დამწნეხი მილდენის და მოწყობილობების მოწყობა</t>
  </si>
  <si>
    <t>ფოლადის გადამყვანი (კონცენტრიული) d=150X100მმ PN16</t>
  </si>
  <si>
    <t>უკუსარქველი d=150მმ PN16</t>
  </si>
  <si>
    <t>ურდული d=150მმ PN16</t>
  </si>
  <si>
    <t>ფოლადის მუხლის მოწყობა d=150მმ α=90° PN16</t>
  </si>
  <si>
    <t>ფოლადის მილტუჩი (მისადუღებელი) d=100მმ PN16</t>
  </si>
  <si>
    <t>ფოლადის მილტუჩი (მისადუღებელი) d=150 მმ შეძენა-მოწყობა</t>
  </si>
  <si>
    <t>ფოლადის მილი, გარე და შიდა ქარხნული იზოლაციით, d=159/5 მმ PN 16 მილის შეძენა გარეცხვითა და გამოცდით</t>
  </si>
  <si>
    <t>ფოლადის მილი, გარე და შიდა ქარხნული იზოლაციით, d=159/5 მმ PN 16</t>
  </si>
  <si>
    <t>ფოლადის მილი d=150 (159X5)მმ ჰიდრავლიკური გამოცდა</t>
  </si>
  <si>
    <t>ფოლადის მილი d=150 (159X5)მმ დეზინფექცია ქლორიანი წყლით და გამორეცხვა</t>
  </si>
  <si>
    <t>უჟანგავი ლითონის ქანჩი ჭანჭიკით M20 მმ შეძენა-მოწყობა</t>
  </si>
  <si>
    <t>სატუმბოს შენობაში გამაფართოებელი 100 ლიტრი მოცულობის ავზის მოსაწყობი დამხმარე მასალები</t>
  </si>
  <si>
    <t>ფოლადის მუხლი d=25მმ ერთი მხრიდან გარე ხრახნით - 1"</t>
  </si>
  <si>
    <t>თითბერის ვენტილი, შიგა ხრახნით
d=25მმ(1")</t>
  </si>
  <si>
    <t>ამერიკანკა d=25მმ(1") შეძენა-მოწყობა</t>
  </si>
  <si>
    <t>ამერიკანკა d=25მმ(1")</t>
  </si>
  <si>
    <t>პოლიპროპილენის მილი PN16 d=32 მმ შეძენა-მონტაჟი, ლ=0,5მ</t>
  </si>
  <si>
    <t>პოლიპროპილენის მილი PN16 d=40 მმ შეძენა-მონტაჟი, ლ=1,6მ</t>
  </si>
  <si>
    <t>გადაბმის ქურო d=40 გარე ხრახნით -11/4" შეძენა-მოწყობა</t>
  </si>
  <si>
    <t>გადაბმის ქურო d=40 გარე ხრახნით -11/4"</t>
  </si>
  <si>
    <t>თითბერის უკუსარქველი d=40მმ, შიგა ხრახნით 11/4"</t>
  </si>
  <si>
    <t>ლითონის ამერიკანკა ორივე მხრიდან ხრახნით 11/4" შეძენა-მოწყობა</t>
  </si>
  <si>
    <t>ლითონის ამერიკანკა ორივე მხრიდან ხრახნით 11/4"</t>
  </si>
  <si>
    <t>თითბერის ვენტილი d=40მმ, შიგა ხრახნით 11/4" შეძენა-მოწყობა</t>
  </si>
  <si>
    <t>თითბერის ვენტილი d=40მმ, შიგა ხრახნით 11/4"</t>
  </si>
  <si>
    <t>პროლიპროპილენის მუხლი d=40მმ ∠90° შეძენა-მოწყობა</t>
  </si>
  <si>
    <t>პროლიპროპილენის მუხლი d=40მმ ∠90°</t>
  </si>
  <si>
    <t>პროლიპროპილენის მუხლი d=40მმ ∠45° შეძენა-მოწყობა</t>
  </si>
  <si>
    <t>პროლიპროპილენის მუხლი d=40მმ ∠45°</t>
  </si>
  <si>
    <t>პოლიპროპილენის მილი PN16 d=40 მმ შეძენა-მონტაჟი</t>
  </si>
  <si>
    <t>პოლიპროპილენის მილი PN16 d=40 მმ</t>
  </si>
  <si>
    <t>გაზინთული (გაპოხილი) ძენძი 2,4მეტრი ჩობალებისთვის</t>
  </si>
  <si>
    <t>ავტომატური ამომრთველი სამფაზა მოდულური, 3P 63 A,</t>
  </si>
  <si>
    <t>ავტომატური ამომრთველი სამფაზა მოდულური, 3P 50 A,</t>
  </si>
  <si>
    <t>ავტომატური ამომრთველი სამფაზა მოდულური, 3P 10 A,</t>
  </si>
  <si>
    <t>ავტომატური ამომრთველი ერთფაზა 1P 20 A</t>
  </si>
  <si>
    <t>ავტომატური ამომრთველი ერთფაზა 1P 16 A</t>
  </si>
  <si>
    <t>ავტომატური ამომრთველი ერთფაზა 1P 10 A</t>
  </si>
  <si>
    <t>ავტომატური ამომრთველი ერთფაზა 1P 6 A</t>
  </si>
  <si>
    <t>სპილენძისძარღვიანი ძალოვანი კაბელი 4x25 N2XY)</t>
  </si>
  <si>
    <t>სპილენძისძარღვიანი კაბელი 5x16 N2XH (ან NYM-J)</t>
  </si>
  <si>
    <t>სპილენძისძარღვიანი სადენი 5x2,5 N2XH (ან NYM-J)</t>
  </si>
  <si>
    <t>სპილენძისძარღვიანი სადენი 3x2,5 N2XH (ან NYM-J)</t>
  </si>
  <si>
    <t>სპილენძისძარღვიანი სადენი 3x1,5 N2XH (ან NYM-J)</t>
  </si>
  <si>
    <t>ინდუსტრიული სანათი18 W, დაცვის კლასი IP56</t>
  </si>
  <si>
    <t>როზეტი დამიწების კონტაქტით გარე მიდგმის</t>
  </si>
  <si>
    <t>ფოლადის გალვანიზირებული გლინულას შეძენა და მონტაჟი დამიწებისათვის 18მმ l=2მ;</t>
  </si>
  <si>
    <t>დამიწების გამანაწილებელი სალტე</t>
  </si>
  <si>
    <t>სპილენძისძარღვიანი კაბელი 10 კვ.მმ (დამიწებისათვის)</t>
  </si>
  <si>
    <t>10 მმ² სპილენძისძარღვიანი კაბელის დამაბოლოებელი ბუნიკი</t>
  </si>
  <si>
    <t>ფოტოელემენტი 220ვ</t>
  </si>
  <si>
    <t>ერთფაზა მაგნიტური გამშვები 10ა, 220ვ</t>
  </si>
  <si>
    <t>დამამიწებელი და დამიწებულ მოწყობილობებს შორის გარდამავალი წინაღობის გაზომვის ოქმი;</t>
  </si>
  <si>
    <t>ძალოვანი კაბელების ამაღლებული ძაბვით გამოცდის ოქმი;</t>
  </si>
  <si>
    <t>დამიწების კონტურის და ჩამამიწებლების წინაღობის გაზომვის ოქმი;</t>
  </si>
  <si>
    <t>II თავი სამშენებლო სამუშაოები</t>
  </si>
  <si>
    <t>საკაბელო თხრილის მოწყობა</t>
  </si>
  <si>
    <t>მიწის მოჭრა</t>
  </si>
  <si>
    <t>თხრილის შევსება ადგილობრივი გაფხვიერებული გრუნტით, ხელით დატკეპნა</t>
  </si>
  <si>
    <t>ნარჩი გრუნტის მოსწორება ადგილზე ხელით</t>
  </si>
  <si>
    <t>ქვიშის ფენის მოწყობა, კაბელის ქვეშ (4,8მ3) h=0.2მ</t>
  </si>
  <si>
    <t>სასიგნალო ლენტის შეძენა და მოწყობა ტრანშეაში</t>
  </si>
  <si>
    <t>ლითონის მილის D=150მმ გარე განათების დგარი, H=7მ. (1.5 მიწაში) . ფოლადის მილი დ=60მმ ლ=2მ-14მეტრი, ლითონის მილის ძირზე, ლითონის ფურცელი (200X200X4)მმ, ლითონის მილის დგარზე სამაგრი მომჭერების რიგით და სახურავით - 7 ცალი</t>
  </si>
  <si>
    <t>ლითონის განათების ბოძების დაბეტონება ბეტონი B22,5</t>
  </si>
  <si>
    <t>II კატ. გრუნტის დამუშავება ექსკავატორით ერთციცხვიანი 0,5 მ3 მიმდებარე ტერიტორიაზე დაშლით - ღობის საძირკვლის მოწყობა და დატვირთვა ავ/თვითმცლელზე</t>
  </si>
  <si>
    <t>ლენტური საძირკვლის მოწყობა ბეტონი B22,5</t>
  </si>
  <si>
    <t>პანელური მავთულ ბადე PVC 2500*2000მმ ერთმაგი პანელი კომპლეტის ფასში შედის ბოძი და ბოძის სამაგრები</t>
  </si>
  <si>
    <t>IV კატ. გრუნტის დამუშავება (თხრილში) ექსკავატორით ერთციცხვიანი 0,5 მ3 დატვირთვა ავ/თვითმცლელზე (ქვაბულისთვის)</t>
  </si>
  <si>
    <t>IV კატ. გვერდზე დაყრილი ხელით დამუშავებული გრუნტის დატვირთვა ექსკავატორით ერთციცხვიანი 0,5 მ3 დატვირთვა ავ/თვითმცლელზე</t>
  </si>
  <si>
    <t>თხრილის შევსება ქვიშით (0.5-5 მმ ფრაქცია) მსუბუქი დატკეპვნით (K=0.98-1.25) მილის ქვეშ 15 სმ და მილის ზემოდან 30 სმ გადაადგილება 50 მ-ზე სამშენებლო ობიექტზე</t>
  </si>
  <si>
    <t>თხრილის შევსება ქვიშა-ხრეშოვა- ნი ნარევით (ფრაქცია 0-80, 0-120 მმ) მექანიზმის გამოყენებით, 50 მ-ზე გადაადგილებით, 10 ტ-იანი პნევმოსვლიანი სატკეპნით</t>
  </si>
  <si>
    <t>ღორღის (40 ფრაქცია) ბალიშის მომზადება ჭის ქვეშ სისქით 10 სმ</t>
  </si>
  <si>
    <t>ფოლადის გადამყვანი d=400/200 მმ შეძენა და მოწყობა (მიერთება არსებულ დ=1400-იან მილდენზე)</t>
  </si>
  <si>
    <t>ფოლადის გადამყვანი d 400/200 მმ PN16</t>
  </si>
  <si>
    <t>ფოლადის მუხლის d=200 მმ α=90˚ შეძენა და მოწყობა</t>
  </si>
  <si>
    <t>ფოლადის მუხლის მოწყობა d=200 მმ α=90°</t>
  </si>
  <si>
    <t>ფოლადის სპირალური მილი, გარე და შიდა ქარხნული იზოლაციით, d=219/5 მმ PN 16</t>
  </si>
  <si>
    <t>სასიგნალო ლენტის (შიდა მხრიდან უჟანგავი ზოლით) შეძენა და მოწყობა თხრილში</t>
  </si>
  <si>
    <t>რკ/ბეტონის ანაკრები წრიული ჭის 1-კომპლექტი შეძენა-მონტაჟი d=1.5 მ, hსრ=4.86 მ. B-22.5 M-300, (თუჯის ხუფით) 40 ტ გამძლეობაზე (ჭების ელემენტების გადაბმის ადგილებში B-7 M-100, W-8 ქვიშა-ცემენტის ხსნარი წყალშეუღწევადი დანამატით) ჰიდროიზოლაციით იხ.პროექტი</t>
  </si>
  <si>
    <t>რკ/ბ რგოლი D=1740 მმ / H=1000 მმ B22.5 (M-300) (პროექტით)</t>
  </si>
  <si>
    <t>რკ/ბ რგოლი D=1740 მმ / H=500 მმ B22.5 (M-300) (პროექტით)</t>
  </si>
  <si>
    <t>რკ/ბ ძირის ფილა D=1740 მმ, ბეტონი B22.5 (M-300) (პროექტით)</t>
  </si>
  <si>
    <t>რკ/ბ გადახურვის ფილა მრგვალი D=1740 მმ ბეტონი B22.5 (M-300) (პროექტით)</t>
  </si>
  <si>
    <t>თუჯის ჩარჩო ხუფი 65 სმ</t>
  </si>
  <si>
    <t>გაზინთული (გაპოხილი) ძენძი 8,4 მეტრი ჩობალებისთვის</t>
  </si>
  <si>
    <t>ურდული d=200 მმ PN16 შეძენა-მოწყობა</t>
  </si>
  <si>
    <t>ურდული d=200 მმ PN16</t>
  </si>
  <si>
    <t>ფოლადის მილტუჩი d=300 მმ (მისადუღებელი) შეძენა-მოწყობა</t>
  </si>
  <si>
    <t>ფოლადის მილტუჩი d=300 მმ</t>
  </si>
  <si>
    <t>თხრილის შევსება ქვიშა-ხრეშოვა- ნი ნარევით (ფრაქცია 0-80, 0-120 მმ) მექანიზმის გამოყენებით, 50 მ-ზე გადაადგილებით, 10 ტ-იანი პნევმოსვლიანი სატკეპნით (k=0.98-1.25)</t>
  </si>
  <si>
    <t>ღორღის (40 ფრაქცია) ბალიშის მომზადება ჭის ქვეშ სისქით 10 სმ (k=0.98-1.25)</t>
  </si>
  <si>
    <t>რკ/ბეტონის ანაკრები წრიული ჭის 1-კომპლექტი შეძენა-მონტაჟი d=1.5 მ, hსრ=2,16 მ. B-22.5 M-300, (თუჯის ხუფით) 40 ტ გამძლეობაზე (ჭების ელემენტების გადაბმის ადგილებში B-7 M-100, W-8 ქვიშა-ცემენტის ხსნარი წყალშეუღწევადი დანამატით) ჰიდროიზოლაციით იხ.პროექტი</t>
  </si>
  <si>
    <t>ურდული d=100 მმ PN16 შეძენა-მოწყობა</t>
  </si>
  <si>
    <t>ურდული d=100 მმ PN16</t>
  </si>
  <si>
    <t>პოლიეთილენის ადაპტორის მილტუჩით d=160 მმ შეძენა-მოწყობა</t>
  </si>
  <si>
    <t>პოლიეთილენის ადაპტორი d=160 მმ</t>
  </si>
  <si>
    <t>პოლიეთილენის მილის PE 100 SDR11 PN16 d=160 მმ (პირაპირა შედუღებით) შეძენა-მონტაჟი,</t>
  </si>
  <si>
    <t>მილი PE 100 SDR11 PN16 d=160 მმ</t>
  </si>
  <si>
    <t>წყალსადენის პოლიეთილენის მილის PE 100 SDR 11 PN16 d=160 მმ ჰიდრავლიკური გამოცდა</t>
  </si>
  <si>
    <t>პოლიეთილენის მილის PE 100 SDR11 PN16 d=160 მმ მილის დეზინფექცია ქლორიანი წყლით და გამორეცხვა</t>
  </si>
  <si>
    <t>პოლიეთილენის გადამყვანი d=225/160 მმ შეძენა და მოწყობა</t>
  </si>
  <si>
    <t>პოლიეთილენის გადამყვანი d=225/160 მმ</t>
  </si>
  <si>
    <t>პოლიეთილენის მილის PE 100 SDR11 PN16 d=225 მმ (პირაპირა შედუღებით) შეძენა-მონტაჟი,</t>
  </si>
  <si>
    <t>მილი PE 100 SDR11 PN16 d=225 მმ</t>
  </si>
  <si>
    <t>წყალსადენის პოლიეთილენის მილის PE 100 SDR 11 PN16 d=225 მმ ჰიდრავლიკური გამოცდა</t>
  </si>
  <si>
    <t>პოლიეთილენის მილის PE 100 SDR11 PN16 d=225 მმ მილის დეზინფექცია ქლორიანი წყლით და გამორეცხვა</t>
  </si>
  <si>
    <t>პოლიეთილენის ადაპტორის მილტუჩით d=110 მმ შეძენა-მოწყობა</t>
  </si>
  <si>
    <t>პოლიეთილენის ადაპტორი d=110 მმ</t>
  </si>
  <si>
    <t>პოლიეთილენის მილის PE 100 SDR11 PN16 d=110 მმ (პირაპირა შედუღებით) შეძენა-მონტაჟი,</t>
  </si>
  <si>
    <t>მილი PE 100 SDR11 PN16 d=110 მმ</t>
  </si>
  <si>
    <t>წყალსადენის პოლიეთილენის მილის PE 100 SDR 11 PN16 d=110 მმ ჰიდრავლიკური გამოცდა</t>
  </si>
  <si>
    <t>პოლიეთილენის მილის PE 100 SDR11 PN16 d=110 მმ მილის დეზინფექცია ქლორიანი წყლით და გამორეცხვა</t>
  </si>
  <si>
    <t>პოლიეთილენის მუხლის d=110 მმ α=60˚ შეძენა და მოწყობა</t>
  </si>
  <si>
    <t>პოლიეთილენის მუხლის d=110 მმ α=90˚ შეძენა და მოწყობა</t>
  </si>
  <si>
    <t>გაზინთული (გაპოხილი) ძენძი 5მეტრი ჩობალებისთვის</t>
  </si>
  <si>
    <t>სადრენაჟე ქსელის მოწყობის (K-1) სამუშაოები</t>
  </si>
  <si>
    <t>სადრენაჟე გოფრირებული მილის SN8 d=200 მმ შეძენა მოწყობა</t>
  </si>
  <si>
    <t>სადრენაჟე გოფრირებული მილი SN8 d=200 მმ</t>
  </si>
  <si>
    <t>რეზინის საფენი</t>
  </si>
  <si>
    <t>გოფრირებული მილის d200 მმ მუხლი 900 შეძენა მონტაჟი</t>
  </si>
  <si>
    <t>გოფრირებული მილის d200 მმ მუხლი 900</t>
  </si>
  <si>
    <t>გოფრირებული მილის d200 მმ სამკაპის 200*200 შეძენა მონტაჟი</t>
  </si>
  <si>
    <t>სადრენაჟე გოფრირებული მილის d 200 მმ მილის შეჭრა საპროექტო ჭაში</t>
  </si>
  <si>
    <t>რკ/ბეტონის ანაკრები წრიული ჭის 1-კომპლექტი შეძენა-მონტაჟი d=1.5 მ, hსრ=6,66 მ. B-22.5 M-300, (თუჯის ხუფით) 40 ტ გამძლეობაზე (ჭების ელემენტების გადაბმის ადგილებში B-7 M-100, W-8 ქვიშა-ცემენტის ხსნარი წყალშეუღწევადი დანამატით) ჰიდროიზოლაციით იხ.პროექტი</t>
  </si>
  <si>
    <t>გაზინთული (გაპოხილი) ძენძი 4,2 მეტრი ჩობალებისთვის</t>
  </si>
  <si>
    <t>სატუმბოს შენობაში დაღვრილი წყლების გამყვანი მილდენი (K-3)</t>
  </si>
  <si>
    <t>გაზინთული (გაპოხილი) ძენძი 4 მეტრი ჩობალებისთვის</t>
  </si>
  <si>
    <t>დამხშობი სარქველი d=150მმ</t>
  </si>
  <si>
    <t>ასფალტობეტონის ნატეხების დატვირთვა ექსკავატორით ერთციცხვიანი 0,5 მ3დატვირთვა ავ/თვითმცლელებზე და გატანა</t>
  </si>
  <si>
    <t>ასფალტობეტონის საფარის აღდგენა სისქით 6 სმ; მსხვილმარცვლოვანი 6 სმ</t>
  </si>
  <si>
    <t>ასფალტობეტონის საფარის აღდგენა სისქით 4 სმ წვრილმარცვლოვანი 4 სმ</t>
  </si>
  <si>
    <t>წყალსადენის პოლიეთილენის მილის PE 100 SDR 11 PN16 d=200 მმ, ჰიდრავლიკური გამოცდა</t>
  </si>
  <si>
    <t>წყალსადენის პოლიეთილენის მილის PE 100 SDR 11 PN16 d=200 მმ დეზინფექცია ქლორიანი წყლით და გამორეცხვა</t>
  </si>
  <si>
    <t>პოლიეთილენი ქურო d=200 მმ</t>
  </si>
  <si>
    <t/>
  </si>
  <si>
    <t>ტუმბოების ავტომატიზაცია (მართვისა და მონიტორინგის GSM/GPRS სისტემა)</t>
  </si>
  <si>
    <t>ვიდეომეთვალყურეობის სისტემის მოწყობა</t>
  </si>
  <si>
    <t>მოთხოვნილი სიმძლავრის 30 კვტ-ის 0.4 კვ. ღირებულება</t>
  </si>
  <si>
    <t xml:space="preserve">  სულ (ლარი)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</si>
</sst>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₾_-;\-* #,##0.00\ _₾_-;_-* &quot;-&quot;??\ _₾_-;_-@_-"/>
    <numFmt numFmtId="165" formatCode="0.0"/>
    <numFmt numFmtId="166" formatCode="0.000"/>
    <numFmt numFmtId="167" formatCode="_-* #,##0.00_р_._-;\-* #,##0.00_р_._-;_-* &quot;-&quot;??_р_._-;_-@_-"/>
    <numFmt numFmtId="169" formatCode="_(#,##0_);_(\(#,##0\);_(\ \-\ _);_(@_)"/>
    <numFmt numFmtId="175" formatCode="0.0000"/>
    <numFmt numFmtId="176" formatCode="0.0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sz val="10"/>
      <name val="Arial"/>
      <family val="2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vertAlign val="superscript"/>
      <sz val="10"/>
      <name val="Segoe UI"/>
      <family val="2"/>
    </font>
    <font>
      <b/>
      <vertAlign val="superscript"/>
      <sz val="10"/>
      <name val="Segoe UI"/>
      <family val="2"/>
    </font>
    <font>
      <sz val="10"/>
      <color indexed="8"/>
      <name val="Segoe UI"/>
      <family val="2"/>
    </font>
    <font>
      <vertAlign val="superscript"/>
      <sz val="10"/>
      <color indexed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2" fillId="0" borderId="0"/>
    <xf numFmtId="167" fontId="2" fillId="0" borderId="0" applyFont="0" applyFill="0" applyBorder="0" applyAlignment="0" applyProtection="0"/>
    <xf numFmtId="0" fontId="8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7" fillId="0" borderId="0"/>
  </cellStyleXfs>
  <cellXfs count="218">
    <xf numFmtId="0" fontId="0" fillId="0" borderId="0" xfId="0"/>
    <xf numFmtId="0" fontId="5" fillId="2" borderId="0" xfId="1" applyFont="1" applyFill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3" borderId="0" xfId="1" applyFont="1" applyFill="1" applyAlignment="1">
      <alignment vertical="center"/>
    </xf>
    <xf numFmtId="0" fontId="5" fillId="2" borderId="1" xfId="1" applyFont="1" applyFill="1" applyBorder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1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Alignment="1" applyProtection="1">
      <alignment vertical="center"/>
      <protection locked="0"/>
    </xf>
    <xf numFmtId="2" fontId="4" fillId="2" borderId="13" xfId="1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13" xfId="1" applyFont="1" applyFill="1" applyBorder="1" applyAlignment="1">
      <alignment horizontal="center" vertical="center"/>
    </xf>
    <xf numFmtId="2" fontId="4" fillId="2" borderId="0" xfId="1" applyNumberFormat="1" applyFont="1" applyFill="1" applyAlignment="1">
      <alignment vertical="center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43" fontId="5" fillId="2" borderId="9" xfId="6" applyFont="1" applyFill="1" applyBorder="1" applyAlignment="1" applyProtection="1">
      <alignment horizontal="center" vertical="center"/>
    </xf>
    <xf numFmtId="49" fontId="5" fillId="2" borderId="8" xfId="1" applyNumberFormat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0" fontId="5" fillId="3" borderId="1" xfId="1" applyFont="1" applyFill="1" applyBorder="1" applyAlignment="1">
      <alignment vertical="center"/>
    </xf>
    <xf numFmtId="9" fontId="4" fillId="2" borderId="9" xfId="1" applyNumberFormat="1" applyFont="1" applyFill="1" applyBorder="1" applyAlignment="1">
      <alignment horizontal="center" vertical="center"/>
    </xf>
    <xf numFmtId="0" fontId="4" fillId="2" borderId="11" xfId="1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>
      <alignment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169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9" fontId="4" fillId="0" borderId="14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3" fontId="4" fillId="2" borderId="9" xfId="6" applyFont="1" applyFill="1" applyBorder="1" applyAlignment="1" applyProtection="1">
      <alignment horizontal="center" vertical="center"/>
      <protection locked="0"/>
    </xf>
    <xf numFmtId="43" fontId="5" fillId="2" borderId="6" xfId="6" applyFont="1" applyFill="1" applyBorder="1" applyAlignment="1">
      <alignment horizontal="center" vertical="center"/>
    </xf>
    <xf numFmtId="43" fontId="5" fillId="2" borderId="9" xfId="6" applyFont="1" applyFill="1" applyBorder="1" applyAlignment="1">
      <alignment horizontal="center" vertical="center"/>
    </xf>
    <xf numFmtId="43" fontId="4" fillId="2" borderId="9" xfId="6" applyFont="1" applyFill="1" applyBorder="1" applyAlignment="1">
      <alignment horizontal="center" vertical="center"/>
    </xf>
    <xf numFmtId="1" fontId="4" fillId="2" borderId="12" xfId="1" applyNumberFormat="1" applyFont="1" applyFill="1" applyBorder="1" applyAlignment="1">
      <alignment horizontal="center" vertical="center"/>
    </xf>
    <xf numFmtId="2" fontId="4" fillId="2" borderId="13" xfId="1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43" fontId="4" fillId="2" borderId="0" xfId="1" applyNumberFormat="1" applyFont="1" applyFill="1" applyAlignment="1">
      <alignment vertical="center"/>
    </xf>
    <xf numFmtId="0" fontId="5" fillId="2" borderId="13" xfId="1" applyFont="1" applyFill="1" applyBorder="1" applyAlignment="1" applyProtection="1">
      <alignment vertical="center"/>
      <protection locked="0"/>
    </xf>
    <xf numFmtId="0" fontId="5" fillId="2" borderId="13" xfId="1" applyFont="1" applyFill="1" applyBorder="1" applyAlignment="1">
      <alignment vertical="center"/>
    </xf>
    <xf numFmtId="43" fontId="5" fillId="2" borderId="0" xfId="1" applyNumberFormat="1" applyFont="1" applyFill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top"/>
    </xf>
    <xf numFmtId="0" fontId="4" fillId="0" borderId="12" xfId="17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3" xfId="10" applyFont="1" applyBorder="1" applyAlignment="1">
      <alignment horizontal="center" vertical="center"/>
    </xf>
    <xf numFmtId="0" fontId="4" fillId="0" borderId="13" xfId="10" applyFont="1" applyBorder="1" applyAlignment="1" applyProtection="1">
      <alignment horizontal="center" vertical="center"/>
      <protection locked="0"/>
    </xf>
    <xf numFmtId="0" fontId="4" fillId="0" borderId="11" xfId="10" applyFont="1" applyBorder="1" applyAlignment="1">
      <alignment horizontal="center" vertical="center"/>
    </xf>
    <xf numFmtId="0" fontId="5" fillId="0" borderId="13" xfId="29" applyFont="1" applyBorder="1" applyAlignment="1">
      <alignment horizontal="center" vertical="center"/>
    </xf>
    <xf numFmtId="0" fontId="4" fillId="0" borderId="13" xfId="29" applyFont="1" applyBorder="1" applyAlignment="1">
      <alignment horizontal="center" vertical="center"/>
    </xf>
    <xf numFmtId="0" fontId="4" fillId="0" borderId="13" xfId="3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 applyProtection="1">
      <alignment horizontal="center" vertical="center"/>
      <protection locked="0"/>
    </xf>
    <xf numFmtId="1" fontId="4" fillId="0" borderId="12" xfId="10" applyNumberFormat="1" applyFont="1" applyBorder="1" applyAlignment="1">
      <alignment horizontal="center" vertical="center"/>
    </xf>
    <xf numFmtId="2" fontId="4" fillId="0" borderId="13" xfId="10" applyNumberFormat="1" applyFont="1" applyBorder="1" applyAlignment="1" applyProtection="1">
      <alignment horizontal="center" vertical="center"/>
      <protection locked="0"/>
    </xf>
    <xf numFmtId="0" fontId="4" fillId="0" borderId="12" xfId="1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49" fontId="4" fillId="0" borderId="12" xfId="10" applyNumberFormat="1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top"/>
    </xf>
    <xf numFmtId="166" fontId="4" fillId="0" borderId="13" xfId="0" applyNumberFormat="1" applyFont="1" applyBorder="1" applyAlignment="1">
      <alignment horizontal="center" vertical="center"/>
    </xf>
    <xf numFmtId="49" fontId="4" fillId="0" borderId="12" xfId="1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175" fontId="4" fillId="0" borderId="13" xfId="11" applyNumberFormat="1" applyFont="1" applyFill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175" fontId="4" fillId="0" borderId="13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2" fontId="4" fillId="0" borderId="13" xfId="10" applyNumberFormat="1" applyFont="1" applyBorder="1" applyAlignment="1">
      <alignment horizontal="center" vertical="center"/>
    </xf>
    <xf numFmtId="2" fontId="4" fillId="0" borderId="13" xfId="11" applyNumberFormat="1" applyFont="1" applyFill="1" applyBorder="1" applyAlignment="1">
      <alignment horizontal="center" vertical="center"/>
    </xf>
    <xf numFmtId="166" fontId="4" fillId="0" borderId="13" xfId="1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2" fontId="6" fillId="0" borderId="13" xfId="14" applyNumberFormat="1" applyFont="1" applyFill="1" applyBorder="1" applyAlignment="1">
      <alignment horizontal="center" vertical="center"/>
    </xf>
    <xf numFmtId="0" fontId="4" fillId="0" borderId="12" xfId="16" applyFont="1" applyBorder="1" applyAlignment="1">
      <alignment horizontal="center" vertical="center"/>
    </xf>
    <xf numFmtId="0" fontId="4" fillId="0" borderId="12" xfId="18" applyFont="1" applyBorder="1" applyAlignment="1">
      <alignment horizontal="center" vertical="top"/>
    </xf>
    <xf numFmtId="165" fontId="4" fillId="0" borderId="13" xfId="11" applyNumberFormat="1" applyFont="1" applyFill="1" applyBorder="1" applyAlignment="1">
      <alignment horizontal="center" vertical="center"/>
    </xf>
    <xf numFmtId="166" fontId="4" fillId="0" borderId="13" xfId="11" applyNumberFormat="1" applyFont="1" applyFill="1" applyBorder="1" applyAlignment="1">
      <alignment horizontal="center" vertical="center"/>
    </xf>
    <xf numFmtId="175" fontId="4" fillId="0" borderId="13" xfId="1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1" fontId="4" fillId="2" borderId="18" xfId="10" applyNumberFormat="1" applyFont="1" applyFill="1" applyBorder="1" applyAlignment="1">
      <alignment horizontal="center" vertical="center"/>
    </xf>
    <xf numFmtId="0" fontId="4" fillId="2" borderId="11" xfId="10" applyFont="1" applyFill="1" applyBorder="1" applyAlignment="1">
      <alignment horizontal="center" vertical="center"/>
    </xf>
    <xf numFmtId="1" fontId="4" fillId="2" borderId="11" xfId="10" applyNumberFormat="1" applyFont="1" applyFill="1" applyBorder="1" applyAlignment="1">
      <alignment horizontal="center" vertical="center"/>
    </xf>
    <xf numFmtId="165" fontId="4" fillId="0" borderId="13" xfId="10" applyNumberFormat="1" applyFont="1" applyBorder="1" applyAlignment="1">
      <alignment horizontal="center" vertical="center"/>
    </xf>
    <xf numFmtId="2" fontId="4" fillId="0" borderId="13" xfId="2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165" fontId="6" fillId="0" borderId="16" xfId="2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1" fontId="5" fillId="0" borderId="15" xfId="10" applyNumberFormat="1" applyFont="1" applyBorder="1" applyAlignment="1">
      <alignment horizontal="center" vertical="center"/>
    </xf>
    <xf numFmtId="0" fontId="5" fillId="0" borderId="4" xfId="10" applyFont="1" applyBorder="1" applyAlignment="1">
      <alignment horizontal="center" vertical="center"/>
    </xf>
    <xf numFmtId="2" fontId="5" fillId="0" borderId="4" xfId="10" applyNumberFormat="1" applyFont="1" applyBorder="1" applyAlignment="1">
      <alignment horizontal="center" vertical="center"/>
    </xf>
    <xf numFmtId="43" fontId="5" fillId="0" borderId="4" xfId="6" applyFont="1" applyFill="1" applyBorder="1" applyAlignment="1">
      <alignment horizontal="center" vertical="center"/>
    </xf>
    <xf numFmtId="1" fontId="5" fillId="0" borderId="12" xfId="10" applyNumberFormat="1" applyFont="1" applyBorder="1" applyAlignment="1">
      <alignment horizontal="center" vertical="center"/>
    </xf>
    <xf numFmtId="0" fontId="5" fillId="0" borderId="13" xfId="10" applyFont="1" applyBorder="1" applyAlignment="1">
      <alignment horizontal="center" vertical="center"/>
    </xf>
    <xf numFmtId="2" fontId="5" fillId="0" borderId="13" xfId="10" applyNumberFormat="1" applyFont="1" applyBorder="1" applyAlignment="1">
      <alignment horizontal="center" vertical="center"/>
    </xf>
    <xf numFmtId="43" fontId="5" fillId="0" borderId="13" xfId="6" applyFont="1" applyFill="1" applyBorder="1" applyAlignment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165" fontId="4" fillId="0" borderId="13" xfId="22" applyNumberFormat="1" applyFont="1" applyFill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2" xfId="10" applyFont="1" applyBorder="1" applyAlignment="1" applyProtection="1">
      <alignment horizontal="center" vertical="center"/>
      <protection locked="0"/>
    </xf>
    <xf numFmtId="0" fontId="4" fillId="0" borderId="13" xfId="24" applyFont="1" applyBorder="1" applyAlignment="1" applyProtection="1">
      <alignment horizontal="center" vertical="center"/>
      <protection locked="0"/>
    </xf>
    <xf numFmtId="165" fontId="4" fillId="0" borderId="16" xfId="10" applyNumberFormat="1" applyFont="1" applyBorder="1" applyAlignment="1">
      <alignment horizontal="center" vertical="center"/>
    </xf>
    <xf numFmtId="1" fontId="4" fillId="0" borderId="18" xfId="10" applyNumberFormat="1" applyFont="1" applyBorder="1" applyAlignment="1">
      <alignment horizontal="center" vertical="center"/>
    </xf>
    <xf numFmtId="1" fontId="4" fillId="0" borderId="11" xfId="10" applyNumberFormat="1" applyFont="1" applyBorder="1" applyAlignment="1">
      <alignment horizontal="center" vertical="center"/>
    </xf>
    <xf numFmtId="1" fontId="4" fillId="0" borderId="12" xfId="10" applyNumberFormat="1" applyFont="1" applyBorder="1" applyAlignment="1" applyProtection="1">
      <alignment horizontal="center" vertical="center"/>
      <protection locked="0"/>
    </xf>
    <xf numFmtId="167" fontId="4" fillId="0" borderId="13" xfId="14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1" fontId="4" fillId="0" borderId="12" xfId="25" applyNumberFormat="1" applyFont="1" applyBorder="1" applyAlignment="1">
      <alignment horizontal="center" vertical="center"/>
    </xf>
    <xf numFmtId="0" fontId="4" fillId="0" borderId="13" xfId="25" applyFont="1" applyBorder="1" applyAlignment="1">
      <alignment horizontal="center" vertical="center"/>
    </xf>
    <xf numFmtId="0" fontId="4" fillId="0" borderId="17" xfId="10" applyFont="1" applyBorder="1" applyAlignment="1" applyProtection="1">
      <alignment horizontal="center" vertical="center"/>
      <protection locked="0"/>
    </xf>
    <xf numFmtId="0" fontId="4" fillId="0" borderId="16" xfId="24" applyFont="1" applyBorder="1" applyAlignment="1" applyProtection="1">
      <alignment horizontal="center" vertical="center"/>
      <protection locked="0"/>
    </xf>
    <xf numFmtId="167" fontId="4" fillId="0" borderId="16" xfId="14" applyFont="1" applyFill="1" applyBorder="1" applyAlignment="1" applyProtection="1">
      <alignment horizontal="center" vertical="center"/>
    </xf>
    <xf numFmtId="1" fontId="4" fillId="0" borderId="18" xfId="10" applyNumberFormat="1" applyFont="1" applyBorder="1" applyAlignment="1" applyProtection="1">
      <alignment horizontal="center" vertical="center"/>
      <protection locked="0"/>
    </xf>
    <xf numFmtId="167" fontId="4" fillId="0" borderId="11" xfId="14" applyFont="1" applyFill="1" applyBorder="1" applyAlignment="1" applyProtection="1">
      <alignment horizontal="center" vertical="center"/>
    </xf>
    <xf numFmtId="1" fontId="4" fillId="0" borderId="12" xfId="27" applyNumberFormat="1" applyFont="1" applyBorder="1" applyAlignment="1" applyProtection="1">
      <alignment horizontal="center" vertical="center"/>
      <protection locked="0"/>
    </xf>
    <xf numFmtId="0" fontId="4" fillId="0" borderId="13" xfId="27" applyFont="1" applyBorder="1" applyAlignment="1" applyProtection="1">
      <alignment horizontal="center" vertical="center"/>
      <protection locked="0"/>
    </xf>
    <xf numFmtId="1" fontId="4" fillId="0" borderId="12" xfId="25" applyNumberFormat="1" applyFont="1" applyBorder="1" applyAlignment="1" applyProtection="1">
      <alignment horizontal="center" vertical="center"/>
      <protection locked="0"/>
    </xf>
    <xf numFmtId="0" fontId="4" fillId="0" borderId="13" xfId="25" applyFont="1" applyBorder="1" applyAlignment="1" applyProtection="1">
      <alignment horizontal="center" vertical="center"/>
      <protection locked="0"/>
    </xf>
    <xf numFmtId="0" fontId="4" fillId="0" borderId="17" xfId="16" applyFont="1" applyBorder="1" applyAlignment="1">
      <alignment horizontal="center" vertical="center"/>
    </xf>
    <xf numFmtId="2" fontId="4" fillId="0" borderId="11" xfId="10" applyNumberFormat="1" applyFont="1" applyBorder="1" applyAlignment="1" applyProtection="1">
      <alignment horizontal="center" vertical="center"/>
      <protection locked="0"/>
    </xf>
    <xf numFmtId="2" fontId="4" fillId="0" borderId="11" xfId="28" applyNumberFormat="1" applyFont="1" applyBorder="1" applyAlignment="1" applyProtection="1">
      <alignment horizontal="center" vertical="center"/>
      <protection locked="0"/>
    </xf>
    <xf numFmtId="2" fontId="4" fillId="0" borderId="11" xfId="28" applyNumberFormat="1" applyFont="1" applyBorder="1" applyAlignment="1">
      <alignment horizontal="center" vertical="center"/>
    </xf>
    <xf numFmtId="2" fontId="4" fillId="0" borderId="13" xfId="28" applyNumberFormat="1" applyFont="1" applyBorder="1" applyAlignment="1">
      <alignment horizontal="center" vertical="center"/>
    </xf>
    <xf numFmtId="2" fontId="4" fillId="0" borderId="13" xfId="28" applyNumberFormat="1" applyFont="1" applyBorder="1" applyAlignment="1" applyProtection="1">
      <alignment horizontal="center" vertical="center"/>
      <protection locked="0"/>
    </xf>
    <xf numFmtId="0" fontId="6" fillId="0" borderId="12" xfId="29" applyFont="1" applyBorder="1" applyAlignment="1">
      <alignment horizontal="center" vertical="center"/>
    </xf>
    <xf numFmtId="166" fontId="6" fillId="0" borderId="13" xfId="14" applyNumberFormat="1" applyFont="1" applyFill="1" applyBorder="1" applyAlignment="1">
      <alignment horizontal="center" vertical="center"/>
    </xf>
    <xf numFmtId="16" fontId="6" fillId="0" borderId="12" xfId="29" applyNumberFormat="1" applyFont="1" applyBorder="1" applyAlignment="1">
      <alignment horizontal="center" vertical="center"/>
    </xf>
    <xf numFmtId="165" fontId="4" fillId="0" borderId="13" xfId="10" applyNumberFormat="1" applyFont="1" applyBorder="1" applyAlignment="1" applyProtection="1">
      <alignment horizontal="center" vertical="center"/>
      <protection locked="0"/>
    </xf>
    <xf numFmtId="0" fontId="4" fillId="0" borderId="13" xfId="28" applyFont="1" applyBorder="1" applyAlignment="1">
      <alignment horizontal="center" vertical="center"/>
    </xf>
    <xf numFmtId="49" fontId="4" fillId="0" borderId="17" xfId="10" applyNumberFormat="1" applyFont="1" applyBorder="1" applyAlignment="1">
      <alignment horizontal="center" vertical="center"/>
    </xf>
    <xf numFmtId="0" fontId="4" fillId="0" borderId="16" xfId="28" applyFont="1" applyBorder="1" applyAlignment="1">
      <alignment horizontal="center" vertical="center"/>
    </xf>
    <xf numFmtId="2" fontId="4" fillId="0" borderId="16" xfId="10" applyNumberFormat="1" applyFont="1" applyBorder="1" applyAlignment="1" applyProtection="1">
      <alignment horizontal="center" vertical="center"/>
      <protection locked="0"/>
    </xf>
    <xf numFmtId="2" fontId="4" fillId="0" borderId="16" xfId="28" applyNumberFormat="1" applyFont="1" applyBorder="1" applyAlignment="1" applyProtection="1">
      <alignment horizontal="center" vertical="center"/>
      <protection locked="0"/>
    </xf>
    <xf numFmtId="2" fontId="4" fillId="0" borderId="16" xfId="28" applyNumberFormat="1" applyFont="1" applyBorder="1" applyAlignment="1">
      <alignment horizontal="center" vertical="center"/>
    </xf>
    <xf numFmtId="49" fontId="4" fillId="0" borderId="18" xfId="1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166" fontId="4" fillId="0" borderId="13" xfId="11" applyNumberFormat="1" applyFont="1" applyFill="1" applyBorder="1" applyAlignment="1" applyProtection="1">
      <alignment horizontal="center" vertical="center"/>
    </xf>
    <xf numFmtId="2" fontId="4" fillId="0" borderId="13" xfId="11" applyNumberFormat="1" applyFont="1" applyFill="1" applyBorder="1" applyAlignment="1" applyProtection="1">
      <alignment horizontal="center" vertical="center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17" xfId="10" applyNumberFormat="1" applyFont="1" applyBorder="1" applyAlignment="1" applyProtection="1">
      <alignment horizontal="center" vertical="center"/>
      <protection locked="0"/>
    </xf>
    <xf numFmtId="165" fontId="4" fillId="0" borderId="16" xfId="11" applyNumberFormat="1" applyFont="1" applyFill="1" applyBorder="1" applyAlignment="1">
      <alignment horizontal="center" vertical="center"/>
    </xf>
    <xf numFmtId="0" fontId="5" fillId="0" borderId="11" xfId="10" applyFont="1" applyBorder="1" applyAlignment="1">
      <alignment horizontal="center" vertical="center"/>
    </xf>
    <xf numFmtId="0" fontId="4" fillId="0" borderId="13" xfId="10" applyFont="1" applyBorder="1" applyAlignment="1" applyProtection="1">
      <alignment vertical="center"/>
      <protection locked="0"/>
    </xf>
    <xf numFmtId="0" fontId="4" fillId="0" borderId="13" xfId="10" applyFont="1" applyBorder="1" applyAlignment="1">
      <alignment vertical="center"/>
    </xf>
    <xf numFmtId="0" fontId="4" fillId="0" borderId="13" xfId="0" applyFont="1" applyBorder="1" applyAlignment="1" applyProtection="1">
      <alignment vertical="center"/>
      <protection locked="0"/>
    </xf>
    <xf numFmtId="2" fontId="12" fillId="0" borderId="13" xfId="0" applyNumberFormat="1" applyFont="1" applyBorder="1" applyAlignment="1">
      <alignment horizontal="center" vertical="center"/>
    </xf>
    <xf numFmtId="0" fontId="4" fillId="2" borderId="0" xfId="1" applyFont="1" applyFill="1"/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10" applyFont="1" applyBorder="1" applyAlignment="1">
      <alignment horizontal="left" vertical="center"/>
    </xf>
    <xf numFmtId="0" fontId="4" fillId="0" borderId="12" xfId="15" applyFont="1" applyBorder="1" applyAlignment="1">
      <alignment horizontal="center" vertical="center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center"/>
    </xf>
    <xf numFmtId="0" fontId="4" fillId="0" borderId="13" xfId="19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top"/>
    </xf>
    <xf numFmtId="0" fontId="4" fillId="2" borderId="16" xfId="0" applyFont="1" applyFill="1" applyBorder="1" applyAlignment="1">
      <alignment vertical="center"/>
    </xf>
    <xf numFmtId="165" fontId="4" fillId="0" borderId="16" xfId="0" applyNumberFormat="1" applyFont="1" applyBorder="1" applyAlignment="1">
      <alignment horizontal="center" vertical="center"/>
    </xf>
    <xf numFmtId="0" fontId="5" fillId="2" borderId="11" xfId="10" applyFont="1" applyFill="1" applyBorder="1" applyAlignment="1">
      <alignment horizontal="center" vertical="center"/>
    </xf>
    <xf numFmtId="0" fontId="4" fillId="0" borderId="13" xfId="20" applyFont="1" applyBorder="1" applyAlignment="1">
      <alignment horizontal="center" vertical="center"/>
    </xf>
    <xf numFmtId="0" fontId="6" fillId="0" borderId="16" xfId="20" applyFont="1" applyBorder="1" applyAlignment="1">
      <alignment horizontal="center" vertical="center"/>
    </xf>
    <xf numFmtId="0" fontId="4" fillId="0" borderId="13" xfId="21" applyFont="1" applyBorder="1" applyAlignment="1">
      <alignment horizontal="left" vertical="center"/>
    </xf>
    <xf numFmtId="49" fontId="4" fillId="0" borderId="12" xfId="21" applyNumberFormat="1" applyFont="1" applyBorder="1" applyAlignment="1">
      <alignment horizontal="center" vertical="center"/>
    </xf>
    <xf numFmtId="0" fontId="5" fillId="0" borderId="13" xfId="21" applyFont="1" applyBorder="1" applyAlignment="1">
      <alignment horizontal="center" vertical="center"/>
    </xf>
    <xf numFmtId="0" fontId="4" fillId="0" borderId="13" xfId="23" applyFont="1" applyBorder="1" applyAlignment="1" applyProtection="1">
      <alignment vertical="center"/>
      <protection locked="0"/>
    </xf>
    <xf numFmtId="0" fontId="4" fillId="0" borderId="16" xfId="0" applyFont="1" applyBorder="1" applyAlignment="1">
      <alignment vertical="center"/>
    </xf>
    <xf numFmtId="0" fontId="4" fillId="0" borderId="13" xfId="1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3" xfId="25" applyFont="1" applyBorder="1" applyAlignment="1">
      <alignment vertical="center"/>
    </xf>
    <xf numFmtId="0" fontId="4" fillId="0" borderId="16" xfId="23" applyFont="1" applyBorder="1" applyAlignment="1" applyProtection="1">
      <alignment vertical="center"/>
      <protection locked="0"/>
    </xf>
    <xf numFmtId="0" fontId="4" fillId="0" borderId="13" xfId="27" applyFont="1" applyBorder="1" applyAlignment="1" applyProtection="1">
      <alignment horizontal="left" vertical="center"/>
      <protection locked="0"/>
    </xf>
    <xf numFmtId="0" fontId="4" fillId="0" borderId="13" xfId="25" applyFont="1" applyBorder="1" applyAlignment="1" applyProtection="1">
      <alignment vertical="center"/>
      <protection locked="0"/>
    </xf>
    <xf numFmtId="0" fontId="4" fillId="0" borderId="11" xfId="10" applyFont="1" applyBorder="1" applyAlignment="1" applyProtection="1">
      <alignment vertical="center"/>
      <protection locked="0"/>
    </xf>
    <xf numFmtId="0" fontId="4" fillId="0" borderId="13" xfId="25" applyFont="1" applyBorder="1" applyAlignment="1">
      <alignment horizontal="left" vertical="center"/>
    </xf>
    <xf numFmtId="0" fontId="12" fillId="0" borderId="13" xfId="25" applyFont="1" applyBorder="1" applyAlignment="1">
      <alignment horizontal="center" vertical="center"/>
    </xf>
    <xf numFmtId="2" fontId="4" fillId="0" borderId="13" xfId="25" applyNumberFormat="1" applyFont="1" applyBorder="1" applyAlignment="1">
      <alignment horizontal="center" vertical="center"/>
    </xf>
    <xf numFmtId="0" fontId="4" fillId="0" borderId="13" xfId="29" applyFont="1" applyBorder="1" applyAlignment="1">
      <alignment horizontal="left" vertical="center"/>
    </xf>
    <xf numFmtId="0" fontId="4" fillId="0" borderId="13" xfId="30" applyFont="1" applyBorder="1" applyAlignment="1">
      <alignment horizontal="left" vertical="center"/>
    </xf>
    <xf numFmtId="1" fontId="4" fillId="0" borderId="12" xfId="31" applyNumberFormat="1" applyFont="1" applyBorder="1" applyAlignment="1">
      <alignment horizontal="center" vertical="center"/>
    </xf>
    <xf numFmtId="0" fontId="4" fillId="0" borderId="13" xfId="28" applyFont="1" applyBorder="1" applyAlignment="1">
      <alignment horizontal="left" vertical="center"/>
    </xf>
    <xf numFmtId="0" fontId="4" fillId="0" borderId="13" xfId="31" applyFont="1" applyBorder="1" applyAlignment="1">
      <alignment horizontal="left" vertical="center"/>
    </xf>
    <xf numFmtId="0" fontId="4" fillId="0" borderId="16" xfId="28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readingOrder="1"/>
    </xf>
    <xf numFmtId="49" fontId="4" fillId="0" borderId="12" xfId="21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2" fontId="4" fillId="2" borderId="3" xfId="1" applyNumberFormat="1" applyFont="1" applyFill="1" applyBorder="1" applyAlignment="1">
      <alignment horizontal="center" vertical="center"/>
    </xf>
    <xf numFmtId="2" fontId="4" fillId="2" borderId="6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vertical="center" wrapText="1"/>
    </xf>
    <xf numFmtId="0" fontId="5" fillId="2" borderId="13" xfId="1" applyFont="1" applyFill="1" applyBorder="1" applyAlignment="1">
      <alignment horizontal="center" vertical="center"/>
    </xf>
    <xf numFmtId="43" fontId="5" fillId="2" borderId="13" xfId="6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 applyProtection="1">
      <alignment vertical="center"/>
      <protection locked="0"/>
    </xf>
    <xf numFmtId="1" fontId="4" fillId="2" borderId="21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43" fontId="4" fillId="0" borderId="11" xfId="6" applyFont="1" applyBorder="1" applyAlignment="1">
      <alignment horizontal="center" vertical="center"/>
    </xf>
  </cellXfs>
  <cellStyles count="32">
    <cellStyle name="Comma" xfId="6" builtinId="3"/>
    <cellStyle name="Comma 10" xfId="14" xr:uid="{C7684936-B11B-47AF-8EAB-D8D07AB5DA27}"/>
    <cellStyle name="Comma 2" xfId="2" xr:uid="{00000000-0005-0000-0000-000001000000}"/>
    <cellStyle name="Comma 2 2" xfId="9" xr:uid="{00000000-0005-0000-0000-000002000000}"/>
    <cellStyle name="Comma 2 2 2" xfId="11" xr:uid="{BCECA97C-9DF3-45AE-9887-89F9736602E7}"/>
    <cellStyle name="Comma 2 4" xfId="22" xr:uid="{7A554D94-1B30-4BE6-BB39-6CEC28585807}"/>
    <cellStyle name="Comma 3" xfId="7" xr:uid="{00000000-0005-0000-0000-000003000000}"/>
    <cellStyle name="Comma 3 2" xfId="13" xr:uid="{6AFB23F7-6A7E-4835-ADC6-643A3A7898AB}"/>
    <cellStyle name="Comma 4" xfId="8" xr:uid="{00000000-0005-0000-0000-000004000000}"/>
    <cellStyle name="Normal" xfId="0" builtinId="0"/>
    <cellStyle name="Normal 12" xfId="25" xr:uid="{2F637612-A7DD-43AB-9002-10304369D064}"/>
    <cellStyle name="Normal 15" xfId="26" xr:uid="{728469A5-92E3-4478-9E06-05FA17B265EE}"/>
    <cellStyle name="Normal 2" xfId="1" xr:uid="{00000000-0005-0000-0000-000006000000}"/>
    <cellStyle name="Normal 2 2 2" xfId="19" xr:uid="{5F450B52-3B62-4260-A91A-7790307918A0}"/>
    <cellStyle name="Normal 2 2 2 2" xfId="30" xr:uid="{6E9AAEEE-282E-4E05-A717-EBC747B090F1}"/>
    <cellStyle name="Normal 2 2 3" xfId="31" xr:uid="{D9E08543-7187-4B60-83B1-7863A4114024}"/>
    <cellStyle name="Normal 2 2 4" xfId="20" xr:uid="{B9922F60-FA8C-45BF-8482-6C9FABD74732}"/>
    <cellStyle name="Normal 2 3" xfId="28" xr:uid="{1EAA0B23-51E7-4F21-8DC9-52E1C151617F}"/>
    <cellStyle name="Normal 2 9" xfId="10" xr:uid="{488DBB0D-DBAC-4198-94F0-523D41478D57}"/>
    <cellStyle name="Normal 3 2" xfId="3" xr:uid="{00000000-0005-0000-0000-000007000000}"/>
    <cellStyle name="Normal 3 2 2" xfId="12" xr:uid="{38888257-AF84-409A-B0B6-646B87A3D0A0}"/>
    <cellStyle name="Normal 3 3 2" xfId="23" xr:uid="{A42A8562-2562-4D0B-A335-F0FE73A3D2C5}"/>
    <cellStyle name="Normal 5" xfId="27" xr:uid="{BC93A864-9E31-4611-9399-06F85DA8AE0D}"/>
    <cellStyle name="Normal 5 2" xfId="18" xr:uid="{2888BBF1-65C0-43BA-A3DA-3CB98C6F3B06}"/>
    <cellStyle name="Normal 5 3" xfId="17" xr:uid="{52C58A8F-704A-4DC1-A451-EC2FB858773E}"/>
    <cellStyle name="Normal 6 3" xfId="15" xr:uid="{3EFE437D-C824-4E19-891D-05EE44E425E0}"/>
    <cellStyle name="Normal 7 3" xfId="24" xr:uid="{4D9DDC93-1932-4F0E-AF60-758E294C419D}"/>
    <cellStyle name="Normal 8 2" xfId="29" xr:uid="{E5BABCD4-7361-4448-AD84-595B6366FE83}"/>
    <cellStyle name="Normal_gare wyalsadfenigagarini_SAN2008=IIkv" xfId="16" xr:uid="{C7689716-E2E5-466F-B195-F6701C82C58C}"/>
    <cellStyle name="Обычный 2" xfId="5" xr:uid="{00000000-0005-0000-0000-000009000000}"/>
    <cellStyle name="Обычный_Лист1" xfId="4" xr:uid="{00000000-0005-0000-0000-00000A000000}"/>
    <cellStyle name="Обычный_დემონტაჟი" xfId="21" xr:uid="{2437D0B2-A038-4537-A025-7CA1728CE0E8}"/>
  </cellStyles>
  <dxfs count="65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esktop\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\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esktop\Hbteknik\Documents%20and%20Settings\hb42.HBSERVER\Local%20Settings\Temporary%20Internet%20Files\Content.Outlook\8NAEBVGX\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esktop\Hb1lt\hasanakgul\HB-DATA\PROJECALISMALARI\2007\METRO-MERTER\kesif\&#304;HALE-DOSYASI-kiler\KES&#304;F\KULE-20071111\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53D0-2AB8-41BC-BD33-ABCCBE6DA3F5}">
  <sheetPr>
    <tabColor theme="2"/>
  </sheetPr>
  <dimension ref="A1:HL590"/>
  <sheetViews>
    <sheetView showGridLines="0" tabSelected="1" zoomScale="80" zoomScaleNormal="80" workbookViewId="0">
      <pane xSplit="2" ySplit="6" topLeftCell="C570" activePane="bottomRight" state="frozen"/>
      <selection pane="topRight" activeCell="C1" sqref="C1"/>
      <selection pane="bottomLeft" activeCell="A7" sqref="A7"/>
      <selection pane="bottomRight" activeCell="L580" sqref="L580"/>
    </sheetView>
  </sheetViews>
  <sheetFormatPr defaultColWidth="9.33203125" defaultRowHeight="15"/>
  <cols>
    <col min="1" max="1" width="6.33203125" style="27" customWidth="1"/>
    <col min="2" max="2" width="38.33203125" style="3" customWidth="1"/>
    <col min="3" max="3" width="8.5546875" style="3" customWidth="1"/>
    <col min="4" max="4" width="12.5546875" style="3" bestFit="1" customWidth="1"/>
    <col min="5" max="5" width="11.33203125" style="3" customWidth="1"/>
    <col min="6" max="8" width="14.33203125" style="3" customWidth="1"/>
    <col min="9" max="9" width="31.44140625" style="3" bestFit="1" customWidth="1"/>
    <col min="10" max="16384" width="9.33203125" style="3"/>
  </cols>
  <sheetData>
    <row r="1" spans="1:12">
      <c r="A1" s="4" t="s">
        <v>29</v>
      </c>
      <c r="B1" s="1"/>
      <c r="C1" s="1"/>
      <c r="D1" s="1"/>
      <c r="E1" s="1"/>
      <c r="F1" s="1"/>
      <c r="G1" s="1"/>
      <c r="H1" s="1"/>
    </row>
    <row r="2" spans="1:12" ht="15.6" thickBot="1">
      <c r="A2" s="5" t="s">
        <v>25</v>
      </c>
      <c r="B2" s="28"/>
      <c r="C2" s="28"/>
      <c r="D2" s="28"/>
      <c r="E2" s="28"/>
      <c r="F2" s="28"/>
      <c r="G2" s="28"/>
      <c r="H2" s="28"/>
      <c r="I2" s="37"/>
    </row>
    <row r="3" spans="1:12" ht="21.75" customHeight="1" thickBot="1">
      <c r="A3" s="6"/>
      <c r="C3" s="7"/>
      <c r="D3" s="7"/>
      <c r="E3" s="7"/>
      <c r="F3" s="7"/>
      <c r="G3" s="216" t="s">
        <v>14</v>
      </c>
      <c r="H3" s="216"/>
      <c r="I3" s="38"/>
    </row>
    <row r="4" spans="1:12" ht="18" customHeight="1" thickBot="1">
      <c r="A4" s="205" t="s">
        <v>0</v>
      </c>
      <c r="B4" s="207" t="s">
        <v>1</v>
      </c>
      <c r="C4" s="207" t="s">
        <v>2</v>
      </c>
      <c r="D4" s="207" t="s">
        <v>12</v>
      </c>
      <c r="E4" s="201" t="s">
        <v>3</v>
      </c>
      <c r="F4" s="203" t="s">
        <v>13</v>
      </c>
      <c r="G4" s="201" t="s">
        <v>3</v>
      </c>
      <c r="H4" s="203" t="s">
        <v>662</v>
      </c>
      <c r="I4" s="39"/>
    </row>
    <row r="5" spans="1:12" ht="15.6" thickBot="1">
      <c r="A5" s="206"/>
      <c r="B5" s="208"/>
      <c r="C5" s="208"/>
      <c r="D5" s="208"/>
      <c r="E5" s="202"/>
      <c r="F5" s="204"/>
      <c r="G5" s="202"/>
      <c r="H5" s="204"/>
      <c r="I5" s="40"/>
      <c r="J5" s="36"/>
      <c r="K5" s="36"/>
      <c r="L5" s="36"/>
    </row>
    <row r="6" spans="1:12" ht="15.6" thickBot="1">
      <c r="A6" s="8">
        <v>1</v>
      </c>
      <c r="B6" s="2">
        <v>2</v>
      </c>
      <c r="C6" s="2">
        <v>3</v>
      </c>
      <c r="D6" s="2">
        <v>4</v>
      </c>
      <c r="E6" s="9">
        <v>5</v>
      </c>
      <c r="F6" s="10">
        <v>6</v>
      </c>
      <c r="G6" s="214">
        <v>7</v>
      </c>
      <c r="H6" s="214">
        <v>8</v>
      </c>
      <c r="I6" s="11">
        <v>9</v>
      </c>
    </row>
    <row r="7" spans="1:12" s="12" customFormat="1">
      <c r="A7" s="45"/>
      <c r="B7" s="49" t="s">
        <v>451</v>
      </c>
      <c r="C7" s="18"/>
      <c r="D7" s="46"/>
      <c r="E7" s="13"/>
      <c r="F7" s="13"/>
      <c r="G7" s="215"/>
      <c r="H7" s="215"/>
      <c r="I7" s="30" t="s">
        <v>16</v>
      </c>
    </row>
    <row r="8" spans="1:12" s="17" customFormat="1">
      <c r="A8" s="66"/>
      <c r="B8" s="156" t="s">
        <v>30</v>
      </c>
      <c r="C8" s="62"/>
      <c r="D8" s="67"/>
      <c r="E8" s="68"/>
      <c r="F8" s="67"/>
      <c r="G8" s="67"/>
      <c r="H8" s="67"/>
      <c r="I8" s="30" t="s">
        <v>16</v>
      </c>
    </row>
    <row r="9" spans="1:12" s="17" customFormat="1" ht="15.6">
      <c r="A9" s="69">
        <v>1</v>
      </c>
      <c r="B9" s="157" t="s">
        <v>452</v>
      </c>
      <c r="C9" s="60" t="s">
        <v>449</v>
      </c>
      <c r="D9" s="70">
        <v>260</v>
      </c>
      <c r="E9" s="54">
        <v>2.8860000741977601</v>
      </c>
      <c r="F9" s="54">
        <v>750.36001929141764</v>
      </c>
      <c r="G9" s="217">
        <v>0</v>
      </c>
      <c r="H9" s="217">
        <f>G9*D9</f>
        <v>0</v>
      </c>
      <c r="I9" s="30" t="s">
        <v>16</v>
      </c>
    </row>
    <row r="10" spans="1:12" s="17" customFormat="1" ht="15.6">
      <c r="A10" s="69">
        <v>2</v>
      </c>
      <c r="B10" s="157" t="s">
        <v>453</v>
      </c>
      <c r="C10" s="60" t="s">
        <v>449</v>
      </c>
      <c r="D10" s="70">
        <v>900</v>
      </c>
      <c r="E10" s="54">
        <v>3.7229545986320005</v>
      </c>
      <c r="F10" s="54">
        <v>3350.6591387688004</v>
      </c>
      <c r="G10" s="217">
        <v>0</v>
      </c>
      <c r="H10" s="217">
        <f t="shared" ref="H10:H73" si="0">G10*D10</f>
        <v>0</v>
      </c>
      <c r="I10" s="30" t="s">
        <v>16</v>
      </c>
    </row>
    <row r="11" spans="1:12" ht="15.6">
      <c r="A11" s="69">
        <v>3</v>
      </c>
      <c r="B11" s="157" t="s">
        <v>454</v>
      </c>
      <c r="C11" s="60" t="s">
        <v>449</v>
      </c>
      <c r="D11" s="70">
        <v>40</v>
      </c>
      <c r="E11" s="54">
        <v>6.6086927347964819</v>
      </c>
      <c r="F11" s="54">
        <v>264.34770939185927</v>
      </c>
      <c r="G11" s="217">
        <v>0</v>
      </c>
      <c r="H11" s="217">
        <f t="shared" si="0"/>
        <v>0</v>
      </c>
      <c r="I11" s="30" t="s">
        <v>16</v>
      </c>
    </row>
    <row r="12" spans="1:12" ht="15.6">
      <c r="A12" s="71">
        <v>4</v>
      </c>
      <c r="B12" s="157" t="s">
        <v>31</v>
      </c>
      <c r="C12" s="60" t="s">
        <v>449</v>
      </c>
      <c r="D12" s="70">
        <v>5</v>
      </c>
      <c r="E12" s="54">
        <v>74.463912806400003</v>
      </c>
      <c r="F12" s="54">
        <v>372.31956403200002</v>
      </c>
      <c r="G12" s="217">
        <v>0</v>
      </c>
      <c r="H12" s="217">
        <f t="shared" si="0"/>
        <v>0</v>
      </c>
      <c r="I12" s="30" t="s">
        <v>16</v>
      </c>
    </row>
    <row r="13" spans="1:12">
      <c r="A13" s="72">
        <v>5</v>
      </c>
      <c r="B13" s="158" t="s">
        <v>32</v>
      </c>
      <c r="C13" s="60" t="s">
        <v>4</v>
      </c>
      <c r="D13" s="54">
        <v>2126</v>
      </c>
      <c r="E13" s="54">
        <v>10.937146176000001</v>
      </c>
      <c r="F13" s="54">
        <v>23252.372770176</v>
      </c>
      <c r="G13" s="217">
        <v>0</v>
      </c>
      <c r="H13" s="217">
        <f t="shared" si="0"/>
        <v>0</v>
      </c>
      <c r="I13" s="30" t="s">
        <v>16</v>
      </c>
    </row>
    <row r="14" spans="1:12" ht="15.6">
      <c r="A14" s="73" t="s">
        <v>33</v>
      </c>
      <c r="B14" s="159" t="s">
        <v>455</v>
      </c>
      <c r="C14" s="60" t="s">
        <v>449</v>
      </c>
      <c r="D14" s="160">
        <v>60</v>
      </c>
      <c r="E14" s="54">
        <v>42.49192372616384</v>
      </c>
      <c r="F14" s="54">
        <v>2549.5154235698305</v>
      </c>
      <c r="G14" s="217">
        <v>0</v>
      </c>
      <c r="H14" s="217">
        <f t="shared" si="0"/>
        <v>0</v>
      </c>
      <c r="I14" s="30" t="s">
        <v>16</v>
      </c>
    </row>
    <row r="15" spans="1:12" s="17" customFormat="1" ht="15.6">
      <c r="A15" s="73" t="s">
        <v>34</v>
      </c>
      <c r="B15" s="159" t="s">
        <v>456</v>
      </c>
      <c r="C15" s="60" t="s">
        <v>449</v>
      </c>
      <c r="D15" s="160">
        <v>950</v>
      </c>
      <c r="E15" s="54">
        <v>42.49192372616384</v>
      </c>
      <c r="F15" s="54">
        <v>40367.327539855651</v>
      </c>
      <c r="G15" s="217">
        <v>0</v>
      </c>
      <c r="H15" s="217">
        <f t="shared" si="0"/>
        <v>0</v>
      </c>
      <c r="I15" s="30" t="s">
        <v>16</v>
      </c>
    </row>
    <row r="16" spans="1:12" s="17" customFormat="1" ht="15.6">
      <c r="A16" s="73" t="s">
        <v>28</v>
      </c>
      <c r="B16" s="159" t="s">
        <v>457</v>
      </c>
      <c r="C16" s="60" t="s">
        <v>449</v>
      </c>
      <c r="D16" s="160">
        <v>8.6</v>
      </c>
      <c r="E16" s="54">
        <v>58.852522750163843</v>
      </c>
      <c r="F16" s="54">
        <v>506.13169565140902</v>
      </c>
      <c r="G16" s="217">
        <v>0</v>
      </c>
      <c r="H16" s="217">
        <f t="shared" si="0"/>
        <v>0</v>
      </c>
      <c r="I16" s="30" t="s">
        <v>16</v>
      </c>
    </row>
    <row r="17" spans="1:220" ht="15.6">
      <c r="A17" s="52">
        <v>9</v>
      </c>
      <c r="B17" s="158" t="s">
        <v>458</v>
      </c>
      <c r="C17" s="60" t="s">
        <v>443</v>
      </c>
      <c r="D17" s="54">
        <v>185</v>
      </c>
      <c r="E17" s="54">
        <v>19.640270797312006</v>
      </c>
      <c r="F17" s="54">
        <v>3633.4500975027213</v>
      </c>
      <c r="G17" s="217">
        <v>0</v>
      </c>
      <c r="H17" s="217">
        <f t="shared" si="0"/>
        <v>0</v>
      </c>
      <c r="I17" s="30" t="s">
        <v>16</v>
      </c>
    </row>
    <row r="18" spans="1:220" ht="15.6">
      <c r="A18" s="74">
        <v>10</v>
      </c>
      <c r="B18" s="158" t="s">
        <v>35</v>
      </c>
      <c r="C18" s="60" t="s">
        <v>444</v>
      </c>
      <c r="D18" s="54">
        <v>120</v>
      </c>
      <c r="E18" s="54">
        <v>8.5568761259519981</v>
      </c>
      <c r="F18" s="54">
        <v>1026.8251351142399</v>
      </c>
      <c r="G18" s="217">
        <v>0</v>
      </c>
      <c r="H18" s="217">
        <f t="shared" si="0"/>
        <v>0</v>
      </c>
      <c r="I18" s="30" t="s">
        <v>16</v>
      </c>
    </row>
    <row r="19" spans="1:220" s="17" customFormat="1" ht="15.6">
      <c r="A19" s="53">
        <v>11</v>
      </c>
      <c r="B19" s="158" t="s">
        <v>36</v>
      </c>
      <c r="C19" s="60" t="s">
        <v>445</v>
      </c>
      <c r="D19" s="54">
        <v>4.9000000000000004</v>
      </c>
      <c r="E19" s="54">
        <v>238.13078664319997</v>
      </c>
      <c r="F19" s="54">
        <v>1166.84085455168</v>
      </c>
      <c r="G19" s="217">
        <v>0</v>
      </c>
      <c r="H19" s="217">
        <f t="shared" si="0"/>
        <v>0</v>
      </c>
      <c r="I19" s="30" t="s">
        <v>16</v>
      </c>
    </row>
    <row r="20" spans="1:220" ht="15.6">
      <c r="A20" s="74">
        <v>12</v>
      </c>
      <c r="B20" s="107" t="s">
        <v>459</v>
      </c>
      <c r="C20" s="60" t="s">
        <v>444</v>
      </c>
      <c r="D20" s="54">
        <v>21.6</v>
      </c>
      <c r="E20" s="54">
        <v>29.451317058806019</v>
      </c>
      <c r="F20" s="54">
        <v>636.14844847021004</v>
      </c>
      <c r="G20" s="217">
        <v>0</v>
      </c>
      <c r="H20" s="217">
        <f t="shared" si="0"/>
        <v>0</v>
      </c>
      <c r="I20" s="30" t="s">
        <v>16</v>
      </c>
    </row>
    <row r="21" spans="1:220" ht="15.6">
      <c r="A21" s="74">
        <v>13</v>
      </c>
      <c r="B21" s="158" t="s">
        <v>37</v>
      </c>
      <c r="C21" s="60" t="s">
        <v>445</v>
      </c>
      <c r="D21" s="54">
        <v>17.95</v>
      </c>
      <c r="E21" s="54">
        <v>374.31181173830407</v>
      </c>
      <c r="F21" s="54">
        <v>6718.8970207025577</v>
      </c>
      <c r="G21" s="217">
        <v>0</v>
      </c>
      <c r="H21" s="217">
        <f t="shared" si="0"/>
        <v>0</v>
      </c>
      <c r="I21" s="30" t="s">
        <v>16</v>
      </c>
    </row>
    <row r="22" spans="1:220">
      <c r="A22" s="74"/>
      <c r="B22" s="158" t="s">
        <v>460</v>
      </c>
      <c r="C22" s="60" t="s">
        <v>4</v>
      </c>
      <c r="D22" s="54">
        <v>1.0210700000000001</v>
      </c>
      <c r="E22" s="54">
        <v>2103.5055888000002</v>
      </c>
      <c r="F22" s="54">
        <v>2147.8264515560163</v>
      </c>
      <c r="G22" s="217">
        <v>0</v>
      </c>
      <c r="H22" s="217">
        <f t="shared" si="0"/>
        <v>0</v>
      </c>
      <c r="I22" s="30" t="s">
        <v>16</v>
      </c>
    </row>
    <row r="23" spans="1:220">
      <c r="A23" s="74"/>
      <c r="B23" s="158" t="s">
        <v>461</v>
      </c>
      <c r="C23" s="60" t="s">
        <v>4</v>
      </c>
      <c r="D23" s="54">
        <v>0.62991999999999992</v>
      </c>
      <c r="E23" s="54">
        <v>2132.56302336</v>
      </c>
      <c r="F23" s="54">
        <v>1343.3440996749309</v>
      </c>
      <c r="G23" s="217">
        <v>0</v>
      </c>
      <c r="H23" s="217">
        <f t="shared" si="0"/>
        <v>0</v>
      </c>
      <c r="I23" s="30" t="s">
        <v>16</v>
      </c>
    </row>
    <row r="24" spans="1:220" s="17" customFormat="1">
      <c r="A24" s="74"/>
      <c r="B24" s="158" t="s">
        <v>462</v>
      </c>
      <c r="C24" s="60" t="s">
        <v>4</v>
      </c>
      <c r="D24" s="54">
        <v>1.5480000000000001E-2</v>
      </c>
      <c r="E24" s="54">
        <v>2219.7353270399999</v>
      </c>
      <c r="F24" s="54">
        <v>34.361502862579201</v>
      </c>
      <c r="G24" s="217">
        <v>0</v>
      </c>
      <c r="H24" s="217">
        <f t="shared" si="0"/>
        <v>0</v>
      </c>
      <c r="I24" s="30" t="s">
        <v>16</v>
      </c>
    </row>
    <row r="25" spans="1:220">
      <c r="A25" s="74"/>
      <c r="B25" s="158" t="s">
        <v>38</v>
      </c>
      <c r="C25" s="60" t="s">
        <v>5</v>
      </c>
      <c r="D25" s="54">
        <v>22.4</v>
      </c>
      <c r="E25" s="54">
        <v>18.9505008</v>
      </c>
      <c r="F25" s="54">
        <v>424.49121792</v>
      </c>
      <c r="G25" s="217">
        <v>0</v>
      </c>
      <c r="H25" s="217">
        <f t="shared" si="0"/>
        <v>0</v>
      </c>
      <c r="I25" s="30" t="s">
        <v>16</v>
      </c>
      <c r="J25" s="19"/>
    </row>
    <row r="26" spans="1:220" ht="15.6">
      <c r="A26" s="74">
        <v>14</v>
      </c>
      <c r="B26" s="158" t="s">
        <v>463</v>
      </c>
      <c r="C26" s="60" t="s">
        <v>445</v>
      </c>
      <c r="D26" s="54">
        <v>0.22</v>
      </c>
      <c r="E26" s="54">
        <v>331.28656597731191</v>
      </c>
      <c r="F26" s="54">
        <v>72.883044515008621</v>
      </c>
      <c r="G26" s="217">
        <v>0</v>
      </c>
      <c r="H26" s="217">
        <f t="shared" si="0"/>
        <v>0</v>
      </c>
      <c r="I26" s="30" t="s">
        <v>16</v>
      </c>
      <c r="J26" s="19"/>
    </row>
    <row r="27" spans="1:220">
      <c r="A27" s="74"/>
      <c r="B27" s="158" t="s">
        <v>462</v>
      </c>
      <c r="C27" s="55" t="s">
        <v>4</v>
      </c>
      <c r="D27" s="75">
        <v>1.325E-2</v>
      </c>
      <c r="E27" s="54">
        <v>2219.7353270399999</v>
      </c>
      <c r="F27" s="54">
        <v>29.411493083279996</v>
      </c>
      <c r="G27" s="217">
        <v>0</v>
      </c>
      <c r="H27" s="217">
        <f t="shared" si="0"/>
        <v>0</v>
      </c>
      <c r="I27" s="30" t="s">
        <v>16</v>
      </c>
      <c r="J27" s="19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  <c r="DG27" s="161"/>
      <c r="DH27" s="161"/>
      <c r="DI27" s="161"/>
      <c r="DJ27" s="161"/>
      <c r="DK27" s="161"/>
      <c r="DL27" s="161"/>
      <c r="DM27" s="161"/>
      <c r="DN27" s="161"/>
      <c r="DO27" s="161"/>
      <c r="DP27" s="161"/>
      <c r="DQ27" s="161"/>
      <c r="DR27" s="161"/>
      <c r="DS27" s="161"/>
      <c r="DT27" s="161"/>
      <c r="DU27" s="161"/>
      <c r="DV27" s="161"/>
      <c r="DW27" s="161"/>
      <c r="DX27" s="161"/>
      <c r="DY27" s="161"/>
      <c r="DZ27" s="161"/>
      <c r="EA27" s="161"/>
      <c r="EB27" s="161"/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Q27" s="161"/>
      <c r="ER27" s="161"/>
      <c r="ES27" s="161"/>
      <c r="ET27" s="161"/>
      <c r="EU27" s="161"/>
      <c r="EV27" s="161"/>
      <c r="EW27" s="161"/>
      <c r="EX27" s="161"/>
      <c r="EY27" s="161"/>
      <c r="EZ27" s="161"/>
      <c r="FA27" s="161"/>
      <c r="FB27" s="161"/>
      <c r="FC27" s="161"/>
      <c r="FD27" s="161"/>
      <c r="FE27" s="161"/>
      <c r="FF27" s="161"/>
      <c r="FG27" s="161"/>
      <c r="FH27" s="161"/>
      <c r="FI27" s="161"/>
      <c r="FJ27" s="161"/>
      <c r="FK27" s="161"/>
      <c r="FL27" s="161"/>
      <c r="FM27" s="161"/>
      <c r="FN27" s="161"/>
      <c r="FO27" s="161"/>
      <c r="FP27" s="161"/>
      <c r="FQ27" s="161"/>
      <c r="FR27" s="161"/>
      <c r="FS27" s="161"/>
      <c r="FT27" s="161"/>
      <c r="FU27" s="161"/>
      <c r="FV27" s="161"/>
      <c r="FW27" s="161"/>
      <c r="FX27" s="161"/>
      <c r="FY27" s="161"/>
      <c r="FZ27" s="161"/>
      <c r="GA27" s="161"/>
      <c r="GB27" s="161"/>
      <c r="GC27" s="161"/>
      <c r="GD27" s="161"/>
      <c r="GE27" s="161"/>
      <c r="GF27" s="161"/>
      <c r="GG27" s="161"/>
      <c r="GH27" s="161"/>
      <c r="GI27" s="161"/>
      <c r="GJ27" s="161"/>
      <c r="GK27" s="161"/>
      <c r="GL27" s="161"/>
      <c r="GM27" s="161"/>
      <c r="GN27" s="161"/>
      <c r="GO27" s="161"/>
      <c r="GP27" s="161"/>
      <c r="GQ27" s="161"/>
      <c r="GR27" s="161"/>
      <c r="GS27" s="161"/>
      <c r="GT27" s="161"/>
      <c r="GU27" s="161"/>
      <c r="GV27" s="161"/>
      <c r="GW27" s="161"/>
      <c r="GX27" s="161"/>
      <c r="GY27" s="161"/>
      <c r="GZ27" s="161"/>
      <c r="HA27" s="161"/>
      <c r="HB27" s="161"/>
      <c r="HC27" s="161"/>
      <c r="HD27" s="161"/>
      <c r="HE27" s="161"/>
      <c r="HF27" s="161"/>
      <c r="HG27" s="161"/>
      <c r="HH27" s="161"/>
      <c r="HI27" s="161"/>
      <c r="HJ27" s="161"/>
      <c r="HK27" s="161"/>
      <c r="HL27" s="161"/>
    </row>
    <row r="28" spans="1:220" ht="15.6">
      <c r="A28" s="52">
        <v>15</v>
      </c>
      <c r="B28" s="158" t="s">
        <v>39</v>
      </c>
      <c r="C28" s="60" t="s">
        <v>445</v>
      </c>
      <c r="D28" s="54">
        <v>27.72</v>
      </c>
      <c r="E28" s="54">
        <v>441.74259859910393</v>
      </c>
      <c r="F28" s="54">
        <v>12245.104833167161</v>
      </c>
      <c r="G28" s="217">
        <v>0</v>
      </c>
      <c r="H28" s="217">
        <f t="shared" si="0"/>
        <v>0</v>
      </c>
      <c r="I28" s="30" t="s">
        <v>16</v>
      </c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61"/>
      <c r="DT28" s="161"/>
      <c r="DU28" s="161"/>
      <c r="DV28" s="161"/>
      <c r="DW28" s="161"/>
      <c r="DX28" s="161"/>
      <c r="DY28" s="161"/>
      <c r="DZ28" s="161"/>
      <c r="EA28" s="161"/>
      <c r="EB28" s="161"/>
      <c r="EC28" s="161"/>
      <c r="ED28" s="161"/>
      <c r="EE28" s="161"/>
      <c r="EF28" s="161"/>
      <c r="EG28" s="161"/>
      <c r="EH28" s="161"/>
      <c r="EI28" s="161"/>
      <c r="EJ28" s="161"/>
      <c r="EK28" s="161"/>
      <c r="EL28" s="161"/>
      <c r="EM28" s="161"/>
      <c r="EN28" s="161"/>
      <c r="EO28" s="161"/>
      <c r="EP28" s="161"/>
      <c r="EQ28" s="161"/>
      <c r="ER28" s="161"/>
      <c r="ES28" s="161"/>
      <c r="ET28" s="161"/>
      <c r="EU28" s="161"/>
      <c r="EV28" s="161"/>
      <c r="EW28" s="161"/>
      <c r="EX28" s="161"/>
      <c r="EY28" s="161"/>
      <c r="EZ28" s="161"/>
      <c r="FA28" s="161"/>
      <c r="FB28" s="161"/>
      <c r="FC28" s="161"/>
      <c r="FD28" s="161"/>
      <c r="FE28" s="161"/>
      <c r="FF28" s="161"/>
      <c r="FG28" s="161"/>
      <c r="FH28" s="161"/>
      <c r="FI28" s="161"/>
      <c r="FJ28" s="161"/>
      <c r="FK28" s="161"/>
      <c r="FL28" s="161"/>
      <c r="FM28" s="161"/>
      <c r="FN28" s="161"/>
      <c r="FO28" s="161"/>
      <c r="FP28" s="161"/>
      <c r="FQ28" s="161"/>
      <c r="FR28" s="161"/>
      <c r="FS28" s="161"/>
      <c r="FT28" s="161"/>
      <c r="FU28" s="161"/>
      <c r="FV28" s="161"/>
      <c r="FW28" s="161"/>
      <c r="FX28" s="161"/>
      <c r="FY28" s="161"/>
      <c r="FZ28" s="161"/>
      <c r="GA28" s="161"/>
      <c r="GB28" s="161"/>
      <c r="GC28" s="161"/>
      <c r="GD28" s="161"/>
      <c r="GE28" s="161"/>
      <c r="GF28" s="161"/>
      <c r="GG28" s="161"/>
      <c r="GH28" s="161"/>
      <c r="GI28" s="161"/>
      <c r="GJ28" s="161"/>
      <c r="GK28" s="161"/>
      <c r="GL28" s="161"/>
      <c r="GM28" s="161"/>
      <c r="GN28" s="161"/>
      <c r="GO28" s="161"/>
      <c r="GP28" s="161"/>
      <c r="GQ28" s="161"/>
      <c r="GR28" s="161"/>
      <c r="GS28" s="161"/>
      <c r="GT28" s="161"/>
      <c r="GU28" s="161"/>
      <c r="GV28" s="161"/>
      <c r="GW28" s="161"/>
      <c r="GX28" s="161"/>
      <c r="GY28" s="161"/>
      <c r="GZ28" s="161"/>
      <c r="HA28" s="161"/>
      <c r="HB28" s="161"/>
      <c r="HC28" s="161"/>
      <c r="HD28" s="161"/>
      <c r="HE28" s="161"/>
      <c r="HF28" s="161"/>
      <c r="HG28" s="161"/>
      <c r="HH28" s="161"/>
      <c r="HI28" s="161"/>
      <c r="HJ28" s="161"/>
      <c r="HK28" s="161"/>
      <c r="HL28" s="161"/>
    </row>
    <row r="29" spans="1:220">
      <c r="A29" s="74"/>
      <c r="B29" s="162" t="s">
        <v>460</v>
      </c>
      <c r="C29" s="55" t="s">
        <v>4</v>
      </c>
      <c r="D29" s="54">
        <v>3.01261</v>
      </c>
      <c r="E29" s="54">
        <v>2103.5055888000002</v>
      </c>
      <c r="F29" s="54">
        <v>6337.0419718747689</v>
      </c>
      <c r="G29" s="217">
        <v>0</v>
      </c>
      <c r="H29" s="217">
        <f t="shared" si="0"/>
        <v>0</v>
      </c>
      <c r="I29" s="30" t="s">
        <v>16</v>
      </c>
      <c r="J29" s="19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1"/>
      <c r="EE29" s="161"/>
      <c r="EF29" s="161"/>
      <c r="EG29" s="161"/>
      <c r="EH29" s="161"/>
      <c r="EI29" s="161"/>
      <c r="EJ29" s="161"/>
      <c r="EK29" s="161"/>
      <c r="EL29" s="161"/>
      <c r="EM29" s="161"/>
      <c r="EN29" s="161"/>
      <c r="EO29" s="161"/>
      <c r="EP29" s="161"/>
      <c r="EQ29" s="161"/>
      <c r="ER29" s="161"/>
      <c r="ES29" s="161"/>
      <c r="ET29" s="161"/>
      <c r="EU29" s="161"/>
      <c r="EV29" s="161"/>
      <c r="EW29" s="161"/>
      <c r="EX29" s="161"/>
      <c r="EY29" s="161"/>
      <c r="EZ29" s="161"/>
      <c r="FA29" s="161"/>
      <c r="FB29" s="161"/>
      <c r="FC29" s="161"/>
      <c r="FD29" s="161"/>
      <c r="FE29" s="161"/>
      <c r="FF29" s="161"/>
      <c r="FG29" s="161"/>
      <c r="FH29" s="161"/>
      <c r="FI29" s="161"/>
      <c r="FJ29" s="161"/>
      <c r="FK29" s="161"/>
      <c r="FL29" s="161"/>
      <c r="FM29" s="161"/>
      <c r="FN29" s="161"/>
      <c r="FO29" s="161"/>
      <c r="FP29" s="161"/>
      <c r="FQ29" s="161"/>
      <c r="FR29" s="161"/>
      <c r="FS29" s="161"/>
      <c r="FT29" s="161"/>
      <c r="FU29" s="161"/>
      <c r="FV29" s="161"/>
      <c r="FW29" s="161"/>
      <c r="FX29" s="161"/>
      <c r="FY29" s="161"/>
      <c r="FZ29" s="161"/>
      <c r="GA29" s="161"/>
      <c r="GB29" s="161"/>
      <c r="GC29" s="161"/>
      <c r="GD29" s="161"/>
      <c r="GE29" s="161"/>
      <c r="GF29" s="161"/>
      <c r="GG29" s="161"/>
      <c r="GH29" s="161"/>
      <c r="GI29" s="161"/>
      <c r="GJ29" s="161"/>
      <c r="GK29" s="161"/>
      <c r="GL29" s="161"/>
      <c r="GM29" s="161"/>
      <c r="GN29" s="161"/>
      <c r="GO29" s="161"/>
      <c r="GP29" s="161"/>
      <c r="GQ29" s="161"/>
      <c r="GR29" s="161"/>
      <c r="GS29" s="161"/>
      <c r="GT29" s="161"/>
      <c r="GU29" s="161"/>
      <c r="GV29" s="161"/>
      <c r="GW29" s="161"/>
      <c r="GX29" s="161"/>
      <c r="GY29" s="161"/>
      <c r="GZ29" s="161"/>
      <c r="HA29" s="161"/>
      <c r="HB29" s="161"/>
      <c r="HC29" s="161"/>
      <c r="HD29" s="161"/>
      <c r="HE29" s="161"/>
      <c r="HF29" s="161"/>
      <c r="HG29" s="161"/>
      <c r="HH29" s="161"/>
      <c r="HI29" s="161"/>
      <c r="HJ29" s="161"/>
      <c r="HK29" s="161"/>
      <c r="HL29" s="161"/>
    </row>
    <row r="30" spans="1:220" s="16" customFormat="1">
      <c r="A30" s="53"/>
      <c r="B30" s="158" t="s">
        <v>462</v>
      </c>
      <c r="C30" s="55" t="s">
        <v>4</v>
      </c>
      <c r="D30" s="54">
        <v>4.6079999999999996E-2</v>
      </c>
      <c r="E30" s="54">
        <v>2219.7353270400004</v>
      </c>
      <c r="F30" s="54">
        <v>102.28540387000321</v>
      </c>
      <c r="G30" s="217">
        <v>0</v>
      </c>
      <c r="H30" s="217">
        <f t="shared" si="0"/>
        <v>0</v>
      </c>
      <c r="I30" s="30" t="s">
        <v>16</v>
      </c>
      <c r="J30" s="19"/>
    </row>
    <row r="31" spans="1:220" s="16" customFormat="1" ht="15.6">
      <c r="A31" s="53">
        <v>16</v>
      </c>
      <c r="B31" s="158" t="s">
        <v>40</v>
      </c>
      <c r="C31" s="60" t="s">
        <v>445</v>
      </c>
      <c r="D31" s="54">
        <v>3.08</v>
      </c>
      <c r="E31" s="54">
        <v>710.898694984896</v>
      </c>
      <c r="F31" s="54">
        <v>2189.5679805534796</v>
      </c>
      <c r="G31" s="217">
        <v>0</v>
      </c>
      <c r="H31" s="217">
        <f t="shared" si="0"/>
        <v>0</v>
      </c>
      <c r="I31" s="30" t="s">
        <v>16</v>
      </c>
    </row>
    <row r="32" spans="1:220" s="16" customFormat="1">
      <c r="A32" s="74"/>
      <c r="B32" s="162" t="s">
        <v>464</v>
      </c>
      <c r="C32" s="55" t="s">
        <v>4</v>
      </c>
      <c r="D32" s="54">
        <v>0.83663999999999994</v>
      </c>
      <c r="E32" s="54">
        <v>2103.5055888000002</v>
      </c>
      <c r="F32" s="54">
        <v>1759.876915813632</v>
      </c>
      <c r="G32" s="217">
        <v>0</v>
      </c>
      <c r="H32" s="217">
        <f t="shared" si="0"/>
        <v>0</v>
      </c>
      <c r="I32" s="30" t="s">
        <v>16</v>
      </c>
    </row>
    <row r="33" spans="1:10" s="161" customFormat="1">
      <c r="A33" s="53"/>
      <c r="B33" s="162" t="s">
        <v>462</v>
      </c>
      <c r="C33" s="55" t="s">
        <v>4</v>
      </c>
      <c r="D33" s="54">
        <v>0.2205</v>
      </c>
      <c r="E33" s="54">
        <v>2219.7353270399999</v>
      </c>
      <c r="F33" s="54">
        <v>489.45163961231998</v>
      </c>
      <c r="G33" s="217">
        <v>0</v>
      </c>
      <c r="H33" s="217">
        <f t="shared" si="0"/>
        <v>0</v>
      </c>
      <c r="I33" s="30" t="s">
        <v>16</v>
      </c>
      <c r="J33" s="19"/>
    </row>
    <row r="34" spans="1:10" s="161" customFormat="1" ht="15.6">
      <c r="A34" s="53">
        <v>17</v>
      </c>
      <c r="B34" s="158" t="s">
        <v>41</v>
      </c>
      <c r="C34" s="60" t="s">
        <v>445</v>
      </c>
      <c r="D34" s="54">
        <v>0.44</v>
      </c>
      <c r="E34" s="54">
        <v>710.89869498489588</v>
      </c>
      <c r="F34" s="54">
        <v>312.79542579335418</v>
      </c>
      <c r="G34" s="217">
        <v>0</v>
      </c>
      <c r="H34" s="217">
        <f t="shared" si="0"/>
        <v>0</v>
      </c>
      <c r="I34" s="30" t="s">
        <v>16</v>
      </c>
    </row>
    <row r="35" spans="1:10" s="161" customFormat="1">
      <c r="A35" s="74"/>
      <c r="B35" s="162" t="s">
        <v>464</v>
      </c>
      <c r="C35" s="55" t="s">
        <v>4</v>
      </c>
      <c r="D35" s="54">
        <v>0.12912000000000001</v>
      </c>
      <c r="E35" s="54">
        <v>2103.5055887999997</v>
      </c>
      <c r="F35" s="54">
        <v>271.604641625856</v>
      </c>
      <c r="G35" s="217">
        <v>0</v>
      </c>
      <c r="H35" s="217">
        <f t="shared" si="0"/>
        <v>0</v>
      </c>
      <c r="I35" s="30" t="s">
        <v>16</v>
      </c>
      <c r="J35" s="19"/>
    </row>
    <row r="36" spans="1:10" s="161" customFormat="1">
      <c r="A36" s="53"/>
      <c r="B36" s="162" t="s">
        <v>462</v>
      </c>
      <c r="C36" s="55" t="s">
        <v>4</v>
      </c>
      <c r="D36" s="54">
        <v>3.6899999999999995E-2</v>
      </c>
      <c r="E36" s="54">
        <v>2219.7353270399999</v>
      </c>
      <c r="F36" s="54">
        <v>81.90823356777598</v>
      </c>
      <c r="G36" s="217">
        <v>0</v>
      </c>
      <c r="H36" s="217">
        <f t="shared" si="0"/>
        <v>0</v>
      </c>
      <c r="I36" s="30" t="s">
        <v>16</v>
      </c>
    </row>
    <row r="37" spans="1:10" s="161" customFormat="1" ht="15.6">
      <c r="A37" s="53">
        <v>18</v>
      </c>
      <c r="B37" s="158" t="s">
        <v>42</v>
      </c>
      <c r="C37" s="60" t="s">
        <v>445</v>
      </c>
      <c r="D37" s="54">
        <v>2.96</v>
      </c>
      <c r="E37" s="54">
        <v>710.89869498489611</v>
      </c>
      <c r="F37" s="54">
        <v>2104.2601371552923</v>
      </c>
      <c r="G37" s="217">
        <v>0</v>
      </c>
      <c r="H37" s="217">
        <f t="shared" si="0"/>
        <v>0</v>
      </c>
      <c r="I37" s="30" t="s">
        <v>16</v>
      </c>
      <c r="J37" s="19"/>
    </row>
    <row r="38" spans="1:10" s="161" customFormat="1">
      <c r="A38" s="74"/>
      <c r="B38" s="162" t="s">
        <v>464</v>
      </c>
      <c r="C38" s="55" t="s">
        <v>4</v>
      </c>
      <c r="D38" s="54">
        <v>0.56832000000000005</v>
      </c>
      <c r="E38" s="54">
        <v>2103.5055888000002</v>
      </c>
      <c r="F38" s="54">
        <v>1195.4642962268163</v>
      </c>
      <c r="G38" s="217">
        <v>0</v>
      </c>
      <c r="H38" s="217">
        <f t="shared" si="0"/>
        <v>0</v>
      </c>
      <c r="I38" s="30" t="s">
        <v>16</v>
      </c>
    </row>
    <row r="39" spans="1:10" s="161" customFormat="1">
      <c r="A39" s="53"/>
      <c r="B39" s="162" t="s">
        <v>462</v>
      </c>
      <c r="C39" s="55" t="s">
        <v>4</v>
      </c>
      <c r="D39" s="54">
        <v>0.20815999999999998</v>
      </c>
      <c r="E39" s="54">
        <v>2219.7353270399999</v>
      </c>
      <c r="F39" s="54">
        <v>462.06010567664634</v>
      </c>
      <c r="G39" s="217">
        <v>0</v>
      </c>
      <c r="H39" s="217">
        <f t="shared" si="0"/>
        <v>0</v>
      </c>
      <c r="I39" s="30" t="s">
        <v>16</v>
      </c>
      <c r="J39" s="19"/>
    </row>
    <row r="40" spans="1:10" ht="15.6">
      <c r="A40" s="53">
        <v>19</v>
      </c>
      <c r="B40" s="158" t="s">
        <v>43</v>
      </c>
      <c r="C40" s="60" t="s">
        <v>445</v>
      </c>
      <c r="D40" s="54">
        <v>0.96</v>
      </c>
      <c r="E40" s="54">
        <v>589.62000801791999</v>
      </c>
      <c r="F40" s="54">
        <v>566.03520769720319</v>
      </c>
      <c r="G40" s="217">
        <v>0</v>
      </c>
      <c r="H40" s="217">
        <f t="shared" si="0"/>
        <v>0</v>
      </c>
      <c r="I40" s="30" t="s">
        <v>16</v>
      </c>
    </row>
    <row r="41" spans="1:10">
      <c r="A41" s="74"/>
      <c r="B41" s="162" t="s">
        <v>464</v>
      </c>
      <c r="C41" s="55" t="s">
        <v>4</v>
      </c>
      <c r="D41" s="54">
        <v>0.12479999999999999</v>
      </c>
      <c r="E41" s="54">
        <v>2103.5055888000002</v>
      </c>
      <c r="F41" s="54">
        <v>262.51749748224</v>
      </c>
      <c r="G41" s="217">
        <v>0</v>
      </c>
      <c r="H41" s="217">
        <f t="shared" si="0"/>
        <v>0</v>
      </c>
      <c r="I41" s="30" t="s">
        <v>16</v>
      </c>
      <c r="J41" s="19"/>
    </row>
    <row r="42" spans="1:10">
      <c r="A42" s="53"/>
      <c r="B42" s="162" t="s">
        <v>462</v>
      </c>
      <c r="C42" s="55" t="s">
        <v>4</v>
      </c>
      <c r="D42" s="54">
        <v>3.056E-2</v>
      </c>
      <c r="E42" s="54">
        <v>2219.7353270400004</v>
      </c>
      <c r="F42" s="54">
        <v>67.835111594342408</v>
      </c>
      <c r="G42" s="217">
        <v>0</v>
      </c>
      <c r="H42" s="217">
        <f t="shared" si="0"/>
        <v>0</v>
      </c>
      <c r="I42" s="30" t="s">
        <v>16</v>
      </c>
    </row>
    <row r="43" spans="1:10" ht="15.6">
      <c r="A43" s="53">
        <v>20</v>
      </c>
      <c r="B43" s="158" t="s">
        <v>44</v>
      </c>
      <c r="C43" s="60" t="s">
        <v>445</v>
      </c>
      <c r="D43" s="54">
        <v>2.88</v>
      </c>
      <c r="E43" s="54">
        <v>589.6200080179201</v>
      </c>
      <c r="F43" s="54">
        <v>1698.1056230916099</v>
      </c>
      <c r="G43" s="217">
        <v>0</v>
      </c>
      <c r="H43" s="217">
        <f t="shared" si="0"/>
        <v>0</v>
      </c>
      <c r="I43" s="30" t="s">
        <v>16</v>
      </c>
      <c r="J43" s="19"/>
    </row>
    <row r="44" spans="1:10" s="16" customFormat="1">
      <c r="A44" s="74"/>
      <c r="B44" s="162" t="s">
        <v>464</v>
      </c>
      <c r="C44" s="55" t="s">
        <v>4</v>
      </c>
      <c r="D44" s="54">
        <v>0.46751999999999999</v>
      </c>
      <c r="E44" s="54">
        <v>2103.5055888000002</v>
      </c>
      <c r="F44" s="54">
        <v>983.43093287577608</v>
      </c>
      <c r="G44" s="217">
        <v>0</v>
      </c>
      <c r="H44" s="217">
        <f t="shared" si="0"/>
        <v>0</v>
      </c>
      <c r="I44" s="30" t="s">
        <v>16</v>
      </c>
    </row>
    <row r="45" spans="1:10" s="16" customFormat="1">
      <c r="A45" s="53"/>
      <c r="B45" s="162" t="s">
        <v>462</v>
      </c>
      <c r="C45" s="55" t="s">
        <v>4</v>
      </c>
      <c r="D45" s="54">
        <v>0.19044</v>
      </c>
      <c r="E45" s="54">
        <v>2219.7353270399999</v>
      </c>
      <c r="F45" s="54">
        <v>422.72639568149759</v>
      </c>
      <c r="G45" s="217">
        <v>0</v>
      </c>
      <c r="H45" s="217">
        <f t="shared" si="0"/>
        <v>0</v>
      </c>
      <c r="I45" s="30" t="s">
        <v>16</v>
      </c>
      <c r="J45" s="19"/>
    </row>
    <row r="46" spans="1:10" ht="15.6">
      <c r="A46" s="53">
        <v>21</v>
      </c>
      <c r="B46" s="158" t="s">
        <v>45</v>
      </c>
      <c r="C46" s="60" t="s">
        <v>445</v>
      </c>
      <c r="D46" s="54">
        <v>1</v>
      </c>
      <c r="E46" s="54">
        <v>589.6200080179201</v>
      </c>
      <c r="F46" s="54">
        <v>589.6200080179201</v>
      </c>
      <c r="G46" s="217">
        <v>0</v>
      </c>
      <c r="H46" s="217">
        <f t="shared" si="0"/>
        <v>0</v>
      </c>
      <c r="I46" s="30" t="s">
        <v>16</v>
      </c>
    </row>
    <row r="47" spans="1:10">
      <c r="A47" s="74"/>
      <c r="B47" s="162" t="s">
        <v>464</v>
      </c>
      <c r="C47" s="55" t="s">
        <v>4</v>
      </c>
      <c r="D47" s="54">
        <v>0.16224</v>
      </c>
      <c r="E47" s="54">
        <v>2103.5055887999997</v>
      </c>
      <c r="F47" s="54">
        <v>341.27274672691192</v>
      </c>
      <c r="G47" s="217">
        <v>0</v>
      </c>
      <c r="H47" s="217">
        <f t="shared" si="0"/>
        <v>0</v>
      </c>
      <c r="I47" s="30" t="s">
        <v>16</v>
      </c>
      <c r="J47" s="19"/>
    </row>
    <row r="48" spans="1:10">
      <c r="A48" s="53"/>
      <c r="B48" s="162" t="s">
        <v>462</v>
      </c>
      <c r="C48" s="55" t="s">
        <v>4</v>
      </c>
      <c r="D48" s="54">
        <v>6.5280000000000005E-2</v>
      </c>
      <c r="E48" s="54">
        <v>2219.7353270399999</v>
      </c>
      <c r="F48" s="54">
        <v>144.90432214917121</v>
      </c>
      <c r="G48" s="217">
        <v>0</v>
      </c>
      <c r="H48" s="217">
        <f t="shared" si="0"/>
        <v>0</v>
      </c>
      <c r="I48" s="30" t="s">
        <v>16</v>
      </c>
    </row>
    <row r="49" spans="1:10" ht="15.6">
      <c r="A49" s="53">
        <v>22</v>
      </c>
      <c r="B49" s="158" t="s">
        <v>46</v>
      </c>
      <c r="C49" s="60" t="s">
        <v>445</v>
      </c>
      <c r="D49" s="54">
        <v>1.44</v>
      </c>
      <c r="E49" s="54">
        <v>589.6200080179201</v>
      </c>
      <c r="F49" s="54">
        <v>849.05281154580496</v>
      </c>
      <c r="G49" s="217">
        <v>0</v>
      </c>
      <c r="H49" s="217">
        <f t="shared" si="0"/>
        <v>0</v>
      </c>
      <c r="I49" s="30" t="s">
        <v>16</v>
      </c>
      <c r="J49" s="19"/>
    </row>
    <row r="50" spans="1:10">
      <c r="A50" s="74"/>
      <c r="B50" s="162" t="s">
        <v>464</v>
      </c>
      <c r="C50" s="55" t="s">
        <v>4</v>
      </c>
      <c r="D50" s="54">
        <v>0.23904</v>
      </c>
      <c r="E50" s="54">
        <v>2103.5055887999997</v>
      </c>
      <c r="F50" s="54">
        <v>502.82197594675193</v>
      </c>
      <c r="G50" s="217">
        <v>0</v>
      </c>
      <c r="H50" s="217">
        <f t="shared" si="0"/>
        <v>0</v>
      </c>
      <c r="I50" s="30" t="s">
        <v>16</v>
      </c>
    </row>
    <row r="51" spans="1:10">
      <c r="A51" s="53"/>
      <c r="B51" s="162" t="s">
        <v>462</v>
      </c>
      <c r="C51" s="55" t="s">
        <v>4</v>
      </c>
      <c r="D51" s="54">
        <v>0.10199999999999999</v>
      </c>
      <c r="E51" s="54">
        <v>2219.7353270400004</v>
      </c>
      <c r="F51" s="54">
        <v>226.41300335808003</v>
      </c>
      <c r="G51" s="217">
        <v>0</v>
      </c>
      <c r="H51" s="217">
        <f t="shared" si="0"/>
        <v>0</v>
      </c>
      <c r="I51" s="30" t="s">
        <v>16</v>
      </c>
      <c r="J51" s="19"/>
    </row>
    <row r="52" spans="1:10" s="16" customFormat="1" ht="15.6">
      <c r="A52" s="74">
        <v>23</v>
      </c>
      <c r="B52" s="158" t="s">
        <v>465</v>
      </c>
      <c r="C52" s="60" t="s">
        <v>445</v>
      </c>
      <c r="D52" s="54">
        <v>1.76</v>
      </c>
      <c r="E52" s="54">
        <v>331.28656597731191</v>
      </c>
      <c r="F52" s="54">
        <v>583.06435612006896</v>
      </c>
      <c r="G52" s="217">
        <v>0</v>
      </c>
      <c r="H52" s="217">
        <f t="shared" si="0"/>
        <v>0</v>
      </c>
      <c r="I52" s="30" t="s">
        <v>16</v>
      </c>
    </row>
    <row r="53" spans="1:10" s="16" customFormat="1">
      <c r="A53" s="74"/>
      <c r="B53" s="158" t="s">
        <v>461</v>
      </c>
      <c r="C53" s="60" t="s">
        <v>4</v>
      </c>
      <c r="D53" s="54">
        <v>0.36183999999999999</v>
      </c>
      <c r="E53" s="54">
        <v>2132.5630233600004</v>
      </c>
      <c r="F53" s="54">
        <v>771.6466043725826</v>
      </c>
      <c r="G53" s="217">
        <v>0</v>
      </c>
      <c r="H53" s="217">
        <f t="shared" si="0"/>
        <v>0</v>
      </c>
      <c r="I53" s="30" t="s">
        <v>16</v>
      </c>
      <c r="J53" s="19"/>
    </row>
    <row r="54" spans="1:10" s="16" customFormat="1">
      <c r="A54" s="53"/>
      <c r="B54" s="162" t="s">
        <v>462</v>
      </c>
      <c r="C54" s="55" t="s">
        <v>4</v>
      </c>
      <c r="D54" s="75">
        <v>3.5999999999999999E-3</v>
      </c>
      <c r="E54" s="54">
        <v>2219.7353270400004</v>
      </c>
      <c r="F54" s="54">
        <v>7.9910471773440008</v>
      </c>
      <c r="G54" s="217">
        <v>0</v>
      </c>
      <c r="H54" s="217">
        <f t="shared" si="0"/>
        <v>0</v>
      </c>
      <c r="I54" s="30" t="s">
        <v>16</v>
      </c>
      <c r="J54" s="19"/>
    </row>
    <row r="55" spans="1:10" s="16" customFormat="1" ht="15.6">
      <c r="A55" s="52">
        <v>24</v>
      </c>
      <c r="B55" s="158" t="s">
        <v>466</v>
      </c>
      <c r="C55" s="60" t="s">
        <v>445</v>
      </c>
      <c r="D55" s="54">
        <v>5</v>
      </c>
      <c r="E55" s="54">
        <v>607.2735415753599</v>
      </c>
      <c r="F55" s="54">
        <v>3036.3677078767996</v>
      </c>
      <c r="G55" s="217">
        <v>0</v>
      </c>
      <c r="H55" s="217">
        <f t="shared" si="0"/>
        <v>0</v>
      </c>
      <c r="I55" s="30" t="s">
        <v>16</v>
      </c>
      <c r="J55" s="19"/>
    </row>
    <row r="56" spans="1:10" s="16" customFormat="1">
      <c r="A56" s="74"/>
      <c r="B56" s="162" t="s">
        <v>461</v>
      </c>
      <c r="C56" s="55" t="s">
        <v>4</v>
      </c>
      <c r="D56" s="54">
        <v>0.69291999999999998</v>
      </c>
      <c r="E56" s="54">
        <v>2132.56302336</v>
      </c>
      <c r="F56" s="54">
        <v>1477.6955701466111</v>
      </c>
      <c r="G56" s="217">
        <v>0</v>
      </c>
      <c r="H56" s="217">
        <f t="shared" si="0"/>
        <v>0</v>
      </c>
      <c r="I56" s="30" t="s">
        <v>16</v>
      </c>
      <c r="J56" s="19"/>
    </row>
    <row r="57" spans="1:10" s="16" customFormat="1">
      <c r="A57" s="74"/>
      <c r="B57" s="162" t="s">
        <v>467</v>
      </c>
      <c r="C57" s="55" t="s">
        <v>4</v>
      </c>
      <c r="D57" s="54">
        <v>1.528E-2</v>
      </c>
      <c r="E57" s="54">
        <v>2175.5174918399998</v>
      </c>
      <c r="F57" s="54">
        <v>33.241907275315199</v>
      </c>
      <c r="G57" s="217">
        <v>0</v>
      </c>
      <c r="H57" s="217">
        <f t="shared" si="0"/>
        <v>0</v>
      </c>
      <c r="I57" s="30" t="s">
        <v>16</v>
      </c>
      <c r="J57" s="19"/>
    </row>
    <row r="58" spans="1:10" s="16" customFormat="1">
      <c r="A58" s="53"/>
      <c r="B58" s="162" t="s">
        <v>462</v>
      </c>
      <c r="C58" s="55" t="s">
        <v>4</v>
      </c>
      <c r="D58" s="54">
        <v>9.5999999999999992E-3</v>
      </c>
      <c r="E58" s="54">
        <v>2248.7927616000002</v>
      </c>
      <c r="F58" s="54">
        <v>21.588410511359999</v>
      </c>
      <c r="G58" s="217">
        <v>0</v>
      </c>
      <c r="H58" s="217">
        <f t="shared" si="0"/>
        <v>0</v>
      </c>
      <c r="I58" s="30" t="s">
        <v>16</v>
      </c>
      <c r="J58" s="19"/>
    </row>
    <row r="59" spans="1:10" s="16" customFormat="1" ht="15.6">
      <c r="A59" s="52">
        <v>25</v>
      </c>
      <c r="B59" s="158" t="s">
        <v>468</v>
      </c>
      <c r="C59" s="60" t="s">
        <v>445</v>
      </c>
      <c r="D59" s="54">
        <v>0.14000000000000001</v>
      </c>
      <c r="E59" s="54">
        <v>470.25907697119987</v>
      </c>
      <c r="F59" s="54">
        <v>65.836270775967989</v>
      </c>
      <c r="G59" s="217">
        <v>0</v>
      </c>
      <c r="H59" s="217">
        <f t="shared" si="0"/>
        <v>0</v>
      </c>
      <c r="I59" s="30" t="s">
        <v>16</v>
      </c>
      <c r="J59" s="19"/>
    </row>
    <row r="60" spans="1:10" s="16" customFormat="1">
      <c r="A60" s="74"/>
      <c r="B60" s="162" t="s">
        <v>461</v>
      </c>
      <c r="C60" s="55" t="s">
        <v>4</v>
      </c>
      <c r="D60" s="75">
        <v>8.0499999999999999E-3</v>
      </c>
      <c r="E60" s="54">
        <v>2132.56302336</v>
      </c>
      <c r="F60" s="54">
        <v>17.167132338047999</v>
      </c>
      <c r="G60" s="217">
        <v>0</v>
      </c>
      <c r="H60" s="217">
        <f t="shared" si="0"/>
        <v>0</v>
      </c>
      <c r="I60" s="30" t="s">
        <v>16</v>
      </c>
      <c r="J60" s="19"/>
    </row>
    <row r="61" spans="1:10" s="16" customFormat="1">
      <c r="A61" s="74"/>
      <c r="B61" s="162" t="s">
        <v>462</v>
      </c>
      <c r="C61" s="55" t="s">
        <v>4</v>
      </c>
      <c r="D61" s="75">
        <v>5.0400000000000002E-3</v>
      </c>
      <c r="E61" s="54">
        <v>2219.7353270400004</v>
      </c>
      <c r="F61" s="54">
        <v>11.187466048281602</v>
      </c>
      <c r="G61" s="217">
        <v>0</v>
      </c>
      <c r="H61" s="217">
        <f t="shared" si="0"/>
        <v>0</v>
      </c>
      <c r="I61" s="30" t="s">
        <v>16</v>
      </c>
      <c r="J61" s="19"/>
    </row>
    <row r="62" spans="1:10" s="16" customFormat="1">
      <c r="A62" s="76" t="s">
        <v>47</v>
      </c>
      <c r="B62" s="158" t="s">
        <v>48</v>
      </c>
      <c r="C62" s="60" t="s">
        <v>4</v>
      </c>
      <c r="D62" s="75">
        <v>1.3172159999999999</v>
      </c>
      <c r="E62" s="54">
        <v>334.81755864831996</v>
      </c>
      <c r="F62" s="54">
        <v>441.02704533250539</v>
      </c>
      <c r="G62" s="217">
        <v>0</v>
      </c>
      <c r="H62" s="217">
        <f t="shared" si="0"/>
        <v>0</v>
      </c>
      <c r="I62" s="30" t="s">
        <v>16</v>
      </c>
      <c r="J62" s="19"/>
    </row>
    <row r="63" spans="1:10" s="16" customFormat="1">
      <c r="A63" s="76"/>
      <c r="B63" s="158" t="s">
        <v>49</v>
      </c>
      <c r="C63" s="55" t="s">
        <v>4</v>
      </c>
      <c r="D63" s="54">
        <v>0.25559999999999999</v>
      </c>
      <c r="E63" s="54">
        <v>3133.1494656</v>
      </c>
      <c r="F63" s="54">
        <v>800.83300340736002</v>
      </c>
      <c r="G63" s="217">
        <v>0</v>
      </c>
      <c r="H63" s="217">
        <f t="shared" si="0"/>
        <v>0</v>
      </c>
      <c r="I63" s="30" t="s">
        <v>16</v>
      </c>
      <c r="J63" s="19"/>
    </row>
    <row r="64" spans="1:10" s="16" customFormat="1">
      <c r="A64" s="76"/>
      <c r="B64" s="158" t="s">
        <v>50</v>
      </c>
      <c r="C64" s="55" t="s">
        <v>4</v>
      </c>
      <c r="D64" s="54">
        <v>0.10064000000000001</v>
      </c>
      <c r="E64" s="54">
        <v>3107.8821312</v>
      </c>
      <c r="F64" s="54">
        <v>312.777257683968</v>
      </c>
      <c r="G64" s="217">
        <v>0</v>
      </c>
      <c r="H64" s="217">
        <f t="shared" si="0"/>
        <v>0</v>
      </c>
      <c r="I64" s="30" t="s">
        <v>16</v>
      </c>
      <c r="J64" s="19"/>
    </row>
    <row r="65" spans="1:10" s="16" customFormat="1">
      <c r="A65" s="77"/>
      <c r="B65" s="162" t="s">
        <v>469</v>
      </c>
      <c r="C65" s="55" t="s">
        <v>4</v>
      </c>
      <c r="D65" s="78">
        <v>2.0920000000000001E-2</v>
      </c>
      <c r="E65" s="54">
        <v>3082.6147968</v>
      </c>
      <c r="F65" s="54">
        <v>64.488301549056004</v>
      </c>
      <c r="G65" s="217">
        <v>0</v>
      </c>
      <c r="H65" s="217">
        <f t="shared" si="0"/>
        <v>0</v>
      </c>
      <c r="I65" s="30" t="s">
        <v>16</v>
      </c>
      <c r="J65" s="19"/>
    </row>
    <row r="66" spans="1:10" s="16" customFormat="1">
      <c r="A66" s="77"/>
      <c r="B66" s="162" t="s">
        <v>51</v>
      </c>
      <c r="C66" s="55" t="s">
        <v>6</v>
      </c>
      <c r="D66" s="78">
        <v>26</v>
      </c>
      <c r="E66" s="54">
        <v>137.15109112319999</v>
      </c>
      <c r="F66" s="54">
        <v>3565.9283692031995</v>
      </c>
      <c r="G66" s="217">
        <v>0</v>
      </c>
      <c r="H66" s="217">
        <f t="shared" si="0"/>
        <v>0</v>
      </c>
      <c r="I66" s="30" t="s">
        <v>16</v>
      </c>
      <c r="J66" s="19"/>
    </row>
    <row r="67" spans="1:10" s="16" customFormat="1">
      <c r="A67" s="76" t="s">
        <v>52</v>
      </c>
      <c r="B67" s="163" t="s">
        <v>53</v>
      </c>
      <c r="C67" s="55" t="s">
        <v>54</v>
      </c>
      <c r="D67" s="79">
        <v>15</v>
      </c>
      <c r="E67" s="54">
        <v>10.753866283071998</v>
      </c>
      <c r="F67" s="54">
        <v>161.30799424607997</v>
      </c>
      <c r="G67" s="217">
        <v>0</v>
      </c>
      <c r="H67" s="217">
        <f t="shared" si="0"/>
        <v>0</v>
      </c>
      <c r="I67" s="30" t="s">
        <v>16</v>
      </c>
      <c r="J67" s="19"/>
    </row>
    <row r="68" spans="1:10" s="16" customFormat="1">
      <c r="A68" s="74">
        <v>28</v>
      </c>
      <c r="B68" s="158" t="s">
        <v>55</v>
      </c>
      <c r="C68" s="60" t="s">
        <v>4</v>
      </c>
      <c r="D68" s="80">
        <v>9.1760000000000008E-2</v>
      </c>
      <c r="E68" s="54">
        <v>296.73238566399999</v>
      </c>
      <c r="F68" s="54">
        <v>27.228163708528641</v>
      </c>
      <c r="G68" s="217">
        <v>0</v>
      </c>
      <c r="H68" s="217">
        <f t="shared" si="0"/>
        <v>0</v>
      </c>
      <c r="I68" s="30" t="s">
        <v>16</v>
      </c>
      <c r="J68" s="19"/>
    </row>
    <row r="69" spans="1:10" s="16" customFormat="1">
      <c r="A69" s="74"/>
      <c r="B69" s="158" t="s">
        <v>56</v>
      </c>
      <c r="C69" s="60" t="s">
        <v>4</v>
      </c>
      <c r="D69" s="75">
        <v>6.7760000000000001E-2</v>
      </c>
      <c r="E69" s="54">
        <v>3183.6841344000004</v>
      </c>
      <c r="F69" s="54">
        <v>215.72643694694403</v>
      </c>
      <c r="G69" s="217">
        <v>0</v>
      </c>
      <c r="H69" s="217">
        <f t="shared" si="0"/>
        <v>0</v>
      </c>
      <c r="I69" s="30" t="s">
        <v>16</v>
      </c>
      <c r="J69" s="19"/>
    </row>
    <row r="70" spans="1:10" s="16" customFormat="1">
      <c r="A70" s="74"/>
      <c r="B70" s="162" t="s">
        <v>470</v>
      </c>
      <c r="C70" s="60" t="s">
        <v>4</v>
      </c>
      <c r="D70" s="75">
        <v>2.4E-2</v>
      </c>
      <c r="E70" s="54">
        <v>2103.5055888000002</v>
      </c>
      <c r="F70" s="54">
        <v>50.484134131200008</v>
      </c>
      <c r="G70" s="217">
        <v>0</v>
      </c>
      <c r="H70" s="217">
        <f t="shared" si="0"/>
        <v>0</v>
      </c>
      <c r="I70" s="30" t="s">
        <v>16</v>
      </c>
      <c r="J70" s="19"/>
    </row>
    <row r="71" spans="1:10" s="16" customFormat="1">
      <c r="A71" s="74">
        <v>29</v>
      </c>
      <c r="B71" s="158" t="s">
        <v>57</v>
      </c>
      <c r="C71" s="60" t="s">
        <v>4</v>
      </c>
      <c r="D71" s="80">
        <v>7.0080000000000003E-2</v>
      </c>
      <c r="E71" s="54">
        <v>296.73238566399999</v>
      </c>
      <c r="F71" s="54">
        <v>20.795005587333119</v>
      </c>
      <c r="G71" s="217">
        <v>0</v>
      </c>
      <c r="H71" s="217">
        <f t="shared" si="0"/>
        <v>0</v>
      </c>
      <c r="I71" s="30" t="s">
        <v>16</v>
      </c>
      <c r="J71" s="19"/>
    </row>
    <row r="72" spans="1:10" s="16" customFormat="1">
      <c r="A72" s="74"/>
      <c r="B72" s="158" t="s">
        <v>58</v>
      </c>
      <c r="C72" s="60" t="s">
        <v>4</v>
      </c>
      <c r="D72" s="75">
        <v>4.3439999999999999E-2</v>
      </c>
      <c r="E72" s="54">
        <v>3183.6841344000004</v>
      </c>
      <c r="F72" s="54">
        <v>138.29923879833601</v>
      </c>
      <c r="G72" s="217">
        <v>0</v>
      </c>
      <c r="H72" s="217">
        <f t="shared" si="0"/>
        <v>0</v>
      </c>
      <c r="I72" s="30" t="s">
        <v>16</v>
      </c>
      <c r="J72" s="19"/>
    </row>
    <row r="73" spans="1:10" s="16" customFormat="1">
      <c r="A73" s="74"/>
      <c r="B73" s="162" t="s">
        <v>471</v>
      </c>
      <c r="C73" s="60" t="s">
        <v>4</v>
      </c>
      <c r="D73" s="75">
        <v>2.664E-2</v>
      </c>
      <c r="E73" s="54">
        <v>2103.5055888000006</v>
      </c>
      <c r="F73" s="54">
        <v>56.037388885632019</v>
      </c>
      <c r="G73" s="217">
        <v>0</v>
      </c>
      <c r="H73" s="217">
        <f t="shared" si="0"/>
        <v>0</v>
      </c>
      <c r="I73" s="30" t="s">
        <v>16</v>
      </c>
      <c r="J73" s="19"/>
    </row>
    <row r="74" spans="1:10" s="16" customFormat="1">
      <c r="A74" s="77" t="s">
        <v>59</v>
      </c>
      <c r="B74" s="158" t="s">
        <v>60</v>
      </c>
      <c r="C74" s="60" t="s">
        <v>4</v>
      </c>
      <c r="D74" s="81">
        <v>0.17622999999999997</v>
      </c>
      <c r="E74" s="54">
        <v>651.76822140672004</v>
      </c>
      <c r="F74" s="54">
        <v>114.86111365850626</v>
      </c>
      <c r="G74" s="217">
        <v>0</v>
      </c>
      <c r="H74" s="217">
        <f t="shared" ref="H74:H137" si="1">G74*D74</f>
        <v>0</v>
      </c>
      <c r="I74" s="30" t="s">
        <v>16</v>
      </c>
      <c r="J74" s="19"/>
    </row>
    <row r="75" spans="1:10" s="16" customFormat="1">
      <c r="A75" s="76"/>
      <c r="B75" s="158" t="s">
        <v>61</v>
      </c>
      <c r="C75" s="55" t="s">
        <v>4</v>
      </c>
      <c r="D75" s="54">
        <v>0.14909999999999998</v>
      </c>
      <c r="E75" s="54">
        <v>3133.1494656000004</v>
      </c>
      <c r="F75" s="54">
        <v>467.15258532095999</v>
      </c>
      <c r="G75" s="217">
        <v>0</v>
      </c>
      <c r="H75" s="217">
        <f t="shared" si="1"/>
        <v>0</v>
      </c>
      <c r="I75" s="30" t="s">
        <v>16</v>
      </c>
      <c r="J75" s="19"/>
    </row>
    <row r="76" spans="1:10" s="16" customFormat="1">
      <c r="A76" s="74"/>
      <c r="B76" s="158" t="s">
        <v>62</v>
      </c>
      <c r="C76" s="60" t="s">
        <v>4</v>
      </c>
      <c r="D76" s="75">
        <v>2.7129999999999998E-2</v>
      </c>
      <c r="E76" s="54">
        <v>3183.6841343999999</v>
      </c>
      <c r="F76" s="54">
        <v>86.373350566271995</v>
      </c>
      <c r="G76" s="217">
        <v>0</v>
      </c>
      <c r="H76" s="217">
        <f t="shared" si="1"/>
        <v>0</v>
      </c>
      <c r="I76" s="30" t="s">
        <v>16</v>
      </c>
      <c r="J76" s="19"/>
    </row>
    <row r="77" spans="1:10" s="16" customFormat="1">
      <c r="A77" s="76" t="s">
        <v>63</v>
      </c>
      <c r="B77" s="164" t="s">
        <v>64</v>
      </c>
      <c r="C77" s="60" t="s">
        <v>54</v>
      </c>
      <c r="D77" s="82">
        <v>6</v>
      </c>
      <c r="E77" s="54">
        <v>16.012252256</v>
      </c>
      <c r="F77" s="54">
        <v>96.073513536000007</v>
      </c>
      <c r="G77" s="217">
        <v>0</v>
      </c>
      <c r="H77" s="217">
        <f t="shared" si="1"/>
        <v>0</v>
      </c>
      <c r="I77" s="30" t="s">
        <v>16</v>
      </c>
      <c r="J77" s="19"/>
    </row>
    <row r="78" spans="1:10" s="16" customFormat="1">
      <c r="A78" s="76" t="s">
        <v>65</v>
      </c>
      <c r="B78" s="158" t="s">
        <v>66</v>
      </c>
      <c r="C78" s="60" t="s">
        <v>4</v>
      </c>
      <c r="D78" s="75">
        <v>0.13469</v>
      </c>
      <c r="E78" s="54">
        <v>334.8175586483199</v>
      </c>
      <c r="F78" s="54">
        <v>45.096576974342206</v>
      </c>
      <c r="G78" s="217">
        <v>0</v>
      </c>
      <c r="H78" s="217">
        <f t="shared" si="1"/>
        <v>0</v>
      </c>
      <c r="I78" s="30" t="s">
        <v>16</v>
      </c>
      <c r="J78" s="19"/>
    </row>
    <row r="79" spans="1:10" s="16" customFormat="1">
      <c r="A79" s="76"/>
      <c r="B79" s="158" t="s">
        <v>50</v>
      </c>
      <c r="C79" s="55" t="s">
        <v>4</v>
      </c>
      <c r="D79" s="54">
        <v>6.9989999999999997E-2</v>
      </c>
      <c r="E79" s="54">
        <v>3107.8821312000005</v>
      </c>
      <c r="F79" s="54">
        <v>217.52067036268801</v>
      </c>
      <c r="G79" s="217">
        <v>0</v>
      </c>
      <c r="H79" s="217">
        <f t="shared" si="1"/>
        <v>0</v>
      </c>
      <c r="I79" s="30" t="s">
        <v>16</v>
      </c>
      <c r="J79" s="19"/>
    </row>
    <row r="80" spans="1:10" s="16" customFormat="1">
      <c r="A80" s="77"/>
      <c r="B80" s="162" t="s">
        <v>67</v>
      </c>
      <c r="C80" s="55" t="s">
        <v>4</v>
      </c>
      <c r="D80" s="78">
        <v>1.7600000000000001E-2</v>
      </c>
      <c r="E80" s="54">
        <v>3183.6841344000004</v>
      </c>
      <c r="F80" s="54">
        <v>56.032840765440014</v>
      </c>
      <c r="G80" s="217">
        <v>0</v>
      </c>
      <c r="H80" s="217">
        <f t="shared" si="1"/>
        <v>0</v>
      </c>
      <c r="I80" s="30" t="s">
        <v>16</v>
      </c>
      <c r="J80" s="19"/>
    </row>
    <row r="81" spans="1:10" s="16" customFormat="1">
      <c r="A81" s="77"/>
      <c r="B81" s="162" t="s">
        <v>68</v>
      </c>
      <c r="C81" s="55" t="s">
        <v>4</v>
      </c>
      <c r="D81" s="78">
        <v>4.7100000000000003E-2</v>
      </c>
      <c r="E81" s="54">
        <v>3183.6841343999999</v>
      </c>
      <c r="F81" s="54">
        <v>149.95152273024001</v>
      </c>
      <c r="G81" s="217">
        <v>0</v>
      </c>
      <c r="H81" s="217">
        <f t="shared" si="1"/>
        <v>0</v>
      </c>
      <c r="I81" s="30" t="s">
        <v>16</v>
      </c>
      <c r="J81" s="19"/>
    </row>
    <row r="82" spans="1:10" s="16" customFormat="1">
      <c r="A82" s="77"/>
      <c r="B82" s="162" t="s">
        <v>69</v>
      </c>
      <c r="C82" s="55" t="s">
        <v>6</v>
      </c>
      <c r="D82" s="83">
        <v>20</v>
      </c>
      <c r="E82" s="54">
        <v>1.8950500800000001</v>
      </c>
      <c r="F82" s="54">
        <v>37.901001600000001</v>
      </c>
      <c r="G82" s="217">
        <v>0</v>
      </c>
      <c r="H82" s="217">
        <f t="shared" si="1"/>
        <v>0</v>
      </c>
      <c r="I82" s="30" t="s">
        <v>16</v>
      </c>
      <c r="J82" s="19"/>
    </row>
    <row r="83" spans="1:10" s="16" customFormat="1">
      <c r="A83" s="76" t="s">
        <v>70</v>
      </c>
      <c r="B83" s="163" t="s">
        <v>53</v>
      </c>
      <c r="C83" s="55" t="s">
        <v>54</v>
      </c>
      <c r="D83" s="79">
        <v>12.3</v>
      </c>
      <c r="E83" s="54">
        <v>13.480969684864</v>
      </c>
      <c r="F83" s="54">
        <v>165.81592712382721</v>
      </c>
      <c r="G83" s="217">
        <v>0</v>
      </c>
      <c r="H83" s="217">
        <f t="shared" si="1"/>
        <v>0</v>
      </c>
      <c r="I83" s="30" t="s">
        <v>16</v>
      </c>
      <c r="J83" s="19"/>
    </row>
    <row r="84" spans="1:10" s="16" customFormat="1">
      <c r="A84" s="73"/>
      <c r="B84" s="107" t="s">
        <v>26</v>
      </c>
      <c r="C84" s="60"/>
      <c r="D84" s="82"/>
      <c r="E84" s="54"/>
      <c r="F84" s="54"/>
      <c r="G84" s="217">
        <v>0</v>
      </c>
      <c r="H84" s="217">
        <f t="shared" si="1"/>
        <v>0</v>
      </c>
      <c r="I84" s="30" t="s">
        <v>16</v>
      </c>
      <c r="J84" s="19"/>
    </row>
    <row r="85" spans="1:10" s="16" customFormat="1" ht="15.6">
      <c r="A85" s="74">
        <v>34</v>
      </c>
      <c r="B85" s="163" t="s">
        <v>71</v>
      </c>
      <c r="C85" s="55" t="s">
        <v>445</v>
      </c>
      <c r="D85" s="54">
        <v>18.88</v>
      </c>
      <c r="E85" s="54">
        <v>218.49668734213398</v>
      </c>
      <c r="F85" s="54">
        <v>4125.2174570194893</v>
      </c>
      <c r="G85" s="217">
        <v>0</v>
      </c>
      <c r="H85" s="217">
        <f t="shared" si="1"/>
        <v>0</v>
      </c>
      <c r="I85" s="30" t="s">
        <v>16</v>
      </c>
      <c r="J85" s="19"/>
    </row>
    <row r="86" spans="1:10" s="16" customFormat="1">
      <c r="A86" s="76"/>
      <c r="B86" s="59" t="s">
        <v>72</v>
      </c>
      <c r="C86" s="60"/>
      <c r="D86" s="84"/>
      <c r="E86" s="54"/>
      <c r="F86" s="54"/>
      <c r="G86" s="217">
        <v>0</v>
      </c>
      <c r="H86" s="217">
        <f t="shared" si="1"/>
        <v>0</v>
      </c>
      <c r="I86" s="30" t="s">
        <v>16</v>
      </c>
      <c r="J86" s="19"/>
    </row>
    <row r="87" spans="1:10" s="16" customFormat="1" ht="15.6">
      <c r="A87" s="77" t="s">
        <v>73</v>
      </c>
      <c r="B87" s="163" t="s">
        <v>74</v>
      </c>
      <c r="C87" s="55" t="s">
        <v>449</v>
      </c>
      <c r="D87" s="54">
        <v>5.83</v>
      </c>
      <c r="E87" s="54">
        <v>97.841483132800008</v>
      </c>
      <c r="F87" s="54">
        <v>570.41584666422409</v>
      </c>
      <c r="G87" s="217">
        <v>0</v>
      </c>
      <c r="H87" s="217">
        <f t="shared" si="1"/>
        <v>0</v>
      </c>
      <c r="I87" s="30" t="s">
        <v>16</v>
      </c>
      <c r="J87" s="19"/>
    </row>
    <row r="88" spans="1:10" s="16" customFormat="1">
      <c r="A88" s="76" t="s">
        <v>75</v>
      </c>
      <c r="B88" s="164" t="s">
        <v>76</v>
      </c>
      <c r="C88" s="60" t="s">
        <v>54</v>
      </c>
      <c r="D88" s="54">
        <v>58.3</v>
      </c>
      <c r="E88" s="54">
        <v>32.497783991552005</v>
      </c>
      <c r="F88" s="54">
        <v>1894.6208067074817</v>
      </c>
      <c r="G88" s="217">
        <v>0</v>
      </c>
      <c r="H88" s="217">
        <f t="shared" si="1"/>
        <v>0</v>
      </c>
      <c r="I88" s="30" t="s">
        <v>16</v>
      </c>
      <c r="J88" s="19"/>
    </row>
    <row r="89" spans="1:10" s="16" customFormat="1" ht="15.6">
      <c r="A89" s="165">
        <v>37</v>
      </c>
      <c r="B89" s="164" t="s">
        <v>77</v>
      </c>
      <c r="C89" s="60" t="s">
        <v>444</v>
      </c>
      <c r="D89" s="54">
        <v>101</v>
      </c>
      <c r="E89" s="54">
        <v>13.598530415352959</v>
      </c>
      <c r="F89" s="54">
        <v>1373.4515719506489</v>
      </c>
      <c r="G89" s="217">
        <v>0</v>
      </c>
      <c r="H89" s="217">
        <f t="shared" si="1"/>
        <v>0</v>
      </c>
      <c r="I89" s="30" t="s">
        <v>16</v>
      </c>
      <c r="J89" s="19"/>
    </row>
    <row r="90" spans="1:10" s="16" customFormat="1">
      <c r="A90" s="73"/>
      <c r="B90" s="59" t="s">
        <v>78</v>
      </c>
      <c r="C90" s="60"/>
      <c r="D90" s="82"/>
      <c r="E90" s="54"/>
      <c r="F90" s="54"/>
      <c r="G90" s="217">
        <v>0</v>
      </c>
      <c r="H90" s="217">
        <f t="shared" si="1"/>
        <v>0</v>
      </c>
      <c r="I90" s="30" t="s">
        <v>16</v>
      </c>
      <c r="J90" s="19"/>
    </row>
    <row r="91" spans="1:10" s="16" customFormat="1" ht="15.6">
      <c r="A91" s="85">
        <v>38</v>
      </c>
      <c r="B91" s="166" t="s">
        <v>472</v>
      </c>
      <c r="C91" s="55" t="s">
        <v>444</v>
      </c>
      <c r="D91" s="86">
        <v>95</v>
      </c>
      <c r="E91" s="54">
        <v>21.383078885438156</v>
      </c>
      <c r="F91" s="54">
        <v>2031.3924941166249</v>
      </c>
      <c r="G91" s="217">
        <v>0</v>
      </c>
      <c r="H91" s="217">
        <f t="shared" si="1"/>
        <v>0</v>
      </c>
      <c r="I91" s="30" t="s">
        <v>16</v>
      </c>
      <c r="J91" s="19"/>
    </row>
    <row r="92" spans="1:10" s="16" customFormat="1" ht="15.6">
      <c r="A92" s="74">
        <v>39</v>
      </c>
      <c r="B92" s="166" t="s">
        <v>79</v>
      </c>
      <c r="C92" s="55" t="s">
        <v>445</v>
      </c>
      <c r="D92" s="86">
        <v>4.75</v>
      </c>
      <c r="E92" s="54">
        <v>520.45446363360008</v>
      </c>
      <c r="F92" s="54">
        <v>2472.1587022596004</v>
      </c>
      <c r="G92" s="217">
        <v>0</v>
      </c>
      <c r="H92" s="217">
        <f t="shared" si="1"/>
        <v>0</v>
      </c>
      <c r="I92" s="30" t="s">
        <v>16</v>
      </c>
      <c r="J92" s="19"/>
    </row>
    <row r="93" spans="1:10" s="16" customFormat="1" ht="15.6">
      <c r="A93" s="85">
        <v>40</v>
      </c>
      <c r="B93" s="166" t="s">
        <v>80</v>
      </c>
      <c r="C93" s="55" t="s">
        <v>444</v>
      </c>
      <c r="D93" s="86">
        <v>95</v>
      </c>
      <c r="E93" s="54">
        <v>7.1875225312</v>
      </c>
      <c r="F93" s="54">
        <v>682.81464046400004</v>
      </c>
      <c r="G93" s="217">
        <v>0</v>
      </c>
      <c r="H93" s="217">
        <f t="shared" si="1"/>
        <v>0</v>
      </c>
      <c r="I93" s="30" t="s">
        <v>16</v>
      </c>
      <c r="J93" s="19"/>
    </row>
    <row r="94" spans="1:10" s="16" customFormat="1" ht="15.6">
      <c r="A94" s="85">
        <v>41</v>
      </c>
      <c r="B94" s="166" t="s">
        <v>81</v>
      </c>
      <c r="C94" s="55" t="s">
        <v>444</v>
      </c>
      <c r="D94" s="86">
        <v>95</v>
      </c>
      <c r="E94" s="54">
        <v>7.6560157907200006</v>
      </c>
      <c r="F94" s="54">
        <v>727.32150011840008</v>
      </c>
      <c r="G94" s="217">
        <v>0</v>
      </c>
      <c r="H94" s="217">
        <f t="shared" si="1"/>
        <v>0</v>
      </c>
      <c r="I94" s="30" t="s">
        <v>16</v>
      </c>
      <c r="J94" s="19"/>
    </row>
    <row r="95" spans="1:10" s="16" customFormat="1">
      <c r="A95" s="87">
        <v>42</v>
      </c>
      <c r="B95" s="166" t="s">
        <v>473</v>
      </c>
      <c r="C95" s="55" t="s">
        <v>82</v>
      </c>
      <c r="D95" s="86">
        <v>95</v>
      </c>
      <c r="E95" s="54">
        <v>4.0528168468480006</v>
      </c>
      <c r="F95" s="54">
        <v>385.01760045056005</v>
      </c>
      <c r="G95" s="217">
        <v>0</v>
      </c>
      <c r="H95" s="217">
        <f t="shared" si="1"/>
        <v>0</v>
      </c>
      <c r="I95" s="30" t="s">
        <v>16</v>
      </c>
      <c r="J95" s="19"/>
    </row>
    <row r="96" spans="1:10" s="16" customFormat="1">
      <c r="A96" s="87">
        <v>43</v>
      </c>
      <c r="B96" s="162" t="s">
        <v>83</v>
      </c>
      <c r="C96" s="55" t="s">
        <v>84</v>
      </c>
      <c r="D96" s="83">
        <v>95</v>
      </c>
      <c r="E96" s="54">
        <v>12.361460575552002</v>
      </c>
      <c r="F96" s="54">
        <v>1174.3387546774402</v>
      </c>
      <c r="G96" s="217">
        <v>0</v>
      </c>
      <c r="H96" s="217">
        <f t="shared" si="1"/>
        <v>0</v>
      </c>
      <c r="I96" s="30" t="s">
        <v>16</v>
      </c>
      <c r="J96" s="19"/>
    </row>
    <row r="97" spans="1:10" s="16" customFormat="1">
      <c r="A97" s="167">
        <v>44</v>
      </c>
      <c r="B97" s="166" t="s">
        <v>474</v>
      </c>
      <c r="C97" s="55" t="s">
        <v>54</v>
      </c>
      <c r="D97" s="86">
        <v>95</v>
      </c>
      <c r="E97" s="54">
        <v>59.140857494399995</v>
      </c>
      <c r="F97" s="54">
        <v>5618.3814619679997</v>
      </c>
      <c r="G97" s="217">
        <v>0</v>
      </c>
      <c r="H97" s="217">
        <f t="shared" si="1"/>
        <v>0</v>
      </c>
      <c r="I97" s="30" t="s">
        <v>16</v>
      </c>
      <c r="J97" s="19"/>
    </row>
    <row r="98" spans="1:10" s="16" customFormat="1">
      <c r="A98" s="87">
        <v>45</v>
      </c>
      <c r="B98" s="162" t="s">
        <v>475</v>
      </c>
      <c r="C98" s="55" t="s">
        <v>84</v>
      </c>
      <c r="D98" s="86">
        <v>95</v>
      </c>
      <c r="E98" s="54">
        <v>18.294827742399999</v>
      </c>
      <c r="F98" s="54">
        <v>1738.008635528</v>
      </c>
      <c r="G98" s="217">
        <v>0</v>
      </c>
      <c r="H98" s="217">
        <f t="shared" si="1"/>
        <v>0</v>
      </c>
      <c r="I98" s="30" t="s">
        <v>16</v>
      </c>
      <c r="J98" s="19"/>
    </row>
    <row r="99" spans="1:10" s="16" customFormat="1" ht="15.6">
      <c r="A99" s="85">
        <v>46</v>
      </c>
      <c r="B99" s="166" t="s">
        <v>476</v>
      </c>
      <c r="C99" s="55" t="s">
        <v>444</v>
      </c>
      <c r="D99" s="86">
        <v>16.32</v>
      </c>
      <c r="E99" s="54">
        <v>21.383078885438156</v>
      </c>
      <c r="F99" s="54">
        <v>348.97184741035073</v>
      </c>
      <c r="G99" s="217">
        <v>0</v>
      </c>
      <c r="H99" s="217">
        <f t="shared" si="1"/>
        <v>0</v>
      </c>
      <c r="I99" s="30" t="s">
        <v>16</v>
      </c>
      <c r="J99" s="19"/>
    </row>
    <row r="100" spans="1:10" s="16" customFormat="1" ht="15.6">
      <c r="A100" s="85">
        <v>47</v>
      </c>
      <c r="B100" s="166" t="s">
        <v>477</v>
      </c>
      <c r="C100" s="55" t="s">
        <v>444</v>
      </c>
      <c r="D100" s="86">
        <v>16.32</v>
      </c>
      <c r="E100" s="54">
        <v>7.1875225312</v>
      </c>
      <c r="F100" s="54">
        <v>117.300367709184</v>
      </c>
      <c r="G100" s="217">
        <v>0</v>
      </c>
      <c r="H100" s="217">
        <f t="shared" si="1"/>
        <v>0</v>
      </c>
      <c r="I100" s="30" t="s">
        <v>16</v>
      </c>
      <c r="J100" s="19"/>
    </row>
    <row r="101" spans="1:10" s="16" customFormat="1">
      <c r="A101" s="87">
        <v>48</v>
      </c>
      <c r="B101" s="162" t="s">
        <v>85</v>
      </c>
      <c r="C101" s="55" t="s">
        <v>84</v>
      </c>
      <c r="D101" s="83">
        <v>16.32</v>
      </c>
      <c r="E101" s="54">
        <v>12.361460575552</v>
      </c>
      <c r="F101" s="54">
        <v>201.73903659300865</v>
      </c>
      <c r="G101" s="217">
        <v>0</v>
      </c>
      <c r="H101" s="217">
        <f t="shared" si="1"/>
        <v>0</v>
      </c>
      <c r="I101" s="30" t="s">
        <v>16</v>
      </c>
      <c r="J101" s="19"/>
    </row>
    <row r="102" spans="1:10" s="16" customFormat="1">
      <c r="A102" s="167">
        <v>49</v>
      </c>
      <c r="B102" s="166" t="s">
        <v>474</v>
      </c>
      <c r="C102" s="55" t="s">
        <v>54</v>
      </c>
      <c r="D102" s="86">
        <v>16.32</v>
      </c>
      <c r="E102" s="54">
        <v>59.140857494399995</v>
      </c>
      <c r="F102" s="54">
        <v>965.17879430860796</v>
      </c>
      <c r="G102" s="217">
        <v>0</v>
      </c>
      <c r="H102" s="217">
        <f t="shared" si="1"/>
        <v>0</v>
      </c>
      <c r="I102" s="30" t="s">
        <v>16</v>
      </c>
      <c r="J102" s="19"/>
    </row>
    <row r="103" spans="1:10" s="16" customFormat="1">
      <c r="A103" s="87">
        <v>50</v>
      </c>
      <c r="B103" s="162" t="s">
        <v>475</v>
      </c>
      <c r="C103" s="55" t="s">
        <v>84</v>
      </c>
      <c r="D103" s="86">
        <v>16.32</v>
      </c>
      <c r="E103" s="54">
        <v>18.294827742399999</v>
      </c>
      <c r="F103" s="54">
        <v>298.57158875596798</v>
      </c>
      <c r="G103" s="217">
        <v>0</v>
      </c>
      <c r="H103" s="217">
        <f t="shared" si="1"/>
        <v>0</v>
      </c>
      <c r="I103" s="30" t="s">
        <v>16</v>
      </c>
      <c r="J103" s="19"/>
    </row>
    <row r="104" spans="1:10" s="16" customFormat="1">
      <c r="A104" s="73"/>
      <c r="B104" s="59" t="s">
        <v>86</v>
      </c>
      <c r="C104" s="60"/>
      <c r="D104" s="82"/>
      <c r="E104" s="54"/>
      <c r="F104" s="54"/>
      <c r="G104" s="217">
        <v>0</v>
      </c>
      <c r="H104" s="217">
        <f t="shared" si="1"/>
        <v>0</v>
      </c>
      <c r="I104" s="30" t="s">
        <v>16</v>
      </c>
      <c r="J104" s="19"/>
    </row>
    <row r="105" spans="1:10" s="16" customFormat="1" ht="15.6">
      <c r="A105" s="85">
        <v>51</v>
      </c>
      <c r="B105" s="166" t="s">
        <v>478</v>
      </c>
      <c r="C105" s="55" t="s">
        <v>444</v>
      </c>
      <c r="D105" s="86">
        <v>75.2</v>
      </c>
      <c r="E105" s="54">
        <v>21.383078885438156</v>
      </c>
      <c r="F105" s="54">
        <v>1608.0075321849495</v>
      </c>
      <c r="G105" s="217">
        <v>0</v>
      </c>
      <c r="H105" s="217">
        <f t="shared" si="1"/>
        <v>0</v>
      </c>
      <c r="I105" s="30" t="s">
        <v>16</v>
      </c>
      <c r="J105" s="19"/>
    </row>
    <row r="106" spans="1:10" s="16" customFormat="1">
      <c r="A106" s="87">
        <v>52</v>
      </c>
      <c r="B106" s="162" t="s">
        <v>87</v>
      </c>
      <c r="C106" s="55" t="s">
        <v>84</v>
      </c>
      <c r="D106" s="83">
        <v>181.15</v>
      </c>
      <c r="E106" s="54">
        <v>12.361460575552</v>
      </c>
      <c r="F106" s="54">
        <v>2239.2785832612449</v>
      </c>
      <c r="G106" s="217">
        <v>0</v>
      </c>
      <c r="H106" s="217">
        <f t="shared" si="1"/>
        <v>0</v>
      </c>
      <c r="I106" s="30" t="s">
        <v>16</v>
      </c>
      <c r="J106" s="19"/>
    </row>
    <row r="107" spans="1:10" s="16" customFormat="1">
      <c r="A107" s="167">
        <v>53</v>
      </c>
      <c r="B107" s="166" t="s">
        <v>474</v>
      </c>
      <c r="C107" s="55" t="s">
        <v>54</v>
      </c>
      <c r="D107" s="86">
        <v>181.15</v>
      </c>
      <c r="E107" s="54">
        <v>59.140857494399988</v>
      </c>
      <c r="F107" s="54">
        <v>10713.366335110559</v>
      </c>
      <c r="G107" s="217">
        <v>0</v>
      </c>
      <c r="H107" s="217">
        <f t="shared" si="1"/>
        <v>0</v>
      </c>
      <c r="I107" s="30" t="s">
        <v>16</v>
      </c>
      <c r="J107" s="19"/>
    </row>
    <row r="108" spans="1:10" s="16" customFormat="1">
      <c r="A108" s="87">
        <v>54</v>
      </c>
      <c r="B108" s="162" t="s">
        <v>475</v>
      </c>
      <c r="C108" s="55" t="s">
        <v>84</v>
      </c>
      <c r="D108" s="86">
        <v>181.15</v>
      </c>
      <c r="E108" s="54">
        <v>18.294827742399999</v>
      </c>
      <c r="F108" s="54">
        <v>3314.1080455357601</v>
      </c>
      <c r="G108" s="217">
        <v>0</v>
      </c>
      <c r="H108" s="217">
        <f t="shared" si="1"/>
        <v>0</v>
      </c>
      <c r="I108" s="30" t="s">
        <v>16</v>
      </c>
      <c r="J108" s="19"/>
    </row>
    <row r="109" spans="1:10" s="16" customFormat="1">
      <c r="A109" s="77" t="s">
        <v>88</v>
      </c>
      <c r="B109" s="163" t="s">
        <v>89</v>
      </c>
      <c r="C109" s="55" t="s">
        <v>54</v>
      </c>
      <c r="D109" s="54">
        <v>56.24</v>
      </c>
      <c r="E109" s="54">
        <v>4.721290045472001</v>
      </c>
      <c r="F109" s="54">
        <v>265.52535215734537</v>
      </c>
      <c r="G109" s="217">
        <v>0</v>
      </c>
      <c r="H109" s="217">
        <f t="shared" si="1"/>
        <v>0</v>
      </c>
      <c r="I109" s="30" t="s">
        <v>16</v>
      </c>
      <c r="J109" s="19"/>
    </row>
    <row r="110" spans="1:10" s="16" customFormat="1">
      <c r="A110" s="167">
        <v>56</v>
      </c>
      <c r="B110" s="166" t="s">
        <v>474</v>
      </c>
      <c r="C110" s="55" t="s">
        <v>54</v>
      </c>
      <c r="D110" s="86">
        <v>56.24</v>
      </c>
      <c r="E110" s="54">
        <v>59.140857494400009</v>
      </c>
      <c r="F110" s="54">
        <v>3326.0818254850565</v>
      </c>
      <c r="G110" s="217">
        <v>0</v>
      </c>
      <c r="H110" s="217">
        <f t="shared" si="1"/>
        <v>0</v>
      </c>
      <c r="I110" s="30" t="s">
        <v>16</v>
      </c>
      <c r="J110" s="19"/>
    </row>
    <row r="111" spans="1:10" s="16" customFormat="1">
      <c r="A111" s="77" t="s">
        <v>90</v>
      </c>
      <c r="B111" s="162" t="s">
        <v>479</v>
      </c>
      <c r="C111" s="55" t="s">
        <v>54</v>
      </c>
      <c r="D111" s="83">
        <v>56.24</v>
      </c>
      <c r="E111" s="54">
        <v>4.9992858629119992</v>
      </c>
      <c r="F111" s="54">
        <v>281.15983693017085</v>
      </c>
      <c r="G111" s="217">
        <v>0</v>
      </c>
      <c r="H111" s="217">
        <f t="shared" si="1"/>
        <v>0</v>
      </c>
      <c r="I111" s="30" t="s">
        <v>16</v>
      </c>
      <c r="J111" s="19"/>
    </row>
    <row r="112" spans="1:10" s="16" customFormat="1">
      <c r="A112" s="77" t="s">
        <v>91</v>
      </c>
      <c r="B112" s="162" t="s">
        <v>480</v>
      </c>
      <c r="C112" s="55" t="s">
        <v>54</v>
      </c>
      <c r="D112" s="83">
        <v>56.24</v>
      </c>
      <c r="E112" s="54">
        <v>22.715023671999997</v>
      </c>
      <c r="F112" s="54">
        <v>1277.49293131328</v>
      </c>
      <c r="G112" s="217">
        <v>0</v>
      </c>
      <c r="H112" s="217">
        <f t="shared" si="1"/>
        <v>0</v>
      </c>
      <c r="I112" s="30" t="s">
        <v>16</v>
      </c>
      <c r="J112" s="19"/>
    </row>
    <row r="113" spans="1:10" s="16" customFormat="1" ht="15.6">
      <c r="A113" s="74">
        <v>59</v>
      </c>
      <c r="B113" s="162" t="s">
        <v>481</v>
      </c>
      <c r="C113" s="55" t="s">
        <v>444</v>
      </c>
      <c r="D113" s="83">
        <v>42</v>
      </c>
      <c r="E113" s="54">
        <v>18.731290642579609</v>
      </c>
      <c r="F113" s="54">
        <v>786.71420698834356</v>
      </c>
      <c r="G113" s="217">
        <v>0</v>
      </c>
      <c r="H113" s="217">
        <f t="shared" si="1"/>
        <v>0</v>
      </c>
      <c r="I113" s="30" t="s">
        <v>16</v>
      </c>
      <c r="J113" s="19"/>
    </row>
    <row r="114" spans="1:10" s="16" customFormat="1" ht="15.6">
      <c r="A114" s="74">
        <v>60</v>
      </c>
      <c r="B114" s="162" t="s">
        <v>92</v>
      </c>
      <c r="C114" s="55" t="s">
        <v>444</v>
      </c>
      <c r="D114" s="83">
        <v>42</v>
      </c>
      <c r="E114" s="54">
        <v>62.07278330880002</v>
      </c>
      <c r="F114" s="54">
        <v>2607.0568989696008</v>
      </c>
      <c r="G114" s="217">
        <v>0</v>
      </c>
      <c r="H114" s="217">
        <f t="shared" si="1"/>
        <v>0</v>
      </c>
      <c r="I114" s="30" t="s">
        <v>16</v>
      </c>
      <c r="J114" s="19"/>
    </row>
    <row r="115" spans="1:10" s="16" customFormat="1">
      <c r="A115" s="56">
        <v>61</v>
      </c>
      <c r="B115" s="162" t="s">
        <v>93</v>
      </c>
      <c r="C115" s="55" t="s">
        <v>5</v>
      </c>
      <c r="D115" s="83">
        <v>35.799999999999997</v>
      </c>
      <c r="E115" s="54">
        <v>18.050255481279997</v>
      </c>
      <c r="F115" s="54">
        <v>646.1991462298239</v>
      </c>
      <c r="G115" s="217">
        <v>0</v>
      </c>
      <c r="H115" s="217">
        <f t="shared" si="1"/>
        <v>0</v>
      </c>
      <c r="I115" s="30" t="s">
        <v>16</v>
      </c>
      <c r="J115" s="19"/>
    </row>
    <row r="116" spans="1:10" s="16" customFormat="1">
      <c r="A116" s="73"/>
      <c r="B116" s="107" t="s">
        <v>94</v>
      </c>
      <c r="C116" s="60"/>
      <c r="D116" s="82"/>
      <c r="E116" s="54"/>
      <c r="F116" s="54"/>
      <c r="G116" s="217">
        <v>0</v>
      </c>
      <c r="H116" s="217">
        <f t="shared" si="1"/>
        <v>0</v>
      </c>
      <c r="I116" s="30" t="s">
        <v>16</v>
      </c>
      <c r="J116" s="19"/>
    </row>
    <row r="117" spans="1:10" s="16" customFormat="1" ht="15.6">
      <c r="A117" s="57">
        <v>62</v>
      </c>
      <c r="B117" s="166" t="s">
        <v>95</v>
      </c>
      <c r="C117" s="55" t="s">
        <v>446</v>
      </c>
      <c r="D117" s="86">
        <v>45.4</v>
      </c>
      <c r="E117" s="54">
        <v>9.1501264236800015</v>
      </c>
      <c r="F117" s="54">
        <v>415.41573963507204</v>
      </c>
      <c r="G117" s="217">
        <v>0</v>
      </c>
      <c r="H117" s="217">
        <f t="shared" si="1"/>
        <v>0</v>
      </c>
      <c r="I117" s="30" t="s">
        <v>16</v>
      </c>
      <c r="J117" s="19"/>
    </row>
    <row r="118" spans="1:10" s="16" customFormat="1" ht="15.6">
      <c r="A118" s="85">
        <v>63</v>
      </c>
      <c r="B118" s="166" t="s">
        <v>96</v>
      </c>
      <c r="C118" s="55" t="s">
        <v>444</v>
      </c>
      <c r="D118" s="86">
        <v>45.4</v>
      </c>
      <c r="E118" s="54">
        <v>5.8116201792000002</v>
      </c>
      <c r="F118" s="54">
        <v>263.84755613568001</v>
      </c>
      <c r="G118" s="217">
        <v>0</v>
      </c>
      <c r="H118" s="217">
        <f t="shared" si="1"/>
        <v>0</v>
      </c>
      <c r="I118" s="30" t="s">
        <v>16</v>
      </c>
      <c r="J118" s="19"/>
    </row>
    <row r="119" spans="1:10" s="16" customFormat="1" ht="15.6">
      <c r="A119" s="74">
        <v>64</v>
      </c>
      <c r="B119" s="166" t="s">
        <v>97</v>
      </c>
      <c r="C119" s="55" t="s">
        <v>444</v>
      </c>
      <c r="D119" s="86">
        <v>45.5</v>
      </c>
      <c r="E119" s="54">
        <v>17.390841578880003</v>
      </c>
      <c r="F119" s="54">
        <v>791.2832918390402</v>
      </c>
      <c r="G119" s="217">
        <v>0</v>
      </c>
      <c r="H119" s="217">
        <f t="shared" si="1"/>
        <v>0</v>
      </c>
      <c r="I119" s="30" t="s">
        <v>16</v>
      </c>
      <c r="J119" s="19"/>
    </row>
    <row r="120" spans="1:10" s="16" customFormat="1" ht="15.6">
      <c r="A120" s="57">
        <v>65</v>
      </c>
      <c r="B120" s="166" t="s">
        <v>95</v>
      </c>
      <c r="C120" s="55" t="s">
        <v>446</v>
      </c>
      <c r="D120" s="86">
        <v>45.4</v>
      </c>
      <c r="E120" s="54">
        <v>9.1501264236800015</v>
      </c>
      <c r="F120" s="54">
        <v>415.41573963507204</v>
      </c>
      <c r="G120" s="217">
        <v>0</v>
      </c>
      <c r="H120" s="217">
        <f t="shared" si="1"/>
        <v>0</v>
      </c>
      <c r="I120" s="30" t="s">
        <v>16</v>
      </c>
      <c r="J120" s="19"/>
    </row>
    <row r="121" spans="1:10" s="16" customFormat="1" ht="15.6">
      <c r="A121" s="74">
        <v>66</v>
      </c>
      <c r="B121" s="166" t="s">
        <v>482</v>
      </c>
      <c r="C121" s="55" t="s">
        <v>444</v>
      </c>
      <c r="D121" s="86">
        <v>45.5</v>
      </c>
      <c r="E121" s="54">
        <v>29.71938728904647</v>
      </c>
      <c r="F121" s="54">
        <v>1352.2321216516143</v>
      </c>
      <c r="G121" s="217">
        <v>0</v>
      </c>
      <c r="H121" s="217">
        <f t="shared" si="1"/>
        <v>0</v>
      </c>
      <c r="I121" s="30" t="s">
        <v>16</v>
      </c>
      <c r="J121" s="19"/>
    </row>
    <row r="122" spans="1:10" s="16" customFormat="1" ht="15.6">
      <c r="A122" s="74">
        <v>67</v>
      </c>
      <c r="B122" s="166" t="s">
        <v>483</v>
      </c>
      <c r="C122" s="55" t="s">
        <v>444</v>
      </c>
      <c r="D122" s="86">
        <v>41.6</v>
      </c>
      <c r="E122" s="54">
        <v>6.5010187686399998</v>
      </c>
      <c r="F122" s="54">
        <v>270.442380775424</v>
      </c>
      <c r="G122" s="217">
        <v>0</v>
      </c>
      <c r="H122" s="217">
        <f t="shared" si="1"/>
        <v>0</v>
      </c>
      <c r="I122" s="30" t="s">
        <v>16</v>
      </c>
      <c r="J122" s="19"/>
    </row>
    <row r="123" spans="1:10" s="16" customFormat="1" ht="15.6">
      <c r="A123" s="88">
        <v>68</v>
      </c>
      <c r="B123" s="166" t="s">
        <v>484</v>
      </c>
      <c r="C123" s="55" t="s">
        <v>444</v>
      </c>
      <c r="D123" s="86">
        <v>45.4</v>
      </c>
      <c r="E123" s="54">
        <v>38.708922234892796</v>
      </c>
      <c r="F123" s="54">
        <v>1757.3850694641328</v>
      </c>
      <c r="G123" s="217">
        <v>0</v>
      </c>
      <c r="H123" s="217">
        <f t="shared" si="1"/>
        <v>0</v>
      </c>
      <c r="I123" s="30" t="s">
        <v>16</v>
      </c>
      <c r="J123" s="19"/>
    </row>
    <row r="124" spans="1:10" s="16" customFormat="1" ht="15.6">
      <c r="A124" s="87">
        <v>69</v>
      </c>
      <c r="B124" s="163" t="s">
        <v>98</v>
      </c>
      <c r="C124" s="55" t="s">
        <v>443</v>
      </c>
      <c r="D124" s="79">
        <v>9</v>
      </c>
      <c r="E124" s="54">
        <v>60.136270304</v>
      </c>
      <c r="F124" s="54">
        <v>541.22643273599999</v>
      </c>
      <c r="G124" s="217">
        <v>0</v>
      </c>
      <c r="H124" s="217">
        <f t="shared" si="1"/>
        <v>0</v>
      </c>
      <c r="I124" s="30" t="s">
        <v>16</v>
      </c>
      <c r="J124" s="19"/>
    </row>
    <row r="125" spans="1:10" s="16" customFormat="1" ht="15.6">
      <c r="A125" s="87">
        <v>70</v>
      </c>
      <c r="B125" s="163" t="s">
        <v>99</v>
      </c>
      <c r="C125" s="55" t="s">
        <v>443</v>
      </c>
      <c r="D125" s="79">
        <v>4.32</v>
      </c>
      <c r="E125" s="54">
        <v>50.585217900800018</v>
      </c>
      <c r="F125" s="54">
        <v>218.52814133145608</v>
      </c>
      <c r="G125" s="217">
        <v>0</v>
      </c>
      <c r="H125" s="217">
        <f t="shared" si="1"/>
        <v>0</v>
      </c>
      <c r="I125" s="30" t="s">
        <v>16</v>
      </c>
      <c r="J125" s="19"/>
    </row>
    <row r="126" spans="1:10" s="16" customFormat="1">
      <c r="A126" s="87"/>
      <c r="B126" s="168" t="s">
        <v>100</v>
      </c>
      <c r="C126" s="55" t="s">
        <v>101</v>
      </c>
      <c r="D126" s="54">
        <v>3.78E-2</v>
      </c>
      <c r="E126" s="54">
        <v>3107.8821312</v>
      </c>
      <c r="F126" s="54">
        <v>117.47794455936</v>
      </c>
      <c r="G126" s="217">
        <v>0</v>
      </c>
      <c r="H126" s="217">
        <f t="shared" si="1"/>
        <v>0</v>
      </c>
      <c r="I126" s="30" t="s">
        <v>16</v>
      </c>
      <c r="J126" s="19"/>
    </row>
    <row r="127" spans="1:10" s="16" customFormat="1">
      <c r="A127" s="87"/>
      <c r="B127" s="168" t="s">
        <v>485</v>
      </c>
      <c r="C127" s="55" t="s">
        <v>101</v>
      </c>
      <c r="D127" s="54">
        <v>1.0800000000000001E-2</v>
      </c>
      <c r="E127" s="54">
        <v>3183.6841343999999</v>
      </c>
      <c r="F127" s="54">
        <v>34.38378865152</v>
      </c>
      <c r="G127" s="217">
        <v>0</v>
      </c>
      <c r="H127" s="217">
        <f t="shared" si="1"/>
        <v>0</v>
      </c>
      <c r="I127" s="30" t="s">
        <v>16</v>
      </c>
      <c r="J127" s="19"/>
    </row>
    <row r="128" spans="1:10" s="16" customFormat="1">
      <c r="A128" s="87"/>
      <c r="B128" s="168" t="s">
        <v>102</v>
      </c>
      <c r="C128" s="55" t="s">
        <v>6</v>
      </c>
      <c r="D128" s="54">
        <v>30</v>
      </c>
      <c r="E128" s="54">
        <v>1.8950500800000001</v>
      </c>
      <c r="F128" s="54">
        <v>56.851502400000001</v>
      </c>
      <c r="G128" s="217">
        <v>0</v>
      </c>
      <c r="H128" s="217">
        <f t="shared" si="1"/>
        <v>0</v>
      </c>
      <c r="I128" s="30" t="s">
        <v>16</v>
      </c>
      <c r="J128" s="19"/>
    </row>
    <row r="129" spans="1:10" s="16" customFormat="1">
      <c r="A129" s="87"/>
      <c r="B129" s="168" t="s">
        <v>103</v>
      </c>
      <c r="C129" s="55" t="s">
        <v>6</v>
      </c>
      <c r="D129" s="54">
        <v>30</v>
      </c>
      <c r="E129" s="54">
        <v>1.8950500800000001</v>
      </c>
      <c r="F129" s="54">
        <v>56.851502400000001</v>
      </c>
      <c r="G129" s="217">
        <v>0</v>
      </c>
      <c r="H129" s="217">
        <f t="shared" si="1"/>
        <v>0</v>
      </c>
      <c r="I129" s="30" t="s">
        <v>16</v>
      </c>
      <c r="J129" s="19"/>
    </row>
    <row r="130" spans="1:10" s="16" customFormat="1">
      <c r="A130" s="76" t="s">
        <v>104</v>
      </c>
      <c r="B130" s="158" t="s">
        <v>105</v>
      </c>
      <c r="C130" s="60" t="s">
        <v>5</v>
      </c>
      <c r="D130" s="89">
        <v>8</v>
      </c>
      <c r="E130" s="54">
        <v>34.779048127999999</v>
      </c>
      <c r="F130" s="54">
        <v>278.232385024</v>
      </c>
      <c r="G130" s="217">
        <v>0</v>
      </c>
      <c r="H130" s="217">
        <f t="shared" si="1"/>
        <v>0</v>
      </c>
      <c r="I130" s="30" t="s">
        <v>16</v>
      </c>
      <c r="J130" s="19"/>
    </row>
    <row r="131" spans="1:10" s="16" customFormat="1">
      <c r="A131" s="87"/>
      <c r="B131" s="163" t="s">
        <v>106</v>
      </c>
      <c r="C131" s="169" t="s">
        <v>6</v>
      </c>
      <c r="D131" s="54">
        <v>2</v>
      </c>
      <c r="E131" s="54">
        <v>18.9505008</v>
      </c>
      <c r="F131" s="54">
        <v>37.901001600000001</v>
      </c>
      <c r="G131" s="217">
        <v>0</v>
      </c>
      <c r="H131" s="217">
        <f t="shared" si="1"/>
        <v>0</v>
      </c>
      <c r="I131" s="30" t="s">
        <v>16</v>
      </c>
      <c r="J131" s="19"/>
    </row>
    <row r="132" spans="1:10" s="16" customFormat="1">
      <c r="A132" s="87"/>
      <c r="B132" s="163" t="s">
        <v>107</v>
      </c>
      <c r="C132" s="169" t="s">
        <v>6</v>
      </c>
      <c r="D132" s="54">
        <v>2</v>
      </c>
      <c r="E132" s="54">
        <v>8.2118836799999997</v>
      </c>
      <c r="F132" s="54">
        <v>16.423767359999999</v>
      </c>
      <c r="G132" s="217">
        <v>0</v>
      </c>
      <c r="H132" s="217">
        <f t="shared" si="1"/>
        <v>0</v>
      </c>
      <c r="I132" s="30" t="s">
        <v>16</v>
      </c>
      <c r="J132" s="19"/>
    </row>
    <row r="133" spans="1:10" s="16" customFormat="1">
      <c r="A133" s="87"/>
      <c r="B133" s="168" t="s">
        <v>108</v>
      </c>
      <c r="C133" s="55" t="s">
        <v>6</v>
      </c>
      <c r="D133" s="54">
        <v>6</v>
      </c>
      <c r="E133" s="54">
        <v>1.8950500800000001</v>
      </c>
      <c r="F133" s="54">
        <v>11.370300480000001</v>
      </c>
      <c r="G133" s="217">
        <v>0</v>
      </c>
      <c r="H133" s="217">
        <f t="shared" si="1"/>
        <v>0</v>
      </c>
      <c r="I133" s="30" t="s">
        <v>16</v>
      </c>
      <c r="J133" s="19"/>
    </row>
    <row r="134" spans="1:10" s="16" customFormat="1">
      <c r="A134" s="76" t="s">
        <v>109</v>
      </c>
      <c r="B134" s="158" t="s">
        <v>110</v>
      </c>
      <c r="C134" s="60" t="s">
        <v>5</v>
      </c>
      <c r="D134" s="89">
        <v>7.6</v>
      </c>
      <c r="E134" s="54">
        <v>25.218837487359998</v>
      </c>
      <c r="F134" s="54">
        <v>191.66316490393598</v>
      </c>
      <c r="G134" s="217">
        <v>0</v>
      </c>
      <c r="H134" s="217">
        <f t="shared" si="1"/>
        <v>0</v>
      </c>
      <c r="I134" s="30" t="s">
        <v>16</v>
      </c>
      <c r="J134" s="19"/>
    </row>
    <row r="135" spans="1:10" s="16" customFormat="1">
      <c r="A135" s="87"/>
      <c r="B135" s="168" t="s">
        <v>108</v>
      </c>
      <c r="C135" s="55" t="s">
        <v>6</v>
      </c>
      <c r="D135" s="54">
        <v>15</v>
      </c>
      <c r="E135" s="54">
        <v>1.8950500800000001</v>
      </c>
      <c r="F135" s="54">
        <v>28.425751200000001</v>
      </c>
      <c r="G135" s="217">
        <v>0</v>
      </c>
      <c r="H135" s="217">
        <f t="shared" si="1"/>
        <v>0</v>
      </c>
      <c r="I135" s="30" t="s">
        <v>16</v>
      </c>
      <c r="J135" s="19"/>
    </row>
    <row r="136" spans="1:10" s="16" customFormat="1">
      <c r="A136" s="73"/>
      <c r="B136" s="107" t="s">
        <v>111</v>
      </c>
      <c r="C136" s="60"/>
      <c r="D136" s="82"/>
      <c r="E136" s="54"/>
      <c r="F136" s="54"/>
      <c r="G136" s="217">
        <v>0</v>
      </c>
      <c r="H136" s="217">
        <f t="shared" si="1"/>
        <v>0</v>
      </c>
      <c r="I136" s="30" t="s">
        <v>16</v>
      </c>
      <c r="J136" s="19"/>
    </row>
    <row r="137" spans="1:10" s="16" customFormat="1">
      <c r="A137" s="76" t="s">
        <v>112</v>
      </c>
      <c r="B137" s="158" t="s">
        <v>486</v>
      </c>
      <c r="C137" s="60" t="s">
        <v>4</v>
      </c>
      <c r="D137" s="90">
        <v>0.83821999999999997</v>
      </c>
      <c r="E137" s="54">
        <v>7117.3246972224169</v>
      </c>
      <c r="F137" s="54">
        <v>5965.8839077057737</v>
      </c>
      <c r="G137" s="217">
        <v>0</v>
      </c>
      <c r="H137" s="217">
        <f t="shared" si="1"/>
        <v>0</v>
      </c>
      <c r="I137" s="30" t="s">
        <v>16</v>
      </c>
      <c r="J137" s="19"/>
    </row>
    <row r="138" spans="1:10" s="16" customFormat="1">
      <c r="A138" s="76" t="s">
        <v>113</v>
      </c>
      <c r="B138" s="164" t="s">
        <v>487</v>
      </c>
      <c r="C138" s="60" t="s">
        <v>54</v>
      </c>
      <c r="D138" s="82">
        <v>22.2</v>
      </c>
      <c r="E138" s="54">
        <v>10.468471741024</v>
      </c>
      <c r="F138" s="54">
        <v>232.4000726507328</v>
      </c>
      <c r="G138" s="217">
        <v>0</v>
      </c>
      <c r="H138" s="217">
        <f t="shared" ref="H138:H201" si="2">G138*D138</f>
        <v>0</v>
      </c>
      <c r="I138" s="30" t="s">
        <v>16</v>
      </c>
      <c r="J138" s="19"/>
    </row>
    <row r="139" spans="1:10" s="16" customFormat="1">
      <c r="A139" s="73"/>
      <c r="B139" s="107" t="s">
        <v>114</v>
      </c>
      <c r="C139" s="60"/>
      <c r="D139" s="82"/>
      <c r="E139" s="54"/>
      <c r="F139" s="54"/>
      <c r="G139" s="217">
        <v>0</v>
      </c>
      <c r="H139" s="217">
        <f t="shared" si="2"/>
        <v>0</v>
      </c>
      <c r="I139" s="30" t="s">
        <v>16</v>
      </c>
      <c r="J139" s="19"/>
    </row>
    <row r="140" spans="1:10" s="16" customFormat="1">
      <c r="A140" s="77" t="s">
        <v>115</v>
      </c>
      <c r="B140" s="163" t="s">
        <v>488</v>
      </c>
      <c r="C140" s="55" t="s">
        <v>4</v>
      </c>
      <c r="D140" s="80">
        <v>5.9459999999999999E-2</v>
      </c>
      <c r="E140" s="54">
        <v>3676.3077359641602</v>
      </c>
      <c r="F140" s="54">
        <v>218.59325798042897</v>
      </c>
      <c r="G140" s="217">
        <v>0</v>
      </c>
      <c r="H140" s="217">
        <f t="shared" si="2"/>
        <v>0</v>
      </c>
      <c r="I140" s="30" t="s">
        <v>16</v>
      </c>
      <c r="J140" s="19"/>
    </row>
    <row r="141" spans="1:10" s="16" customFormat="1" ht="15.6">
      <c r="A141" s="77" t="s">
        <v>116</v>
      </c>
      <c r="B141" s="163" t="s">
        <v>489</v>
      </c>
      <c r="C141" s="55" t="s">
        <v>443</v>
      </c>
      <c r="D141" s="79">
        <v>1.8</v>
      </c>
      <c r="E141" s="54">
        <v>283.4108565996475</v>
      </c>
      <c r="F141" s="54">
        <v>510.13954187936554</v>
      </c>
      <c r="G141" s="217">
        <v>0</v>
      </c>
      <c r="H141" s="217">
        <f t="shared" si="2"/>
        <v>0</v>
      </c>
      <c r="I141" s="30" t="s">
        <v>16</v>
      </c>
      <c r="J141" s="19"/>
    </row>
    <row r="142" spans="1:10" s="16" customFormat="1">
      <c r="A142" s="76" t="s">
        <v>117</v>
      </c>
      <c r="B142" s="164" t="s">
        <v>490</v>
      </c>
      <c r="C142" s="60" t="s">
        <v>54</v>
      </c>
      <c r="D142" s="82">
        <v>1.72</v>
      </c>
      <c r="E142" s="54">
        <v>10.468471741023999</v>
      </c>
      <c r="F142" s="54">
        <v>18.005771394561279</v>
      </c>
      <c r="G142" s="217">
        <v>0</v>
      </c>
      <c r="H142" s="217">
        <f t="shared" si="2"/>
        <v>0</v>
      </c>
      <c r="I142" s="30" t="s">
        <v>16</v>
      </c>
      <c r="J142" s="19"/>
    </row>
    <row r="143" spans="1:10" s="16" customFormat="1">
      <c r="A143" s="76"/>
      <c r="B143" s="107" t="s">
        <v>118</v>
      </c>
      <c r="C143" s="60"/>
      <c r="D143" s="84"/>
      <c r="E143" s="54"/>
      <c r="F143" s="54"/>
      <c r="G143" s="217">
        <v>0</v>
      </c>
      <c r="H143" s="217">
        <f t="shared" si="2"/>
        <v>0</v>
      </c>
      <c r="I143" s="30" t="s">
        <v>16</v>
      </c>
      <c r="J143" s="19"/>
    </row>
    <row r="144" spans="1:10" s="16" customFormat="1">
      <c r="A144" s="76" t="s">
        <v>119</v>
      </c>
      <c r="B144" s="158" t="s">
        <v>120</v>
      </c>
      <c r="C144" s="60" t="s">
        <v>54</v>
      </c>
      <c r="D144" s="83">
        <v>1.8</v>
      </c>
      <c r="E144" s="54">
        <v>271.84088656384</v>
      </c>
      <c r="F144" s="54">
        <v>489.31359581491199</v>
      </c>
      <c r="G144" s="217">
        <v>0</v>
      </c>
      <c r="H144" s="217">
        <f t="shared" si="2"/>
        <v>0</v>
      </c>
      <c r="I144" s="30" t="s">
        <v>16</v>
      </c>
      <c r="J144" s="19"/>
    </row>
    <row r="145" spans="1:10" s="16" customFormat="1" ht="15.6">
      <c r="A145" s="87">
        <v>79</v>
      </c>
      <c r="B145" s="163" t="s">
        <v>121</v>
      </c>
      <c r="C145" s="55" t="s">
        <v>443</v>
      </c>
      <c r="D145" s="79">
        <v>1.4</v>
      </c>
      <c r="E145" s="54">
        <v>50.585217900799996</v>
      </c>
      <c r="F145" s="54">
        <v>70.819305061119991</v>
      </c>
      <c r="G145" s="217">
        <v>0</v>
      </c>
      <c r="H145" s="217">
        <f t="shared" si="2"/>
        <v>0</v>
      </c>
      <c r="I145" s="30" t="s">
        <v>16</v>
      </c>
      <c r="J145" s="19"/>
    </row>
    <row r="146" spans="1:10" s="16" customFormat="1">
      <c r="A146" s="76"/>
      <c r="B146" s="107" t="s">
        <v>122</v>
      </c>
      <c r="C146" s="60"/>
      <c r="D146" s="84"/>
      <c r="E146" s="54"/>
      <c r="F146" s="54"/>
      <c r="G146" s="217">
        <v>0</v>
      </c>
      <c r="H146" s="217">
        <f t="shared" si="2"/>
        <v>0</v>
      </c>
      <c r="I146" s="30" t="s">
        <v>16</v>
      </c>
      <c r="J146" s="19"/>
    </row>
    <row r="147" spans="1:10" s="16" customFormat="1">
      <c r="A147" s="77" t="s">
        <v>123</v>
      </c>
      <c r="B147" s="163" t="s">
        <v>488</v>
      </c>
      <c r="C147" s="55" t="s">
        <v>4</v>
      </c>
      <c r="D147" s="80">
        <v>0.27810000000000001</v>
      </c>
      <c r="E147" s="54">
        <v>568.42560476416008</v>
      </c>
      <c r="F147" s="54">
        <v>158.07916068491292</v>
      </c>
      <c r="G147" s="217">
        <v>0</v>
      </c>
      <c r="H147" s="217">
        <f t="shared" si="2"/>
        <v>0</v>
      </c>
      <c r="I147" s="30" t="s">
        <v>16</v>
      </c>
      <c r="J147" s="19"/>
    </row>
    <row r="148" spans="1:10" s="16" customFormat="1">
      <c r="A148" s="77"/>
      <c r="B148" s="162" t="s">
        <v>124</v>
      </c>
      <c r="C148" s="55" t="s">
        <v>4</v>
      </c>
      <c r="D148" s="91">
        <v>6.7900000000000002E-2</v>
      </c>
      <c r="E148" s="54">
        <v>3107.8821312</v>
      </c>
      <c r="F148" s="54">
        <v>211.02519670848</v>
      </c>
      <c r="G148" s="217">
        <v>0</v>
      </c>
      <c r="H148" s="217">
        <f t="shared" si="2"/>
        <v>0</v>
      </c>
      <c r="I148" s="30" t="s">
        <v>16</v>
      </c>
      <c r="J148" s="19"/>
    </row>
    <row r="149" spans="1:10" s="16" customFormat="1">
      <c r="A149" s="77"/>
      <c r="B149" s="162" t="s">
        <v>125</v>
      </c>
      <c r="C149" s="55" t="s">
        <v>4</v>
      </c>
      <c r="D149" s="91">
        <v>0.1019</v>
      </c>
      <c r="E149" s="54">
        <v>3107.8821312000005</v>
      </c>
      <c r="F149" s="54">
        <v>316.69318916928006</v>
      </c>
      <c r="G149" s="217">
        <v>0</v>
      </c>
      <c r="H149" s="217">
        <f t="shared" si="2"/>
        <v>0</v>
      </c>
      <c r="I149" s="30" t="s">
        <v>16</v>
      </c>
      <c r="J149" s="19"/>
    </row>
    <row r="150" spans="1:10" s="16" customFormat="1">
      <c r="A150" s="77"/>
      <c r="B150" s="162" t="s">
        <v>126</v>
      </c>
      <c r="C150" s="55" t="s">
        <v>4</v>
      </c>
      <c r="D150" s="91">
        <v>7.3900000000000007E-2</v>
      </c>
      <c r="E150" s="54">
        <v>3107.8821312000005</v>
      </c>
      <c r="F150" s="54">
        <v>229.67248949568005</v>
      </c>
      <c r="G150" s="217">
        <v>0</v>
      </c>
      <c r="H150" s="217">
        <f t="shared" si="2"/>
        <v>0</v>
      </c>
      <c r="I150" s="30" t="s">
        <v>16</v>
      </c>
      <c r="J150" s="19"/>
    </row>
    <row r="151" spans="1:10" s="16" customFormat="1">
      <c r="A151" s="77"/>
      <c r="B151" s="162" t="s">
        <v>127</v>
      </c>
      <c r="C151" s="55" t="s">
        <v>4</v>
      </c>
      <c r="D151" s="91">
        <v>3.44E-2</v>
      </c>
      <c r="E151" s="54">
        <v>3183.6841344000004</v>
      </c>
      <c r="F151" s="54">
        <v>109.51873422336001</v>
      </c>
      <c r="G151" s="217">
        <v>0</v>
      </c>
      <c r="H151" s="217">
        <f t="shared" si="2"/>
        <v>0</v>
      </c>
      <c r="I151" s="30" t="s">
        <v>16</v>
      </c>
      <c r="J151" s="19"/>
    </row>
    <row r="152" spans="1:10" s="16" customFormat="1">
      <c r="A152" s="87"/>
      <c r="B152" s="168" t="s">
        <v>128</v>
      </c>
      <c r="C152" s="55" t="s">
        <v>6</v>
      </c>
      <c r="D152" s="54">
        <v>4</v>
      </c>
      <c r="E152" s="54">
        <v>1.8950500800000003</v>
      </c>
      <c r="F152" s="54">
        <v>7.5802003200000012</v>
      </c>
      <c r="G152" s="217">
        <v>0</v>
      </c>
      <c r="H152" s="217">
        <f t="shared" si="2"/>
        <v>0</v>
      </c>
      <c r="I152" s="30" t="s">
        <v>16</v>
      </c>
      <c r="J152" s="19"/>
    </row>
    <row r="153" spans="1:10" s="16" customFormat="1">
      <c r="A153" s="87"/>
      <c r="B153" s="168" t="s">
        <v>491</v>
      </c>
      <c r="C153" s="55" t="s">
        <v>6</v>
      </c>
      <c r="D153" s="54">
        <v>4</v>
      </c>
      <c r="E153" s="54">
        <v>1.8950500800000003</v>
      </c>
      <c r="F153" s="54">
        <v>7.5802003200000012</v>
      </c>
      <c r="G153" s="217">
        <v>0</v>
      </c>
      <c r="H153" s="217">
        <f t="shared" si="2"/>
        <v>0</v>
      </c>
      <c r="I153" s="30" t="s">
        <v>16</v>
      </c>
      <c r="J153" s="19"/>
    </row>
    <row r="154" spans="1:10" s="16" customFormat="1">
      <c r="A154" s="76" t="s">
        <v>129</v>
      </c>
      <c r="B154" s="164" t="s">
        <v>492</v>
      </c>
      <c r="C154" s="60" t="s">
        <v>54</v>
      </c>
      <c r="D154" s="82">
        <v>21.44</v>
      </c>
      <c r="E154" s="54">
        <v>10.468471741024</v>
      </c>
      <c r="F154" s="54">
        <v>224.44403412755457</v>
      </c>
      <c r="G154" s="217">
        <v>0</v>
      </c>
      <c r="H154" s="217">
        <f t="shared" si="2"/>
        <v>0</v>
      </c>
      <c r="I154" s="30" t="s">
        <v>16</v>
      </c>
      <c r="J154" s="19"/>
    </row>
    <row r="155" spans="1:10" s="16" customFormat="1">
      <c r="A155" s="73"/>
      <c r="B155" s="107" t="s">
        <v>130</v>
      </c>
      <c r="C155" s="60"/>
      <c r="D155" s="82"/>
      <c r="E155" s="54"/>
      <c r="F155" s="54"/>
      <c r="G155" s="217">
        <v>0</v>
      </c>
      <c r="H155" s="217">
        <f t="shared" si="2"/>
        <v>0</v>
      </c>
      <c r="I155" s="30" t="s">
        <v>16</v>
      </c>
      <c r="J155" s="19"/>
    </row>
    <row r="156" spans="1:10" s="16" customFormat="1">
      <c r="A156" s="77"/>
      <c r="B156" s="162" t="s">
        <v>493</v>
      </c>
      <c r="C156" s="55" t="s">
        <v>4</v>
      </c>
      <c r="D156" s="91">
        <v>6.7999999999999996E-3</v>
      </c>
      <c r="E156" s="54">
        <v>3183.6841343999999</v>
      </c>
      <c r="F156" s="54">
        <v>21.64905211392</v>
      </c>
      <c r="G156" s="217">
        <v>0</v>
      </c>
      <c r="H156" s="217">
        <f t="shared" si="2"/>
        <v>0</v>
      </c>
      <c r="I156" s="30" t="s">
        <v>16</v>
      </c>
      <c r="J156" s="19"/>
    </row>
    <row r="157" spans="1:10" s="16" customFormat="1">
      <c r="A157" s="87"/>
      <c r="B157" s="168" t="s">
        <v>131</v>
      </c>
      <c r="C157" s="55" t="s">
        <v>6</v>
      </c>
      <c r="D157" s="54">
        <v>20</v>
      </c>
      <c r="E157" s="54">
        <v>1.8950500800000001</v>
      </c>
      <c r="F157" s="54">
        <v>37.901001600000001</v>
      </c>
      <c r="G157" s="217">
        <v>0</v>
      </c>
      <c r="H157" s="217">
        <f t="shared" si="2"/>
        <v>0</v>
      </c>
      <c r="I157" s="30" t="s">
        <v>16</v>
      </c>
      <c r="J157" s="19"/>
    </row>
    <row r="158" spans="1:10" s="16" customFormat="1">
      <c r="A158" s="87"/>
      <c r="B158" s="168" t="s">
        <v>132</v>
      </c>
      <c r="C158" s="55" t="s">
        <v>6</v>
      </c>
      <c r="D158" s="54">
        <v>10</v>
      </c>
      <c r="E158" s="54">
        <v>1.8950500800000001</v>
      </c>
      <c r="F158" s="54">
        <v>18.9505008</v>
      </c>
      <c r="G158" s="217">
        <v>0</v>
      </c>
      <c r="H158" s="217">
        <f t="shared" si="2"/>
        <v>0</v>
      </c>
      <c r="I158" s="30" t="s">
        <v>16</v>
      </c>
      <c r="J158" s="19"/>
    </row>
    <row r="159" spans="1:10" s="16" customFormat="1">
      <c r="A159" s="87"/>
      <c r="B159" s="168" t="s">
        <v>133</v>
      </c>
      <c r="C159" s="55" t="s">
        <v>6</v>
      </c>
      <c r="D159" s="54">
        <v>10</v>
      </c>
      <c r="E159" s="54">
        <v>1.8950500800000001</v>
      </c>
      <c r="F159" s="54">
        <v>18.9505008</v>
      </c>
      <c r="G159" s="217">
        <v>0</v>
      </c>
      <c r="H159" s="217">
        <f t="shared" si="2"/>
        <v>0</v>
      </c>
      <c r="I159" s="30" t="s">
        <v>16</v>
      </c>
      <c r="J159" s="19"/>
    </row>
    <row r="160" spans="1:10" s="16" customFormat="1">
      <c r="A160" s="73"/>
      <c r="B160" s="107" t="s">
        <v>134</v>
      </c>
      <c r="C160" s="60"/>
      <c r="D160" s="82"/>
      <c r="E160" s="54"/>
      <c r="F160" s="54"/>
      <c r="G160" s="217">
        <v>0</v>
      </c>
      <c r="H160" s="217">
        <f t="shared" si="2"/>
        <v>0</v>
      </c>
      <c r="I160" s="30" t="s">
        <v>16</v>
      </c>
      <c r="J160" s="19"/>
    </row>
    <row r="161" spans="1:10" s="16" customFormat="1" ht="15.6">
      <c r="A161" s="74">
        <v>82</v>
      </c>
      <c r="B161" s="162" t="s">
        <v>481</v>
      </c>
      <c r="C161" s="55" t="s">
        <v>444</v>
      </c>
      <c r="D161" s="83">
        <v>2.93</v>
      </c>
      <c r="E161" s="54">
        <v>18.731290642579616</v>
      </c>
      <c r="F161" s="54">
        <v>54.882681582758281</v>
      </c>
      <c r="G161" s="217">
        <v>0</v>
      </c>
      <c r="H161" s="217">
        <f t="shared" si="2"/>
        <v>0</v>
      </c>
      <c r="I161" s="30" t="s">
        <v>16</v>
      </c>
      <c r="J161" s="19"/>
    </row>
    <row r="162" spans="1:10" s="16" customFormat="1" ht="15.6">
      <c r="A162" s="88">
        <v>83</v>
      </c>
      <c r="B162" s="166" t="s">
        <v>135</v>
      </c>
      <c r="C162" s="55" t="s">
        <v>444</v>
      </c>
      <c r="D162" s="86">
        <v>2.93</v>
      </c>
      <c r="E162" s="54">
        <v>38.708922234892796</v>
      </c>
      <c r="F162" s="54">
        <v>113.4171421482359</v>
      </c>
      <c r="G162" s="217">
        <v>0</v>
      </c>
      <c r="H162" s="217">
        <f t="shared" si="2"/>
        <v>0</v>
      </c>
      <c r="I162" s="30" t="s">
        <v>16</v>
      </c>
      <c r="J162" s="19"/>
    </row>
    <row r="163" spans="1:10" s="16" customFormat="1" ht="15.6">
      <c r="A163" s="87">
        <v>84</v>
      </c>
      <c r="B163" s="163" t="s">
        <v>136</v>
      </c>
      <c r="C163" s="55" t="s">
        <v>443</v>
      </c>
      <c r="D163" s="79">
        <v>2.63</v>
      </c>
      <c r="E163" s="54">
        <v>50.598859315589351</v>
      </c>
      <c r="F163" s="54">
        <v>133.07499999999999</v>
      </c>
      <c r="G163" s="217">
        <v>0</v>
      </c>
      <c r="H163" s="217">
        <f t="shared" si="2"/>
        <v>0</v>
      </c>
      <c r="I163" s="30" t="s">
        <v>16</v>
      </c>
      <c r="J163" s="19"/>
    </row>
    <row r="164" spans="1:10" s="16" customFormat="1">
      <c r="A164" s="87">
        <v>85</v>
      </c>
      <c r="B164" s="162" t="s">
        <v>137</v>
      </c>
      <c r="C164" s="55" t="s">
        <v>84</v>
      </c>
      <c r="D164" s="83">
        <v>4.0999999999999996</v>
      </c>
      <c r="E164" s="54">
        <v>12.361460575552002</v>
      </c>
      <c r="F164" s="54">
        <v>50.681988359763203</v>
      </c>
      <c r="G164" s="217">
        <v>0</v>
      </c>
      <c r="H164" s="217">
        <f t="shared" si="2"/>
        <v>0</v>
      </c>
      <c r="I164" s="30" t="s">
        <v>16</v>
      </c>
      <c r="J164" s="19"/>
    </row>
    <row r="165" spans="1:10" s="16" customFormat="1">
      <c r="A165" s="167">
        <v>86</v>
      </c>
      <c r="B165" s="166" t="s">
        <v>474</v>
      </c>
      <c r="C165" s="55" t="s">
        <v>54</v>
      </c>
      <c r="D165" s="86">
        <v>4.0999999999999996</v>
      </c>
      <c r="E165" s="54">
        <v>59.140857494400009</v>
      </c>
      <c r="F165" s="54">
        <v>242.47751572704001</v>
      </c>
      <c r="G165" s="217">
        <v>0</v>
      </c>
      <c r="H165" s="217">
        <f t="shared" si="2"/>
        <v>0</v>
      </c>
      <c r="I165" s="30" t="s">
        <v>16</v>
      </c>
      <c r="J165" s="19"/>
    </row>
    <row r="166" spans="1:10" s="16" customFormat="1">
      <c r="A166" s="87">
        <v>87</v>
      </c>
      <c r="B166" s="31" t="s">
        <v>494</v>
      </c>
      <c r="C166" s="55" t="s">
        <v>6</v>
      </c>
      <c r="D166" s="79">
        <v>6</v>
      </c>
      <c r="E166" s="58">
        <v>32.119492881355932</v>
      </c>
      <c r="F166" s="54">
        <v>192.71695728813557</v>
      </c>
      <c r="G166" s="217">
        <v>0</v>
      </c>
      <c r="H166" s="217">
        <f t="shared" si="2"/>
        <v>0</v>
      </c>
      <c r="I166" s="30" t="s">
        <v>16</v>
      </c>
      <c r="J166" s="19"/>
    </row>
    <row r="167" spans="1:10" s="16" customFormat="1">
      <c r="A167" s="170">
        <v>88</v>
      </c>
      <c r="B167" s="171" t="s">
        <v>495</v>
      </c>
      <c r="C167" s="92" t="s">
        <v>6</v>
      </c>
      <c r="D167" s="172">
        <v>1</v>
      </c>
      <c r="E167" s="93">
        <v>53.532488135593226</v>
      </c>
      <c r="F167" s="101">
        <v>53.532488135593226</v>
      </c>
      <c r="G167" s="217">
        <v>0</v>
      </c>
      <c r="H167" s="217">
        <f t="shared" si="2"/>
        <v>0</v>
      </c>
      <c r="I167" s="30" t="s">
        <v>16</v>
      </c>
      <c r="J167" s="19"/>
    </row>
    <row r="168" spans="1:10" s="16" customFormat="1">
      <c r="A168" s="47"/>
      <c r="B168" s="50" t="s">
        <v>496</v>
      </c>
      <c r="C168" s="14"/>
      <c r="D168" s="15"/>
      <c r="E168" s="13"/>
      <c r="F168" s="13"/>
      <c r="G168" s="217">
        <v>0</v>
      </c>
      <c r="H168" s="217">
        <f t="shared" si="2"/>
        <v>0</v>
      </c>
      <c r="I168" s="30" t="s">
        <v>16</v>
      </c>
      <c r="J168" s="19"/>
    </row>
    <row r="169" spans="1:10" s="16" customFormat="1">
      <c r="A169" s="94"/>
      <c r="B169" s="173" t="s">
        <v>497</v>
      </c>
      <c r="C169" s="95"/>
      <c r="D169" s="95"/>
      <c r="E169" s="95"/>
      <c r="F169" s="96"/>
      <c r="G169" s="217">
        <v>0</v>
      </c>
      <c r="H169" s="217">
        <f t="shared" si="2"/>
        <v>0</v>
      </c>
      <c r="I169" s="30" t="s">
        <v>16</v>
      </c>
      <c r="J169" s="19"/>
    </row>
    <row r="170" spans="1:10" s="16" customFormat="1">
      <c r="A170" s="73" t="s">
        <v>138</v>
      </c>
      <c r="B170" s="164" t="s">
        <v>498</v>
      </c>
      <c r="C170" s="55" t="s">
        <v>139</v>
      </c>
      <c r="D170" s="54">
        <v>1</v>
      </c>
      <c r="E170" s="54">
        <v>878.41758591999985</v>
      </c>
      <c r="F170" s="54">
        <v>878.41758591999985</v>
      </c>
      <c r="G170" s="217">
        <v>0</v>
      </c>
      <c r="H170" s="217">
        <f t="shared" si="2"/>
        <v>0</v>
      </c>
      <c r="I170" s="30" t="s">
        <v>16</v>
      </c>
      <c r="J170" s="19"/>
    </row>
    <row r="171" spans="1:10" s="16" customFormat="1">
      <c r="A171" s="73" t="s">
        <v>140</v>
      </c>
      <c r="B171" s="163" t="s">
        <v>498</v>
      </c>
      <c r="C171" s="55" t="s">
        <v>141</v>
      </c>
      <c r="D171" s="54">
        <v>1</v>
      </c>
      <c r="E171" s="54"/>
      <c r="F171" s="54"/>
      <c r="G171" s="217">
        <v>0</v>
      </c>
      <c r="H171" s="217">
        <f t="shared" si="2"/>
        <v>0</v>
      </c>
      <c r="I171" s="30" t="s">
        <v>18</v>
      </c>
      <c r="J171" s="19"/>
    </row>
    <row r="172" spans="1:10" s="16" customFormat="1">
      <c r="A172" s="73" t="s">
        <v>142</v>
      </c>
      <c r="B172" s="164" t="s">
        <v>143</v>
      </c>
      <c r="C172" s="60" t="s">
        <v>139</v>
      </c>
      <c r="D172" s="97">
        <v>1</v>
      </c>
      <c r="E172" s="54">
        <v>275.19500019200001</v>
      </c>
      <c r="F172" s="54">
        <v>275.19500019200001</v>
      </c>
      <c r="G172" s="217">
        <v>0</v>
      </c>
      <c r="H172" s="217">
        <f t="shared" si="2"/>
        <v>0</v>
      </c>
      <c r="I172" s="30" t="s">
        <v>16</v>
      </c>
      <c r="J172" s="19"/>
    </row>
    <row r="173" spans="1:10" s="16" customFormat="1">
      <c r="A173" s="73" t="s">
        <v>144</v>
      </c>
      <c r="B173" s="163" t="s">
        <v>145</v>
      </c>
      <c r="C173" s="55" t="s">
        <v>146</v>
      </c>
      <c r="D173" s="79">
        <v>76</v>
      </c>
      <c r="E173" s="54">
        <v>0.206732736</v>
      </c>
      <c r="F173" s="54">
        <v>15.711687936000001</v>
      </c>
      <c r="G173" s="217">
        <v>0</v>
      </c>
      <c r="H173" s="217">
        <f t="shared" si="2"/>
        <v>0</v>
      </c>
      <c r="I173" s="30" t="s">
        <v>16</v>
      </c>
      <c r="J173" s="19"/>
    </row>
    <row r="174" spans="1:10" s="16" customFormat="1">
      <c r="A174" s="77" t="s">
        <v>147</v>
      </c>
      <c r="B174" s="163" t="s">
        <v>499</v>
      </c>
      <c r="C174" s="174" t="s">
        <v>141</v>
      </c>
      <c r="D174" s="98">
        <v>1</v>
      </c>
      <c r="E174" s="54">
        <v>79.621955071999992</v>
      </c>
      <c r="F174" s="54">
        <v>79.621955071999992</v>
      </c>
      <c r="G174" s="217">
        <v>0</v>
      </c>
      <c r="H174" s="217">
        <f t="shared" si="2"/>
        <v>0</v>
      </c>
      <c r="I174" s="30" t="s">
        <v>16</v>
      </c>
      <c r="J174" s="19"/>
    </row>
    <row r="175" spans="1:10" s="16" customFormat="1">
      <c r="A175" s="77" t="s">
        <v>148</v>
      </c>
      <c r="B175" s="163" t="s">
        <v>149</v>
      </c>
      <c r="C175" s="174" t="s">
        <v>141</v>
      </c>
      <c r="D175" s="98">
        <v>1</v>
      </c>
      <c r="E175" s="54">
        <v>324.76500000000004</v>
      </c>
      <c r="F175" s="54">
        <v>324.76500000000004</v>
      </c>
      <c r="G175" s="217">
        <v>0</v>
      </c>
      <c r="H175" s="217">
        <f t="shared" si="2"/>
        <v>0</v>
      </c>
      <c r="I175" s="30" t="s">
        <v>15</v>
      </c>
      <c r="J175" s="19"/>
    </row>
    <row r="176" spans="1:10" s="16" customFormat="1">
      <c r="A176" s="77" t="s">
        <v>150</v>
      </c>
      <c r="B176" s="163" t="s">
        <v>500</v>
      </c>
      <c r="C176" s="174" t="s">
        <v>141</v>
      </c>
      <c r="D176" s="98">
        <v>1</v>
      </c>
      <c r="E176" s="54">
        <v>1836.2426117120001</v>
      </c>
      <c r="F176" s="54">
        <v>1836.2426117120001</v>
      </c>
      <c r="G176" s="217">
        <v>0</v>
      </c>
      <c r="H176" s="217">
        <f t="shared" si="2"/>
        <v>0</v>
      </c>
      <c r="I176" s="30" t="s">
        <v>16</v>
      </c>
      <c r="J176" s="19"/>
    </row>
    <row r="177" spans="1:10" s="16" customFormat="1">
      <c r="A177" s="77" t="s">
        <v>151</v>
      </c>
      <c r="B177" s="163" t="s">
        <v>501</v>
      </c>
      <c r="C177" s="174" t="s">
        <v>141</v>
      </c>
      <c r="D177" s="98">
        <v>1</v>
      </c>
      <c r="E177" s="54">
        <v>1067.7966101694917</v>
      </c>
      <c r="F177" s="54">
        <v>1067.7966101694917</v>
      </c>
      <c r="G177" s="217">
        <v>0</v>
      </c>
      <c r="H177" s="217">
        <f t="shared" si="2"/>
        <v>0</v>
      </c>
      <c r="I177" s="30" t="s">
        <v>15</v>
      </c>
      <c r="J177" s="19"/>
    </row>
    <row r="178" spans="1:10" s="16" customFormat="1">
      <c r="A178" s="77" t="s">
        <v>33</v>
      </c>
      <c r="B178" s="163" t="s">
        <v>502</v>
      </c>
      <c r="C178" s="174" t="s">
        <v>141</v>
      </c>
      <c r="D178" s="98">
        <v>1</v>
      </c>
      <c r="E178" s="54">
        <v>280.73541951999999</v>
      </c>
      <c r="F178" s="54">
        <v>280.73541951999999</v>
      </c>
      <c r="G178" s="217">
        <v>0</v>
      </c>
      <c r="H178" s="217">
        <f t="shared" si="2"/>
        <v>0</v>
      </c>
      <c r="I178" s="30" t="s">
        <v>16</v>
      </c>
      <c r="J178" s="19"/>
    </row>
    <row r="179" spans="1:10" s="16" customFormat="1" ht="15.6" thickBot="1">
      <c r="A179" s="99" t="s">
        <v>152</v>
      </c>
      <c r="B179" s="163" t="s">
        <v>503</v>
      </c>
      <c r="C179" s="175" t="s">
        <v>141</v>
      </c>
      <c r="D179" s="100">
        <v>1</v>
      </c>
      <c r="E179" s="101">
        <v>1895.355</v>
      </c>
      <c r="F179" s="101">
        <v>1895.355</v>
      </c>
      <c r="G179" s="217">
        <v>0</v>
      </c>
      <c r="H179" s="217">
        <f t="shared" si="2"/>
        <v>0</v>
      </c>
      <c r="I179" s="30" t="s">
        <v>15</v>
      </c>
      <c r="J179" s="19"/>
    </row>
    <row r="180" spans="1:10" s="16" customFormat="1">
      <c r="A180" s="102"/>
      <c r="B180" s="103" t="s">
        <v>504</v>
      </c>
      <c r="C180" s="103"/>
      <c r="D180" s="104"/>
      <c r="E180" s="103"/>
      <c r="F180" s="105"/>
      <c r="G180" s="217">
        <v>0</v>
      </c>
      <c r="H180" s="217">
        <f t="shared" si="2"/>
        <v>0</v>
      </c>
      <c r="I180" s="30" t="s">
        <v>16</v>
      </c>
      <c r="J180" s="19"/>
    </row>
    <row r="181" spans="1:10" s="16" customFormat="1">
      <c r="A181" s="106"/>
      <c r="B181" s="107" t="s">
        <v>153</v>
      </c>
      <c r="C181" s="107"/>
      <c r="D181" s="108"/>
      <c r="E181" s="107"/>
      <c r="F181" s="109"/>
      <c r="G181" s="217">
        <v>0</v>
      </c>
      <c r="H181" s="217">
        <f t="shared" si="2"/>
        <v>0</v>
      </c>
      <c r="I181" s="30" t="s">
        <v>16</v>
      </c>
      <c r="J181" s="19"/>
    </row>
    <row r="182" spans="1:10" s="16" customFormat="1">
      <c r="A182" s="73" t="s">
        <v>34</v>
      </c>
      <c r="B182" s="162" t="s">
        <v>505</v>
      </c>
      <c r="C182" s="55" t="s">
        <v>154</v>
      </c>
      <c r="D182" s="54">
        <v>1.4</v>
      </c>
      <c r="E182" s="54">
        <v>4.4821903334399993</v>
      </c>
      <c r="F182" s="54">
        <v>6.275066466815999</v>
      </c>
      <c r="G182" s="217">
        <v>0</v>
      </c>
      <c r="H182" s="217">
        <f t="shared" si="2"/>
        <v>0</v>
      </c>
      <c r="I182" s="30" t="s">
        <v>16</v>
      </c>
      <c r="J182" s="19"/>
    </row>
    <row r="183" spans="1:10" s="16" customFormat="1">
      <c r="A183" s="73" t="s">
        <v>155</v>
      </c>
      <c r="B183" s="176" t="s">
        <v>506</v>
      </c>
      <c r="C183" s="55" t="s">
        <v>154</v>
      </c>
      <c r="D183" s="54">
        <v>1.3985999999999998</v>
      </c>
      <c r="E183" s="54"/>
      <c r="F183" s="54"/>
      <c r="G183" s="217">
        <v>0</v>
      </c>
      <c r="H183" s="217">
        <f t="shared" si="2"/>
        <v>0</v>
      </c>
      <c r="I183" s="30" t="s">
        <v>18</v>
      </c>
      <c r="J183" s="19"/>
    </row>
    <row r="184" spans="1:10" s="16" customFormat="1">
      <c r="A184" s="73" t="s">
        <v>28</v>
      </c>
      <c r="B184" s="162" t="s">
        <v>507</v>
      </c>
      <c r="C184" s="55" t="s">
        <v>5</v>
      </c>
      <c r="D184" s="79">
        <v>1.4</v>
      </c>
      <c r="E184" s="54">
        <v>1.1908466928959998</v>
      </c>
      <c r="F184" s="54">
        <v>1.6671853700543995</v>
      </c>
      <c r="G184" s="217">
        <v>0</v>
      </c>
      <c r="H184" s="217">
        <f t="shared" si="2"/>
        <v>0</v>
      </c>
      <c r="I184" s="30" t="s">
        <v>16</v>
      </c>
      <c r="J184" s="19"/>
    </row>
    <row r="185" spans="1:10" s="16" customFormat="1">
      <c r="A185" s="73" t="s">
        <v>156</v>
      </c>
      <c r="B185" s="162" t="s">
        <v>508</v>
      </c>
      <c r="C185" s="55" t="s">
        <v>154</v>
      </c>
      <c r="D185" s="54">
        <v>1.4</v>
      </c>
      <c r="E185" s="54">
        <v>2.611642499312</v>
      </c>
      <c r="F185" s="54">
        <v>3.6562994990367996</v>
      </c>
      <c r="G185" s="217">
        <v>0</v>
      </c>
      <c r="H185" s="217">
        <f t="shared" si="2"/>
        <v>0</v>
      </c>
      <c r="I185" s="30" t="s">
        <v>16</v>
      </c>
      <c r="J185" s="19"/>
    </row>
    <row r="186" spans="1:10" s="16" customFormat="1">
      <c r="A186" s="110" t="s">
        <v>157</v>
      </c>
      <c r="B186" s="162" t="s">
        <v>158</v>
      </c>
      <c r="C186" s="55" t="s">
        <v>4</v>
      </c>
      <c r="D186" s="75">
        <v>6.7800000000000004E-3</v>
      </c>
      <c r="E186" s="54">
        <v>5132.1657896959996</v>
      </c>
      <c r="F186" s="54">
        <v>34.796084054138881</v>
      </c>
      <c r="G186" s="217">
        <v>0</v>
      </c>
      <c r="H186" s="217">
        <f t="shared" si="2"/>
        <v>0</v>
      </c>
      <c r="I186" s="30" t="s">
        <v>16</v>
      </c>
      <c r="J186" s="19"/>
    </row>
    <row r="187" spans="1:10" s="16" customFormat="1">
      <c r="A187" s="110" t="s">
        <v>159</v>
      </c>
      <c r="B187" s="162" t="s">
        <v>158</v>
      </c>
      <c r="C187" s="55" t="s">
        <v>6</v>
      </c>
      <c r="D187" s="54">
        <v>1</v>
      </c>
      <c r="E187" s="54"/>
      <c r="F187" s="54"/>
      <c r="G187" s="217">
        <v>0</v>
      </c>
      <c r="H187" s="217">
        <f t="shared" si="2"/>
        <v>0</v>
      </c>
      <c r="I187" s="30" t="s">
        <v>18</v>
      </c>
      <c r="J187" s="19"/>
    </row>
    <row r="188" spans="1:10" s="16" customFormat="1">
      <c r="A188" s="73" t="s">
        <v>160</v>
      </c>
      <c r="B188" s="158" t="s">
        <v>509</v>
      </c>
      <c r="C188" s="60" t="s">
        <v>6</v>
      </c>
      <c r="D188" s="89">
        <v>2</v>
      </c>
      <c r="E188" s="54">
        <v>13.622007871999999</v>
      </c>
      <c r="F188" s="54">
        <v>27.244015743999999</v>
      </c>
      <c r="G188" s="217">
        <v>0</v>
      </c>
      <c r="H188" s="217">
        <f t="shared" si="2"/>
        <v>0</v>
      </c>
      <c r="I188" s="30" t="s">
        <v>16</v>
      </c>
      <c r="J188" s="19"/>
    </row>
    <row r="189" spans="1:10" s="16" customFormat="1">
      <c r="A189" s="73" t="s">
        <v>161</v>
      </c>
      <c r="B189" s="158" t="s">
        <v>509</v>
      </c>
      <c r="C189" s="60" t="s">
        <v>6</v>
      </c>
      <c r="D189" s="54">
        <v>2</v>
      </c>
      <c r="E189" s="54"/>
      <c r="F189" s="54"/>
      <c r="G189" s="217">
        <v>0</v>
      </c>
      <c r="H189" s="217">
        <f t="shared" si="2"/>
        <v>0</v>
      </c>
      <c r="I189" s="30" t="s">
        <v>18</v>
      </c>
      <c r="J189" s="19"/>
    </row>
    <row r="190" spans="1:10" s="16" customFormat="1">
      <c r="A190" s="73" t="s">
        <v>162</v>
      </c>
      <c r="B190" s="158" t="s">
        <v>510</v>
      </c>
      <c r="C190" s="60" t="s">
        <v>4</v>
      </c>
      <c r="D190" s="90">
        <v>3.2000000000000001E-2</v>
      </c>
      <c r="E190" s="54">
        <v>5132.1657896960005</v>
      </c>
      <c r="F190" s="54">
        <v>164.22930527027202</v>
      </c>
      <c r="G190" s="217">
        <v>0</v>
      </c>
      <c r="H190" s="217">
        <f t="shared" si="2"/>
        <v>0</v>
      </c>
      <c r="I190" s="30" t="s">
        <v>16</v>
      </c>
      <c r="J190" s="19"/>
    </row>
    <row r="191" spans="1:10" s="16" customFormat="1">
      <c r="A191" s="73" t="s">
        <v>21</v>
      </c>
      <c r="B191" s="158" t="s">
        <v>511</v>
      </c>
      <c r="C191" s="60" t="s">
        <v>6</v>
      </c>
      <c r="D191" s="97">
        <v>1</v>
      </c>
      <c r="E191" s="54"/>
      <c r="F191" s="54"/>
      <c r="G191" s="217">
        <v>0</v>
      </c>
      <c r="H191" s="217">
        <f t="shared" si="2"/>
        <v>0</v>
      </c>
      <c r="I191" s="30" t="s">
        <v>18</v>
      </c>
      <c r="J191" s="19"/>
    </row>
    <row r="192" spans="1:10" s="16" customFormat="1">
      <c r="A192" s="110" t="s">
        <v>163</v>
      </c>
      <c r="B192" s="162" t="s">
        <v>164</v>
      </c>
      <c r="C192" s="55" t="s">
        <v>141</v>
      </c>
      <c r="D192" s="54">
        <v>1</v>
      </c>
      <c r="E192" s="54">
        <v>68.026745177599992</v>
      </c>
      <c r="F192" s="54">
        <v>68.026745177599992</v>
      </c>
      <c r="G192" s="217">
        <v>0</v>
      </c>
      <c r="H192" s="217">
        <f t="shared" si="2"/>
        <v>0</v>
      </c>
      <c r="I192" s="30" t="s">
        <v>16</v>
      </c>
      <c r="J192" s="19"/>
    </row>
    <row r="193" spans="1:10" s="16" customFormat="1">
      <c r="A193" s="110" t="s">
        <v>22</v>
      </c>
      <c r="B193" s="162" t="s">
        <v>512</v>
      </c>
      <c r="C193" s="55" t="s">
        <v>141</v>
      </c>
      <c r="D193" s="54">
        <v>1</v>
      </c>
      <c r="E193" s="54"/>
      <c r="F193" s="54"/>
      <c r="G193" s="217">
        <v>0</v>
      </c>
      <c r="H193" s="217">
        <f t="shared" si="2"/>
        <v>0</v>
      </c>
      <c r="I193" s="30" t="s">
        <v>18</v>
      </c>
      <c r="J193" s="19"/>
    </row>
    <row r="194" spans="1:10" s="16" customFormat="1">
      <c r="A194" s="77" t="s">
        <v>165</v>
      </c>
      <c r="B194" s="162" t="s">
        <v>513</v>
      </c>
      <c r="C194" s="55" t="s">
        <v>6</v>
      </c>
      <c r="D194" s="111">
        <v>1</v>
      </c>
      <c r="E194" s="54">
        <v>187.86640604159999</v>
      </c>
      <c r="F194" s="54">
        <v>187.86640604159999</v>
      </c>
      <c r="G194" s="217">
        <v>0</v>
      </c>
      <c r="H194" s="217">
        <f t="shared" si="2"/>
        <v>0</v>
      </c>
      <c r="I194" s="30" t="s">
        <v>16</v>
      </c>
      <c r="J194" s="19"/>
    </row>
    <row r="195" spans="1:10" s="16" customFormat="1">
      <c r="A195" s="77" t="s">
        <v>23</v>
      </c>
      <c r="B195" s="162" t="s">
        <v>513</v>
      </c>
      <c r="C195" s="55" t="s">
        <v>6</v>
      </c>
      <c r="D195" s="54">
        <v>1</v>
      </c>
      <c r="E195" s="54">
        <v>856.09497634364743</v>
      </c>
      <c r="F195" s="54">
        <v>856.09497634364743</v>
      </c>
      <c r="G195" s="217">
        <v>0</v>
      </c>
      <c r="H195" s="217">
        <f t="shared" si="2"/>
        <v>0</v>
      </c>
      <c r="I195" s="30" t="s">
        <v>15</v>
      </c>
      <c r="J195" s="19"/>
    </row>
    <row r="196" spans="1:10" s="16" customFormat="1">
      <c r="A196" s="110" t="s">
        <v>166</v>
      </c>
      <c r="B196" s="162" t="s">
        <v>167</v>
      </c>
      <c r="C196" s="55" t="s">
        <v>4</v>
      </c>
      <c r="D196" s="75">
        <v>3.5999999999999999E-3</v>
      </c>
      <c r="E196" s="54">
        <v>5132.1657896959996</v>
      </c>
      <c r="F196" s="54">
        <v>18.475796842905599</v>
      </c>
      <c r="G196" s="217">
        <v>0</v>
      </c>
      <c r="H196" s="217">
        <f t="shared" si="2"/>
        <v>0</v>
      </c>
      <c r="I196" s="30" t="s">
        <v>16</v>
      </c>
      <c r="J196" s="19"/>
    </row>
    <row r="197" spans="1:10" s="16" customFormat="1">
      <c r="A197" s="110" t="s">
        <v>168</v>
      </c>
      <c r="B197" s="162" t="s">
        <v>167</v>
      </c>
      <c r="C197" s="55" t="s">
        <v>6</v>
      </c>
      <c r="D197" s="54">
        <v>1</v>
      </c>
      <c r="E197" s="54"/>
      <c r="F197" s="54"/>
      <c r="G197" s="217">
        <v>0</v>
      </c>
      <c r="H197" s="217">
        <f t="shared" si="2"/>
        <v>0</v>
      </c>
      <c r="I197" s="30" t="s">
        <v>18</v>
      </c>
      <c r="J197" s="19"/>
    </row>
    <row r="198" spans="1:10" s="16" customFormat="1">
      <c r="A198" s="77" t="s">
        <v>169</v>
      </c>
      <c r="B198" s="162" t="s">
        <v>514</v>
      </c>
      <c r="C198" s="55" t="s">
        <v>141</v>
      </c>
      <c r="D198" s="89">
        <v>2</v>
      </c>
      <c r="E198" s="54">
        <v>21.617475123199998</v>
      </c>
      <c r="F198" s="54">
        <v>43.234950246399997</v>
      </c>
      <c r="G198" s="217">
        <v>0</v>
      </c>
      <c r="H198" s="217">
        <f t="shared" si="2"/>
        <v>0</v>
      </c>
      <c r="I198" s="30" t="s">
        <v>16</v>
      </c>
      <c r="J198" s="19"/>
    </row>
    <row r="199" spans="1:10" s="16" customFormat="1">
      <c r="A199" s="77" t="s">
        <v>24</v>
      </c>
      <c r="B199" s="162" t="s">
        <v>515</v>
      </c>
      <c r="C199" s="60" t="s">
        <v>141</v>
      </c>
      <c r="D199" s="97">
        <v>2</v>
      </c>
      <c r="E199" s="54">
        <v>42.825990508474575</v>
      </c>
      <c r="F199" s="54">
        <v>85.651981016949151</v>
      </c>
      <c r="G199" s="217">
        <v>0</v>
      </c>
      <c r="H199" s="217">
        <f t="shared" si="2"/>
        <v>0</v>
      </c>
      <c r="I199" s="30" t="s">
        <v>15</v>
      </c>
      <c r="J199" s="19"/>
    </row>
    <row r="200" spans="1:10" s="16" customFormat="1">
      <c r="A200" s="77" t="s">
        <v>170</v>
      </c>
      <c r="B200" s="162" t="s">
        <v>516</v>
      </c>
      <c r="C200" s="55" t="s">
        <v>141</v>
      </c>
      <c r="D200" s="89">
        <v>2</v>
      </c>
      <c r="E200" s="54">
        <v>15.574564966400002</v>
      </c>
      <c r="F200" s="54">
        <v>31.149129932800005</v>
      </c>
      <c r="G200" s="217">
        <v>0</v>
      </c>
      <c r="H200" s="217">
        <f t="shared" si="2"/>
        <v>0</v>
      </c>
      <c r="I200" s="30" t="s">
        <v>16</v>
      </c>
      <c r="J200" s="19"/>
    </row>
    <row r="201" spans="1:10" s="16" customFormat="1">
      <c r="A201" s="77" t="s">
        <v>171</v>
      </c>
      <c r="B201" s="162" t="s">
        <v>517</v>
      </c>
      <c r="C201" s="60" t="s">
        <v>141</v>
      </c>
      <c r="D201" s="97">
        <v>2</v>
      </c>
      <c r="E201" s="54">
        <v>27.226623465762717</v>
      </c>
      <c r="F201" s="54">
        <v>54.453246931525435</v>
      </c>
      <c r="G201" s="217">
        <v>0</v>
      </c>
      <c r="H201" s="217">
        <f t="shared" si="2"/>
        <v>0</v>
      </c>
      <c r="I201" s="30" t="s">
        <v>15</v>
      </c>
      <c r="J201" s="19"/>
    </row>
    <row r="202" spans="1:10" s="16" customFormat="1">
      <c r="A202" s="77" t="s">
        <v>172</v>
      </c>
      <c r="B202" s="162" t="s">
        <v>518</v>
      </c>
      <c r="C202" s="55" t="s">
        <v>141</v>
      </c>
      <c r="D202" s="89">
        <v>1</v>
      </c>
      <c r="E202" s="54">
        <v>10.5176648192</v>
      </c>
      <c r="F202" s="54">
        <v>10.5176648192</v>
      </c>
      <c r="G202" s="217">
        <v>0</v>
      </c>
      <c r="H202" s="217">
        <f t="shared" ref="H202:H265" si="3">G202*D202</f>
        <v>0</v>
      </c>
      <c r="I202" s="30" t="s">
        <v>16</v>
      </c>
      <c r="J202" s="19"/>
    </row>
    <row r="203" spans="1:10" s="16" customFormat="1">
      <c r="A203" s="77" t="s">
        <v>10</v>
      </c>
      <c r="B203" s="162" t="s">
        <v>519</v>
      </c>
      <c r="C203" s="60" t="s">
        <v>141</v>
      </c>
      <c r="D203" s="97">
        <v>1</v>
      </c>
      <c r="E203" s="54">
        <v>20.342345491525428</v>
      </c>
      <c r="F203" s="54">
        <v>20.342345491525428</v>
      </c>
      <c r="G203" s="217">
        <v>0</v>
      </c>
      <c r="H203" s="217">
        <f t="shared" si="3"/>
        <v>0</v>
      </c>
      <c r="I203" s="30" t="s">
        <v>15</v>
      </c>
      <c r="J203" s="19"/>
    </row>
    <row r="204" spans="1:10" s="16" customFormat="1">
      <c r="A204" s="77" t="s">
        <v>173</v>
      </c>
      <c r="B204" s="162" t="s">
        <v>520</v>
      </c>
      <c r="C204" s="55" t="s">
        <v>141</v>
      </c>
      <c r="D204" s="89">
        <v>1</v>
      </c>
      <c r="E204" s="54">
        <v>10.5176648192</v>
      </c>
      <c r="F204" s="54">
        <v>10.5176648192</v>
      </c>
      <c r="G204" s="217">
        <v>0</v>
      </c>
      <c r="H204" s="217">
        <f t="shared" si="3"/>
        <v>0</v>
      </c>
      <c r="I204" s="30" t="s">
        <v>16</v>
      </c>
      <c r="J204" s="19"/>
    </row>
    <row r="205" spans="1:10" s="16" customFormat="1">
      <c r="A205" s="77" t="s">
        <v>174</v>
      </c>
      <c r="B205" s="162" t="s">
        <v>519</v>
      </c>
      <c r="C205" s="60" t="s">
        <v>141</v>
      </c>
      <c r="D205" s="97">
        <v>1</v>
      </c>
      <c r="E205" s="54">
        <v>22.954730912542377</v>
      </c>
      <c r="F205" s="54">
        <v>22.954730912542377</v>
      </c>
      <c r="G205" s="217">
        <v>0</v>
      </c>
      <c r="H205" s="217">
        <f t="shared" si="3"/>
        <v>0</v>
      </c>
      <c r="I205" s="30" t="s">
        <v>15</v>
      </c>
      <c r="J205" s="19"/>
    </row>
    <row r="206" spans="1:10" s="16" customFormat="1">
      <c r="A206" s="77" t="s">
        <v>175</v>
      </c>
      <c r="B206" s="162" t="s">
        <v>176</v>
      </c>
      <c r="C206" s="55" t="s">
        <v>101</v>
      </c>
      <c r="D206" s="112">
        <v>6.6464999999999988E-3</v>
      </c>
      <c r="E206" s="54">
        <v>2059.6397213216001</v>
      </c>
      <c r="F206" s="54">
        <v>13.689395407764012</v>
      </c>
      <c r="G206" s="217">
        <v>0</v>
      </c>
      <c r="H206" s="217">
        <f t="shared" si="3"/>
        <v>0</v>
      </c>
      <c r="I206" s="30" t="s">
        <v>16</v>
      </c>
      <c r="J206" s="19"/>
    </row>
    <row r="207" spans="1:10" s="16" customFormat="1">
      <c r="A207" s="177" t="s">
        <v>177</v>
      </c>
      <c r="B207" s="162" t="s">
        <v>178</v>
      </c>
      <c r="C207" s="55" t="s">
        <v>4</v>
      </c>
      <c r="D207" s="90">
        <v>7.5200000000000003E-2</v>
      </c>
      <c r="E207" s="54">
        <v>5132.1657896960005</v>
      </c>
      <c r="F207" s="54">
        <v>385.93886738513925</v>
      </c>
      <c r="G207" s="217">
        <v>0</v>
      </c>
      <c r="H207" s="217">
        <f t="shared" si="3"/>
        <v>0</v>
      </c>
      <c r="I207" s="30" t="s">
        <v>16</v>
      </c>
      <c r="J207" s="19"/>
    </row>
    <row r="208" spans="1:10" s="16" customFormat="1">
      <c r="A208" s="77" t="s">
        <v>179</v>
      </c>
      <c r="B208" s="162" t="s">
        <v>180</v>
      </c>
      <c r="C208" s="55" t="s">
        <v>6</v>
      </c>
      <c r="D208" s="97">
        <v>4</v>
      </c>
      <c r="E208" s="54">
        <v>59.780800150779662</v>
      </c>
      <c r="F208" s="54">
        <v>239.12320060311865</v>
      </c>
      <c r="G208" s="217">
        <v>0</v>
      </c>
      <c r="H208" s="217">
        <f t="shared" si="3"/>
        <v>0</v>
      </c>
      <c r="I208" s="30" t="s">
        <v>15</v>
      </c>
      <c r="J208" s="19"/>
    </row>
    <row r="209" spans="1:10" s="16" customFormat="1">
      <c r="A209" s="77" t="s">
        <v>181</v>
      </c>
      <c r="B209" s="162" t="s">
        <v>182</v>
      </c>
      <c r="C209" s="55" t="s">
        <v>6</v>
      </c>
      <c r="D209" s="79">
        <v>2</v>
      </c>
      <c r="E209" s="54">
        <v>120.77072578559999</v>
      </c>
      <c r="F209" s="54">
        <v>241.54145157119999</v>
      </c>
      <c r="G209" s="217">
        <v>0</v>
      </c>
      <c r="H209" s="217">
        <f t="shared" si="3"/>
        <v>0</v>
      </c>
      <c r="I209" s="30" t="s">
        <v>16</v>
      </c>
      <c r="J209" s="19"/>
    </row>
    <row r="210" spans="1:10" s="16" customFormat="1">
      <c r="A210" s="77" t="s">
        <v>183</v>
      </c>
      <c r="B210" s="162" t="s">
        <v>182</v>
      </c>
      <c r="C210" s="55" t="s">
        <v>6</v>
      </c>
      <c r="D210" s="79">
        <v>2</v>
      </c>
      <c r="E210" s="54"/>
      <c r="F210" s="54"/>
      <c r="G210" s="217">
        <v>0</v>
      </c>
      <c r="H210" s="217">
        <f t="shared" si="3"/>
        <v>0</v>
      </c>
      <c r="I210" s="30" t="s">
        <v>18</v>
      </c>
      <c r="J210" s="19"/>
    </row>
    <row r="211" spans="1:10" s="16" customFormat="1">
      <c r="A211" s="73" t="s">
        <v>181</v>
      </c>
      <c r="B211" s="162" t="s">
        <v>521</v>
      </c>
      <c r="C211" s="55" t="s">
        <v>6</v>
      </c>
      <c r="D211" s="97">
        <v>16</v>
      </c>
      <c r="E211" s="54">
        <v>3.2119492881355938</v>
      </c>
      <c r="F211" s="54">
        <v>51.3911886101695</v>
      </c>
      <c r="G211" s="217">
        <v>0</v>
      </c>
      <c r="H211" s="217">
        <f t="shared" si="3"/>
        <v>0</v>
      </c>
      <c r="I211" s="30" t="s">
        <v>16</v>
      </c>
      <c r="J211" s="19"/>
    </row>
    <row r="212" spans="1:10" s="16" customFormat="1">
      <c r="A212" s="73" t="s">
        <v>184</v>
      </c>
      <c r="B212" s="162" t="s">
        <v>522</v>
      </c>
      <c r="C212" s="55" t="s">
        <v>6</v>
      </c>
      <c r="D212" s="97">
        <v>52</v>
      </c>
      <c r="E212" s="54">
        <v>3.7472741694915253</v>
      </c>
      <c r="F212" s="54">
        <v>194.85825681355931</v>
      </c>
      <c r="G212" s="217">
        <v>0</v>
      </c>
      <c r="H212" s="217">
        <f t="shared" si="3"/>
        <v>0</v>
      </c>
      <c r="I212" s="30" t="s">
        <v>16</v>
      </c>
      <c r="J212" s="19"/>
    </row>
    <row r="213" spans="1:10" s="16" customFormat="1">
      <c r="A213" s="73" t="s">
        <v>185</v>
      </c>
      <c r="B213" s="158" t="s">
        <v>186</v>
      </c>
      <c r="C213" s="60" t="s">
        <v>54</v>
      </c>
      <c r="D213" s="83">
        <v>3</v>
      </c>
      <c r="E213" s="54">
        <v>7.4689561971200007</v>
      </c>
      <c r="F213" s="54">
        <v>22.406868591360002</v>
      </c>
      <c r="G213" s="217">
        <v>0</v>
      </c>
      <c r="H213" s="217">
        <f t="shared" si="3"/>
        <v>0</v>
      </c>
      <c r="I213" s="30" t="s">
        <v>16</v>
      </c>
      <c r="J213" s="19"/>
    </row>
    <row r="214" spans="1:10" s="16" customFormat="1">
      <c r="A214" s="73" t="s">
        <v>187</v>
      </c>
      <c r="B214" s="158" t="s">
        <v>188</v>
      </c>
      <c r="C214" s="60" t="s">
        <v>54</v>
      </c>
      <c r="D214" s="83">
        <v>3</v>
      </c>
      <c r="E214" s="54">
        <v>7.1657481843200017</v>
      </c>
      <c r="F214" s="54">
        <v>21.497244552960005</v>
      </c>
      <c r="G214" s="217">
        <v>0</v>
      </c>
      <c r="H214" s="217">
        <f t="shared" si="3"/>
        <v>0</v>
      </c>
      <c r="I214" s="30" t="s">
        <v>16</v>
      </c>
      <c r="J214" s="19"/>
    </row>
    <row r="215" spans="1:10" s="16" customFormat="1">
      <c r="A215" s="73"/>
      <c r="B215" s="178" t="s">
        <v>523</v>
      </c>
      <c r="C215" s="55"/>
      <c r="D215" s="54"/>
      <c r="E215" s="54"/>
      <c r="F215" s="54"/>
      <c r="G215" s="217">
        <v>0</v>
      </c>
      <c r="H215" s="217">
        <f t="shared" si="3"/>
        <v>0</v>
      </c>
      <c r="I215" s="30" t="s">
        <v>16</v>
      </c>
      <c r="J215" s="19"/>
    </row>
    <row r="216" spans="1:10" s="16" customFormat="1">
      <c r="A216" s="110" t="s">
        <v>47</v>
      </c>
      <c r="B216" s="162" t="s">
        <v>524</v>
      </c>
      <c r="C216" s="55" t="s">
        <v>4</v>
      </c>
      <c r="D216" s="75">
        <v>3.64E-3</v>
      </c>
      <c r="E216" s="54">
        <v>5132.1657896960005</v>
      </c>
      <c r="F216" s="54">
        <v>18.681083474493441</v>
      </c>
      <c r="G216" s="217">
        <v>0</v>
      </c>
      <c r="H216" s="217">
        <f t="shared" si="3"/>
        <v>0</v>
      </c>
      <c r="I216" s="30" t="s">
        <v>16</v>
      </c>
      <c r="J216" s="19"/>
    </row>
    <row r="217" spans="1:10" s="16" customFormat="1">
      <c r="A217" s="110" t="s">
        <v>189</v>
      </c>
      <c r="B217" s="162" t="s">
        <v>524</v>
      </c>
      <c r="C217" s="55" t="s">
        <v>6</v>
      </c>
      <c r="D217" s="54">
        <v>1</v>
      </c>
      <c r="E217" s="54">
        <v>49.271302080000005</v>
      </c>
      <c r="F217" s="54">
        <v>49.271302080000005</v>
      </c>
      <c r="G217" s="217">
        <v>0</v>
      </c>
      <c r="H217" s="217">
        <f t="shared" si="3"/>
        <v>0</v>
      </c>
      <c r="I217" s="30" t="s">
        <v>15</v>
      </c>
      <c r="J217" s="19"/>
    </row>
    <row r="218" spans="1:10" s="16" customFormat="1">
      <c r="A218" s="77" t="s">
        <v>52</v>
      </c>
      <c r="B218" s="162" t="s">
        <v>513</v>
      </c>
      <c r="C218" s="55" t="s">
        <v>6</v>
      </c>
      <c r="D218" s="111">
        <v>1</v>
      </c>
      <c r="E218" s="54">
        <v>187.86640604159999</v>
      </c>
      <c r="F218" s="54">
        <v>187.86640604159999</v>
      </c>
      <c r="G218" s="217">
        <v>0</v>
      </c>
      <c r="H218" s="217">
        <f t="shared" si="3"/>
        <v>0</v>
      </c>
      <c r="I218" s="30" t="s">
        <v>16</v>
      </c>
      <c r="J218" s="19"/>
    </row>
    <row r="219" spans="1:10" s="16" customFormat="1">
      <c r="A219" s="77" t="s">
        <v>190</v>
      </c>
      <c r="B219" s="162" t="s">
        <v>513</v>
      </c>
      <c r="C219" s="55" t="s">
        <v>6</v>
      </c>
      <c r="D219" s="54">
        <v>1</v>
      </c>
      <c r="E219" s="54">
        <v>856.09497634364743</v>
      </c>
      <c r="F219" s="54">
        <v>856.09497634364743</v>
      </c>
      <c r="G219" s="217">
        <v>0</v>
      </c>
      <c r="H219" s="217">
        <f t="shared" si="3"/>
        <v>0</v>
      </c>
      <c r="I219" s="30" t="s">
        <v>15</v>
      </c>
      <c r="J219" s="19"/>
    </row>
    <row r="220" spans="1:10" s="16" customFormat="1">
      <c r="A220" s="73" t="s">
        <v>191</v>
      </c>
      <c r="B220" s="162" t="s">
        <v>525</v>
      </c>
      <c r="C220" s="60" t="s">
        <v>6</v>
      </c>
      <c r="D220" s="89">
        <v>1</v>
      </c>
      <c r="E220" s="54">
        <v>20.349643071999999</v>
      </c>
      <c r="F220" s="54">
        <v>20.349643071999999</v>
      </c>
      <c r="G220" s="217">
        <v>0</v>
      </c>
      <c r="H220" s="217">
        <f t="shared" si="3"/>
        <v>0</v>
      </c>
      <c r="I220" s="30" t="s">
        <v>16</v>
      </c>
      <c r="J220" s="19"/>
    </row>
    <row r="221" spans="1:10" s="16" customFormat="1">
      <c r="A221" s="73" t="s">
        <v>192</v>
      </c>
      <c r="B221" s="158" t="s">
        <v>525</v>
      </c>
      <c r="C221" s="60" t="s">
        <v>6</v>
      </c>
      <c r="D221" s="54">
        <v>1</v>
      </c>
      <c r="E221" s="54"/>
      <c r="F221" s="54"/>
      <c r="G221" s="217">
        <v>0</v>
      </c>
      <c r="H221" s="217">
        <f t="shared" si="3"/>
        <v>0</v>
      </c>
      <c r="I221" s="30" t="s">
        <v>18</v>
      </c>
      <c r="J221" s="19"/>
    </row>
    <row r="222" spans="1:10" s="16" customFormat="1">
      <c r="A222" s="73" t="s">
        <v>193</v>
      </c>
      <c r="B222" s="158" t="s">
        <v>526</v>
      </c>
      <c r="C222" s="60" t="s">
        <v>6</v>
      </c>
      <c r="D222" s="89">
        <v>1</v>
      </c>
      <c r="E222" s="54">
        <v>20.349643071999999</v>
      </c>
      <c r="F222" s="54">
        <v>20.349643071999999</v>
      </c>
      <c r="G222" s="217">
        <v>0</v>
      </c>
      <c r="H222" s="217">
        <f t="shared" si="3"/>
        <v>0</v>
      </c>
      <c r="I222" s="30" t="s">
        <v>16</v>
      </c>
      <c r="J222" s="19"/>
    </row>
    <row r="223" spans="1:10" s="16" customFormat="1">
      <c r="A223" s="73" t="s">
        <v>194</v>
      </c>
      <c r="B223" s="158" t="s">
        <v>526</v>
      </c>
      <c r="C223" s="60" t="s">
        <v>6</v>
      </c>
      <c r="D223" s="54">
        <v>1</v>
      </c>
      <c r="E223" s="54"/>
      <c r="F223" s="54"/>
      <c r="G223" s="217">
        <v>0</v>
      </c>
      <c r="H223" s="217">
        <f t="shared" si="3"/>
        <v>0</v>
      </c>
      <c r="I223" s="30" t="s">
        <v>18</v>
      </c>
      <c r="J223" s="19"/>
    </row>
    <row r="224" spans="1:10" s="16" customFormat="1">
      <c r="A224" s="73" t="s">
        <v>59</v>
      </c>
      <c r="B224" s="158" t="s">
        <v>510</v>
      </c>
      <c r="C224" s="60" t="s">
        <v>4</v>
      </c>
      <c r="D224" s="90">
        <v>3.2000000000000001E-2</v>
      </c>
      <c r="E224" s="54">
        <v>5132.1657896960005</v>
      </c>
      <c r="F224" s="54">
        <v>164.22930527027202</v>
      </c>
      <c r="G224" s="217">
        <v>0</v>
      </c>
      <c r="H224" s="217">
        <f t="shared" si="3"/>
        <v>0</v>
      </c>
      <c r="I224" s="30" t="s">
        <v>16</v>
      </c>
      <c r="J224" s="19"/>
    </row>
    <row r="225" spans="1:10" s="16" customFormat="1">
      <c r="A225" s="73" t="s">
        <v>195</v>
      </c>
      <c r="B225" s="158" t="s">
        <v>511</v>
      </c>
      <c r="C225" s="60" t="s">
        <v>6</v>
      </c>
      <c r="D225" s="97">
        <v>1</v>
      </c>
      <c r="E225" s="54"/>
      <c r="F225" s="54"/>
      <c r="G225" s="217">
        <v>0</v>
      </c>
      <c r="H225" s="217">
        <f t="shared" si="3"/>
        <v>0</v>
      </c>
      <c r="I225" s="30" t="s">
        <v>18</v>
      </c>
      <c r="J225" s="19"/>
    </row>
    <row r="226" spans="1:10" s="16" customFormat="1">
      <c r="A226" s="73" t="s">
        <v>63</v>
      </c>
      <c r="B226" s="158" t="s">
        <v>196</v>
      </c>
      <c r="C226" s="60" t="s">
        <v>101</v>
      </c>
      <c r="D226" s="84">
        <v>1.6E-2</v>
      </c>
      <c r="E226" s="54">
        <v>5132.1657896960005</v>
      </c>
      <c r="F226" s="54">
        <v>82.114652635136011</v>
      </c>
      <c r="G226" s="217">
        <v>0</v>
      </c>
      <c r="H226" s="217">
        <f t="shared" si="3"/>
        <v>0</v>
      </c>
      <c r="I226" s="30" t="s">
        <v>16</v>
      </c>
      <c r="J226" s="19"/>
    </row>
    <row r="227" spans="1:10" s="16" customFormat="1">
      <c r="A227" s="73" t="s">
        <v>197</v>
      </c>
      <c r="B227" s="158" t="s">
        <v>527</v>
      </c>
      <c r="C227" s="60" t="s">
        <v>6</v>
      </c>
      <c r="D227" s="97">
        <v>2</v>
      </c>
      <c r="E227" s="54">
        <v>48.179239322033894</v>
      </c>
      <c r="F227" s="54">
        <v>96.358478644067787</v>
      </c>
      <c r="G227" s="217">
        <v>0</v>
      </c>
      <c r="H227" s="217">
        <f t="shared" si="3"/>
        <v>0</v>
      </c>
      <c r="I227" s="30" t="s">
        <v>15</v>
      </c>
      <c r="J227" s="19"/>
    </row>
    <row r="228" spans="1:10" s="16" customFormat="1">
      <c r="A228" s="77" t="s">
        <v>65</v>
      </c>
      <c r="B228" s="162" t="s">
        <v>528</v>
      </c>
      <c r="C228" s="55" t="s">
        <v>141</v>
      </c>
      <c r="D228" s="89">
        <v>1</v>
      </c>
      <c r="E228" s="54">
        <v>10.5176648192</v>
      </c>
      <c r="F228" s="54">
        <v>10.5176648192</v>
      </c>
      <c r="G228" s="217">
        <v>0</v>
      </c>
      <c r="H228" s="217">
        <f t="shared" si="3"/>
        <v>0</v>
      </c>
      <c r="I228" s="30" t="s">
        <v>16</v>
      </c>
      <c r="J228" s="19"/>
    </row>
    <row r="229" spans="1:10" s="16" customFormat="1">
      <c r="A229" s="77" t="s">
        <v>198</v>
      </c>
      <c r="B229" s="162" t="s">
        <v>519</v>
      </c>
      <c r="C229" s="60" t="s">
        <v>141</v>
      </c>
      <c r="D229" s="97">
        <v>1</v>
      </c>
      <c r="E229" s="54">
        <v>22.954730912542377</v>
      </c>
      <c r="F229" s="54">
        <v>22.954730912542377</v>
      </c>
      <c r="G229" s="217">
        <v>0</v>
      </c>
      <c r="H229" s="217">
        <f t="shared" si="3"/>
        <v>0</v>
      </c>
      <c r="I229" s="30" t="s">
        <v>15</v>
      </c>
      <c r="J229" s="19"/>
    </row>
    <row r="230" spans="1:10" s="16" customFormat="1">
      <c r="A230" s="77" t="s">
        <v>70</v>
      </c>
      <c r="B230" s="162" t="s">
        <v>529</v>
      </c>
      <c r="C230" s="55" t="s">
        <v>141</v>
      </c>
      <c r="D230" s="89">
        <v>2</v>
      </c>
      <c r="E230" s="54">
        <v>15.574564966400002</v>
      </c>
      <c r="F230" s="54">
        <v>31.149129932800005</v>
      </c>
      <c r="G230" s="217">
        <v>0</v>
      </c>
      <c r="H230" s="217">
        <f t="shared" si="3"/>
        <v>0</v>
      </c>
      <c r="I230" s="30" t="s">
        <v>16</v>
      </c>
      <c r="J230" s="19"/>
    </row>
    <row r="231" spans="1:10" s="16" customFormat="1">
      <c r="A231" s="77" t="s">
        <v>199</v>
      </c>
      <c r="B231" s="162" t="s">
        <v>517</v>
      </c>
      <c r="C231" s="60" t="s">
        <v>141</v>
      </c>
      <c r="D231" s="97">
        <v>2</v>
      </c>
      <c r="E231" s="54">
        <v>27.225552816</v>
      </c>
      <c r="F231" s="54">
        <v>54.451105632000001</v>
      </c>
      <c r="G231" s="217">
        <v>0</v>
      </c>
      <c r="H231" s="217">
        <f t="shared" si="3"/>
        <v>0</v>
      </c>
      <c r="I231" s="30" t="s">
        <v>15</v>
      </c>
      <c r="J231" s="19"/>
    </row>
    <row r="232" spans="1:10" s="16" customFormat="1">
      <c r="A232" s="77" t="s">
        <v>200</v>
      </c>
      <c r="B232" s="162" t="s">
        <v>520</v>
      </c>
      <c r="C232" s="55" t="s">
        <v>141</v>
      </c>
      <c r="D232" s="89">
        <v>1</v>
      </c>
      <c r="E232" s="54">
        <v>10.5176648192</v>
      </c>
      <c r="F232" s="54">
        <v>10.5176648192</v>
      </c>
      <c r="G232" s="217">
        <v>0</v>
      </c>
      <c r="H232" s="217">
        <f t="shared" si="3"/>
        <v>0</v>
      </c>
      <c r="I232" s="30" t="s">
        <v>16</v>
      </c>
      <c r="J232" s="19"/>
    </row>
    <row r="233" spans="1:10" s="16" customFormat="1">
      <c r="A233" s="77" t="s">
        <v>201</v>
      </c>
      <c r="B233" s="162" t="s">
        <v>519</v>
      </c>
      <c r="C233" s="60" t="s">
        <v>141</v>
      </c>
      <c r="D233" s="97">
        <v>1</v>
      </c>
      <c r="E233" s="54">
        <v>20.342345491525428</v>
      </c>
      <c r="F233" s="54">
        <v>20.342345491525428</v>
      </c>
      <c r="G233" s="217">
        <v>0</v>
      </c>
      <c r="H233" s="217">
        <f t="shared" si="3"/>
        <v>0</v>
      </c>
      <c r="I233" s="30" t="s">
        <v>15</v>
      </c>
      <c r="J233" s="19"/>
    </row>
    <row r="234" spans="1:10" s="16" customFormat="1">
      <c r="A234" s="73" t="s">
        <v>73</v>
      </c>
      <c r="B234" s="162" t="s">
        <v>530</v>
      </c>
      <c r="C234" s="55" t="s">
        <v>154</v>
      </c>
      <c r="D234" s="54">
        <v>4.2300000000000004</v>
      </c>
      <c r="E234" s="54">
        <v>4.2748910250239991</v>
      </c>
      <c r="F234" s="54">
        <v>18.082789035851519</v>
      </c>
      <c r="G234" s="217">
        <v>0</v>
      </c>
      <c r="H234" s="217">
        <f t="shared" si="3"/>
        <v>0</v>
      </c>
      <c r="I234" s="30" t="s">
        <v>16</v>
      </c>
      <c r="J234" s="19"/>
    </row>
    <row r="235" spans="1:10" s="16" customFormat="1">
      <c r="A235" s="73" t="s">
        <v>202</v>
      </c>
      <c r="B235" s="176" t="s">
        <v>531</v>
      </c>
      <c r="C235" s="55" t="s">
        <v>154</v>
      </c>
      <c r="D235" s="54">
        <v>4.2257700000000007</v>
      </c>
      <c r="E235" s="54"/>
      <c r="F235" s="54"/>
      <c r="G235" s="217">
        <v>0</v>
      </c>
      <c r="H235" s="217">
        <f t="shared" si="3"/>
        <v>0</v>
      </c>
      <c r="I235" s="30" t="s">
        <v>18</v>
      </c>
      <c r="J235" s="19"/>
    </row>
    <row r="236" spans="1:10" s="16" customFormat="1">
      <c r="A236" s="73" t="s">
        <v>75</v>
      </c>
      <c r="B236" s="162" t="s">
        <v>532</v>
      </c>
      <c r="C236" s="55" t="s">
        <v>5</v>
      </c>
      <c r="D236" s="54">
        <v>4.2300000000000004</v>
      </c>
      <c r="E236" s="54">
        <v>0.89904304902675203</v>
      </c>
      <c r="F236" s="54">
        <v>3.8029520973831614</v>
      </c>
      <c r="G236" s="217">
        <v>0</v>
      </c>
      <c r="H236" s="217">
        <f t="shared" si="3"/>
        <v>0</v>
      </c>
      <c r="I236" s="30" t="s">
        <v>16</v>
      </c>
      <c r="J236" s="19"/>
    </row>
    <row r="237" spans="1:10" s="16" customFormat="1">
      <c r="A237" s="73" t="s">
        <v>203</v>
      </c>
      <c r="B237" s="162" t="s">
        <v>533</v>
      </c>
      <c r="C237" s="55" t="s">
        <v>154</v>
      </c>
      <c r="D237" s="54">
        <v>4.2300000000000004</v>
      </c>
      <c r="E237" s="54">
        <v>0.99813956780160007</v>
      </c>
      <c r="F237" s="54">
        <v>4.2221303718007688</v>
      </c>
      <c r="G237" s="217">
        <v>0</v>
      </c>
      <c r="H237" s="217">
        <f t="shared" si="3"/>
        <v>0</v>
      </c>
      <c r="I237" s="30" t="s">
        <v>16</v>
      </c>
      <c r="J237" s="19"/>
    </row>
    <row r="238" spans="1:10" s="16" customFormat="1">
      <c r="A238" s="77" t="s">
        <v>204</v>
      </c>
      <c r="B238" s="162" t="s">
        <v>205</v>
      </c>
      <c r="C238" s="55" t="s">
        <v>101</v>
      </c>
      <c r="D238" s="112">
        <v>5.4599999999999996E-3</v>
      </c>
      <c r="E238" s="54">
        <v>4340.7057274754461</v>
      </c>
      <c r="F238" s="54">
        <v>23.700253272015935</v>
      </c>
      <c r="G238" s="217">
        <v>0</v>
      </c>
      <c r="H238" s="217">
        <f t="shared" si="3"/>
        <v>0</v>
      </c>
      <c r="I238" s="30" t="s">
        <v>16</v>
      </c>
      <c r="J238" s="19"/>
    </row>
    <row r="239" spans="1:10" s="16" customFormat="1">
      <c r="A239" s="73" t="s">
        <v>206</v>
      </c>
      <c r="B239" s="162" t="s">
        <v>207</v>
      </c>
      <c r="C239" s="55" t="s">
        <v>6</v>
      </c>
      <c r="D239" s="97">
        <v>2</v>
      </c>
      <c r="E239" s="54">
        <v>4.42178352</v>
      </c>
      <c r="F239" s="54">
        <v>8.8435670399999999</v>
      </c>
      <c r="G239" s="217">
        <v>0</v>
      </c>
      <c r="H239" s="217">
        <f t="shared" si="3"/>
        <v>0</v>
      </c>
      <c r="I239" s="30" t="s">
        <v>16</v>
      </c>
      <c r="J239" s="19"/>
    </row>
    <row r="240" spans="1:10" s="16" customFormat="1">
      <c r="A240" s="177" t="s">
        <v>208</v>
      </c>
      <c r="B240" s="162" t="s">
        <v>209</v>
      </c>
      <c r="C240" s="55" t="s">
        <v>4</v>
      </c>
      <c r="D240" s="90">
        <v>1.8800000000000001E-2</v>
      </c>
      <c r="E240" s="54">
        <v>5132.1657896960005</v>
      </c>
      <c r="F240" s="54">
        <v>96.484716846284812</v>
      </c>
      <c r="G240" s="217">
        <v>0</v>
      </c>
      <c r="H240" s="217">
        <f t="shared" si="3"/>
        <v>0</v>
      </c>
      <c r="I240" s="30" t="s">
        <v>16</v>
      </c>
      <c r="J240" s="19"/>
    </row>
    <row r="241" spans="1:10" s="16" customFormat="1">
      <c r="A241" s="77" t="s">
        <v>210</v>
      </c>
      <c r="B241" s="162" t="s">
        <v>180</v>
      </c>
      <c r="C241" s="55" t="s">
        <v>6</v>
      </c>
      <c r="D241" s="97">
        <v>1</v>
      </c>
      <c r="E241" s="54">
        <v>59.780800150779662</v>
      </c>
      <c r="F241" s="54">
        <v>59.780800150779662</v>
      </c>
      <c r="G241" s="217">
        <v>0</v>
      </c>
      <c r="H241" s="217">
        <f t="shared" si="3"/>
        <v>0</v>
      </c>
      <c r="I241" s="30" t="s">
        <v>15</v>
      </c>
      <c r="J241" s="19"/>
    </row>
    <row r="242" spans="1:10" s="16" customFormat="1">
      <c r="A242" s="77" t="s">
        <v>211</v>
      </c>
      <c r="B242" s="162" t="s">
        <v>212</v>
      </c>
      <c r="C242" s="55" t="s">
        <v>6</v>
      </c>
      <c r="D242" s="79">
        <v>2</v>
      </c>
      <c r="E242" s="54">
        <v>120.77072578559999</v>
      </c>
      <c r="F242" s="54">
        <v>241.54145157119999</v>
      </c>
      <c r="G242" s="217">
        <v>0</v>
      </c>
      <c r="H242" s="217">
        <f t="shared" si="3"/>
        <v>0</v>
      </c>
      <c r="I242" s="30" t="s">
        <v>16</v>
      </c>
      <c r="J242" s="19"/>
    </row>
    <row r="243" spans="1:10" s="16" customFormat="1">
      <c r="A243" s="77" t="s">
        <v>213</v>
      </c>
      <c r="B243" s="162" t="s">
        <v>212</v>
      </c>
      <c r="C243" s="55" t="s">
        <v>6</v>
      </c>
      <c r="D243" s="79">
        <v>2</v>
      </c>
      <c r="E243" s="54"/>
      <c r="F243" s="54"/>
      <c r="G243" s="217">
        <v>0</v>
      </c>
      <c r="H243" s="217">
        <f t="shared" si="3"/>
        <v>0</v>
      </c>
      <c r="I243" s="30" t="s">
        <v>18</v>
      </c>
      <c r="J243" s="19"/>
    </row>
    <row r="244" spans="1:10" s="16" customFormat="1">
      <c r="A244" s="73" t="s">
        <v>214</v>
      </c>
      <c r="B244" s="162" t="s">
        <v>534</v>
      </c>
      <c r="C244" s="55" t="s">
        <v>6</v>
      </c>
      <c r="D244" s="97">
        <v>40</v>
      </c>
      <c r="E244" s="54">
        <v>3.7472741694915257</v>
      </c>
      <c r="F244" s="54">
        <v>149.89096677966103</v>
      </c>
      <c r="G244" s="217">
        <v>0</v>
      </c>
      <c r="H244" s="217">
        <f t="shared" si="3"/>
        <v>0</v>
      </c>
      <c r="I244" s="30" t="s">
        <v>16</v>
      </c>
      <c r="J244" s="19"/>
    </row>
    <row r="245" spans="1:10" s="16" customFormat="1">
      <c r="A245" s="73" t="s">
        <v>215</v>
      </c>
      <c r="B245" s="162" t="s">
        <v>521</v>
      </c>
      <c r="C245" s="55" t="s">
        <v>6</v>
      </c>
      <c r="D245" s="97">
        <v>16</v>
      </c>
      <c r="E245" s="54">
        <v>3.2119492881355938</v>
      </c>
      <c r="F245" s="54">
        <v>51.3911886101695</v>
      </c>
      <c r="G245" s="217">
        <v>0</v>
      </c>
      <c r="H245" s="217">
        <f t="shared" si="3"/>
        <v>0</v>
      </c>
      <c r="I245" s="30" t="s">
        <v>16</v>
      </c>
      <c r="J245" s="19"/>
    </row>
    <row r="246" spans="1:10" s="16" customFormat="1">
      <c r="A246" s="73" t="s">
        <v>216</v>
      </c>
      <c r="B246" s="158" t="s">
        <v>186</v>
      </c>
      <c r="C246" s="60" t="s">
        <v>54</v>
      </c>
      <c r="D246" s="83">
        <v>2</v>
      </c>
      <c r="E246" s="54">
        <v>7.4689561971200007</v>
      </c>
      <c r="F246" s="54">
        <v>14.937912394240001</v>
      </c>
      <c r="G246" s="217">
        <v>0</v>
      </c>
      <c r="H246" s="217">
        <f t="shared" si="3"/>
        <v>0</v>
      </c>
      <c r="I246" s="30" t="s">
        <v>16</v>
      </c>
      <c r="J246" s="19"/>
    </row>
    <row r="247" spans="1:10" s="16" customFormat="1">
      <c r="A247" s="73" t="s">
        <v>217</v>
      </c>
      <c r="B247" s="158" t="s">
        <v>188</v>
      </c>
      <c r="C247" s="60" t="s">
        <v>54</v>
      </c>
      <c r="D247" s="83">
        <v>2</v>
      </c>
      <c r="E247" s="54">
        <v>7.1657481843199999</v>
      </c>
      <c r="F247" s="54">
        <v>14.33149636864</v>
      </c>
      <c r="G247" s="217">
        <v>0</v>
      </c>
      <c r="H247" s="217">
        <f t="shared" si="3"/>
        <v>0</v>
      </c>
      <c r="I247" s="30" t="s">
        <v>16</v>
      </c>
      <c r="J247" s="19"/>
    </row>
    <row r="248" spans="1:10" s="16" customFormat="1">
      <c r="A248" s="113">
        <v>46</v>
      </c>
      <c r="B248" s="162" t="s">
        <v>218</v>
      </c>
      <c r="C248" s="59" t="s">
        <v>54</v>
      </c>
      <c r="D248" s="54">
        <v>2</v>
      </c>
      <c r="E248" s="54">
        <v>21.185709253397697</v>
      </c>
      <c r="F248" s="54">
        <v>42.371418506795393</v>
      </c>
      <c r="G248" s="217">
        <v>0</v>
      </c>
      <c r="H248" s="217">
        <f t="shared" si="3"/>
        <v>0</v>
      </c>
      <c r="I248" s="30" t="s">
        <v>16</v>
      </c>
      <c r="J248" s="19"/>
    </row>
    <row r="249" spans="1:10" s="16" customFormat="1">
      <c r="A249" s="52"/>
      <c r="B249" s="59" t="s">
        <v>535</v>
      </c>
      <c r="C249" s="55"/>
      <c r="D249" s="54"/>
      <c r="E249" s="54"/>
      <c r="F249" s="54"/>
      <c r="G249" s="217">
        <v>0</v>
      </c>
      <c r="H249" s="217">
        <f t="shared" si="3"/>
        <v>0</v>
      </c>
      <c r="I249" s="30" t="s">
        <v>16</v>
      </c>
      <c r="J249" s="19"/>
    </row>
    <row r="250" spans="1:10" s="16" customFormat="1">
      <c r="A250" s="77" t="s">
        <v>219</v>
      </c>
      <c r="B250" s="162" t="s">
        <v>220</v>
      </c>
      <c r="C250" s="55" t="s">
        <v>141</v>
      </c>
      <c r="D250" s="89">
        <v>1</v>
      </c>
      <c r="E250" s="54">
        <v>5.8668291967999995</v>
      </c>
      <c r="F250" s="54">
        <v>5.8668291967999995</v>
      </c>
      <c r="G250" s="217">
        <v>0</v>
      </c>
      <c r="H250" s="217">
        <f t="shared" si="3"/>
        <v>0</v>
      </c>
      <c r="I250" s="30" t="s">
        <v>16</v>
      </c>
      <c r="J250" s="19"/>
    </row>
    <row r="251" spans="1:10" s="16" customFormat="1">
      <c r="A251" s="77" t="s">
        <v>221</v>
      </c>
      <c r="B251" s="162" t="s">
        <v>220</v>
      </c>
      <c r="C251" s="60" t="s">
        <v>141</v>
      </c>
      <c r="D251" s="97">
        <v>1</v>
      </c>
      <c r="E251" s="54">
        <v>0.40175061696000008</v>
      </c>
      <c r="F251" s="54">
        <v>0.40175061696000008</v>
      </c>
      <c r="G251" s="217">
        <v>0</v>
      </c>
      <c r="H251" s="217">
        <f t="shared" si="3"/>
        <v>0</v>
      </c>
      <c r="I251" s="30" t="s">
        <v>15</v>
      </c>
      <c r="J251" s="19"/>
    </row>
    <row r="252" spans="1:10" s="16" customFormat="1">
      <c r="A252" s="73" t="s">
        <v>222</v>
      </c>
      <c r="B252" s="158" t="s">
        <v>536</v>
      </c>
      <c r="C252" s="60" t="s">
        <v>101</v>
      </c>
      <c r="D252" s="91">
        <v>8.9999999999999992E-5</v>
      </c>
      <c r="E252" s="54">
        <v>5132.1657896959996</v>
      </c>
      <c r="F252" s="54">
        <v>0.46189492107263991</v>
      </c>
      <c r="G252" s="217">
        <v>0</v>
      </c>
      <c r="H252" s="217">
        <f t="shared" si="3"/>
        <v>0</v>
      </c>
      <c r="I252" s="30" t="s">
        <v>16</v>
      </c>
      <c r="J252" s="19"/>
    </row>
    <row r="253" spans="1:10" s="16" customFormat="1">
      <c r="A253" s="73" t="s">
        <v>223</v>
      </c>
      <c r="B253" s="158" t="s">
        <v>536</v>
      </c>
      <c r="C253" s="60" t="s">
        <v>6</v>
      </c>
      <c r="D253" s="97">
        <v>1</v>
      </c>
      <c r="E253" s="54">
        <v>1.8201045966101694</v>
      </c>
      <c r="F253" s="54">
        <v>1.8201045966101694</v>
      </c>
      <c r="G253" s="217">
        <v>0</v>
      </c>
      <c r="H253" s="217">
        <f t="shared" si="3"/>
        <v>0</v>
      </c>
      <c r="I253" s="30" t="s">
        <v>15</v>
      </c>
      <c r="J253" s="19"/>
    </row>
    <row r="254" spans="1:10" s="16" customFormat="1">
      <c r="A254" s="110" t="s">
        <v>224</v>
      </c>
      <c r="B254" s="158" t="s">
        <v>225</v>
      </c>
      <c r="C254" s="60" t="s">
        <v>141</v>
      </c>
      <c r="D254" s="89">
        <v>1</v>
      </c>
      <c r="E254" s="54">
        <v>16.162278387200001</v>
      </c>
      <c r="F254" s="54">
        <v>16.162278387200001</v>
      </c>
      <c r="G254" s="217">
        <v>0</v>
      </c>
      <c r="H254" s="217">
        <f t="shared" si="3"/>
        <v>0</v>
      </c>
      <c r="I254" s="30" t="s">
        <v>16</v>
      </c>
      <c r="J254" s="19"/>
    </row>
    <row r="255" spans="1:10" s="16" customFormat="1">
      <c r="A255" s="110" t="s">
        <v>226</v>
      </c>
      <c r="B255" s="158" t="s">
        <v>537</v>
      </c>
      <c r="C255" s="60" t="s">
        <v>141</v>
      </c>
      <c r="D255" s="97">
        <v>1</v>
      </c>
      <c r="E255" s="54">
        <v>42.828131808000002</v>
      </c>
      <c r="F255" s="54">
        <v>42.828131808000002</v>
      </c>
      <c r="G255" s="217">
        <v>0</v>
      </c>
      <c r="H255" s="217">
        <f t="shared" si="3"/>
        <v>0</v>
      </c>
      <c r="I255" s="30" t="s">
        <v>15</v>
      </c>
      <c r="J255" s="19"/>
    </row>
    <row r="256" spans="1:10" s="16" customFormat="1">
      <c r="A256" s="110" t="s">
        <v>227</v>
      </c>
      <c r="B256" s="158" t="s">
        <v>538</v>
      </c>
      <c r="C256" s="60" t="s">
        <v>141</v>
      </c>
      <c r="D256" s="89">
        <v>1</v>
      </c>
      <c r="E256" s="54">
        <v>5.4280570572799993</v>
      </c>
      <c r="F256" s="54">
        <v>5.4280570572799993</v>
      </c>
      <c r="G256" s="217">
        <v>0</v>
      </c>
      <c r="H256" s="217">
        <f t="shared" si="3"/>
        <v>0</v>
      </c>
      <c r="I256" s="30" t="s">
        <v>16</v>
      </c>
      <c r="J256" s="19"/>
    </row>
    <row r="257" spans="1:10" s="16" customFormat="1">
      <c r="A257" s="110" t="s">
        <v>228</v>
      </c>
      <c r="B257" s="158" t="s">
        <v>539</v>
      </c>
      <c r="C257" s="60" t="s">
        <v>141</v>
      </c>
      <c r="D257" s="97">
        <v>1</v>
      </c>
      <c r="E257" s="54">
        <v>18.192480768000003</v>
      </c>
      <c r="F257" s="54">
        <v>18.192480768000003</v>
      </c>
      <c r="G257" s="217">
        <v>0</v>
      </c>
      <c r="H257" s="217">
        <f t="shared" si="3"/>
        <v>0</v>
      </c>
      <c r="I257" s="30" t="s">
        <v>15</v>
      </c>
      <c r="J257" s="19"/>
    </row>
    <row r="258" spans="1:10" s="16" customFormat="1">
      <c r="A258" s="110" t="s">
        <v>229</v>
      </c>
      <c r="B258" s="158" t="s">
        <v>230</v>
      </c>
      <c r="C258" s="60" t="s">
        <v>141</v>
      </c>
      <c r="D258" s="89">
        <v>2</v>
      </c>
      <c r="E258" s="54">
        <v>5.4280570572799993</v>
      </c>
      <c r="F258" s="54">
        <v>10.856114114559999</v>
      </c>
      <c r="G258" s="217">
        <v>0</v>
      </c>
      <c r="H258" s="217">
        <f t="shared" si="3"/>
        <v>0</v>
      </c>
      <c r="I258" s="30" t="s">
        <v>16</v>
      </c>
      <c r="J258" s="19"/>
    </row>
    <row r="259" spans="1:10" s="16" customFormat="1">
      <c r="A259" s="110" t="s">
        <v>231</v>
      </c>
      <c r="B259" s="158" t="s">
        <v>232</v>
      </c>
      <c r="C259" s="60" t="s">
        <v>141</v>
      </c>
      <c r="D259" s="97">
        <v>2</v>
      </c>
      <c r="E259" s="54">
        <v>18.192480768000003</v>
      </c>
      <c r="F259" s="54">
        <v>36.384961536000006</v>
      </c>
      <c r="G259" s="217">
        <v>0</v>
      </c>
      <c r="H259" s="217">
        <f t="shared" si="3"/>
        <v>0</v>
      </c>
      <c r="I259" s="30" t="s">
        <v>15</v>
      </c>
      <c r="J259" s="19"/>
    </row>
    <row r="260" spans="1:10" s="16" customFormat="1">
      <c r="A260" s="110" t="s">
        <v>233</v>
      </c>
      <c r="B260" s="158" t="s">
        <v>234</v>
      </c>
      <c r="C260" s="60" t="s">
        <v>141</v>
      </c>
      <c r="D260" s="89">
        <v>2</v>
      </c>
      <c r="E260" s="54">
        <v>5.4280570572799993</v>
      </c>
      <c r="F260" s="54">
        <v>10.856114114559999</v>
      </c>
      <c r="G260" s="217">
        <v>0</v>
      </c>
      <c r="H260" s="217">
        <f t="shared" si="3"/>
        <v>0</v>
      </c>
      <c r="I260" s="30" t="s">
        <v>16</v>
      </c>
      <c r="J260" s="19"/>
    </row>
    <row r="261" spans="1:10" s="16" customFormat="1">
      <c r="A261" s="110" t="s">
        <v>235</v>
      </c>
      <c r="B261" s="158" t="s">
        <v>236</v>
      </c>
      <c r="C261" s="60" t="s">
        <v>141</v>
      </c>
      <c r="D261" s="97">
        <v>2</v>
      </c>
      <c r="E261" s="54">
        <v>1.1749310496000003</v>
      </c>
      <c r="F261" s="54">
        <v>2.3498620992000006</v>
      </c>
      <c r="G261" s="217">
        <v>0</v>
      </c>
      <c r="H261" s="217">
        <f t="shared" si="3"/>
        <v>0</v>
      </c>
      <c r="I261" s="30" t="s">
        <v>15</v>
      </c>
      <c r="J261" s="19"/>
    </row>
    <row r="262" spans="1:10" s="16" customFormat="1">
      <c r="A262" s="77" t="s">
        <v>237</v>
      </c>
      <c r="B262" s="162" t="s">
        <v>540</v>
      </c>
      <c r="C262" s="55" t="s">
        <v>154</v>
      </c>
      <c r="D262" s="54">
        <v>0.5</v>
      </c>
      <c r="E262" s="54">
        <v>1.0417102535679998</v>
      </c>
      <c r="F262" s="54">
        <v>0.52085512678399992</v>
      </c>
      <c r="G262" s="217">
        <v>0</v>
      </c>
      <c r="H262" s="217">
        <f t="shared" si="3"/>
        <v>0</v>
      </c>
      <c r="I262" s="30" t="s">
        <v>16</v>
      </c>
      <c r="J262" s="19"/>
    </row>
    <row r="263" spans="1:10" s="16" customFormat="1">
      <c r="A263" s="52" t="s">
        <v>238</v>
      </c>
      <c r="B263" s="176" t="s">
        <v>239</v>
      </c>
      <c r="C263" s="55" t="s">
        <v>154</v>
      </c>
      <c r="D263" s="54">
        <v>0.505</v>
      </c>
      <c r="E263" s="54">
        <v>5.5967145695999996</v>
      </c>
      <c r="F263" s="54">
        <v>2.8263408576479998</v>
      </c>
      <c r="G263" s="217">
        <v>0</v>
      </c>
      <c r="H263" s="217">
        <f t="shared" si="3"/>
        <v>0</v>
      </c>
      <c r="I263" s="30" t="s">
        <v>15</v>
      </c>
      <c r="J263" s="19"/>
    </row>
    <row r="264" spans="1:10" s="16" customFormat="1">
      <c r="A264" s="77" t="s">
        <v>240</v>
      </c>
      <c r="B264" s="162" t="s">
        <v>541</v>
      </c>
      <c r="C264" s="55" t="s">
        <v>154</v>
      </c>
      <c r="D264" s="54">
        <v>1.6</v>
      </c>
      <c r="E264" s="54">
        <v>1.0417102535680001</v>
      </c>
      <c r="F264" s="54">
        <v>1.6667364057088001</v>
      </c>
      <c r="G264" s="217">
        <v>0</v>
      </c>
      <c r="H264" s="217">
        <f t="shared" si="3"/>
        <v>0</v>
      </c>
      <c r="I264" s="30" t="s">
        <v>16</v>
      </c>
      <c r="J264" s="19"/>
    </row>
    <row r="265" spans="1:10" s="16" customFormat="1">
      <c r="A265" s="52" t="s">
        <v>241</v>
      </c>
      <c r="B265" s="176" t="s">
        <v>541</v>
      </c>
      <c r="C265" s="55" t="s">
        <v>154</v>
      </c>
      <c r="D265" s="54">
        <v>1.6160000000000001</v>
      </c>
      <c r="E265" s="54">
        <v>9.3741810624000017</v>
      </c>
      <c r="F265" s="54">
        <v>15.148676596838405</v>
      </c>
      <c r="G265" s="217">
        <v>0</v>
      </c>
      <c r="H265" s="217">
        <f t="shared" si="3"/>
        <v>0</v>
      </c>
      <c r="I265" s="30" t="s">
        <v>15</v>
      </c>
      <c r="J265" s="19"/>
    </row>
    <row r="266" spans="1:10" s="16" customFormat="1">
      <c r="A266" s="73"/>
      <c r="B266" s="178" t="s">
        <v>242</v>
      </c>
      <c r="C266" s="55"/>
      <c r="D266" s="54"/>
      <c r="E266" s="54"/>
      <c r="F266" s="54"/>
      <c r="G266" s="217">
        <v>0</v>
      </c>
      <c r="H266" s="217">
        <f t="shared" ref="H266:H329" si="4">G266*D266</f>
        <v>0</v>
      </c>
      <c r="I266" s="30" t="s">
        <v>16</v>
      </c>
      <c r="J266" s="19"/>
    </row>
    <row r="267" spans="1:10" s="16" customFormat="1">
      <c r="A267" s="110" t="s">
        <v>88</v>
      </c>
      <c r="B267" s="158" t="s">
        <v>542</v>
      </c>
      <c r="C267" s="60" t="s">
        <v>141</v>
      </c>
      <c r="D267" s="89">
        <v>3</v>
      </c>
      <c r="E267" s="54">
        <v>5.4280570572800002</v>
      </c>
      <c r="F267" s="54">
        <v>16.284171171840001</v>
      </c>
      <c r="G267" s="217">
        <v>0</v>
      </c>
      <c r="H267" s="217">
        <f t="shared" si="4"/>
        <v>0</v>
      </c>
      <c r="I267" s="30" t="s">
        <v>16</v>
      </c>
      <c r="J267" s="19"/>
    </row>
    <row r="268" spans="1:10" s="16" customFormat="1">
      <c r="A268" s="110" t="s">
        <v>243</v>
      </c>
      <c r="B268" s="158" t="s">
        <v>543</v>
      </c>
      <c r="C268" s="60" t="s">
        <v>141</v>
      </c>
      <c r="D268" s="97">
        <v>3</v>
      </c>
      <c r="E268" s="54">
        <v>4.6744568640000006</v>
      </c>
      <c r="F268" s="54">
        <v>14.023370592000003</v>
      </c>
      <c r="G268" s="217">
        <v>0</v>
      </c>
      <c r="H268" s="217">
        <f t="shared" si="4"/>
        <v>0</v>
      </c>
      <c r="I268" s="30" t="s">
        <v>15</v>
      </c>
      <c r="J268" s="19"/>
    </row>
    <row r="269" spans="1:10" s="16" customFormat="1">
      <c r="A269" s="110" t="s">
        <v>244</v>
      </c>
      <c r="B269" s="158" t="s">
        <v>245</v>
      </c>
      <c r="C269" s="60" t="s">
        <v>141</v>
      </c>
      <c r="D269" s="89">
        <v>1</v>
      </c>
      <c r="E269" s="54">
        <v>16.162278387200001</v>
      </c>
      <c r="F269" s="54">
        <v>16.162278387200001</v>
      </c>
      <c r="G269" s="217">
        <v>0</v>
      </c>
      <c r="H269" s="217">
        <f t="shared" si="4"/>
        <v>0</v>
      </c>
      <c r="I269" s="30" t="s">
        <v>16</v>
      </c>
      <c r="J269" s="19"/>
    </row>
    <row r="270" spans="1:10" s="16" customFormat="1">
      <c r="A270" s="110" t="s">
        <v>246</v>
      </c>
      <c r="B270" s="158" t="s">
        <v>544</v>
      </c>
      <c r="C270" s="60" t="s">
        <v>141</v>
      </c>
      <c r="D270" s="97">
        <v>1</v>
      </c>
      <c r="E270" s="54">
        <v>34.260792406779665</v>
      </c>
      <c r="F270" s="54">
        <v>34.260792406779665</v>
      </c>
      <c r="G270" s="217">
        <v>0</v>
      </c>
      <c r="H270" s="217">
        <f t="shared" si="4"/>
        <v>0</v>
      </c>
      <c r="I270" s="30" t="s">
        <v>15</v>
      </c>
      <c r="J270" s="19"/>
    </row>
    <row r="271" spans="1:10" s="16" customFormat="1">
      <c r="A271" s="110" t="s">
        <v>90</v>
      </c>
      <c r="B271" s="158" t="s">
        <v>545</v>
      </c>
      <c r="C271" s="60" t="s">
        <v>141</v>
      </c>
      <c r="D271" s="89">
        <v>1</v>
      </c>
      <c r="E271" s="54">
        <v>5.4280570572799993</v>
      </c>
      <c r="F271" s="54">
        <v>5.4280570572799993</v>
      </c>
      <c r="G271" s="217">
        <v>0</v>
      </c>
      <c r="H271" s="217">
        <f t="shared" si="4"/>
        <v>0</v>
      </c>
      <c r="I271" s="30" t="s">
        <v>16</v>
      </c>
      <c r="J271" s="19"/>
    </row>
    <row r="272" spans="1:10" s="16" customFormat="1">
      <c r="A272" s="110" t="s">
        <v>247</v>
      </c>
      <c r="B272" s="158" t="s">
        <v>546</v>
      </c>
      <c r="C272" s="60" t="s">
        <v>141</v>
      </c>
      <c r="D272" s="97">
        <v>1</v>
      </c>
      <c r="E272" s="54">
        <v>18.192480768000003</v>
      </c>
      <c r="F272" s="54">
        <v>18.192480768000003</v>
      </c>
      <c r="G272" s="217">
        <v>0</v>
      </c>
      <c r="H272" s="217">
        <f t="shared" si="4"/>
        <v>0</v>
      </c>
      <c r="I272" s="30" t="s">
        <v>15</v>
      </c>
      <c r="J272" s="19"/>
    </row>
    <row r="273" spans="1:10" s="16" customFormat="1">
      <c r="A273" s="110" t="s">
        <v>91</v>
      </c>
      <c r="B273" s="158" t="s">
        <v>547</v>
      </c>
      <c r="C273" s="60" t="s">
        <v>141</v>
      </c>
      <c r="D273" s="89">
        <v>1</v>
      </c>
      <c r="E273" s="54">
        <v>16.162278387200001</v>
      </c>
      <c r="F273" s="54">
        <v>16.162278387200001</v>
      </c>
      <c r="G273" s="217">
        <v>0</v>
      </c>
      <c r="H273" s="217">
        <f t="shared" si="4"/>
        <v>0</v>
      </c>
      <c r="I273" s="30" t="s">
        <v>16</v>
      </c>
      <c r="J273" s="19"/>
    </row>
    <row r="274" spans="1:10" s="16" customFormat="1">
      <c r="A274" s="110" t="s">
        <v>248</v>
      </c>
      <c r="B274" s="158" t="s">
        <v>548</v>
      </c>
      <c r="C274" s="60" t="s">
        <v>141</v>
      </c>
      <c r="D274" s="97">
        <v>1</v>
      </c>
      <c r="E274" s="54">
        <v>26.783374464000001</v>
      </c>
      <c r="F274" s="54">
        <v>26.783374464000001</v>
      </c>
      <c r="G274" s="217">
        <v>0</v>
      </c>
      <c r="H274" s="217">
        <f t="shared" si="4"/>
        <v>0</v>
      </c>
      <c r="I274" s="30" t="s">
        <v>15</v>
      </c>
      <c r="J274" s="19"/>
    </row>
    <row r="275" spans="1:10" s="16" customFormat="1">
      <c r="A275" s="110" t="s">
        <v>249</v>
      </c>
      <c r="B275" s="158" t="s">
        <v>549</v>
      </c>
      <c r="C275" s="60" t="s">
        <v>141</v>
      </c>
      <c r="D275" s="89">
        <v>1</v>
      </c>
      <c r="E275" s="54">
        <v>5.4280570572799993</v>
      </c>
      <c r="F275" s="54">
        <v>5.4280570572799993</v>
      </c>
      <c r="G275" s="217">
        <v>0</v>
      </c>
      <c r="H275" s="217">
        <f t="shared" si="4"/>
        <v>0</v>
      </c>
      <c r="I275" s="30" t="s">
        <v>16</v>
      </c>
      <c r="J275" s="19"/>
    </row>
    <row r="276" spans="1:10" s="16" customFormat="1">
      <c r="A276" s="110" t="s">
        <v>250</v>
      </c>
      <c r="B276" s="158" t="s">
        <v>550</v>
      </c>
      <c r="C276" s="60" t="s">
        <v>141</v>
      </c>
      <c r="D276" s="97">
        <v>1</v>
      </c>
      <c r="E276" s="54">
        <v>2.0845550880000001</v>
      </c>
      <c r="F276" s="54">
        <v>2.0845550880000001</v>
      </c>
      <c r="G276" s="217">
        <v>0</v>
      </c>
      <c r="H276" s="217">
        <f t="shared" si="4"/>
        <v>0</v>
      </c>
      <c r="I276" s="30" t="s">
        <v>15</v>
      </c>
      <c r="J276" s="19"/>
    </row>
    <row r="277" spans="1:10" s="16" customFormat="1">
      <c r="A277" s="110" t="s">
        <v>251</v>
      </c>
      <c r="B277" s="158" t="s">
        <v>551</v>
      </c>
      <c r="C277" s="60" t="s">
        <v>141</v>
      </c>
      <c r="D277" s="89">
        <v>1</v>
      </c>
      <c r="E277" s="54">
        <v>5.4280570572799993</v>
      </c>
      <c r="F277" s="54">
        <v>5.4280570572799993</v>
      </c>
      <c r="G277" s="217">
        <v>0</v>
      </c>
      <c r="H277" s="217">
        <f t="shared" si="4"/>
        <v>0</v>
      </c>
      <c r="I277" s="30" t="s">
        <v>16</v>
      </c>
      <c r="J277" s="19"/>
    </row>
    <row r="278" spans="1:10" s="16" customFormat="1">
      <c r="A278" s="110" t="s">
        <v>252</v>
      </c>
      <c r="B278" s="158" t="s">
        <v>552</v>
      </c>
      <c r="C278" s="60" t="s">
        <v>141</v>
      </c>
      <c r="D278" s="97">
        <v>1</v>
      </c>
      <c r="E278" s="54">
        <v>2.2993274304000004</v>
      </c>
      <c r="F278" s="54">
        <v>2.2993274304000004</v>
      </c>
      <c r="G278" s="217">
        <v>0</v>
      </c>
      <c r="H278" s="217">
        <f t="shared" si="4"/>
        <v>0</v>
      </c>
      <c r="I278" s="30" t="s">
        <v>15</v>
      </c>
      <c r="J278" s="19"/>
    </row>
    <row r="279" spans="1:10" s="16" customFormat="1">
      <c r="A279" s="77" t="s">
        <v>253</v>
      </c>
      <c r="B279" s="162" t="s">
        <v>553</v>
      </c>
      <c r="C279" s="55" t="s">
        <v>154</v>
      </c>
      <c r="D279" s="54">
        <v>5.8500000000000005</v>
      </c>
      <c r="E279" s="54">
        <v>1.0417102535680001</v>
      </c>
      <c r="F279" s="54">
        <v>6.0940049833728009</v>
      </c>
      <c r="G279" s="217">
        <v>0</v>
      </c>
      <c r="H279" s="217">
        <f t="shared" si="4"/>
        <v>0</v>
      </c>
      <c r="I279" s="30" t="s">
        <v>16</v>
      </c>
      <c r="J279" s="19"/>
    </row>
    <row r="280" spans="1:10" s="16" customFormat="1">
      <c r="A280" s="52" t="s">
        <v>254</v>
      </c>
      <c r="B280" s="176" t="s">
        <v>554</v>
      </c>
      <c r="C280" s="55" t="s">
        <v>154</v>
      </c>
      <c r="D280" s="54">
        <v>5.908500000000001</v>
      </c>
      <c r="E280" s="54">
        <v>9.3741810623999999</v>
      </c>
      <c r="F280" s="54">
        <v>55.387348807190406</v>
      </c>
      <c r="G280" s="217">
        <v>0</v>
      </c>
      <c r="H280" s="217">
        <f t="shared" si="4"/>
        <v>0</v>
      </c>
      <c r="I280" s="30" t="s">
        <v>15</v>
      </c>
      <c r="J280" s="19"/>
    </row>
    <row r="281" spans="1:10" s="16" customFormat="1">
      <c r="A281" s="114">
        <v>62</v>
      </c>
      <c r="B281" s="179" t="s">
        <v>255</v>
      </c>
      <c r="C281" s="115" t="s">
        <v>5</v>
      </c>
      <c r="D281" s="97">
        <v>4</v>
      </c>
      <c r="E281" s="54">
        <v>0.31584168000000001</v>
      </c>
      <c r="F281" s="54">
        <v>1.2633667200000001</v>
      </c>
      <c r="G281" s="217">
        <v>0</v>
      </c>
      <c r="H281" s="217">
        <f t="shared" si="4"/>
        <v>0</v>
      </c>
      <c r="I281" s="30" t="s">
        <v>16</v>
      </c>
      <c r="J281" s="19"/>
    </row>
    <row r="282" spans="1:10" s="16" customFormat="1">
      <c r="A282" s="177" t="s">
        <v>256</v>
      </c>
      <c r="B282" s="162" t="s">
        <v>257</v>
      </c>
      <c r="C282" s="55" t="s">
        <v>4</v>
      </c>
      <c r="D282" s="90">
        <v>1.6399999999999998E-2</v>
      </c>
      <c r="E282" s="54">
        <v>5132.1657896960005</v>
      </c>
      <c r="F282" s="54">
        <v>84.167518951014401</v>
      </c>
      <c r="G282" s="217">
        <v>0</v>
      </c>
      <c r="H282" s="217">
        <f t="shared" si="4"/>
        <v>0</v>
      </c>
      <c r="I282" s="30" t="s">
        <v>16</v>
      </c>
      <c r="J282" s="19"/>
    </row>
    <row r="283" spans="1:10" s="16" customFormat="1">
      <c r="A283" s="77" t="s">
        <v>258</v>
      </c>
      <c r="B283" s="162" t="s">
        <v>259</v>
      </c>
      <c r="C283" s="55" t="s">
        <v>6</v>
      </c>
      <c r="D283" s="97">
        <v>2</v>
      </c>
      <c r="E283" s="54">
        <v>44.517617133559327</v>
      </c>
      <c r="F283" s="54">
        <v>89.035234267118653</v>
      </c>
      <c r="G283" s="217">
        <v>0</v>
      </c>
      <c r="H283" s="217">
        <f t="shared" si="4"/>
        <v>0</v>
      </c>
      <c r="I283" s="30" t="s">
        <v>15</v>
      </c>
      <c r="J283" s="19"/>
    </row>
    <row r="284" spans="1:10" s="16" customFormat="1">
      <c r="A284" s="99" t="s">
        <v>260</v>
      </c>
      <c r="B284" s="180" t="s">
        <v>555</v>
      </c>
      <c r="C284" s="92" t="s">
        <v>261</v>
      </c>
      <c r="D284" s="116">
        <v>0.36</v>
      </c>
      <c r="E284" s="101">
        <v>26.766244067796613</v>
      </c>
      <c r="F284" s="101">
        <v>9.6358478644067809</v>
      </c>
      <c r="G284" s="217">
        <v>0</v>
      </c>
      <c r="H284" s="217">
        <f t="shared" si="4"/>
        <v>0</v>
      </c>
      <c r="I284" s="30" t="s">
        <v>16</v>
      </c>
      <c r="J284" s="19"/>
    </row>
    <row r="285" spans="1:10" s="16" customFormat="1">
      <c r="A285" s="47"/>
      <c r="B285" s="50" t="s">
        <v>262</v>
      </c>
      <c r="C285" s="14"/>
      <c r="D285" s="15"/>
      <c r="E285" s="13"/>
      <c r="F285" s="13"/>
      <c r="G285" s="217">
        <v>0</v>
      </c>
      <c r="H285" s="217">
        <f t="shared" si="4"/>
        <v>0</v>
      </c>
      <c r="I285" s="30" t="s">
        <v>16</v>
      </c>
      <c r="J285" s="19"/>
    </row>
    <row r="286" spans="1:10" s="16" customFormat="1">
      <c r="A286" s="117"/>
      <c r="B286" s="156" t="s">
        <v>263</v>
      </c>
      <c r="C286" s="62"/>
      <c r="D286" s="62"/>
      <c r="E286" s="62"/>
      <c r="F286" s="118"/>
      <c r="G286" s="217">
        <v>0</v>
      </c>
      <c r="H286" s="217">
        <f t="shared" si="4"/>
        <v>0</v>
      </c>
      <c r="I286" s="30" t="s">
        <v>16</v>
      </c>
      <c r="J286" s="19"/>
    </row>
    <row r="287" spans="1:10" s="16" customFormat="1">
      <c r="A287" s="119">
        <v>1</v>
      </c>
      <c r="B287" s="164" t="s">
        <v>264</v>
      </c>
      <c r="C287" s="60" t="s">
        <v>6</v>
      </c>
      <c r="D287" s="120">
        <v>1</v>
      </c>
      <c r="E287" s="120">
        <v>520.16474943999992</v>
      </c>
      <c r="F287" s="120">
        <v>520.16474943999992</v>
      </c>
      <c r="G287" s="217">
        <v>0</v>
      </c>
      <c r="H287" s="217">
        <f t="shared" si="4"/>
        <v>0</v>
      </c>
      <c r="I287" s="30" t="s">
        <v>16</v>
      </c>
      <c r="J287" s="19"/>
    </row>
    <row r="288" spans="1:10" s="16" customFormat="1">
      <c r="A288" s="119">
        <v>2</v>
      </c>
      <c r="B288" s="181" t="s">
        <v>556</v>
      </c>
      <c r="C288" s="61" t="s">
        <v>6</v>
      </c>
      <c r="D288" s="120">
        <v>2</v>
      </c>
      <c r="E288" s="120">
        <v>133.74011590399999</v>
      </c>
      <c r="F288" s="120">
        <v>267.48023180799998</v>
      </c>
      <c r="G288" s="217">
        <v>0</v>
      </c>
      <c r="H288" s="217">
        <f t="shared" si="4"/>
        <v>0</v>
      </c>
      <c r="I288" s="30" t="s">
        <v>16</v>
      </c>
      <c r="J288" s="19"/>
    </row>
    <row r="289" spans="1:10" s="16" customFormat="1">
      <c r="A289" s="119">
        <v>3</v>
      </c>
      <c r="B289" s="181" t="s">
        <v>557</v>
      </c>
      <c r="C289" s="61" t="s">
        <v>6</v>
      </c>
      <c r="D289" s="120">
        <v>1</v>
      </c>
      <c r="E289" s="120">
        <v>91.93416262400001</v>
      </c>
      <c r="F289" s="120">
        <v>91.93416262400001</v>
      </c>
      <c r="G289" s="217">
        <v>0</v>
      </c>
      <c r="H289" s="217">
        <f t="shared" si="4"/>
        <v>0</v>
      </c>
      <c r="I289" s="30" t="s">
        <v>16</v>
      </c>
      <c r="J289" s="19"/>
    </row>
    <row r="290" spans="1:10" s="16" customFormat="1">
      <c r="A290" s="119">
        <v>4</v>
      </c>
      <c r="B290" s="181" t="s">
        <v>558</v>
      </c>
      <c r="C290" s="61" t="s">
        <v>6</v>
      </c>
      <c r="D290" s="120">
        <v>1</v>
      </c>
      <c r="E290" s="120">
        <v>85.04307142399999</v>
      </c>
      <c r="F290" s="120">
        <v>85.04307142399999</v>
      </c>
      <c r="G290" s="217">
        <v>0</v>
      </c>
      <c r="H290" s="217">
        <f t="shared" si="4"/>
        <v>0</v>
      </c>
      <c r="I290" s="30" t="s">
        <v>16</v>
      </c>
      <c r="J290" s="19"/>
    </row>
    <row r="291" spans="1:10" s="16" customFormat="1">
      <c r="A291" s="119">
        <v>5</v>
      </c>
      <c r="B291" s="181" t="s">
        <v>559</v>
      </c>
      <c r="C291" s="61" t="s">
        <v>6</v>
      </c>
      <c r="D291" s="120">
        <v>1</v>
      </c>
      <c r="E291" s="120">
        <v>57.173529728000005</v>
      </c>
      <c r="F291" s="120">
        <v>57.173529728000005</v>
      </c>
      <c r="G291" s="217">
        <v>0</v>
      </c>
      <c r="H291" s="217">
        <f t="shared" si="4"/>
        <v>0</v>
      </c>
      <c r="I291" s="30" t="s">
        <v>16</v>
      </c>
      <c r="J291" s="19"/>
    </row>
    <row r="292" spans="1:10" s="16" customFormat="1">
      <c r="A292" s="119">
        <v>6</v>
      </c>
      <c r="B292" s="181" t="s">
        <v>560</v>
      </c>
      <c r="C292" s="61" t="s">
        <v>6</v>
      </c>
      <c r="D292" s="120">
        <v>2</v>
      </c>
      <c r="E292" s="120">
        <v>33.180825663999997</v>
      </c>
      <c r="F292" s="120">
        <v>66.361651327999994</v>
      </c>
      <c r="G292" s="217">
        <v>0</v>
      </c>
      <c r="H292" s="217">
        <f t="shared" si="4"/>
        <v>0</v>
      </c>
      <c r="I292" s="30" t="s">
        <v>16</v>
      </c>
      <c r="J292" s="19"/>
    </row>
    <row r="293" spans="1:10" s="16" customFormat="1">
      <c r="A293" s="119">
        <v>7</v>
      </c>
      <c r="B293" s="181" t="s">
        <v>560</v>
      </c>
      <c r="C293" s="61" t="s">
        <v>6</v>
      </c>
      <c r="D293" s="120">
        <v>1</v>
      </c>
      <c r="E293" s="120">
        <v>54.876499328000008</v>
      </c>
      <c r="F293" s="120">
        <v>54.876499328000008</v>
      </c>
      <c r="G293" s="217">
        <v>0</v>
      </c>
      <c r="H293" s="217">
        <f t="shared" si="4"/>
        <v>0</v>
      </c>
      <c r="I293" s="30" t="s">
        <v>16</v>
      </c>
      <c r="J293" s="19"/>
    </row>
    <row r="294" spans="1:10" s="16" customFormat="1">
      <c r="A294" s="119">
        <v>8</v>
      </c>
      <c r="B294" s="181" t="s">
        <v>561</v>
      </c>
      <c r="C294" s="61" t="s">
        <v>6</v>
      </c>
      <c r="D294" s="120">
        <v>4</v>
      </c>
      <c r="E294" s="120">
        <v>22.332988832000002</v>
      </c>
      <c r="F294" s="120">
        <v>89.331955328000006</v>
      </c>
      <c r="G294" s="217">
        <v>0</v>
      </c>
      <c r="H294" s="217">
        <f t="shared" si="4"/>
        <v>0</v>
      </c>
      <c r="I294" s="30" t="s">
        <v>16</v>
      </c>
      <c r="J294" s="19"/>
    </row>
    <row r="295" spans="1:10" s="16" customFormat="1">
      <c r="A295" s="119">
        <v>9</v>
      </c>
      <c r="B295" s="181" t="s">
        <v>562</v>
      </c>
      <c r="C295" s="61" t="s">
        <v>6</v>
      </c>
      <c r="D295" s="120">
        <v>1</v>
      </c>
      <c r="E295" s="120">
        <v>52.694320448000006</v>
      </c>
      <c r="F295" s="120">
        <v>52.694320448000006</v>
      </c>
      <c r="G295" s="217">
        <v>0</v>
      </c>
      <c r="H295" s="217">
        <f t="shared" si="4"/>
        <v>0</v>
      </c>
      <c r="I295" s="30" t="s">
        <v>16</v>
      </c>
      <c r="J295" s="19"/>
    </row>
    <row r="296" spans="1:10" s="16" customFormat="1">
      <c r="A296" s="119">
        <v>10</v>
      </c>
      <c r="B296" s="164" t="s">
        <v>265</v>
      </c>
      <c r="C296" s="60" t="s">
        <v>6</v>
      </c>
      <c r="D296" s="120">
        <v>1</v>
      </c>
      <c r="E296" s="120">
        <v>520.16474943999992</v>
      </c>
      <c r="F296" s="120">
        <v>520.16474943999992</v>
      </c>
      <c r="G296" s="217">
        <v>0</v>
      </c>
      <c r="H296" s="217">
        <f t="shared" si="4"/>
        <v>0</v>
      </c>
      <c r="I296" s="30" t="s">
        <v>16</v>
      </c>
      <c r="J296" s="19"/>
    </row>
    <row r="297" spans="1:10" s="16" customFormat="1">
      <c r="A297" s="119">
        <v>11</v>
      </c>
      <c r="B297" s="181" t="s">
        <v>559</v>
      </c>
      <c r="C297" s="61" t="s">
        <v>6</v>
      </c>
      <c r="D297" s="120">
        <v>1</v>
      </c>
      <c r="E297" s="120">
        <v>57.173529728000005</v>
      </c>
      <c r="F297" s="120">
        <v>57.173529728000005</v>
      </c>
      <c r="G297" s="217">
        <v>0</v>
      </c>
      <c r="H297" s="217">
        <f t="shared" si="4"/>
        <v>0</v>
      </c>
      <c r="I297" s="30" t="s">
        <v>16</v>
      </c>
      <c r="J297" s="19"/>
    </row>
    <row r="298" spans="1:10" s="16" customFormat="1">
      <c r="A298" s="119">
        <v>12</v>
      </c>
      <c r="B298" s="157" t="s">
        <v>563</v>
      </c>
      <c r="C298" s="61" t="s">
        <v>5</v>
      </c>
      <c r="D298" s="120">
        <v>45</v>
      </c>
      <c r="E298" s="120">
        <v>56.858258348800014</v>
      </c>
      <c r="F298" s="120">
        <v>2558.6216256960006</v>
      </c>
      <c r="G298" s="217">
        <v>0</v>
      </c>
      <c r="H298" s="217">
        <f t="shared" si="4"/>
        <v>0</v>
      </c>
      <c r="I298" s="30" t="s">
        <v>16</v>
      </c>
      <c r="J298" s="19"/>
    </row>
    <row r="299" spans="1:10" s="16" customFormat="1">
      <c r="A299" s="119">
        <v>13</v>
      </c>
      <c r="B299" s="157" t="s">
        <v>564</v>
      </c>
      <c r="C299" s="61" t="s">
        <v>5</v>
      </c>
      <c r="D299" s="120">
        <v>12</v>
      </c>
      <c r="E299" s="120">
        <v>42.260630156800012</v>
      </c>
      <c r="F299" s="120">
        <v>507.12756188160017</v>
      </c>
      <c r="G299" s="217">
        <v>0</v>
      </c>
      <c r="H299" s="217">
        <f t="shared" si="4"/>
        <v>0</v>
      </c>
      <c r="I299" s="30" t="s">
        <v>16</v>
      </c>
      <c r="J299" s="19"/>
    </row>
    <row r="300" spans="1:10" s="16" customFormat="1">
      <c r="A300" s="119">
        <v>14</v>
      </c>
      <c r="B300" s="157" t="s">
        <v>266</v>
      </c>
      <c r="C300" s="61" t="s">
        <v>5</v>
      </c>
      <c r="D300" s="120">
        <v>110</v>
      </c>
      <c r="E300" s="120">
        <v>13.547750156799998</v>
      </c>
      <c r="F300" s="120">
        <v>1490.2525172479998</v>
      </c>
      <c r="G300" s="217">
        <v>0</v>
      </c>
      <c r="H300" s="217">
        <f t="shared" si="4"/>
        <v>0</v>
      </c>
      <c r="I300" s="30" t="s">
        <v>16</v>
      </c>
      <c r="J300" s="19"/>
    </row>
    <row r="301" spans="1:10" s="16" customFormat="1">
      <c r="A301" s="119">
        <v>15</v>
      </c>
      <c r="B301" s="157" t="s">
        <v>565</v>
      </c>
      <c r="C301" s="61" t="s">
        <v>5</v>
      </c>
      <c r="D301" s="120">
        <v>10</v>
      </c>
      <c r="E301" s="120">
        <v>14.030126540799998</v>
      </c>
      <c r="F301" s="120">
        <v>140.30126540799998</v>
      </c>
      <c r="G301" s="217">
        <v>0</v>
      </c>
      <c r="H301" s="217">
        <f t="shared" si="4"/>
        <v>0</v>
      </c>
      <c r="I301" s="30" t="s">
        <v>16</v>
      </c>
      <c r="J301" s="19"/>
    </row>
    <row r="302" spans="1:10" s="16" customFormat="1">
      <c r="A302" s="119">
        <v>16</v>
      </c>
      <c r="B302" s="157" t="s">
        <v>566</v>
      </c>
      <c r="C302" s="61" t="s">
        <v>5</v>
      </c>
      <c r="D302" s="120">
        <v>65</v>
      </c>
      <c r="E302" s="120">
        <v>10.630521548800001</v>
      </c>
      <c r="F302" s="120">
        <v>690.983900672</v>
      </c>
      <c r="G302" s="217">
        <v>0</v>
      </c>
      <c r="H302" s="217">
        <f t="shared" si="4"/>
        <v>0</v>
      </c>
      <c r="I302" s="30" t="s">
        <v>16</v>
      </c>
      <c r="J302" s="19"/>
    </row>
    <row r="303" spans="1:10" s="16" customFormat="1">
      <c r="A303" s="119">
        <v>17</v>
      </c>
      <c r="B303" s="157" t="s">
        <v>567</v>
      </c>
      <c r="C303" s="61" t="s">
        <v>5</v>
      </c>
      <c r="D303" s="120">
        <v>58</v>
      </c>
      <c r="E303" s="120">
        <v>9.6542836288</v>
      </c>
      <c r="F303" s="120">
        <v>559.94845047039996</v>
      </c>
      <c r="G303" s="217">
        <v>0</v>
      </c>
      <c r="H303" s="217">
        <f t="shared" si="4"/>
        <v>0</v>
      </c>
      <c r="I303" s="30" t="s">
        <v>16</v>
      </c>
      <c r="J303" s="19"/>
    </row>
    <row r="304" spans="1:10" s="16" customFormat="1">
      <c r="A304" s="114">
        <v>18</v>
      </c>
      <c r="B304" s="181" t="s">
        <v>568</v>
      </c>
      <c r="C304" s="61" t="s">
        <v>6</v>
      </c>
      <c r="D304" s="120">
        <v>6</v>
      </c>
      <c r="E304" s="120">
        <v>92.206807600000033</v>
      </c>
      <c r="F304" s="120">
        <v>553.24084560000017</v>
      </c>
      <c r="G304" s="217">
        <v>0</v>
      </c>
      <c r="H304" s="217">
        <f t="shared" si="4"/>
        <v>0</v>
      </c>
      <c r="I304" s="30" t="s">
        <v>16</v>
      </c>
      <c r="J304" s="19"/>
    </row>
    <row r="305" spans="1:10" s="16" customFormat="1">
      <c r="A305" s="114">
        <v>19</v>
      </c>
      <c r="B305" s="181" t="s">
        <v>267</v>
      </c>
      <c r="C305" s="61" t="s">
        <v>6</v>
      </c>
      <c r="D305" s="120">
        <v>7</v>
      </c>
      <c r="E305" s="120">
        <v>163.29989847999997</v>
      </c>
      <c r="F305" s="120">
        <v>1143.0992893599998</v>
      </c>
      <c r="G305" s="217">
        <v>0</v>
      </c>
      <c r="H305" s="217">
        <f t="shared" si="4"/>
        <v>0</v>
      </c>
      <c r="I305" s="30" t="s">
        <v>16</v>
      </c>
      <c r="J305" s="19"/>
    </row>
    <row r="306" spans="1:10" s="16" customFormat="1">
      <c r="A306" s="114">
        <v>20</v>
      </c>
      <c r="B306" s="157" t="s">
        <v>268</v>
      </c>
      <c r="C306" s="61" t="s">
        <v>141</v>
      </c>
      <c r="D306" s="120">
        <v>1</v>
      </c>
      <c r="E306" s="120">
        <v>25.977193015680005</v>
      </c>
      <c r="F306" s="120">
        <v>25.977193015680005</v>
      </c>
      <c r="G306" s="217">
        <v>0</v>
      </c>
      <c r="H306" s="217">
        <f t="shared" si="4"/>
        <v>0</v>
      </c>
      <c r="I306" s="30" t="s">
        <v>16</v>
      </c>
      <c r="J306" s="19"/>
    </row>
    <row r="307" spans="1:10" s="16" customFormat="1">
      <c r="A307" s="119">
        <v>21</v>
      </c>
      <c r="B307" s="157" t="s">
        <v>569</v>
      </c>
      <c r="C307" s="61" t="s">
        <v>6</v>
      </c>
      <c r="D307" s="120">
        <v>7</v>
      </c>
      <c r="E307" s="120">
        <v>21.660229749759999</v>
      </c>
      <c r="F307" s="120">
        <v>151.62160824832</v>
      </c>
      <c r="G307" s="217">
        <v>0</v>
      </c>
      <c r="H307" s="217">
        <f t="shared" si="4"/>
        <v>0</v>
      </c>
      <c r="I307" s="30" t="s">
        <v>16</v>
      </c>
      <c r="J307" s="19"/>
    </row>
    <row r="308" spans="1:10" s="16" customFormat="1">
      <c r="A308" s="110" t="s">
        <v>181</v>
      </c>
      <c r="B308" s="182" t="s">
        <v>269</v>
      </c>
      <c r="C308" s="121" t="s">
        <v>5</v>
      </c>
      <c r="D308" s="120">
        <v>10</v>
      </c>
      <c r="E308" s="120">
        <v>9.2792572159999995</v>
      </c>
      <c r="F308" s="120">
        <v>92.792572159999992</v>
      </c>
      <c r="G308" s="217">
        <v>0</v>
      </c>
      <c r="H308" s="217">
        <f t="shared" si="4"/>
        <v>0</v>
      </c>
      <c r="I308" s="30" t="s">
        <v>16</v>
      </c>
      <c r="J308" s="19"/>
    </row>
    <row r="309" spans="1:10" s="16" customFormat="1">
      <c r="A309" s="110" t="s">
        <v>184</v>
      </c>
      <c r="B309" s="182" t="s">
        <v>270</v>
      </c>
      <c r="C309" s="121" t="s">
        <v>5</v>
      </c>
      <c r="D309" s="120">
        <v>45</v>
      </c>
      <c r="E309" s="120">
        <v>8.2570786879999982</v>
      </c>
      <c r="F309" s="120">
        <v>371.56854095999989</v>
      </c>
      <c r="G309" s="217">
        <v>0</v>
      </c>
      <c r="H309" s="217">
        <f t="shared" si="4"/>
        <v>0</v>
      </c>
      <c r="I309" s="30" t="s">
        <v>16</v>
      </c>
      <c r="J309" s="19"/>
    </row>
    <row r="310" spans="1:10" s="16" customFormat="1">
      <c r="A310" s="122">
        <v>24</v>
      </c>
      <c r="B310" s="183" t="s">
        <v>271</v>
      </c>
      <c r="C310" s="123" t="s">
        <v>5</v>
      </c>
      <c r="D310" s="120">
        <v>8</v>
      </c>
      <c r="E310" s="120">
        <v>6.7571895984000001</v>
      </c>
      <c r="F310" s="120">
        <v>54.057516787200001</v>
      </c>
      <c r="G310" s="217">
        <v>0</v>
      </c>
      <c r="H310" s="217">
        <f t="shared" si="4"/>
        <v>0</v>
      </c>
      <c r="I310" s="30" t="s">
        <v>16</v>
      </c>
      <c r="J310" s="19"/>
    </row>
    <row r="311" spans="1:10" s="16" customFormat="1">
      <c r="A311" s="122">
        <v>25</v>
      </c>
      <c r="B311" s="183" t="s">
        <v>272</v>
      </c>
      <c r="C311" s="123" t="s">
        <v>5</v>
      </c>
      <c r="D311" s="120">
        <v>32</v>
      </c>
      <c r="E311" s="120">
        <v>4.1605402955999997</v>
      </c>
      <c r="F311" s="120">
        <v>133.13728945919999</v>
      </c>
      <c r="G311" s="217">
        <v>0</v>
      </c>
      <c r="H311" s="217">
        <f t="shared" si="4"/>
        <v>0</v>
      </c>
      <c r="I311" s="30" t="s">
        <v>16</v>
      </c>
      <c r="J311" s="19"/>
    </row>
    <row r="312" spans="1:10" s="16" customFormat="1">
      <c r="A312" s="114">
        <v>26</v>
      </c>
      <c r="B312" s="164" t="s">
        <v>570</v>
      </c>
      <c r="C312" s="60" t="s">
        <v>6</v>
      </c>
      <c r="D312" s="120">
        <v>10</v>
      </c>
      <c r="E312" s="120">
        <v>16.026076492799998</v>
      </c>
      <c r="F312" s="120">
        <v>160.26076492799999</v>
      </c>
      <c r="G312" s="217">
        <v>0</v>
      </c>
      <c r="H312" s="217">
        <f t="shared" si="4"/>
        <v>0</v>
      </c>
      <c r="I312" s="30" t="s">
        <v>16</v>
      </c>
      <c r="J312" s="19"/>
    </row>
    <row r="313" spans="1:10" s="16" customFormat="1">
      <c r="A313" s="114">
        <v>27</v>
      </c>
      <c r="B313" s="179" t="s">
        <v>273</v>
      </c>
      <c r="C313" s="115" t="s">
        <v>6</v>
      </c>
      <c r="D313" s="120">
        <v>2</v>
      </c>
      <c r="E313" s="120">
        <v>2.8712879999999998</v>
      </c>
      <c r="F313" s="120">
        <v>5.7425759999999997</v>
      </c>
      <c r="G313" s="217">
        <v>0</v>
      </c>
      <c r="H313" s="217">
        <f t="shared" si="4"/>
        <v>0</v>
      </c>
      <c r="I313" s="30" t="s">
        <v>16</v>
      </c>
      <c r="J313" s="19"/>
    </row>
    <row r="314" spans="1:10" s="16" customFormat="1">
      <c r="A314" s="114">
        <v>28</v>
      </c>
      <c r="B314" s="179" t="s">
        <v>274</v>
      </c>
      <c r="C314" s="61" t="s">
        <v>5</v>
      </c>
      <c r="D314" s="120">
        <v>2</v>
      </c>
      <c r="E314" s="120">
        <v>2.8712879999999998</v>
      </c>
      <c r="F314" s="120">
        <v>5.7425759999999997</v>
      </c>
      <c r="G314" s="217">
        <v>0</v>
      </c>
      <c r="H314" s="217">
        <f t="shared" si="4"/>
        <v>0</v>
      </c>
      <c r="I314" s="30" t="s">
        <v>16</v>
      </c>
      <c r="J314" s="19"/>
    </row>
    <row r="315" spans="1:10" s="16" customFormat="1">
      <c r="A315" s="114">
        <v>29</v>
      </c>
      <c r="B315" s="179" t="s">
        <v>275</v>
      </c>
      <c r="C315" s="115" t="s">
        <v>5</v>
      </c>
      <c r="D315" s="120">
        <v>2</v>
      </c>
      <c r="E315" s="120">
        <v>4.0198032000000001</v>
      </c>
      <c r="F315" s="120">
        <v>8.0396064000000003</v>
      </c>
      <c r="G315" s="217">
        <v>0</v>
      </c>
      <c r="H315" s="217">
        <f t="shared" si="4"/>
        <v>0</v>
      </c>
      <c r="I315" s="30" t="s">
        <v>16</v>
      </c>
      <c r="J315" s="19"/>
    </row>
    <row r="316" spans="1:10" s="16" customFormat="1">
      <c r="A316" s="114">
        <v>30</v>
      </c>
      <c r="B316" s="179" t="s">
        <v>571</v>
      </c>
      <c r="C316" s="115" t="s">
        <v>6</v>
      </c>
      <c r="D316" s="120">
        <v>1</v>
      </c>
      <c r="E316" s="120">
        <v>17.227727999999999</v>
      </c>
      <c r="F316" s="120">
        <v>17.227727999999999</v>
      </c>
      <c r="G316" s="217">
        <v>0</v>
      </c>
      <c r="H316" s="217">
        <f t="shared" si="4"/>
        <v>0</v>
      </c>
      <c r="I316" s="30" t="s">
        <v>16</v>
      </c>
      <c r="J316" s="19"/>
    </row>
    <row r="317" spans="1:10" s="16" customFormat="1">
      <c r="A317" s="119">
        <v>31</v>
      </c>
      <c r="B317" s="157" t="s">
        <v>572</v>
      </c>
      <c r="C317" s="61" t="s">
        <v>5</v>
      </c>
      <c r="D317" s="120">
        <v>3</v>
      </c>
      <c r="E317" s="120">
        <v>11.112897932799997</v>
      </c>
      <c r="F317" s="120">
        <v>33.338693798399994</v>
      </c>
      <c r="G317" s="217">
        <v>0</v>
      </c>
      <c r="H317" s="217">
        <f t="shared" si="4"/>
        <v>0</v>
      </c>
      <c r="I317" s="30" t="s">
        <v>16</v>
      </c>
      <c r="J317" s="19"/>
    </row>
    <row r="318" spans="1:10" s="16" customFormat="1">
      <c r="A318" s="114">
        <v>32</v>
      </c>
      <c r="B318" s="181" t="s">
        <v>573</v>
      </c>
      <c r="C318" s="61" t="s">
        <v>141</v>
      </c>
      <c r="D318" s="120">
        <v>2</v>
      </c>
      <c r="E318" s="120">
        <v>3.1445068896000001</v>
      </c>
      <c r="F318" s="120">
        <v>6.2890137792000003</v>
      </c>
      <c r="G318" s="217">
        <v>0</v>
      </c>
      <c r="H318" s="217">
        <f t="shared" si="4"/>
        <v>0</v>
      </c>
      <c r="I318" s="30" t="s">
        <v>16</v>
      </c>
      <c r="J318" s="19"/>
    </row>
    <row r="319" spans="1:10" s="16" customFormat="1">
      <c r="A319" s="119">
        <v>33</v>
      </c>
      <c r="B319" s="181" t="s">
        <v>574</v>
      </c>
      <c r="C319" s="181" t="s">
        <v>141</v>
      </c>
      <c r="D319" s="120">
        <v>1</v>
      </c>
      <c r="E319" s="120">
        <v>69.277017663999999</v>
      </c>
      <c r="F319" s="120">
        <v>69.277017663999999</v>
      </c>
      <c r="G319" s="217">
        <v>0</v>
      </c>
      <c r="H319" s="217">
        <f t="shared" si="4"/>
        <v>0</v>
      </c>
      <c r="I319" s="30" t="s">
        <v>16</v>
      </c>
      <c r="J319" s="19"/>
    </row>
    <row r="320" spans="1:10" s="16" customFormat="1">
      <c r="A320" s="119">
        <v>34</v>
      </c>
      <c r="B320" s="181" t="s">
        <v>575</v>
      </c>
      <c r="C320" s="181" t="s">
        <v>141</v>
      </c>
      <c r="D320" s="120">
        <v>1</v>
      </c>
      <c r="E320" s="120">
        <v>50.441368383999993</v>
      </c>
      <c r="F320" s="120">
        <v>50.441368383999993</v>
      </c>
      <c r="G320" s="217">
        <v>0</v>
      </c>
      <c r="H320" s="217">
        <f t="shared" si="4"/>
        <v>0</v>
      </c>
      <c r="I320" s="30" t="s">
        <v>16</v>
      </c>
      <c r="J320" s="19"/>
    </row>
    <row r="321" spans="1:10" s="16" customFormat="1">
      <c r="A321" s="119">
        <v>35</v>
      </c>
      <c r="B321" s="164" t="s">
        <v>276</v>
      </c>
      <c r="C321" s="60" t="s">
        <v>6</v>
      </c>
      <c r="D321" s="120">
        <v>1</v>
      </c>
      <c r="E321" s="120">
        <v>520.16474943999992</v>
      </c>
      <c r="F321" s="120">
        <v>520.16474943999992</v>
      </c>
      <c r="G321" s="217">
        <v>0</v>
      </c>
      <c r="H321" s="217">
        <f t="shared" si="4"/>
        <v>0</v>
      </c>
      <c r="I321" s="30" t="s">
        <v>16</v>
      </c>
      <c r="J321" s="19"/>
    </row>
    <row r="322" spans="1:10" s="16" customFormat="1">
      <c r="A322" s="119">
        <v>36</v>
      </c>
      <c r="B322" s="181" t="s">
        <v>277</v>
      </c>
      <c r="C322" s="61" t="s">
        <v>5</v>
      </c>
      <c r="D322" s="120">
        <v>52</v>
      </c>
      <c r="E322" s="120">
        <v>6.1879567936000024</v>
      </c>
      <c r="F322" s="120">
        <v>321.77375326720011</v>
      </c>
      <c r="G322" s="217">
        <v>0</v>
      </c>
      <c r="H322" s="217">
        <f t="shared" si="4"/>
        <v>0</v>
      </c>
      <c r="I322" s="30" t="s">
        <v>16</v>
      </c>
      <c r="J322" s="19"/>
    </row>
    <row r="323" spans="1:10" s="16" customFormat="1">
      <c r="A323" s="119">
        <v>37</v>
      </c>
      <c r="B323" s="181" t="s">
        <v>278</v>
      </c>
      <c r="C323" s="61" t="s">
        <v>5</v>
      </c>
      <c r="D323" s="120">
        <v>37</v>
      </c>
      <c r="E323" s="120">
        <v>8.9099378175999995</v>
      </c>
      <c r="F323" s="120">
        <v>329.66769925119996</v>
      </c>
      <c r="G323" s="217">
        <v>0</v>
      </c>
      <c r="H323" s="217">
        <f t="shared" si="4"/>
        <v>0</v>
      </c>
      <c r="I323" s="30" t="s">
        <v>16</v>
      </c>
      <c r="J323" s="19"/>
    </row>
    <row r="324" spans="1:10" s="16" customFormat="1">
      <c r="A324" s="114">
        <v>38</v>
      </c>
      <c r="B324" s="179" t="s">
        <v>576</v>
      </c>
      <c r="C324" s="115"/>
      <c r="D324" s="120">
        <v>1</v>
      </c>
      <c r="E324" s="120">
        <v>3278.4554400000002</v>
      </c>
      <c r="F324" s="120">
        <v>3278.4554400000002</v>
      </c>
      <c r="G324" s="217">
        <v>0</v>
      </c>
      <c r="H324" s="217">
        <f t="shared" si="4"/>
        <v>0</v>
      </c>
      <c r="I324" s="30" t="s">
        <v>16</v>
      </c>
      <c r="J324" s="19"/>
    </row>
    <row r="325" spans="1:10" s="16" customFormat="1">
      <c r="A325" s="114">
        <v>39</v>
      </c>
      <c r="B325" s="179" t="s">
        <v>577</v>
      </c>
      <c r="C325" s="115"/>
      <c r="D325" s="120">
        <v>1</v>
      </c>
      <c r="E325" s="120">
        <v>2375.1877759999998</v>
      </c>
      <c r="F325" s="120">
        <v>2375.1877759999998</v>
      </c>
      <c r="G325" s="217">
        <v>0</v>
      </c>
      <c r="H325" s="217">
        <f t="shared" si="4"/>
        <v>0</v>
      </c>
      <c r="I325" s="30" t="s">
        <v>16</v>
      </c>
      <c r="J325" s="19"/>
    </row>
    <row r="326" spans="1:10" s="16" customFormat="1">
      <c r="A326" s="114">
        <v>40</v>
      </c>
      <c r="B326" s="179" t="s">
        <v>279</v>
      </c>
      <c r="C326" s="115"/>
      <c r="D326" s="120">
        <v>1</v>
      </c>
      <c r="E326" s="120">
        <v>2976.7214880000001</v>
      </c>
      <c r="F326" s="120">
        <v>2976.7214880000001</v>
      </c>
      <c r="G326" s="217">
        <v>0</v>
      </c>
      <c r="H326" s="217">
        <f t="shared" si="4"/>
        <v>0</v>
      </c>
      <c r="I326" s="30" t="s">
        <v>16</v>
      </c>
      <c r="J326" s="19"/>
    </row>
    <row r="327" spans="1:10" s="16" customFormat="1">
      <c r="A327" s="124">
        <v>41</v>
      </c>
      <c r="B327" s="184" t="s">
        <v>578</v>
      </c>
      <c r="C327" s="125"/>
      <c r="D327" s="126">
        <v>1</v>
      </c>
      <c r="E327" s="126">
        <v>676.96719999999993</v>
      </c>
      <c r="F327" s="126">
        <v>676.96719999999993</v>
      </c>
      <c r="G327" s="217">
        <v>0</v>
      </c>
      <c r="H327" s="217">
        <f t="shared" si="4"/>
        <v>0</v>
      </c>
      <c r="I327" s="30" t="s">
        <v>16</v>
      </c>
      <c r="J327" s="19"/>
    </row>
    <row r="328" spans="1:10" s="16" customFormat="1">
      <c r="A328" s="127"/>
      <c r="B328" s="156" t="s">
        <v>579</v>
      </c>
      <c r="C328" s="62"/>
      <c r="D328" s="128"/>
      <c r="E328" s="128"/>
      <c r="F328" s="128"/>
      <c r="G328" s="217">
        <v>0</v>
      </c>
      <c r="H328" s="217">
        <f t="shared" si="4"/>
        <v>0</v>
      </c>
      <c r="I328" s="30" t="s">
        <v>16</v>
      </c>
      <c r="J328" s="19"/>
    </row>
    <row r="329" spans="1:10" s="16" customFormat="1">
      <c r="A329" s="119"/>
      <c r="B329" s="107" t="s">
        <v>580</v>
      </c>
      <c r="C329" s="60"/>
      <c r="D329" s="120"/>
      <c r="E329" s="120"/>
      <c r="F329" s="120"/>
      <c r="G329" s="217">
        <v>0</v>
      </c>
      <c r="H329" s="217">
        <f t="shared" si="4"/>
        <v>0</v>
      </c>
      <c r="I329" s="30" t="s">
        <v>16</v>
      </c>
      <c r="J329" s="19"/>
    </row>
    <row r="330" spans="1:10" s="16" customFormat="1" ht="15.6">
      <c r="A330" s="129">
        <v>42</v>
      </c>
      <c r="B330" s="185" t="s">
        <v>581</v>
      </c>
      <c r="C330" s="130" t="s">
        <v>449</v>
      </c>
      <c r="D330" s="120">
        <v>14.399999999999999</v>
      </c>
      <c r="E330" s="120">
        <v>38.219695571200006</v>
      </c>
      <c r="F330" s="120">
        <v>550.36361622528</v>
      </c>
      <c r="G330" s="217">
        <v>0</v>
      </c>
      <c r="H330" s="217">
        <f t="shared" ref="H330:H393" si="5">G330*D330</f>
        <v>0</v>
      </c>
      <c r="I330" s="30" t="s">
        <v>16</v>
      </c>
      <c r="J330" s="19"/>
    </row>
    <row r="331" spans="1:10" s="16" customFormat="1" ht="15.6">
      <c r="A331" s="129">
        <v>43</v>
      </c>
      <c r="B331" s="185" t="s">
        <v>582</v>
      </c>
      <c r="C331" s="130" t="s">
        <v>449</v>
      </c>
      <c r="D331" s="120">
        <v>9.6000000000000014</v>
      </c>
      <c r="E331" s="120">
        <v>14.060757568</v>
      </c>
      <c r="F331" s="120">
        <v>134.98327265280003</v>
      </c>
      <c r="G331" s="217">
        <v>0</v>
      </c>
      <c r="H331" s="217">
        <f t="shared" si="5"/>
        <v>0</v>
      </c>
      <c r="I331" s="30" t="s">
        <v>16</v>
      </c>
      <c r="J331" s="19"/>
    </row>
    <row r="332" spans="1:10" s="16" customFormat="1" ht="15.6">
      <c r="A332" s="129">
        <v>44</v>
      </c>
      <c r="B332" s="185" t="s">
        <v>583</v>
      </c>
      <c r="C332" s="130" t="s">
        <v>449</v>
      </c>
      <c r="D332" s="120">
        <v>4.8000000000000007</v>
      </c>
      <c r="E332" s="120">
        <v>14.060757568</v>
      </c>
      <c r="F332" s="120">
        <v>67.491636326400013</v>
      </c>
      <c r="G332" s="217">
        <v>0</v>
      </c>
      <c r="H332" s="217">
        <f t="shared" si="5"/>
        <v>0</v>
      </c>
      <c r="I332" s="30" t="s">
        <v>16</v>
      </c>
      <c r="J332" s="19"/>
    </row>
    <row r="333" spans="1:10" s="16" customFormat="1">
      <c r="A333" s="129">
        <v>45</v>
      </c>
      <c r="B333" s="185" t="s">
        <v>584</v>
      </c>
      <c r="C333" s="130" t="s">
        <v>5</v>
      </c>
      <c r="D333" s="120">
        <v>10</v>
      </c>
      <c r="E333" s="120">
        <v>17.745270351999999</v>
      </c>
      <c r="F333" s="120">
        <v>177.45270352</v>
      </c>
      <c r="G333" s="217">
        <v>0</v>
      </c>
      <c r="H333" s="217">
        <f t="shared" si="5"/>
        <v>0</v>
      </c>
      <c r="I333" s="30" t="s">
        <v>16</v>
      </c>
      <c r="J333" s="19"/>
    </row>
    <row r="334" spans="1:10" s="16" customFormat="1">
      <c r="A334" s="131">
        <v>46</v>
      </c>
      <c r="B334" s="186" t="s">
        <v>585</v>
      </c>
      <c r="C334" s="132" t="s">
        <v>5</v>
      </c>
      <c r="D334" s="120">
        <v>80</v>
      </c>
      <c r="E334" s="120">
        <v>2.0650647636480004</v>
      </c>
      <c r="F334" s="120">
        <v>165.20518109184002</v>
      </c>
      <c r="G334" s="217">
        <v>0</v>
      </c>
      <c r="H334" s="217">
        <f t="shared" si="5"/>
        <v>0</v>
      </c>
      <c r="I334" s="30" t="s">
        <v>16</v>
      </c>
      <c r="J334" s="19"/>
    </row>
    <row r="335" spans="1:10" s="16" customFormat="1">
      <c r="A335" s="114">
        <v>47</v>
      </c>
      <c r="B335" s="159" t="s">
        <v>586</v>
      </c>
      <c r="C335" s="121" t="s">
        <v>6</v>
      </c>
      <c r="D335" s="120">
        <v>7</v>
      </c>
      <c r="E335" s="120">
        <v>402.38102658080965</v>
      </c>
      <c r="F335" s="120">
        <v>2816.6671860656675</v>
      </c>
      <c r="G335" s="217">
        <v>0</v>
      </c>
      <c r="H335" s="217">
        <f t="shared" si="5"/>
        <v>0</v>
      </c>
      <c r="I335" s="30" t="s">
        <v>16</v>
      </c>
      <c r="J335" s="19"/>
    </row>
    <row r="336" spans="1:10" s="16" customFormat="1">
      <c r="A336" s="52">
        <v>48</v>
      </c>
      <c r="B336" s="162" t="s">
        <v>587</v>
      </c>
      <c r="C336" s="55" t="s">
        <v>280</v>
      </c>
      <c r="D336" s="120">
        <v>12.9</v>
      </c>
      <c r="E336" s="120">
        <v>259.00064169088006</v>
      </c>
      <c r="F336" s="120">
        <v>3341.1082778123528</v>
      </c>
      <c r="G336" s="217">
        <v>0</v>
      </c>
      <c r="H336" s="217">
        <f t="shared" si="5"/>
        <v>0</v>
      </c>
      <c r="I336" s="30" t="s">
        <v>16</v>
      </c>
      <c r="J336" s="19"/>
    </row>
    <row r="337" spans="1:10" s="16" customFormat="1">
      <c r="A337" s="133">
        <v>49</v>
      </c>
      <c r="B337" s="180" t="s">
        <v>281</v>
      </c>
      <c r="C337" s="92" t="s">
        <v>54</v>
      </c>
      <c r="D337" s="126">
        <v>14</v>
      </c>
      <c r="E337" s="126">
        <v>17.524123209823998</v>
      </c>
      <c r="F337" s="126">
        <v>245.33772493753597</v>
      </c>
      <c r="G337" s="217">
        <v>0</v>
      </c>
      <c r="H337" s="217">
        <f t="shared" si="5"/>
        <v>0</v>
      </c>
      <c r="I337" s="30" t="s">
        <v>16</v>
      </c>
      <c r="J337" s="19"/>
    </row>
    <row r="338" spans="1:10" s="16" customFormat="1">
      <c r="A338" s="47"/>
      <c r="B338" s="50" t="s">
        <v>27</v>
      </c>
      <c r="C338" s="14"/>
      <c r="D338" s="15"/>
      <c r="E338" s="13"/>
      <c r="F338" s="13"/>
      <c r="G338" s="217">
        <v>0</v>
      </c>
      <c r="H338" s="217">
        <f t="shared" si="5"/>
        <v>0</v>
      </c>
      <c r="I338" s="30" t="s">
        <v>16</v>
      </c>
      <c r="J338" s="19"/>
    </row>
    <row r="339" spans="1:10" s="16" customFormat="1" ht="15.6">
      <c r="A339" s="117">
        <v>1</v>
      </c>
      <c r="B339" s="187" t="s">
        <v>588</v>
      </c>
      <c r="C339" s="62" t="s">
        <v>449</v>
      </c>
      <c r="D339" s="134">
        <v>30</v>
      </c>
      <c r="E339" s="135">
        <v>2.8862945741977608</v>
      </c>
      <c r="F339" s="136">
        <v>86.588837225932821</v>
      </c>
      <c r="G339" s="217">
        <v>0</v>
      </c>
      <c r="H339" s="217">
        <f t="shared" si="5"/>
        <v>0</v>
      </c>
      <c r="I339" s="30" t="s">
        <v>16</v>
      </c>
      <c r="J339" s="19"/>
    </row>
    <row r="340" spans="1:10" s="16" customFormat="1">
      <c r="A340" s="76" t="s">
        <v>142</v>
      </c>
      <c r="B340" s="157" t="s">
        <v>282</v>
      </c>
      <c r="C340" s="60" t="s">
        <v>4</v>
      </c>
      <c r="D340" s="137">
        <v>32.299999999999997</v>
      </c>
      <c r="E340" s="138">
        <v>10.937146176000001</v>
      </c>
      <c r="F340" s="137">
        <v>353.26982148479999</v>
      </c>
      <c r="G340" s="217">
        <v>0</v>
      </c>
      <c r="H340" s="217">
        <f t="shared" si="5"/>
        <v>0</v>
      </c>
      <c r="I340" s="30" t="s">
        <v>16</v>
      </c>
      <c r="J340" s="19"/>
    </row>
    <row r="341" spans="1:10" s="16" customFormat="1" ht="15.6">
      <c r="A341" s="73" t="s">
        <v>144</v>
      </c>
      <c r="B341" s="159" t="s">
        <v>283</v>
      </c>
      <c r="C341" s="60" t="s">
        <v>449</v>
      </c>
      <c r="D341" s="160">
        <v>11</v>
      </c>
      <c r="E341" s="137">
        <v>3.5802287501638403</v>
      </c>
      <c r="F341" s="137">
        <v>39.382516251802244</v>
      </c>
      <c r="G341" s="217">
        <v>0</v>
      </c>
      <c r="H341" s="217">
        <f t="shared" si="5"/>
        <v>0</v>
      </c>
      <c r="I341" s="30" t="s">
        <v>16</v>
      </c>
      <c r="J341" s="19"/>
    </row>
    <row r="342" spans="1:10" s="16" customFormat="1" ht="15.6">
      <c r="A342" s="73" t="s">
        <v>147</v>
      </c>
      <c r="B342" s="188" t="s">
        <v>284</v>
      </c>
      <c r="C342" s="189" t="s">
        <v>450</v>
      </c>
      <c r="D342" s="190">
        <v>3.2</v>
      </c>
      <c r="E342" s="137">
        <v>64.808585283199989</v>
      </c>
      <c r="F342" s="137">
        <v>207.38747290623996</v>
      </c>
      <c r="G342" s="217">
        <v>0</v>
      </c>
      <c r="H342" s="217">
        <f t="shared" si="5"/>
        <v>0</v>
      </c>
      <c r="I342" s="30" t="s">
        <v>16</v>
      </c>
      <c r="J342" s="19"/>
    </row>
    <row r="343" spans="1:10" s="16" customFormat="1" ht="15.6">
      <c r="A343" s="139">
        <v>5</v>
      </c>
      <c r="B343" s="191" t="s">
        <v>589</v>
      </c>
      <c r="C343" s="63" t="s">
        <v>445</v>
      </c>
      <c r="D343" s="140">
        <v>20.3</v>
      </c>
      <c r="E343" s="137">
        <v>326.86607456870394</v>
      </c>
      <c r="F343" s="137">
        <v>6635.3813137446905</v>
      </c>
      <c r="G343" s="217">
        <v>0</v>
      </c>
      <c r="H343" s="217">
        <f t="shared" si="5"/>
        <v>0</v>
      </c>
      <c r="I343" s="30" t="s">
        <v>16</v>
      </c>
      <c r="J343" s="19"/>
    </row>
    <row r="344" spans="1:10" s="16" customFormat="1">
      <c r="A344" s="141"/>
      <c r="B344" s="192" t="s">
        <v>447</v>
      </c>
      <c r="C344" s="64" t="s">
        <v>4</v>
      </c>
      <c r="D344" s="82">
        <v>0.92379999999999995</v>
      </c>
      <c r="E344" s="137">
        <v>2175.5174918400003</v>
      </c>
      <c r="F344" s="137">
        <v>2009.7430589617923</v>
      </c>
      <c r="G344" s="217">
        <v>0</v>
      </c>
      <c r="H344" s="217">
        <f t="shared" si="5"/>
        <v>0</v>
      </c>
      <c r="I344" s="30" t="s">
        <v>16</v>
      </c>
      <c r="J344" s="19"/>
    </row>
    <row r="345" spans="1:10" s="16" customFormat="1">
      <c r="A345" s="141"/>
      <c r="B345" s="192" t="s">
        <v>448</v>
      </c>
      <c r="C345" s="64" t="s">
        <v>4</v>
      </c>
      <c r="D345" s="82">
        <v>7.1999999999999995E-2</v>
      </c>
      <c r="E345" s="138">
        <v>2233.6323609599999</v>
      </c>
      <c r="F345" s="137">
        <v>160.82152998911999</v>
      </c>
      <c r="G345" s="217">
        <v>0</v>
      </c>
      <c r="H345" s="217">
        <f t="shared" si="5"/>
        <v>0</v>
      </c>
      <c r="I345" s="30" t="s">
        <v>16</v>
      </c>
      <c r="J345" s="19"/>
    </row>
    <row r="346" spans="1:10" s="16" customFormat="1">
      <c r="A346" s="74">
        <v>6</v>
      </c>
      <c r="B346" s="158" t="s">
        <v>285</v>
      </c>
      <c r="C346" s="60" t="s">
        <v>4</v>
      </c>
      <c r="D346" s="80">
        <v>8.4239999999999995E-2</v>
      </c>
      <c r="E346" s="138">
        <v>296.73238566399999</v>
      </c>
      <c r="F346" s="137">
        <v>24.996736168335357</v>
      </c>
      <c r="G346" s="217">
        <v>0</v>
      </c>
      <c r="H346" s="217">
        <f t="shared" si="5"/>
        <v>0</v>
      </c>
      <c r="I346" s="30" t="s">
        <v>16</v>
      </c>
      <c r="J346" s="19"/>
    </row>
    <row r="347" spans="1:10" s="16" customFormat="1">
      <c r="A347" s="74"/>
      <c r="B347" s="158" t="s">
        <v>286</v>
      </c>
      <c r="C347" s="60" t="s">
        <v>4</v>
      </c>
      <c r="D347" s="75">
        <v>5.076E-2</v>
      </c>
      <c r="E347" s="138">
        <v>3183.6841343999999</v>
      </c>
      <c r="F347" s="137">
        <v>161.603806662144</v>
      </c>
      <c r="G347" s="217">
        <v>0</v>
      </c>
      <c r="H347" s="217">
        <f t="shared" si="5"/>
        <v>0</v>
      </c>
      <c r="I347" s="30" t="s">
        <v>16</v>
      </c>
      <c r="J347" s="19"/>
    </row>
    <row r="348" spans="1:10" s="16" customFormat="1">
      <c r="A348" s="74"/>
      <c r="B348" s="162" t="s">
        <v>461</v>
      </c>
      <c r="C348" s="60" t="s">
        <v>4</v>
      </c>
      <c r="D348" s="75">
        <v>3.3479999999999996E-2</v>
      </c>
      <c r="E348" s="138">
        <v>2132.56302336</v>
      </c>
      <c r="F348" s="137">
        <v>71.398210022092798</v>
      </c>
      <c r="G348" s="217">
        <v>0</v>
      </c>
      <c r="H348" s="217">
        <f t="shared" si="5"/>
        <v>0</v>
      </c>
      <c r="I348" s="30" t="s">
        <v>16</v>
      </c>
      <c r="J348" s="19"/>
    </row>
    <row r="349" spans="1:10" s="16" customFormat="1">
      <c r="A349" s="76" t="s">
        <v>34</v>
      </c>
      <c r="B349" s="188" t="s">
        <v>287</v>
      </c>
      <c r="C349" s="123" t="s">
        <v>288</v>
      </c>
      <c r="D349" s="142">
        <v>63.04</v>
      </c>
      <c r="E349" s="138">
        <v>34.638653582719989</v>
      </c>
      <c r="F349" s="137">
        <v>2183.6207218546683</v>
      </c>
      <c r="G349" s="217">
        <v>0</v>
      </c>
      <c r="H349" s="217">
        <f t="shared" si="5"/>
        <v>0</v>
      </c>
      <c r="I349" s="30" t="s">
        <v>16</v>
      </c>
      <c r="J349" s="19"/>
    </row>
    <row r="350" spans="1:10" s="16" customFormat="1">
      <c r="A350" s="76"/>
      <c r="B350" s="188" t="s">
        <v>590</v>
      </c>
      <c r="C350" s="123" t="s">
        <v>84</v>
      </c>
      <c r="D350" s="82">
        <v>135</v>
      </c>
      <c r="E350" s="138">
        <v>18.192480767999999</v>
      </c>
      <c r="F350" s="137">
        <v>2455.9849036800001</v>
      </c>
      <c r="G350" s="217">
        <v>0</v>
      </c>
      <c r="H350" s="217">
        <f t="shared" si="5"/>
        <v>0</v>
      </c>
      <c r="I350" s="30" t="s">
        <v>16</v>
      </c>
      <c r="J350" s="19"/>
    </row>
    <row r="351" spans="1:10" s="16" customFormat="1">
      <c r="A351" s="76"/>
      <c r="B351" s="188" t="s">
        <v>289</v>
      </c>
      <c r="C351" s="123" t="s">
        <v>288</v>
      </c>
      <c r="D351" s="82">
        <v>15.48</v>
      </c>
      <c r="E351" s="138">
        <v>10.233270431999999</v>
      </c>
      <c r="F351" s="137">
        <v>158.41102628735999</v>
      </c>
      <c r="G351" s="217">
        <v>0</v>
      </c>
      <c r="H351" s="217">
        <f t="shared" si="5"/>
        <v>0</v>
      </c>
      <c r="I351" s="30" t="s">
        <v>16</v>
      </c>
      <c r="J351" s="19"/>
    </row>
    <row r="352" spans="1:10" s="16" customFormat="1">
      <c r="A352" s="76"/>
      <c r="B352" s="188" t="s">
        <v>290</v>
      </c>
      <c r="C352" s="123" t="s">
        <v>6</v>
      </c>
      <c r="D352" s="82">
        <v>30</v>
      </c>
      <c r="E352" s="138">
        <v>0.63168336000000003</v>
      </c>
      <c r="F352" s="137">
        <v>18.9505008</v>
      </c>
      <c r="G352" s="217">
        <v>0</v>
      </c>
      <c r="H352" s="217">
        <f t="shared" si="5"/>
        <v>0</v>
      </c>
      <c r="I352" s="30" t="s">
        <v>16</v>
      </c>
      <c r="J352" s="19"/>
    </row>
    <row r="353" spans="1:10" s="16" customFormat="1">
      <c r="A353" s="76"/>
      <c r="B353" s="188" t="s">
        <v>291</v>
      </c>
      <c r="C353" s="123" t="s">
        <v>6</v>
      </c>
      <c r="D353" s="82">
        <v>168</v>
      </c>
      <c r="E353" s="138">
        <v>0.189505008</v>
      </c>
      <c r="F353" s="137">
        <v>31.836841344</v>
      </c>
      <c r="G353" s="217">
        <v>0</v>
      </c>
      <c r="H353" s="217">
        <f t="shared" si="5"/>
        <v>0</v>
      </c>
      <c r="I353" s="30" t="s">
        <v>16</v>
      </c>
      <c r="J353" s="19"/>
    </row>
    <row r="354" spans="1:10" s="16" customFormat="1">
      <c r="A354" s="76" t="s">
        <v>28</v>
      </c>
      <c r="B354" s="188" t="s">
        <v>292</v>
      </c>
      <c r="C354" s="123" t="s">
        <v>288</v>
      </c>
      <c r="D354" s="70">
        <v>174.12</v>
      </c>
      <c r="E354" s="138">
        <v>36.180414464127999</v>
      </c>
      <c r="F354" s="137">
        <v>6299.7337664939678</v>
      </c>
      <c r="G354" s="217">
        <v>0</v>
      </c>
      <c r="H354" s="217">
        <f t="shared" si="5"/>
        <v>0</v>
      </c>
      <c r="I354" s="30" t="s">
        <v>16</v>
      </c>
      <c r="J354" s="19"/>
    </row>
    <row r="355" spans="1:10" s="16" customFormat="1">
      <c r="A355" s="76"/>
      <c r="B355" s="188" t="s">
        <v>293</v>
      </c>
      <c r="C355" s="123" t="s">
        <v>288</v>
      </c>
      <c r="D355" s="82">
        <v>174.12</v>
      </c>
      <c r="E355" s="138">
        <v>0.4674456864</v>
      </c>
      <c r="F355" s="137">
        <v>81.391642915968006</v>
      </c>
      <c r="G355" s="217">
        <v>0</v>
      </c>
      <c r="H355" s="217">
        <f t="shared" si="5"/>
        <v>0</v>
      </c>
      <c r="I355" s="30" t="s">
        <v>16</v>
      </c>
      <c r="J355" s="19"/>
    </row>
    <row r="356" spans="1:10" s="16" customFormat="1">
      <c r="A356" s="76"/>
      <c r="B356" s="188" t="s">
        <v>294</v>
      </c>
      <c r="C356" s="123" t="s">
        <v>288</v>
      </c>
      <c r="D356" s="82">
        <v>25</v>
      </c>
      <c r="E356" s="138">
        <v>0.46744568640000006</v>
      </c>
      <c r="F356" s="137">
        <v>11.686142160000001</v>
      </c>
      <c r="G356" s="217">
        <v>0</v>
      </c>
      <c r="H356" s="217">
        <f t="shared" si="5"/>
        <v>0</v>
      </c>
      <c r="I356" s="30" t="s">
        <v>16</v>
      </c>
      <c r="J356" s="19"/>
    </row>
    <row r="357" spans="1:10" s="16" customFormat="1">
      <c r="A357" s="193">
        <v>9</v>
      </c>
      <c r="B357" s="194" t="s">
        <v>295</v>
      </c>
      <c r="C357" s="143" t="s">
        <v>6</v>
      </c>
      <c r="D357" s="70">
        <v>1</v>
      </c>
      <c r="E357" s="138">
        <v>304.56183619231746</v>
      </c>
      <c r="F357" s="137">
        <v>304.56183619231746</v>
      </c>
      <c r="G357" s="217">
        <v>0</v>
      </c>
      <c r="H357" s="217">
        <f t="shared" si="5"/>
        <v>0</v>
      </c>
      <c r="I357" s="30" t="s">
        <v>16</v>
      </c>
      <c r="J357" s="19"/>
    </row>
    <row r="358" spans="1:10" s="16" customFormat="1">
      <c r="A358" s="193"/>
      <c r="B358" s="195" t="s">
        <v>296</v>
      </c>
      <c r="C358" s="65" t="s">
        <v>5</v>
      </c>
      <c r="D358" s="82">
        <v>5</v>
      </c>
      <c r="E358" s="138">
        <v>30.826147967999997</v>
      </c>
      <c r="F358" s="137">
        <v>154.13073983999999</v>
      </c>
      <c r="G358" s="217">
        <v>0</v>
      </c>
      <c r="H358" s="217">
        <f t="shared" si="5"/>
        <v>0</v>
      </c>
      <c r="I358" s="30" t="s">
        <v>16</v>
      </c>
      <c r="J358" s="19"/>
    </row>
    <row r="359" spans="1:10" s="16" customFormat="1">
      <c r="A359" s="193"/>
      <c r="B359" s="188" t="s">
        <v>297</v>
      </c>
      <c r="C359" s="65" t="s">
        <v>54</v>
      </c>
      <c r="D359" s="82">
        <v>7.4</v>
      </c>
      <c r="E359" s="138">
        <v>18.192480767999999</v>
      </c>
      <c r="F359" s="137">
        <v>134.6243576832</v>
      </c>
      <c r="G359" s="217">
        <v>0</v>
      </c>
      <c r="H359" s="217">
        <f t="shared" si="5"/>
        <v>0</v>
      </c>
      <c r="I359" s="30" t="s">
        <v>16</v>
      </c>
      <c r="J359" s="19"/>
    </row>
    <row r="360" spans="1:10" s="16" customFormat="1">
      <c r="A360" s="193"/>
      <c r="B360" s="195" t="s">
        <v>298</v>
      </c>
      <c r="C360" s="65" t="s">
        <v>5</v>
      </c>
      <c r="D360" s="82">
        <v>16</v>
      </c>
      <c r="E360" s="138">
        <v>9.4752504000000002</v>
      </c>
      <c r="F360" s="137">
        <v>151.6040064</v>
      </c>
      <c r="G360" s="217">
        <v>0</v>
      </c>
      <c r="H360" s="217">
        <f t="shared" si="5"/>
        <v>0</v>
      </c>
      <c r="I360" s="30" t="s">
        <v>16</v>
      </c>
      <c r="J360" s="19"/>
    </row>
    <row r="361" spans="1:10" s="16" customFormat="1">
      <c r="A361" s="193"/>
      <c r="B361" s="195" t="s">
        <v>299</v>
      </c>
      <c r="C361" s="65" t="s">
        <v>5</v>
      </c>
      <c r="D361" s="82">
        <v>2</v>
      </c>
      <c r="E361" s="138">
        <v>4.0175061696000007</v>
      </c>
      <c r="F361" s="137">
        <v>8.0350123392000015</v>
      </c>
      <c r="G361" s="217">
        <v>0</v>
      </c>
      <c r="H361" s="217">
        <f t="shared" si="5"/>
        <v>0</v>
      </c>
      <c r="I361" s="30" t="s">
        <v>16</v>
      </c>
      <c r="J361" s="19"/>
    </row>
    <row r="362" spans="1:10" s="16" customFormat="1">
      <c r="A362" s="193"/>
      <c r="B362" s="195" t="s">
        <v>300</v>
      </c>
      <c r="C362" s="65" t="s">
        <v>6</v>
      </c>
      <c r="D362" s="82">
        <v>4</v>
      </c>
      <c r="E362" s="138">
        <v>8.8435670399999999</v>
      </c>
      <c r="F362" s="137">
        <v>35.37426816</v>
      </c>
      <c r="G362" s="217">
        <v>0</v>
      </c>
      <c r="H362" s="217">
        <f t="shared" si="5"/>
        <v>0</v>
      </c>
      <c r="I362" s="30" t="s">
        <v>16</v>
      </c>
      <c r="J362" s="19"/>
    </row>
    <row r="363" spans="1:10" s="16" customFormat="1">
      <c r="A363" s="193"/>
      <c r="B363" s="188" t="s">
        <v>290</v>
      </c>
      <c r="C363" s="123" t="s">
        <v>6</v>
      </c>
      <c r="D363" s="82">
        <v>4</v>
      </c>
      <c r="E363" s="138">
        <v>0.63168336000000003</v>
      </c>
      <c r="F363" s="137">
        <v>2.5267334400000001</v>
      </c>
      <c r="G363" s="217">
        <v>0</v>
      </c>
      <c r="H363" s="217">
        <f t="shared" si="5"/>
        <v>0</v>
      </c>
      <c r="I363" s="30" t="s">
        <v>16</v>
      </c>
      <c r="J363" s="19"/>
    </row>
    <row r="364" spans="1:10" s="16" customFormat="1">
      <c r="A364" s="193"/>
      <c r="B364" s="188" t="s">
        <v>301</v>
      </c>
      <c r="C364" s="65" t="s">
        <v>54</v>
      </c>
      <c r="D364" s="82">
        <v>1.2999999999999999E-2</v>
      </c>
      <c r="E364" s="138">
        <v>95.257850688000019</v>
      </c>
      <c r="F364" s="137">
        <v>1.2383520589440002</v>
      </c>
      <c r="G364" s="217">
        <v>0</v>
      </c>
      <c r="H364" s="217">
        <f t="shared" si="5"/>
        <v>0</v>
      </c>
      <c r="I364" s="30" t="s">
        <v>16</v>
      </c>
      <c r="J364" s="19"/>
    </row>
    <row r="365" spans="1:10" s="16" customFormat="1">
      <c r="A365" s="76" t="s">
        <v>157</v>
      </c>
      <c r="B365" s="194" t="s">
        <v>302</v>
      </c>
      <c r="C365" s="143" t="s">
        <v>54</v>
      </c>
      <c r="D365" s="70">
        <v>4.04</v>
      </c>
      <c r="E365" s="138">
        <v>16.315604525809427</v>
      </c>
      <c r="F365" s="137">
        <v>65.915042284270086</v>
      </c>
      <c r="G365" s="217">
        <v>0</v>
      </c>
      <c r="H365" s="217">
        <f t="shared" si="5"/>
        <v>0</v>
      </c>
      <c r="I365" s="30" t="s">
        <v>16</v>
      </c>
      <c r="J365" s="19"/>
    </row>
    <row r="366" spans="1:10" s="16" customFormat="1">
      <c r="A366" s="193">
        <v>11</v>
      </c>
      <c r="B366" s="194" t="s">
        <v>303</v>
      </c>
      <c r="C366" s="143" t="s">
        <v>6</v>
      </c>
      <c r="D366" s="70">
        <v>1</v>
      </c>
      <c r="E366" s="138">
        <v>304.56183619231746</v>
      </c>
      <c r="F366" s="137">
        <v>304.56183619231746</v>
      </c>
      <c r="G366" s="217">
        <v>0</v>
      </c>
      <c r="H366" s="217">
        <f t="shared" si="5"/>
        <v>0</v>
      </c>
      <c r="I366" s="30" t="s">
        <v>16</v>
      </c>
      <c r="J366" s="19"/>
    </row>
    <row r="367" spans="1:10" s="16" customFormat="1">
      <c r="A367" s="193"/>
      <c r="B367" s="195" t="s">
        <v>304</v>
      </c>
      <c r="C367" s="65" t="s">
        <v>5</v>
      </c>
      <c r="D367" s="82">
        <v>4.8</v>
      </c>
      <c r="E367" s="138">
        <v>30.826147967999997</v>
      </c>
      <c r="F367" s="137">
        <v>147.96551024639999</v>
      </c>
      <c r="G367" s="217">
        <v>0</v>
      </c>
      <c r="H367" s="217">
        <f t="shared" si="5"/>
        <v>0</v>
      </c>
      <c r="I367" s="30" t="s">
        <v>16</v>
      </c>
      <c r="J367" s="19"/>
    </row>
    <row r="368" spans="1:10" s="16" customFormat="1">
      <c r="A368" s="193"/>
      <c r="B368" s="188" t="s">
        <v>305</v>
      </c>
      <c r="C368" s="65" t="s">
        <v>54</v>
      </c>
      <c r="D368" s="82">
        <v>1.44</v>
      </c>
      <c r="E368" s="138">
        <v>17.687134080000003</v>
      </c>
      <c r="F368" s="137">
        <v>25.469473075200003</v>
      </c>
      <c r="G368" s="217">
        <v>0</v>
      </c>
      <c r="H368" s="217">
        <f t="shared" si="5"/>
        <v>0</v>
      </c>
      <c r="I368" s="30" t="s">
        <v>16</v>
      </c>
      <c r="J368" s="19"/>
    </row>
    <row r="369" spans="1:10" s="16" customFormat="1">
      <c r="A369" s="193"/>
      <c r="B369" s="195" t="s">
        <v>298</v>
      </c>
      <c r="C369" s="65" t="s">
        <v>5</v>
      </c>
      <c r="D369" s="82">
        <v>5.4</v>
      </c>
      <c r="E369" s="138">
        <v>9.4752503999999984</v>
      </c>
      <c r="F369" s="137">
        <v>51.166352159999995</v>
      </c>
      <c r="G369" s="217">
        <v>0</v>
      </c>
      <c r="H369" s="217">
        <f t="shared" si="5"/>
        <v>0</v>
      </c>
      <c r="I369" s="30" t="s">
        <v>16</v>
      </c>
      <c r="J369" s="19"/>
    </row>
    <row r="370" spans="1:10" s="16" customFormat="1">
      <c r="A370" s="193"/>
      <c r="B370" s="195" t="s">
        <v>299</v>
      </c>
      <c r="C370" s="65" t="s">
        <v>5</v>
      </c>
      <c r="D370" s="82">
        <v>2</v>
      </c>
      <c r="E370" s="138">
        <v>4.0175061696000007</v>
      </c>
      <c r="F370" s="137">
        <v>8.0350123392000015</v>
      </c>
      <c r="G370" s="217">
        <v>0</v>
      </c>
      <c r="H370" s="217">
        <f t="shared" si="5"/>
        <v>0</v>
      </c>
      <c r="I370" s="30" t="s">
        <v>16</v>
      </c>
      <c r="J370" s="19"/>
    </row>
    <row r="371" spans="1:10" s="16" customFormat="1">
      <c r="A371" s="193"/>
      <c r="B371" s="195" t="s">
        <v>300</v>
      </c>
      <c r="C371" s="65" t="s">
        <v>6</v>
      </c>
      <c r="D371" s="82">
        <v>2</v>
      </c>
      <c r="E371" s="138">
        <v>8.8435670399999999</v>
      </c>
      <c r="F371" s="137">
        <v>17.68713408</v>
      </c>
      <c r="G371" s="217">
        <v>0</v>
      </c>
      <c r="H371" s="217">
        <f t="shared" si="5"/>
        <v>0</v>
      </c>
      <c r="I371" s="30" t="s">
        <v>16</v>
      </c>
      <c r="J371" s="19"/>
    </row>
    <row r="372" spans="1:10" s="16" customFormat="1">
      <c r="A372" s="193"/>
      <c r="B372" s="188" t="s">
        <v>290</v>
      </c>
      <c r="C372" s="123" t="s">
        <v>6</v>
      </c>
      <c r="D372" s="82">
        <v>2</v>
      </c>
      <c r="E372" s="138">
        <v>0.63168336000000003</v>
      </c>
      <c r="F372" s="137">
        <v>1.2633667200000001</v>
      </c>
      <c r="G372" s="217">
        <v>0</v>
      </c>
      <c r="H372" s="217">
        <f t="shared" si="5"/>
        <v>0</v>
      </c>
      <c r="I372" s="30" t="s">
        <v>16</v>
      </c>
      <c r="J372" s="19"/>
    </row>
    <row r="373" spans="1:10" s="16" customFormat="1">
      <c r="A373" s="144" t="s">
        <v>162</v>
      </c>
      <c r="B373" s="196" t="s">
        <v>306</v>
      </c>
      <c r="C373" s="145" t="s">
        <v>54</v>
      </c>
      <c r="D373" s="146">
        <v>2.4</v>
      </c>
      <c r="E373" s="147">
        <v>23.262</v>
      </c>
      <c r="F373" s="148">
        <v>55.828800000000001</v>
      </c>
      <c r="G373" s="217">
        <v>0</v>
      </c>
      <c r="H373" s="217">
        <f t="shared" si="5"/>
        <v>0</v>
      </c>
      <c r="I373" s="30" t="s">
        <v>16</v>
      </c>
      <c r="J373" s="19"/>
    </row>
    <row r="374" spans="1:10" s="16" customFormat="1">
      <c r="A374" s="149"/>
      <c r="B374" s="156" t="s">
        <v>307</v>
      </c>
      <c r="C374" s="62"/>
      <c r="D374" s="62"/>
      <c r="E374" s="62"/>
      <c r="F374" s="118"/>
      <c r="G374" s="217">
        <v>0</v>
      </c>
      <c r="H374" s="217">
        <f t="shared" si="5"/>
        <v>0</v>
      </c>
      <c r="I374" s="30" t="s">
        <v>16</v>
      </c>
      <c r="J374" s="19"/>
    </row>
    <row r="375" spans="1:10" s="16" customFormat="1" ht="15.6">
      <c r="A375" s="69">
        <v>1</v>
      </c>
      <c r="B375" s="157" t="s">
        <v>452</v>
      </c>
      <c r="C375" s="60" t="s">
        <v>449</v>
      </c>
      <c r="D375" s="70">
        <v>3.5</v>
      </c>
      <c r="E375" s="54">
        <v>3.8091368430128649</v>
      </c>
      <c r="F375" s="54">
        <v>13.331978950545027</v>
      </c>
      <c r="G375" s="217">
        <v>0</v>
      </c>
      <c r="H375" s="217">
        <f t="shared" si="5"/>
        <v>0</v>
      </c>
      <c r="I375" s="30" t="s">
        <v>16</v>
      </c>
      <c r="J375" s="19"/>
    </row>
    <row r="376" spans="1:10" s="16" customFormat="1" ht="15.6">
      <c r="A376" s="69">
        <v>2</v>
      </c>
      <c r="B376" s="157" t="s">
        <v>591</v>
      </c>
      <c r="C376" s="60" t="s">
        <v>449</v>
      </c>
      <c r="D376" s="70">
        <v>44.5</v>
      </c>
      <c r="E376" s="54">
        <v>6.6315132979603204</v>
      </c>
      <c r="F376" s="54">
        <v>295.10234175923426</v>
      </c>
      <c r="G376" s="217">
        <v>0</v>
      </c>
      <c r="H376" s="217">
        <f t="shared" si="5"/>
        <v>0</v>
      </c>
      <c r="I376" s="30" t="s">
        <v>16</v>
      </c>
      <c r="J376" s="19"/>
    </row>
    <row r="377" spans="1:10" s="16" customFormat="1" ht="15.6">
      <c r="A377" s="71">
        <v>3</v>
      </c>
      <c r="B377" s="157" t="s">
        <v>19</v>
      </c>
      <c r="C377" s="60" t="s">
        <v>449</v>
      </c>
      <c r="D377" s="70">
        <v>11.5</v>
      </c>
      <c r="E377" s="54">
        <v>60.895862776320016</v>
      </c>
      <c r="F377" s="54">
        <v>700.30242192768014</v>
      </c>
      <c r="G377" s="217">
        <v>0</v>
      </c>
      <c r="H377" s="217">
        <f t="shared" si="5"/>
        <v>0</v>
      </c>
      <c r="I377" s="30" t="s">
        <v>16</v>
      </c>
      <c r="J377" s="19"/>
    </row>
    <row r="378" spans="1:10" s="16" customFormat="1" ht="15.6">
      <c r="A378" s="71">
        <v>4</v>
      </c>
      <c r="B378" s="163" t="s">
        <v>592</v>
      </c>
      <c r="C378" s="121" t="s">
        <v>449</v>
      </c>
      <c r="D378" s="54">
        <v>10.35</v>
      </c>
      <c r="E378" s="54">
        <v>4.0951003495388809</v>
      </c>
      <c r="F378" s="54">
        <v>42.384288617727414</v>
      </c>
      <c r="G378" s="217">
        <v>0</v>
      </c>
      <c r="H378" s="217">
        <f t="shared" si="5"/>
        <v>0</v>
      </c>
      <c r="I378" s="30" t="s">
        <v>16</v>
      </c>
      <c r="J378" s="19"/>
    </row>
    <row r="379" spans="1:10" s="16" customFormat="1" ht="15.6">
      <c r="A379" s="72">
        <v>5</v>
      </c>
      <c r="B379" s="157" t="s">
        <v>20</v>
      </c>
      <c r="C379" s="60" t="s">
        <v>449</v>
      </c>
      <c r="D379" s="54">
        <v>1.1500000000000001</v>
      </c>
      <c r="E379" s="54">
        <v>31.598357007360004</v>
      </c>
      <c r="F379" s="54">
        <v>36.33811055846401</v>
      </c>
      <c r="G379" s="217">
        <v>0</v>
      </c>
      <c r="H379" s="217">
        <f t="shared" si="5"/>
        <v>0</v>
      </c>
      <c r="I379" s="30" t="s">
        <v>16</v>
      </c>
      <c r="J379" s="19"/>
    </row>
    <row r="380" spans="1:10" s="16" customFormat="1">
      <c r="A380" s="72">
        <v>6</v>
      </c>
      <c r="B380" s="158" t="s">
        <v>308</v>
      </c>
      <c r="C380" s="60" t="s">
        <v>4</v>
      </c>
      <c r="D380" s="54">
        <v>115.49999999999999</v>
      </c>
      <c r="E380" s="54">
        <v>9.1588071168000003</v>
      </c>
      <c r="F380" s="54">
        <v>1057.8422219903998</v>
      </c>
      <c r="G380" s="217">
        <v>0</v>
      </c>
      <c r="H380" s="217">
        <f t="shared" si="5"/>
        <v>0</v>
      </c>
      <c r="I380" s="30" t="s">
        <v>16</v>
      </c>
      <c r="J380" s="19"/>
    </row>
    <row r="381" spans="1:10" s="16" customFormat="1" ht="15.6">
      <c r="A381" s="119">
        <v>7</v>
      </c>
      <c r="B381" s="163" t="s">
        <v>593</v>
      </c>
      <c r="C381" s="61" t="s">
        <v>449</v>
      </c>
      <c r="D381" s="70">
        <v>9</v>
      </c>
      <c r="E381" s="54">
        <v>62.589148065530239</v>
      </c>
      <c r="F381" s="54">
        <v>563.30233258977216</v>
      </c>
      <c r="G381" s="217">
        <v>0</v>
      </c>
      <c r="H381" s="217">
        <f t="shared" si="5"/>
        <v>0</v>
      </c>
      <c r="I381" s="30" t="s">
        <v>16</v>
      </c>
      <c r="J381" s="19"/>
    </row>
    <row r="382" spans="1:10" s="16" customFormat="1" ht="15.6">
      <c r="A382" s="73" t="s">
        <v>28</v>
      </c>
      <c r="B382" s="159" t="s">
        <v>594</v>
      </c>
      <c r="C382" s="60" t="s">
        <v>449</v>
      </c>
      <c r="D382" s="160">
        <v>45.5</v>
      </c>
      <c r="E382" s="54">
        <v>42.849946601180228</v>
      </c>
      <c r="F382" s="54">
        <v>1949.6725703537004</v>
      </c>
      <c r="G382" s="217">
        <v>0</v>
      </c>
      <c r="H382" s="217">
        <f t="shared" si="5"/>
        <v>0</v>
      </c>
      <c r="I382" s="30" t="s">
        <v>16</v>
      </c>
      <c r="J382" s="19"/>
    </row>
    <row r="383" spans="1:10" s="16" customFormat="1" ht="15.6">
      <c r="A383" s="73" t="s">
        <v>156</v>
      </c>
      <c r="B383" s="163" t="s">
        <v>595</v>
      </c>
      <c r="C383" s="197" t="s">
        <v>450</v>
      </c>
      <c r="D383" s="54">
        <v>1</v>
      </c>
      <c r="E383" s="54">
        <v>66.184178896000006</v>
      </c>
      <c r="F383" s="54">
        <v>66.184178896000006</v>
      </c>
      <c r="G383" s="217">
        <v>0</v>
      </c>
      <c r="H383" s="217">
        <f t="shared" si="5"/>
        <v>0</v>
      </c>
      <c r="I383" s="30" t="s">
        <v>16</v>
      </c>
      <c r="J383" s="19"/>
    </row>
    <row r="384" spans="1:10" s="16" customFormat="1">
      <c r="A384" s="73" t="s">
        <v>157</v>
      </c>
      <c r="B384" s="162" t="s">
        <v>309</v>
      </c>
      <c r="C384" s="55" t="s">
        <v>54</v>
      </c>
      <c r="D384" s="54">
        <v>56</v>
      </c>
      <c r="E384" s="54">
        <v>15.505013498656</v>
      </c>
      <c r="F384" s="54">
        <v>868.28075592473601</v>
      </c>
      <c r="G384" s="217">
        <v>0</v>
      </c>
      <c r="H384" s="217">
        <f t="shared" si="5"/>
        <v>0</v>
      </c>
      <c r="I384" s="30" t="s">
        <v>16</v>
      </c>
      <c r="J384" s="19"/>
    </row>
    <row r="385" spans="1:10" s="16" customFormat="1">
      <c r="A385" s="73"/>
      <c r="B385" s="178" t="s">
        <v>310</v>
      </c>
      <c r="C385" s="55"/>
      <c r="D385" s="54"/>
      <c r="E385" s="54"/>
      <c r="F385" s="54"/>
      <c r="G385" s="217">
        <v>0</v>
      </c>
      <c r="H385" s="217">
        <f t="shared" si="5"/>
        <v>0</v>
      </c>
      <c r="I385" s="30" t="s">
        <v>16</v>
      </c>
      <c r="J385" s="19"/>
    </row>
    <row r="386" spans="1:10" s="16" customFormat="1">
      <c r="A386" s="110" t="s">
        <v>160</v>
      </c>
      <c r="B386" s="162" t="s">
        <v>596</v>
      </c>
      <c r="C386" s="55" t="s">
        <v>4</v>
      </c>
      <c r="D386" s="75">
        <v>2.2100000000000002E-2</v>
      </c>
      <c r="E386" s="54">
        <v>5620.5193116160008</v>
      </c>
      <c r="F386" s="54">
        <v>124.21347678671363</v>
      </c>
      <c r="G386" s="217">
        <v>0</v>
      </c>
      <c r="H386" s="217">
        <f t="shared" si="5"/>
        <v>0</v>
      </c>
      <c r="I386" s="30" t="s">
        <v>16</v>
      </c>
      <c r="J386" s="19"/>
    </row>
    <row r="387" spans="1:10" s="16" customFormat="1">
      <c r="A387" s="110" t="s">
        <v>311</v>
      </c>
      <c r="B387" s="162" t="s">
        <v>597</v>
      </c>
      <c r="C387" s="55" t="s">
        <v>6</v>
      </c>
      <c r="D387" s="54">
        <v>1</v>
      </c>
      <c r="E387" s="54"/>
      <c r="F387" s="54"/>
      <c r="G387" s="217">
        <v>0</v>
      </c>
      <c r="H387" s="217">
        <f t="shared" si="5"/>
        <v>0</v>
      </c>
      <c r="I387" s="30" t="s">
        <v>18</v>
      </c>
      <c r="J387" s="19"/>
    </row>
    <row r="388" spans="1:10" s="16" customFormat="1">
      <c r="A388" s="73" t="s">
        <v>162</v>
      </c>
      <c r="B388" s="158" t="s">
        <v>598</v>
      </c>
      <c r="C388" s="60" t="s">
        <v>101</v>
      </c>
      <c r="D388" s="84">
        <v>2.196E-2</v>
      </c>
      <c r="E388" s="54">
        <v>5620.5193116159999</v>
      </c>
      <c r="F388" s="54">
        <v>123.42660408308735</v>
      </c>
      <c r="G388" s="217">
        <v>0</v>
      </c>
      <c r="H388" s="217">
        <f t="shared" si="5"/>
        <v>0</v>
      </c>
      <c r="I388" s="30" t="s">
        <v>16</v>
      </c>
      <c r="J388" s="19"/>
    </row>
    <row r="389" spans="1:10" s="16" customFormat="1">
      <c r="A389" s="73" t="s">
        <v>312</v>
      </c>
      <c r="B389" s="158" t="s">
        <v>599</v>
      </c>
      <c r="C389" s="60" t="s">
        <v>6</v>
      </c>
      <c r="D389" s="97">
        <v>1</v>
      </c>
      <c r="E389" s="54">
        <v>74.945483389830514</v>
      </c>
      <c r="F389" s="54">
        <v>74.945483389830514</v>
      </c>
      <c r="G389" s="217">
        <v>0</v>
      </c>
      <c r="H389" s="217">
        <f t="shared" si="5"/>
        <v>0</v>
      </c>
      <c r="I389" s="30" t="s">
        <v>15</v>
      </c>
      <c r="J389" s="19"/>
    </row>
    <row r="390" spans="1:10" s="16" customFormat="1">
      <c r="A390" s="73" t="s">
        <v>163</v>
      </c>
      <c r="B390" s="162" t="s">
        <v>313</v>
      </c>
      <c r="C390" s="55" t="s">
        <v>154</v>
      </c>
      <c r="D390" s="54">
        <v>15</v>
      </c>
      <c r="E390" s="54">
        <v>4.8707784576000002</v>
      </c>
      <c r="F390" s="54">
        <v>73.061676864000006</v>
      </c>
      <c r="G390" s="217">
        <v>0</v>
      </c>
      <c r="H390" s="217">
        <f t="shared" si="5"/>
        <v>0</v>
      </c>
      <c r="I390" s="30" t="s">
        <v>16</v>
      </c>
      <c r="J390" s="19"/>
    </row>
    <row r="391" spans="1:10" s="16" customFormat="1">
      <c r="A391" s="73" t="s">
        <v>314</v>
      </c>
      <c r="B391" s="176" t="s">
        <v>600</v>
      </c>
      <c r="C391" s="55" t="s">
        <v>154</v>
      </c>
      <c r="D391" s="54">
        <v>14.984999999999999</v>
      </c>
      <c r="E391" s="54"/>
      <c r="F391" s="54"/>
      <c r="G391" s="217">
        <v>0</v>
      </c>
      <c r="H391" s="217">
        <f t="shared" si="5"/>
        <v>0</v>
      </c>
      <c r="I391" s="30" t="s">
        <v>18</v>
      </c>
      <c r="J391" s="19"/>
    </row>
    <row r="392" spans="1:10" s="16" customFormat="1">
      <c r="A392" s="73" t="s">
        <v>165</v>
      </c>
      <c r="B392" s="162" t="s">
        <v>507</v>
      </c>
      <c r="C392" s="55" t="s">
        <v>5</v>
      </c>
      <c r="D392" s="79">
        <v>15</v>
      </c>
      <c r="E392" s="54">
        <v>1.2935960304960001</v>
      </c>
      <c r="F392" s="54">
        <v>19.403940457440001</v>
      </c>
      <c r="G392" s="217">
        <v>0</v>
      </c>
      <c r="H392" s="217">
        <f t="shared" si="5"/>
        <v>0</v>
      </c>
      <c r="I392" s="30" t="s">
        <v>16</v>
      </c>
      <c r="J392" s="19"/>
    </row>
    <row r="393" spans="1:10" s="16" customFormat="1">
      <c r="A393" s="73" t="s">
        <v>166</v>
      </c>
      <c r="B393" s="162" t="s">
        <v>508</v>
      </c>
      <c r="C393" s="55" t="s">
        <v>154</v>
      </c>
      <c r="D393" s="54">
        <v>15</v>
      </c>
      <c r="E393" s="54">
        <v>2.6672127660639999</v>
      </c>
      <c r="F393" s="54">
        <v>40.008191490960002</v>
      </c>
      <c r="G393" s="217">
        <v>0</v>
      </c>
      <c r="H393" s="217">
        <f t="shared" si="5"/>
        <v>0</v>
      </c>
      <c r="I393" s="30" t="s">
        <v>16</v>
      </c>
      <c r="J393" s="19"/>
    </row>
    <row r="394" spans="1:10" s="16" customFormat="1">
      <c r="A394" s="73" t="s">
        <v>169</v>
      </c>
      <c r="B394" s="158" t="s">
        <v>315</v>
      </c>
      <c r="C394" s="60" t="s">
        <v>54</v>
      </c>
      <c r="D394" s="83">
        <v>1</v>
      </c>
      <c r="E394" s="54">
        <v>5.8053481150719994</v>
      </c>
      <c r="F394" s="54">
        <v>5.8053481150719994</v>
      </c>
      <c r="G394" s="217">
        <v>0</v>
      </c>
      <c r="H394" s="217">
        <f t="shared" ref="H394:H457" si="6">G394*D394</f>
        <v>0</v>
      </c>
      <c r="I394" s="30" t="s">
        <v>16</v>
      </c>
      <c r="J394" s="19"/>
    </row>
    <row r="395" spans="1:10" s="16" customFormat="1">
      <c r="A395" s="110" t="s">
        <v>170</v>
      </c>
      <c r="B395" s="162" t="s">
        <v>316</v>
      </c>
      <c r="C395" s="55" t="s">
        <v>9</v>
      </c>
      <c r="D395" s="150">
        <v>7</v>
      </c>
      <c r="E395" s="54">
        <v>41.876298956799992</v>
      </c>
      <c r="F395" s="54">
        <v>293.13409269759995</v>
      </c>
      <c r="G395" s="217">
        <v>0</v>
      </c>
      <c r="H395" s="217">
        <f t="shared" si="6"/>
        <v>0</v>
      </c>
      <c r="I395" s="30" t="s">
        <v>16</v>
      </c>
      <c r="J395" s="19"/>
    </row>
    <row r="396" spans="1:10" s="16" customFormat="1">
      <c r="A396" s="110" t="s">
        <v>172</v>
      </c>
      <c r="B396" s="158" t="s">
        <v>601</v>
      </c>
      <c r="C396" s="60" t="s">
        <v>5</v>
      </c>
      <c r="D396" s="54">
        <v>16</v>
      </c>
      <c r="E396" s="54">
        <v>1.6872077376000003</v>
      </c>
      <c r="F396" s="54">
        <v>26.995323801600005</v>
      </c>
      <c r="G396" s="217">
        <v>0</v>
      </c>
      <c r="H396" s="217">
        <f t="shared" si="6"/>
        <v>0</v>
      </c>
      <c r="I396" s="30" t="s">
        <v>16</v>
      </c>
      <c r="J396" s="19"/>
    </row>
    <row r="397" spans="1:10" s="16" customFormat="1">
      <c r="A397" s="73"/>
      <c r="B397" s="178" t="s">
        <v>317</v>
      </c>
      <c r="C397" s="55"/>
      <c r="D397" s="54"/>
      <c r="E397" s="54"/>
      <c r="F397" s="54"/>
      <c r="G397" s="217">
        <v>0</v>
      </c>
      <c r="H397" s="217">
        <f t="shared" si="6"/>
        <v>0</v>
      </c>
      <c r="I397" s="30" t="s">
        <v>16</v>
      </c>
      <c r="J397" s="19"/>
    </row>
    <row r="398" spans="1:10" s="16" customFormat="1" ht="15.6">
      <c r="A398" s="73" t="s">
        <v>173</v>
      </c>
      <c r="B398" s="162" t="s">
        <v>602</v>
      </c>
      <c r="C398" s="121" t="s">
        <v>449</v>
      </c>
      <c r="D398" s="151">
        <v>3.46</v>
      </c>
      <c r="E398" s="54">
        <v>244.50798836288004</v>
      </c>
      <c r="F398" s="54">
        <v>845.99763973556492</v>
      </c>
      <c r="G398" s="217">
        <v>0</v>
      </c>
      <c r="H398" s="217">
        <f t="shared" si="6"/>
        <v>0</v>
      </c>
      <c r="I398" s="30" t="s">
        <v>16</v>
      </c>
      <c r="J398" s="19"/>
    </row>
    <row r="399" spans="1:10" s="16" customFormat="1">
      <c r="A399" s="73" t="s">
        <v>174</v>
      </c>
      <c r="B399" s="198" t="s">
        <v>603</v>
      </c>
      <c r="C399" s="121" t="s">
        <v>6</v>
      </c>
      <c r="D399" s="79">
        <v>4</v>
      </c>
      <c r="E399" s="54">
        <v>413.94210580799995</v>
      </c>
      <c r="F399" s="54">
        <v>1655.7684232319998</v>
      </c>
      <c r="G399" s="217">
        <v>0</v>
      </c>
      <c r="H399" s="217">
        <f t="shared" si="6"/>
        <v>0</v>
      </c>
      <c r="I399" s="30" t="s">
        <v>15</v>
      </c>
      <c r="J399" s="19"/>
    </row>
    <row r="400" spans="1:10" s="16" customFormat="1">
      <c r="A400" s="73" t="s">
        <v>318</v>
      </c>
      <c r="B400" s="198" t="s">
        <v>604</v>
      </c>
      <c r="C400" s="121" t="s">
        <v>6</v>
      </c>
      <c r="D400" s="79">
        <v>1</v>
      </c>
      <c r="E400" s="54">
        <v>240.14074613760005</v>
      </c>
      <c r="F400" s="54">
        <v>240.14074613760005</v>
      </c>
      <c r="G400" s="217">
        <v>0</v>
      </c>
      <c r="H400" s="217">
        <f t="shared" si="6"/>
        <v>0</v>
      </c>
      <c r="I400" s="30" t="s">
        <v>15</v>
      </c>
      <c r="J400" s="19"/>
    </row>
    <row r="401" spans="1:10" s="16" customFormat="1">
      <c r="A401" s="73" t="s">
        <v>319</v>
      </c>
      <c r="B401" s="198" t="s">
        <v>605</v>
      </c>
      <c r="C401" s="121" t="s">
        <v>6</v>
      </c>
      <c r="D401" s="79">
        <v>1</v>
      </c>
      <c r="E401" s="54">
        <v>222.85788940800003</v>
      </c>
      <c r="F401" s="54">
        <v>222.85788940800003</v>
      </c>
      <c r="G401" s="217">
        <v>0</v>
      </c>
      <c r="H401" s="217">
        <f t="shared" si="6"/>
        <v>0</v>
      </c>
      <c r="I401" s="30" t="s">
        <v>15</v>
      </c>
      <c r="J401" s="19"/>
    </row>
    <row r="402" spans="1:10" s="16" customFormat="1">
      <c r="A402" s="73" t="s">
        <v>320</v>
      </c>
      <c r="B402" s="198" t="s">
        <v>606</v>
      </c>
      <c r="C402" s="121" t="s">
        <v>6</v>
      </c>
      <c r="D402" s="79">
        <v>1</v>
      </c>
      <c r="E402" s="54">
        <v>296.68904052480002</v>
      </c>
      <c r="F402" s="54">
        <v>296.68904052480002</v>
      </c>
      <c r="G402" s="217">
        <v>0</v>
      </c>
      <c r="H402" s="217">
        <f t="shared" si="6"/>
        <v>0</v>
      </c>
      <c r="I402" s="30" t="s">
        <v>15</v>
      </c>
      <c r="J402" s="19"/>
    </row>
    <row r="403" spans="1:10" s="16" customFormat="1">
      <c r="A403" s="73" t="s">
        <v>321</v>
      </c>
      <c r="B403" s="162" t="s">
        <v>607</v>
      </c>
      <c r="C403" s="55" t="s">
        <v>6</v>
      </c>
      <c r="D403" s="79">
        <v>1</v>
      </c>
      <c r="E403" s="54"/>
      <c r="F403" s="54"/>
      <c r="G403" s="217">
        <v>0</v>
      </c>
      <c r="H403" s="217">
        <f t="shared" si="6"/>
        <v>0</v>
      </c>
      <c r="I403" s="30" t="s">
        <v>18</v>
      </c>
      <c r="J403" s="19"/>
    </row>
    <row r="404" spans="1:10" s="16" customFormat="1">
      <c r="A404" s="73" t="s">
        <v>175</v>
      </c>
      <c r="B404" s="162" t="s">
        <v>322</v>
      </c>
      <c r="C404" s="55" t="s">
        <v>5</v>
      </c>
      <c r="D404" s="152">
        <v>18.8</v>
      </c>
      <c r="E404" s="54">
        <v>25.053204447457631</v>
      </c>
      <c r="F404" s="54">
        <v>471.00024361220346</v>
      </c>
      <c r="G404" s="217">
        <v>0</v>
      </c>
      <c r="H404" s="217">
        <f t="shared" si="6"/>
        <v>0</v>
      </c>
      <c r="I404" s="30" t="s">
        <v>16</v>
      </c>
      <c r="J404" s="19"/>
    </row>
    <row r="405" spans="1:10" s="16" customFormat="1">
      <c r="A405" s="177" t="s">
        <v>177</v>
      </c>
      <c r="B405" s="162" t="s">
        <v>323</v>
      </c>
      <c r="C405" s="55" t="s">
        <v>4</v>
      </c>
      <c r="D405" s="90">
        <v>3.2000000000000001E-2</v>
      </c>
      <c r="E405" s="54">
        <v>5620.519311615999</v>
      </c>
      <c r="F405" s="54">
        <v>179.85661797171198</v>
      </c>
      <c r="G405" s="217">
        <v>0</v>
      </c>
      <c r="H405" s="217">
        <f t="shared" si="6"/>
        <v>0</v>
      </c>
      <c r="I405" s="30" t="s">
        <v>16</v>
      </c>
      <c r="J405" s="19"/>
    </row>
    <row r="406" spans="1:10" s="16" customFormat="1">
      <c r="A406" s="77" t="s">
        <v>179</v>
      </c>
      <c r="B406" s="162" t="s">
        <v>180</v>
      </c>
      <c r="C406" s="55" t="s">
        <v>6</v>
      </c>
      <c r="D406" s="97">
        <v>2</v>
      </c>
      <c r="E406" s="54">
        <v>59.780800150779662</v>
      </c>
      <c r="F406" s="54">
        <v>119.56160030155932</v>
      </c>
      <c r="G406" s="217">
        <v>0</v>
      </c>
      <c r="H406" s="217">
        <f t="shared" si="6"/>
        <v>0</v>
      </c>
      <c r="I406" s="30" t="s">
        <v>15</v>
      </c>
      <c r="J406" s="19"/>
    </row>
    <row r="407" spans="1:10" s="16" customFormat="1">
      <c r="A407" s="77" t="s">
        <v>181</v>
      </c>
      <c r="B407" s="162" t="s">
        <v>608</v>
      </c>
      <c r="C407" s="55" t="s">
        <v>261</v>
      </c>
      <c r="D407" s="97">
        <v>1.26</v>
      </c>
      <c r="E407" s="54">
        <v>26.766244067796613</v>
      </c>
      <c r="F407" s="54">
        <v>33.725467525423731</v>
      </c>
      <c r="G407" s="217">
        <v>0</v>
      </c>
      <c r="H407" s="217">
        <f t="shared" si="6"/>
        <v>0</v>
      </c>
      <c r="I407" s="30" t="s">
        <v>16</v>
      </c>
      <c r="J407" s="19"/>
    </row>
    <row r="408" spans="1:10" s="16" customFormat="1">
      <c r="A408" s="73" t="s">
        <v>184</v>
      </c>
      <c r="B408" s="162" t="s">
        <v>313</v>
      </c>
      <c r="C408" s="55" t="s">
        <v>154</v>
      </c>
      <c r="D408" s="54">
        <v>2</v>
      </c>
      <c r="E408" s="54">
        <v>4.8707784576000011</v>
      </c>
      <c r="F408" s="54">
        <v>9.7415569152000021</v>
      </c>
      <c r="G408" s="217">
        <v>0</v>
      </c>
      <c r="H408" s="217">
        <f t="shared" si="6"/>
        <v>0</v>
      </c>
      <c r="I408" s="30" t="s">
        <v>16</v>
      </c>
      <c r="J408" s="19"/>
    </row>
    <row r="409" spans="1:10" s="16" customFormat="1">
      <c r="A409" s="73" t="s">
        <v>324</v>
      </c>
      <c r="B409" s="176" t="s">
        <v>600</v>
      </c>
      <c r="C409" s="55" t="s">
        <v>154</v>
      </c>
      <c r="D409" s="54">
        <v>1.998</v>
      </c>
      <c r="E409" s="54"/>
      <c r="F409" s="54"/>
      <c r="G409" s="217">
        <v>0</v>
      </c>
      <c r="H409" s="217">
        <f t="shared" si="6"/>
        <v>0</v>
      </c>
      <c r="I409" s="30" t="s">
        <v>18</v>
      </c>
      <c r="J409" s="19"/>
    </row>
    <row r="410" spans="1:10" s="16" customFormat="1">
      <c r="A410" s="73" t="s">
        <v>185</v>
      </c>
      <c r="B410" s="162" t="s">
        <v>507</v>
      </c>
      <c r="C410" s="55" t="s">
        <v>5</v>
      </c>
      <c r="D410" s="79">
        <v>2</v>
      </c>
      <c r="E410" s="54">
        <v>1.2935960304960001</v>
      </c>
      <c r="F410" s="54">
        <v>2.5871920609920003</v>
      </c>
      <c r="G410" s="217">
        <v>0</v>
      </c>
      <c r="H410" s="217">
        <f t="shared" si="6"/>
        <v>0</v>
      </c>
      <c r="I410" s="30" t="s">
        <v>16</v>
      </c>
      <c r="J410" s="19"/>
    </row>
    <row r="411" spans="1:10" s="16" customFormat="1">
      <c r="A411" s="73" t="s">
        <v>187</v>
      </c>
      <c r="B411" s="162" t="s">
        <v>508</v>
      </c>
      <c r="C411" s="55" t="s">
        <v>154</v>
      </c>
      <c r="D411" s="54">
        <v>2</v>
      </c>
      <c r="E411" s="54">
        <v>2.6672127660640004</v>
      </c>
      <c r="F411" s="54">
        <v>5.3344255321280007</v>
      </c>
      <c r="G411" s="217">
        <v>0</v>
      </c>
      <c r="H411" s="217">
        <f t="shared" si="6"/>
        <v>0</v>
      </c>
      <c r="I411" s="30" t="s">
        <v>16</v>
      </c>
      <c r="J411" s="19"/>
    </row>
    <row r="412" spans="1:10" s="16" customFormat="1">
      <c r="A412" s="73" t="s">
        <v>47</v>
      </c>
      <c r="B412" s="158" t="s">
        <v>609</v>
      </c>
      <c r="C412" s="60" t="s">
        <v>6</v>
      </c>
      <c r="D412" s="89">
        <v>1</v>
      </c>
      <c r="E412" s="54">
        <v>69.287840793599997</v>
      </c>
      <c r="F412" s="54">
        <v>69.287840793599997</v>
      </c>
      <c r="G412" s="217">
        <v>0</v>
      </c>
      <c r="H412" s="217">
        <f t="shared" si="6"/>
        <v>0</v>
      </c>
      <c r="I412" s="30" t="s">
        <v>16</v>
      </c>
      <c r="J412" s="19"/>
    </row>
    <row r="413" spans="1:10" s="16" customFormat="1">
      <c r="A413" s="73" t="s">
        <v>189</v>
      </c>
      <c r="B413" s="158" t="s">
        <v>610</v>
      </c>
      <c r="C413" s="60" t="s">
        <v>6</v>
      </c>
      <c r="D413" s="54">
        <v>1</v>
      </c>
      <c r="E413" s="54"/>
      <c r="F413" s="54"/>
      <c r="G413" s="217">
        <v>0</v>
      </c>
      <c r="H413" s="217">
        <f t="shared" si="6"/>
        <v>0</v>
      </c>
      <c r="I413" s="30" t="s">
        <v>18</v>
      </c>
      <c r="J413" s="19"/>
    </row>
    <row r="414" spans="1:10" s="16" customFormat="1">
      <c r="A414" s="77" t="s">
        <v>52</v>
      </c>
      <c r="B414" s="162" t="s">
        <v>611</v>
      </c>
      <c r="C414" s="55" t="s">
        <v>141</v>
      </c>
      <c r="D414" s="89">
        <v>2</v>
      </c>
      <c r="E414" s="54">
        <v>37.920509580800001</v>
      </c>
      <c r="F414" s="54">
        <v>75.841019161600002</v>
      </c>
      <c r="G414" s="217">
        <v>0</v>
      </c>
      <c r="H414" s="217">
        <f t="shared" si="6"/>
        <v>0</v>
      </c>
      <c r="I414" s="30" t="s">
        <v>16</v>
      </c>
      <c r="J414" s="19"/>
    </row>
    <row r="415" spans="1:10" s="16" customFormat="1">
      <c r="A415" s="77" t="s">
        <v>190</v>
      </c>
      <c r="B415" s="162" t="s">
        <v>612</v>
      </c>
      <c r="C415" s="60" t="s">
        <v>141</v>
      </c>
      <c r="D415" s="97">
        <v>2</v>
      </c>
      <c r="E415" s="54">
        <v>89.934580067796617</v>
      </c>
      <c r="F415" s="54">
        <v>179.86916013559323</v>
      </c>
      <c r="G415" s="217">
        <v>0</v>
      </c>
      <c r="H415" s="217">
        <f t="shared" si="6"/>
        <v>0</v>
      </c>
      <c r="I415" s="30" t="s">
        <v>15</v>
      </c>
      <c r="J415" s="19"/>
    </row>
    <row r="416" spans="1:10" s="16" customFormat="1">
      <c r="A416" s="73" t="s">
        <v>191</v>
      </c>
      <c r="B416" s="162" t="s">
        <v>534</v>
      </c>
      <c r="C416" s="55" t="s">
        <v>6</v>
      </c>
      <c r="D416" s="97">
        <v>24</v>
      </c>
      <c r="E416" s="54">
        <v>3.7472741694915257</v>
      </c>
      <c r="F416" s="54">
        <v>89.934580067796617</v>
      </c>
      <c r="G416" s="217">
        <v>0</v>
      </c>
      <c r="H416" s="217">
        <f t="shared" si="6"/>
        <v>0</v>
      </c>
      <c r="I416" s="30" t="s">
        <v>16</v>
      </c>
      <c r="J416" s="19"/>
    </row>
    <row r="417" spans="1:10" s="16" customFormat="1">
      <c r="A417" s="73" t="s">
        <v>193</v>
      </c>
      <c r="B417" s="158" t="s">
        <v>325</v>
      </c>
      <c r="C417" s="60" t="s">
        <v>54</v>
      </c>
      <c r="D417" s="83">
        <v>1</v>
      </c>
      <c r="E417" s="54">
        <v>5.8053481150719994</v>
      </c>
      <c r="F417" s="54">
        <v>5.8053481150719994</v>
      </c>
      <c r="G417" s="217">
        <v>0</v>
      </c>
      <c r="H417" s="217">
        <f t="shared" si="6"/>
        <v>0</v>
      </c>
      <c r="I417" s="30" t="s">
        <v>16</v>
      </c>
      <c r="J417" s="19"/>
    </row>
    <row r="418" spans="1:10" s="16" customFormat="1">
      <c r="A418" s="76"/>
      <c r="B418" s="107" t="s">
        <v>326</v>
      </c>
      <c r="C418" s="60"/>
      <c r="D418" s="60"/>
      <c r="E418" s="54"/>
      <c r="F418" s="54"/>
      <c r="G418" s="217">
        <v>0</v>
      </c>
      <c r="H418" s="217">
        <f t="shared" si="6"/>
        <v>0</v>
      </c>
      <c r="I418" s="30" t="s">
        <v>16</v>
      </c>
      <c r="J418" s="19"/>
    </row>
    <row r="419" spans="1:10" s="16" customFormat="1" ht="15.6">
      <c r="A419" s="69">
        <v>30</v>
      </c>
      <c r="B419" s="157" t="s">
        <v>452</v>
      </c>
      <c r="C419" s="60" t="s">
        <v>449</v>
      </c>
      <c r="D419" s="70">
        <v>3</v>
      </c>
      <c r="E419" s="54">
        <v>3.8091368430128649</v>
      </c>
      <c r="F419" s="54">
        <v>11.427410529038594</v>
      </c>
      <c r="G419" s="217">
        <v>0</v>
      </c>
      <c r="H419" s="217">
        <f t="shared" si="6"/>
        <v>0</v>
      </c>
      <c r="I419" s="30" t="s">
        <v>16</v>
      </c>
      <c r="J419" s="19"/>
    </row>
    <row r="420" spans="1:10" s="16" customFormat="1" ht="15.6">
      <c r="A420" s="69">
        <v>31</v>
      </c>
      <c r="B420" s="157" t="s">
        <v>591</v>
      </c>
      <c r="C420" s="60" t="s">
        <v>449</v>
      </c>
      <c r="D420" s="70">
        <v>2.5</v>
      </c>
      <c r="E420" s="54">
        <v>6.6315132979603222</v>
      </c>
      <c r="F420" s="54">
        <v>16.578783244900805</v>
      </c>
      <c r="G420" s="217">
        <v>0</v>
      </c>
      <c r="H420" s="217">
        <f t="shared" si="6"/>
        <v>0</v>
      </c>
      <c r="I420" s="30" t="s">
        <v>16</v>
      </c>
      <c r="J420" s="19"/>
    </row>
    <row r="421" spans="1:10" s="16" customFormat="1" ht="15.6">
      <c r="A421" s="71">
        <v>32</v>
      </c>
      <c r="B421" s="157" t="s">
        <v>19</v>
      </c>
      <c r="C421" s="60" t="s">
        <v>449</v>
      </c>
      <c r="D421" s="70">
        <v>2.16</v>
      </c>
      <c r="E421" s="54">
        <v>60.895862776320001</v>
      </c>
      <c r="F421" s="54">
        <v>131.53506359685122</v>
      </c>
      <c r="G421" s="217">
        <v>0</v>
      </c>
      <c r="H421" s="217">
        <f t="shared" si="6"/>
        <v>0</v>
      </c>
      <c r="I421" s="30" t="s">
        <v>16</v>
      </c>
      <c r="J421" s="19"/>
    </row>
    <row r="422" spans="1:10" s="16" customFormat="1" ht="15.6">
      <c r="A422" s="71">
        <v>33</v>
      </c>
      <c r="B422" s="163" t="s">
        <v>592</v>
      </c>
      <c r="C422" s="121" t="s">
        <v>449</v>
      </c>
      <c r="D422" s="54">
        <v>1.9440000000000002</v>
      </c>
      <c r="E422" s="54">
        <v>4.0951003495388809</v>
      </c>
      <c r="F422" s="54">
        <v>7.9608750795035856</v>
      </c>
      <c r="G422" s="217">
        <v>0</v>
      </c>
      <c r="H422" s="217">
        <f t="shared" si="6"/>
        <v>0</v>
      </c>
      <c r="I422" s="30" t="s">
        <v>16</v>
      </c>
      <c r="J422" s="19"/>
    </row>
    <row r="423" spans="1:10" s="16" customFormat="1" ht="15.6">
      <c r="A423" s="72">
        <v>34</v>
      </c>
      <c r="B423" s="157" t="s">
        <v>20</v>
      </c>
      <c r="C423" s="60" t="s">
        <v>449</v>
      </c>
      <c r="D423" s="54">
        <v>0.21600000000000003</v>
      </c>
      <c r="E423" s="54">
        <v>31.598357007360004</v>
      </c>
      <c r="F423" s="54">
        <v>6.8252451135897614</v>
      </c>
      <c r="G423" s="217">
        <v>0</v>
      </c>
      <c r="H423" s="217">
        <f t="shared" si="6"/>
        <v>0</v>
      </c>
      <c r="I423" s="30" t="s">
        <v>16</v>
      </c>
      <c r="J423" s="19"/>
    </row>
    <row r="424" spans="1:10" s="16" customFormat="1">
      <c r="A424" s="72">
        <v>35</v>
      </c>
      <c r="B424" s="158" t="s">
        <v>308</v>
      </c>
      <c r="C424" s="60" t="s">
        <v>4</v>
      </c>
      <c r="D424" s="54">
        <v>14.487</v>
      </c>
      <c r="E424" s="54">
        <v>9.1588071168000003</v>
      </c>
      <c r="F424" s="54">
        <v>132.68363870108161</v>
      </c>
      <c r="G424" s="217">
        <v>0</v>
      </c>
      <c r="H424" s="217">
        <f t="shared" si="6"/>
        <v>0</v>
      </c>
      <c r="I424" s="30" t="s">
        <v>16</v>
      </c>
      <c r="J424" s="19"/>
    </row>
    <row r="425" spans="1:10" s="16" customFormat="1" ht="15.6">
      <c r="A425" s="119">
        <v>36</v>
      </c>
      <c r="B425" s="163" t="s">
        <v>593</v>
      </c>
      <c r="C425" s="61" t="s">
        <v>449</v>
      </c>
      <c r="D425" s="70">
        <v>3.1500000000000004</v>
      </c>
      <c r="E425" s="54">
        <v>62.589148065530239</v>
      </c>
      <c r="F425" s="54">
        <v>197.15581640642029</v>
      </c>
      <c r="G425" s="217">
        <v>0</v>
      </c>
      <c r="H425" s="217">
        <f t="shared" si="6"/>
        <v>0</v>
      </c>
      <c r="I425" s="30" t="s">
        <v>16</v>
      </c>
      <c r="J425" s="19"/>
    </row>
    <row r="426" spans="1:10" s="16" customFormat="1" ht="15.6">
      <c r="A426" s="73" t="s">
        <v>203</v>
      </c>
      <c r="B426" s="159" t="s">
        <v>613</v>
      </c>
      <c r="C426" s="60" t="s">
        <v>449</v>
      </c>
      <c r="D426" s="160">
        <v>4.66</v>
      </c>
      <c r="E426" s="54">
        <v>42.849946601180228</v>
      </c>
      <c r="F426" s="54">
        <v>199.68075116149987</v>
      </c>
      <c r="G426" s="217">
        <v>0</v>
      </c>
      <c r="H426" s="217">
        <f t="shared" si="6"/>
        <v>0</v>
      </c>
      <c r="I426" s="30" t="s">
        <v>16</v>
      </c>
      <c r="J426" s="19"/>
    </row>
    <row r="427" spans="1:10" s="16" customFormat="1" ht="15.6">
      <c r="A427" s="73" t="s">
        <v>204</v>
      </c>
      <c r="B427" s="163" t="s">
        <v>614</v>
      </c>
      <c r="C427" s="197" t="s">
        <v>450</v>
      </c>
      <c r="D427" s="54">
        <v>0.75</v>
      </c>
      <c r="E427" s="54">
        <v>66.184178895999992</v>
      </c>
      <c r="F427" s="54">
        <v>49.638134171999994</v>
      </c>
      <c r="G427" s="217">
        <v>0</v>
      </c>
      <c r="H427" s="217">
        <f t="shared" si="6"/>
        <v>0</v>
      </c>
      <c r="I427" s="30" t="s">
        <v>16</v>
      </c>
      <c r="J427" s="19"/>
    </row>
    <row r="428" spans="1:10" s="16" customFormat="1">
      <c r="A428" s="73" t="s">
        <v>206</v>
      </c>
      <c r="B428" s="162" t="s">
        <v>309</v>
      </c>
      <c r="C428" s="55" t="s">
        <v>54</v>
      </c>
      <c r="D428" s="54">
        <v>25</v>
      </c>
      <c r="E428" s="54">
        <v>15.505013498656002</v>
      </c>
      <c r="F428" s="54">
        <v>387.62533746640003</v>
      </c>
      <c r="G428" s="217">
        <v>0</v>
      </c>
      <c r="H428" s="217">
        <f t="shared" si="6"/>
        <v>0</v>
      </c>
      <c r="I428" s="30" t="s">
        <v>16</v>
      </c>
      <c r="J428" s="19"/>
    </row>
    <row r="429" spans="1:10" s="16" customFormat="1">
      <c r="A429" s="73"/>
      <c r="B429" s="178" t="s">
        <v>327</v>
      </c>
      <c r="C429" s="55"/>
      <c r="D429" s="54"/>
      <c r="E429" s="54"/>
      <c r="F429" s="54"/>
      <c r="G429" s="217">
        <v>0</v>
      </c>
      <c r="H429" s="217">
        <f t="shared" si="6"/>
        <v>0</v>
      </c>
      <c r="I429" s="30" t="s">
        <v>16</v>
      </c>
      <c r="J429" s="19"/>
    </row>
    <row r="430" spans="1:10" s="16" customFormat="1" ht="15.6">
      <c r="A430" s="73" t="s">
        <v>208</v>
      </c>
      <c r="B430" s="162" t="s">
        <v>615</v>
      </c>
      <c r="C430" s="121" t="s">
        <v>449</v>
      </c>
      <c r="D430" s="151">
        <v>1.9599999999999997</v>
      </c>
      <c r="E430" s="54">
        <v>244.50798836288001</v>
      </c>
      <c r="F430" s="54">
        <v>479.23565719124474</v>
      </c>
      <c r="G430" s="217">
        <v>0</v>
      </c>
      <c r="H430" s="217">
        <f t="shared" si="6"/>
        <v>0</v>
      </c>
      <c r="I430" s="30" t="s">
        <v>16</v>
      </c>
      <c r="J430" s="19"/>
    </row>
    <row r="431" spans="1:10" s="16" customFormat="1">
      <c r="A431" s="73" t="s">
        <v>210</v>
      </c>
      <c r="B431" s="198" t="s">
        <v>603</v>
      </c>
      <c r="C431" s="121" t="s">
        <v>6</v>
      </c>
      <c r="D431" s="79">
        <v>2</v>
      </c>
      <c r="E431" s="54">
        <v>413.94210580799995</v>
      </c>
      <c r="F431" s="54">
        <v>827.8842116159999</v>
      </c>
      <c r="G431" s="217">
        <v>0</v>
      </c>
      <c r="H431" s="217">
        <f t="shared" si="6"/>
        <v>0</v>
      </c>
      <c r="I431" s="30" t="s">
        <v>15</v>
      </c>
      <c r="J431" s="19"/>
    </row>
    <row r="432" spans="1:10" s="16" customFormat="1">
      <c r="A432" s="73" t="s">
        <v>328</v>
      </c>
      <c r="B432" s="198" t="s">
        <v>605</v>
      </c>
      <c r="C432" s="121" t="s">
        <v>6</v>
      </c>
      <c r="D432" s="79">
        <v>1</v>
      </c>
      <c r="E432" s="54">
        <v>222.85788940800003</v>
      </c>
      <c r="F432" s="54">
        <v>222.85788940800003</v>
      </c>
      <c r="G432" s="217">
        <v>0</v>
      </c>
      <c r="H432" s="217">
        <f t="shared" si="6"/>
        <v>0</v>
      </c>
      <c r="I432" s="30" t="s">
        <v>15</v>
      </c>
      <c r="J432" s="19"/>
    </row>
    <row r="433" spans="1:10" s="16" customFormat="1">
      <c r="A433" s="73" t="s">
        <v>329</v>
      </c>
      <c r="B433" s="198" t="s">
        <v>606</v>
      </c>
      <c r="C433" s="121" t="s">
        <v>6</v>
      </c>
      <c r="D433" s="79">
        <v>1</v>
      </c>
      <c r="E433" s="54">
        <v>296.68904052480002</v>
      </c>
      <c r="F433" s="54">
        <v>296.68904052480002</v>
      </c>
      <c r="G433" s="217">
        <v>0</v>
      </c>
      <c r="H433" s="217">
        <f t="shared" si="6"/>
        <v>0</v>
      </c>
      <c r="I433" s="30" t="s">
        <v>15</v>
      </c>
      <c r="J433" s="19"/>
    </row>
    <row r="434" spans="1:10" s="16" customFormat="1">
      <c r="A434" s="73" t="s">
        <v>330</v>
      </c>
      <c r="B434" s="162" t="s">
        <v>607</v>
      </c>
      <c r="C434" s="55" t="s">
        <v>6</v>
      </c>
      <c r="D434" s="79">
        <v>1</v>
      </c>
      <c r="E434" s="54"/>
      <c r="F434" s="54"/>
      <c r="G434" s="217">
        <v>0</v>
      </c>
      <c r="H434" s="217">
        <f t="shared" si="6"/>
        <v>0</v>
      </c>
      <c r="I434" s="30" t="s">
        <v>18</v>
      </c>
      <c r="J434" s="19"/>
    </row>
    <row r="435" spans="1:10" s="16" customFormat="1">
      <c r="A435" s="73" t="s">
        <v>211</v>
      </c>
      <c r="B435" s="162" t="s">
        <v>322</v>
      </c>
      <c r="C435" s="55" t="s">
        <v>5</v>
      </c>
      <c r="D435" s="152">
        <v>18.8</v>
      </c>
      <c r="E435" s="54">
        <v>25.053204447457631</v>
      </c>
      <c r="F435" s="54">
        <v>471.00024361220346</v>
      </c>
      <c r="G435" s="217">
        <v>0</v>
      </c>
      <c r="H435" s="217">
        <f t="shared" si="6"/>
        <v>0</v>
      </c>
      <c r="I435" s="30" t="s">
        <v>16</v>
      </c>
      <c r="J435" s="19"/>
    </row>
    <row r="436" spans="1:10" s="16" customFormat="1">
      <c r="A436" s="177" t="s">
        <v>214</v>
      </c>
      <c r="B436" s="162" t="s">
        <v>323</v>
      </c>
      <c r="C436" s="55" t="s">
        <v>4</v>
      </c>
      <c r="D436" s="90">
        <v>3.2000000000000001E-2</v>
      </c>
      <c r="E436" s="54">
        <v>5620.519311615999</v>
      </c>
      <c r="F436" s="54">
        <v>179.85661797171198</v>
      </c>
      <c r="G436" s="217">
        <v>0</v>
      </c>
      <c r="H436" s="217">
        <f t="shared" si="6"/>
        <v>0</v>
      </c>
      <c r="I436" s="30" t="s">
        <v>16</v>
      </c>
      <c r="J436" s="19"/>
    </row>
    <row r="437" spans="1:10" s="16" customFormat="1">
      <c r="A437" s="77"/>
      <c r="B437" s="162" t="s">
        <v>180</v>
      </c>
      <c r="C437" s="55" t="s">
        <v>6</v>
      </c>
      <c r="D437" s="97">
        <v>2</v>
      </c>
      <c r="E437" s="54">
        <v>59.780800150779662</v>
      </c>
      <c r="F437" s="54">
        <v>119.56160030155932</v>
      </c>
      <c r="G437" s="217">
        <v>0</v>
      </c>
      <c r="H437" s="217">
        <f t="shared" si="6"/>
        <v>0</v>
      </c>
      <c r="I437" s="30" t="s">
        <v>16</v>
      </c>
      <c r="J437" s="19"/>
    </row>
    <row r="438" spans="1:10" s="16" customFormat="1">
      <c r="A438" s="77" t="s">
        <v>215</v>
      </c>
      <c r="B438" s="162" t="s">
        <v>608</v>
      </c>
      <c r="C438" s="55" t="s">
        <v>261</v>
      </c>
      <c r="D438" s="97">
        <v>1.26</v>
      </c>
      <c r="E438" s="54">
        <v>26.766244067796613</v>
      </c>
      <c r="F438" s="54">
        <v>33.725467525423731</v>
      </c>
      <c r="G438" s="217">
        <v>0</v>
      </c>
      <c r="H438" s="217">
        <f t="shared" si="6"/>
        <v>0</v>
      </c>
      <c r="I438" s="30" t="s">
        <v>16</v>
      </c>
      <c r="J438" s="19"/>
    </row>
    <row r="439" spans="1:10" s="16" customFormat="1">
      <c r="A439" s="73" t="s">
        <v>216</v>
      </c>
      <c r="B439" s="162" t="s">
        <v>530</v>
      </c>
      <c r="C439" s="55" t="s">
        <v>154</v>
      </c>
      <c r="D439" s="54">
        <v>6.5</v>
      </c>
      <c r="E439" s="54">
        <v>4.6532098947840002</v>
      </c>
      <c r="F439" s="54">
        <v>30.245864316096</v>
      </c>
      <c r="G439" s="217">
        <v>0</v>
      </c>
      <c r="H439" s="217">
        <f t="shared" si="6"/>
        <v>0</v>
      </c>
      <c r="I439" s="30" t="s">
        <v>16</v>
      </c>
      <c r="J439" s="19"/>
    </row>
    <row r="440" spans="1:10" s="16" customFormat="1">
      <c r="A440" s="73" t="s">
        <v>331</v>
      </c>
      <c r="B440" s="176" t="s">
        <v>531</v>
      </c>
      <c r="C440" s="55" t="s">
        <v>154</v>
      </c>
      <c r="D440" s="54">
        <v>6.4935</v>
      </c>
      <c r="E440" s="54"/>
      <c r="F440" s="54"/>
      <c r="G440" s="217">
        <v>0</v>
      </c>
      <c r="H440" s="217">
        <f t="shared" si="6"/>
        <v>0</v>
      </c>
      <c r="I440" s="30" t="s">
        <v>18</v>
      </c>
      <c r="J440" s="19"/>
    </row>
    <row r="441" spans="1:10" s="16" customFormat="1">
      <c r="A441" s="73" t="s">
        <v>217</v>
      </c>
      <c r="B441" s="162" t="s">
        <v>532</v>
      </c>
      <c r="C441" s="55" t="s">
        <v>5</v>
      </c>
      <c r="D441" s="54">
        <v>6.5</v>
      </c>
      <c r="E441" s="54">
        <v>0.98466749702675216</v>
      </c>
      <c r="F441" s="54">
        <v>6.400338730673889</v>
      </c>
      <c r="G441" s="217">
        <v>0</v>
      </c>
      <c r="H441" s="217">
        <f t="shared" si="6"/>
        <v>0</v>
      </c>
      <c r="I441" s="30" t="s">
        <v>16</v>
      </c>
      <c r="J441" s="19"/>
    </row>
    <row r="442" spans="1:10" s="16" customFormat="1">
      <c r="A442" s="73" t="s">
        <v>332</v>
      </c>
      <c r="B442" s="162" t="s">
        <v>533</v>
      </c>
      <c r="C442" s="55" t="s">
        <v>154</v>
      </c>
      <c r="D442" s="54">
        <v>6.5</v>
      </c>
      <c r="E442" s="54">
        <v>1.0466886298176001</v>
      </c>
      <c r="F442" s="54">
        <v>6.8034760938144005</v>
      </c>
      <c r="G442" s="217">
        <v>0</v>
      </c>
      <c r="H442" s="217">
        <f t="shared" si="6"/>
        <v>0</v>
      </c>
      <c r="I442" s="30" t="s">
        <v>16</v>
      </c>
      <c r="J442" s="19"/>
    </row>
    <row r="443" spans="1:10" s="16" customFormat="1">
      <c r="A443" s="73" t="s">
        <v>219</v>
      </c>
      <c r="B443" s="158" t="s">
        <v>196</v>
      </c>
      <c r="C443" s="60" t="s">
        <v>101</v>
      </c>
      <c r="D443" s="84">
        <v>8.0000000000000002E-3</v>
      </c>
      <c r="E443" s="54">
        <v>5620.519311615999</v>
      </c>
      <c r="F443" s="54">
        <v>44.964154492927996</v>
      </c>
      <c r="G443" s="217">
        <v>0</v>
      </c>
      <c r="H443" s="217">
        <f t="shared" si="6"/>
        <v>0</v>
      </c>
      <c r="I443" s="30" t="s">
        <v>16</v>
      </c>
      <c r="J443" s="19"/>
    </row>
    <row r="444" spans="1:10" s="16" customFormat="1">
      <c r="A444" s="73" t="s">
        <v>221</v>
      </c>
      <c r="B444" s="158" t="s">
        <v>527</v>
      </c>
      <c r="C444" s="60" t="s">
        <v>6</v>
      </c>
      <c r="D444" s="97">
        <v>1</v>
      </c>
      <c r="E444" s="54">
        <v>48.179239322033894</v>
      </c>
      <c r="F444" s="54">
        <v>48.179239322033894</v>
      </c>
      <c r="G444" s="217">
        <v>0</v>
      </c>
      <c r="H444" s="217">
        <f t="shared" si="6"/>
        <v>0</v>
      </c>
      <c r="I444" s="30" t="s">
        <v>15</v>
      </c>
      <c r="J444" s="19"/>
    </row>
    <row r="445" spans="1:10" s="16" customFormat="1">
      <c r="A445" s="73" t="s">
        <v>222</v>
      </c>
      <c r="B445" s="158" t="s">
        <v>526</v>
      </c>
      <c r="C445" s="60" t="s">
        <v>6</v>
      </c>
      <c r="D445" s="89">
        <v>2</v>
      </c>
      <c r="E445" s="54">
        <v>14.352525299200002</v>
      </c>
      <c r="F445" s="54">
        <v>28.705050598400003</v>
      </c>
      <c r="G445" s="217">
        <v>0</v>
      </c>
      <c r="H445" s="217">
        <f t="shared" si="6"/>
        <v>0</v>
      </c>
      <c r="I445" s="30" t="s">
        <v>16</v>
      </c>
      <c r="J445" s="19"/>
    </row>
    <row r="446" spans="1:10" s="16" customFormat="1">
      <c r="A446" s="73" t="s">
        <v>223</v>
      </c>
      <c r="B446" s="158" t="s">
        <v>526</v>
      </c>
      <c r="C446" s="60" t="s">
        <v>6</v>
      </c>
      <c r="D446" s="54">
        <v>2</v>
      </c>
      <c r="E446" s="54"/>
      <c r="F446" s="54"/>
      <c r="G446" s="217">
        <v>0</v>
      </c>
      <c r="H446" s="217">
        <f t="shared" si="6"/>
        <v>0</v>
      </c>
      <c r="I446" s="30" t="s">
        <v>18</v>
      </c>
      <c r="J446" s="19"/>
    </row>
    <row r="447" spans="1:10" s="16" customFormat="1">
      <c r="A447" s="73" t="s">
        <v>224</v>
      </c>
      <c r="B447" s="158" t="s">
        <v>616</v>
      </c>
      <c r="C447" s="60" t="s">
        <v>6</v>
      </c>
      <c r="D447" s="89">
        <v>1</v>
      </c>
      <c r="E447" s="54">
        <v>29.926052992000002</v>
      </c>
      <c r="F447" s="54">
        <v>29.926052992000002</v>
      </c>
      <c r="G447" s="217">
        <v>0</v>
      </c>
      <c r="H447" s="217">
        <f t="shared" si="6"/>
        <v>0</v>
      </c>
      <c r="I447" s="30" t="s">
        <v>16</v>
      </c>
      <c r="J447" s="19"/>
    </row>
    <row r="448" spans="1:10" s="16" customFormat="1">
      <c r="A448" s="73" t="s">
        <v>226</v>
      </c>
      <c r="B448" s="158" t="s">
        <v>617</v>
      </c>
      <c r="C448" s="60" t="s">
        <v>6</v>
      </c>
      <c r="D448" s="54">
        <v>1</v>
      </c>
      <c r="E448" s="54"/>
      <c r="F448" s="54"/>
      <c r="G448" s="217">
        <v>0</v>
      </c>
      <c r="H448" s="217">
        <f t="shared" si="6"/>
        <v>0</v>
      </c>
      <c r="I448" s="30" t="s">
        <v>18</v>
      </c>
      <c r="J448" s="19"/>
    </row>
    <row r="449" spans="1:10" s="16" customFormat="1">
      <c r="A449" s="77" t="s">
        <v>227</v>
      </c>
      <c r="B449" s="162" t="s">
        <v>529</v>
      </c>
      <c r="C449" s="55" t="s">
        <v>141</v>
      </c>
      <c r="D449" s="89">
        <v>4</v>
      </c>
      <c r="E449" s="54">
        <v>17.091593727999999</v>
      </c>
      <c r="F449" s="54">
        <v>68.366374911999998</v>
      </c>
      <c r="G449" s="217">
        <v>0</v>
      </c>
      <c r="H449" s="217">
        <f t="shared" si="6"/>
        <v>0</v>
      </c>
      <c r="I449" s="30" t="s">
        <v>16</v>
      </c>
      <c r="J449" s="19"/>
    </row>
    <row r="450" spans="1:10" s="16" customFormat="1">
      <c r="A450" s="77" t="s">
        <v>228</v>
      </c>
      <c r="B450" s="162" t="s">
        <v>517</v>
      </c>
      <c r="C450" s="60" t="s">
        <v>141</v>
      </c>
      <c r="D450" s="97">
        <v>4</v>
      </c>
      <c r="E450" s="54">
        <v>32.119492881355939</v>
      </c>
      <c r="F450" s="54">
        <v>128.47797152542375</v>
      </c>
      <c r="G450" s="217">
        <v>0</v>
      </c>
      <c r="H450" s="217">
        <f t="shared" si="6"/>
        <v>0</v>
      </c>
      <c r="I450" s="30" t="s">
        <v>15</v>
      </c>
      <c r="J450" s="19"/>
    </row>
    <row r="451" spans="1:10" s="16" customFormat="1">
      <c r="A451" s="73" t="s">
        <v>229</v>
      </c>
      <c r="B451" s="162" t="s">
        <v>534</v>
      </c>
      <c r="C451" s="55" t="s">
        <v>6</v>
      </c>
      <c r="D451" s="97">
        <v>8</v>
      </c>
      <c r="E451" s="54">
        <v>3.7472741694915257</v>
      </c>
      <c r="F451" s="54">
        <v>29.978193355932206</v>
      </c>
      <c r="G451" s="217">
        <v>0</v>
      </c>
      <c r="H451" s="217">
        <f t="shared" si="6"/>
        <v>0</v>
      </c>
      <c r="I451" s="30" t="s">
        <v>16</v>
      </c>
      <c r="J451" s="19"/>
    </row>
    <row r="452" spans="1:10" s="16" customFormat="1">
      <c r="A452" s="73" t="s">
        <v>233</v>
      </c>
      <c r="B452" s="162" t="s">
        <v>521</v>
      </c>
      <c r="C452" s="55" t="s">
        <v>6</v>
      </c>
      <c r="D452" s="97">
        <v>8</v>
      </c>
      <c r="E452" s="54">
        <v>3.2119492881355938</v>
      </c>
      <c r="F452" s="54">
        <v>25.69559430508475</v>
      </c>
      <c r="G452" s="217">
        <v>0</v>
      </c>
      <c r="H452" s="217">
        <f t="shared" si="6"/>
        <v>0</v>
      </c>
      <c r="I452" s="30" t="s">
        <v>16</v>
      </c>
      <c r="J452" s="19"/>
    </row>
    <row r="453" spans="1:10" s="16" customFormat="1">
      <c r="A453" s="73" t="s">
        <v>237</v>
      </c>
      <c r="B453" s="158" t="s">
        <v>325</v>
      </c>
      <c r="C453" s="60" t="s">
        <v>54</v>
      </c>
      <c r="D453" s="83">
        <v>1</v>
      </c>
      <c r="E453" s="54">
        <v>5.8053481150719994</v>
      </c>
      <c r="F453" s="54">
        <v>5.8053481150719994</v>
      </c>
      <c r="G453" s="217">
        <v>0</v>
      </c>
      <c r="H453" s="217">
        <f t="shared" si="6"/>
        <v>0</v>
      </c>
      <c r="I453" s="30" t="s">
        <v>16</v>
      </c>
      <c r="J453" s="19"/>
    </row>
    <row r="454" spans="1:10" s="16" customFormat="1">
      <c r="A454" s="110" t="s">
        <v>240</v>
      </c>
      <c r="B454" s="162" t="s">
        <v>333</v>
      </c>
      <c r="C454" s="55" t="s">
        <v>9</v>
      </c>
      <c r="D454" s="150">
        <v>6</v>
      </c>
      <c r="E454" s="54">
        <v>41.876298956799999</v>
      </c>
      <c r="F454" s="54">
        <v>251.2577937408</v>
      </c>
      <c r="G454" s="217">
        <v>0</v>
      </c>
      <c r="H454" s="217">
        <f t="shared" si="6"/>
        <v>0</v>
      </c>
      <c r="I454" s="30" t="s">
        <v>16</v>
      </c>
      <c r="J454" s="19"/>
    </row>
    <row r="455" spans="1:10" s="16" customFormat="1">
      <c r="A455" s="110" t="s">
        <v>88</v>
      </c>
      <c r="B455" s="158" t="s">
        <v>601</v>
      </c>
      <c r="C455" s="60" t="s">
        <v>5</v>
      </c>
      <c r="D455" s="54">
        <v>6.73</v>
      </c>
      <c r="E455" s="54">
        <v>1.6872077375999999</v>
      </c>
      <c r="F455" s="54">
        <v>11.354908074048</v>
      </c>
      <c r="G455" s="217">
        <v>0</v>
      </c>
      <c r="H455" s="217">
        <f t="shared" si="6"/>
        <v>0</v>
      </c>
      <c r="I455" s="30" t="s">
        <v>16</v>
      </c>
      <c r="J455" s="19"/>
    </row>
    <row r="456" spans="1:10" s="16" customFormat="1">
      <c r="A456" s="77" t="s">
        <v>244</v>
      </c>
      <c r="B456" s="162" t="s">
        <v>618</v>
      </c>
      <c r="C456" s="55" t="s">
        <v>141</v>
      </c>
      <c r="D456" s="89">
        <v>1</v>
      </c>
      <c r="E456" s="54">
        <v>17.3033580544</v>
      </c>
      <c r="F456" s="54">
        <v>17.3033580544</v>
      </c>
      <c r="G456" s="217">
        <v>0</v>
      </c>
      <c r="H456" s="217">
        <f t="shared" si="6"/>
        <v>0</v>
      </c>
      <c r="I456" s="30" t="s">
        <v>16</v>
      </c>
      <c r="J456" s="19"/>
    </row>
    <row r="457" spans="1:10" s="16" customFormat="1">
      <c r="A457" s="77" t="s">
        <v>246</v>
      </c>
      <c r="B457" s="162" t="s">
        <v>619</v>
      </c>
      <c r="C457" s="55" t="s">
        <v>141</v>
      </c>
      <c r="D457" s="79">
        <v>1</v>
      </c>
      <c r="E457" s="54"/>
      <c r="F457" s="54"/>
      <c r="G457" s="217">
        <v>0</v>
      </c>
      <c r="H457" s="217">
        <f t="shared" si="6"/>
        <v>0</v>
      </c>
      <c r="I457" s="30" t="s">
        <v>18</v>
      </c>
      <c r="J457" s="19"/>
    </row>
    <row r="458" spans="1:10" s="16" customFormat="1">
      <c r="A458" s="77" t="s">
        <v>334</v>
      </c>
      <c r="B458" s="162" t="s">
        <v>335</v>
      </c>
      <c r="C458" s="55" t="s">
        <v>141</v>
      </c>
      <c r="D458" s="79">
        <v>1</v>
      </c>
      <c r="E458" s="54">
        <v>40.684690983050857</v>
      </c>
      <c r="F458" s="54">
        <v>40.684690983050857</v>
      </c>
      <c r="G458" s="217">
        <v>0</v>
      </c>
      <c r="H458" s="217">
        <f t="shared" ref="H458:H521" si="7">G458*D458</f>
        <v>0</v>
      </c>
      <c r="I458" s="30" t="s">
        <v>15</v>
      </c>
      <c r="J458" s="19"/>
    </row>
    <row r="459" spans="1:10" s="16" customFormat="1">
      <c r="A459" s="73" t="s">
        <v>90</v>
      </c>
      <c r="B459" s="162" t="s">
        <v>620</v>
      </c>
      <c r="C459" s="55" t="s">
        <v>154</v>
      </c>
      <c r="D459" s="54">
        <v>0.5</v>
      </c>
      <c r="E459" s="54">
        <v>1.2765770823167999</v>
      </c>
      <c r="F459" s="54">
        <v>0.63828854115839995</v>
      </c>
      <c r="G459" s="217">
        <v>0</v>
      </c>
      <c r="H459" s="217">
        <f t="shared" si="7"/>
        <v>0</v>
      </c>
      <c r="I459" s="30" t="s">
        <v>16</v>
      </c>
      <c r="J459" s="19"/>
    </row>
    <row r="460" spans="1:10" s="16" customFormat="1">
      <c r="A460" s="73" t="s">
        <v>247</v>
      </c>
      <c r="B460" s="176" t="s">
        <v>621</v>
      </c>
      <c r="C460" s="55" t="s">
        <v>154</v>
      </c>
      <c r="D460" s="54">
        <v>0.505</v>
      </c>
      <c r="E460" s="54"/>
      <c r="F460" s="54"/>
      <c r="G460" s="217">
        <v>0</v>
      </c>
      <c r="H460" s="217">
        <f t="shared" si="7"/>
        <v>0</v>
      </c>
      <c r="I460" s="30" t="s">
        <v>18</v>
      </c>
      <c r="J460" s="19"/>
    </row>
    <row r="461" spans="1:10" s="16" customFormat="1">
      <c r="A461" s="73" t="s">
        <v>91</v>
      </c>
      <c r="B461" s="162" t="s">
        <v>622</v>
      </c>
      <c r="C461" s="55" t="s">
        <v>5</v>
      </c>
      <c r="D461" s="54">
        <v>0.5</v>
      </c>
      <c r="E461" s="54">
        <v>0.98466749702675216</v>
      </c>
      <c r="F461" s="54">
        <v>0.49233374851337608</v>
      </c>
      <c r="G461" s="217">
        <v>0</v>
      </c>
      <c r="H461" s="217">
        <f t="shared" si="7"/>
        <v>0</v>
      </c>
      <c r="I461" s="30" t="s">
        <v>16</v>
      </c>
      <c r="J461" s="19"/>
    </row>
    <row r="462" spans="1:10" s="16" customFormat="1">
      <c r="A462" s="73" t="s">
        <v>249</v>
      </c>
      <c r="B462" s="162" t="s">
        <v>623</v>
      </c>
      <c r="C462" s="55" t="s">
        <v>154</v>
      </c>
      <c r="D462" s="54">
        <v>0.5</v>
      </c>
      <c r="E462" s="54">
        <v>1.7619599765152001</v>
      </c>
      <c r="F462" s="54">
        <v>0.88097998825760004</v>
      </c>
      <c r="G462" s="217">
        <v>0</v>
      </c>
      <c r="H462" s="217">
        <f t="shared" si="7"/>
        <v>0</v>
      </c>
      <c r="I462" s="30" t="s">
        <v>16</v>
      </c>
      <c r="J462" s="19"/>
    </row>
    <row r="463" spans="1:10" s="16" customFormat="1">
      <c r="A463" s="110" t="s">
        <v>251</v>
      </c>
      <c r="B463" s="162" t="s">
        <v>624</v>
      </c>
      <c r="C463" s="55" t="s">
        <v>6</v>
      </c>
      <c r="D463" s="54">
        <v>1</v>
      </c>
      <c r="E463" s="54">
        <v>6.6782037414399991</v>
      </c>
      <c r="F463" s="54">
        <v>6.6782037414399991</v>
      </c>
      <c r="G463" s="217">
        <v>0</v>
      </c>
      <c r="H463" s="217">
        <f t="shared" si="7"/>
        <v>0</v>
      </c>
      <c r="I463" s="30" t="s">
        <v>16</v>
      </c>
      <c r="J463" s="19"/>
    </row>
    <row r="464" spans="1:10" s="16" customFormat="1">
      <c r="A464" s="110" t="s">
        <v>252</v>
      </c>
      <c r="B464" s="162" t="s">
        <v>625</v>
      </c>
      <c r="C464" s="55" t="s">
        <v>6</v>
      </c>
      <c r="D464" s="54">
        <v>1</v>
      </c>
      <c r="E464" s="54"/>
      <c r="F464" s="54"/>
      <c r="G464" s="217">
        <v>0</v>
      </c>
      <c r="H464" s="217">
        <f t="shared" si="7"/>
        <v>0</v>
      </c>
      <c r="I464" s="30" t="s">
        <v>18</v>
      </c>
      <c r="J464" s="19"/>
    </row>
    <row r="465" spans="1:10" s="16" customFormat="1">
      <c r="A465" s="73" t="s">
        <v>253</v>
      </c>
      <c r="B465" s="162" t="s">
        <v>626</v>
      </c>
      <c r="C465" s="55" t="s">
        <v>154</v>
      </c>
      <c r="D465" s="54">
        <v>0.75</v>
      </c>
      <c r="E465" s="54">
        <v>1.9876425209344</v>
      </c>
      <c r="F465" s="54">
        <v>1.4907318907008</v>
      </c>
      <c r="G465" s="217">
        <v>0</v>
      </c>
      <c r="H465" s="217">
        <f t="shared" si="7"/>
        <v>0</v>
      </c>
      <c r="I465" s="30" t="s">
        <v>16</v>
      </c>
      <c r="J465" s="19"/>
    </row>
    <row r="466" spans="1:10" s="16" customFormat="1">
      <c r="A466" s="73" t="s">
        <v>254</v>
      </c>
      <c r="B466" s="176" t="s">
        <v>627</v>
      </c>
      <c r="C466" s="55" t="s">
        <v>154</v>
      </c>
      <c r="D466" s="54">
        <v>0.75750000000000006</v>
      </c>
      <c r="E466" s="54"/>
      <c r="F466" s="54"/>
      <c r="G466" s="217">
        <v>0</v>
      </c>
      <c r="H466" s="217">
        <f t="shared" si="7"/>
        <v>0</v>
      </c>
      <c r="I466" s="30" t="s">
        <v>18</v>
      </c>
      <c r="J466" s="19"/>
    </row>
    <row r="467" spans="1:10" s="16" customFormat="1">
      <c r="A467" s="73" t="s">
        <v>336</v>
      </c>
      <c r="B467" s="162" t="s">
        <v>628</v>
      </c>
      <c r="C467" s="55" t="s">
        <v>5</v>
      </c>
      <c r="D467" s="54">
        <v>0.75</v>
      </c>
      <c r="E467" s="54">
        <v>0.98466749702675249</v>
      </c>
      <c r="F467" s="54">
        <v>0.73850062277006434</v>
      </c>
      <c r="G467" s="217">
        <v>0</v>
      </c>
      <c r="H467" s="217">
        <f t="shared" si="7"/>
        <v>0</v>
      </c>
      <c r="I467" s="30" t="s">
        <v>16</v>
      </c>
      <c r="J467" s="19"/>
    </row>
    <row r="468" spans="1:10" s="16" customFormat="1">
      <c r="A468" s="73" t="s">
        <v>256</v>
      </c>
      <c r="B468" s="162" t="s">
        <v>629</v>
      </c>
      <c r="C468" s="55" t="s">
        <v>154</v>
      </c>
      <c r="D468" s="54">
        <v>0.75</v>
      </c>
      <c r="E468" s="54">
        <v>1.7619599765152001</v>
      </c>
      <c r="F468" s="54">
        <v>1.3214699823864</v>
      </c>
      <c r="G468" s="217">
        <v>0</v>
      </c>
      <c r="H468" s="217">
        <f t="shared" si="7"/>
        <v>0</v>
      </c>
      <c r="I468" s="30" t="s">
        <v>16</v>
      </c>
      <c r="J468" s="19"/>
    </row>
    <row r="469" spans="1:10" s="16" customFormat="1">
      <c r="A469" s="73"/>
      <c r="B469" s="178" t="s">
        <v>337</v>
      </c>
      <c r="C469" s="55"/>
      <c r="D469" s="54"/>
      <c r="E469" s="54"/>
      <c r="F469" s="54"/>
      <c r="G469" s="217">
        <v>0</v>
      </c>
      <c r="H469" s="217">
        <f t="shared" si="7"/>
        <v>0</v>
      </c>
      <c r="I469" s="30" t="s">
        <v>16</v>
      </c>
      <c r="J469" s="19"/>
    </row>
    <row r="470" spans="1:10" s="16" customFormat="1">
      <c r="A470" s="77" t="s">
        <v>260</v>
      </c>
      <c r="B470" s="162" t="s">
        <v>630</v>
      </c>
      <c r="C470" s="55" t="s">
        <v>141</v>
      </c>
      <c r="D470" s="89">
        <v>1</v>
      </c>
      <c r="E470" s="54">
        <v>11.549217433600001</v>
      </c>
      <c r="F470" s="54">
        <v>11.549217433600001</v>
      </c>
      <c r="G470" s="217">
        <v>0</v>
      </c>
      <c r="H470" s="217">
        <f t="shared" si="7"/>
        <v>0</v>
      </c>
      <c r="I470" s="30" t="s">
        <v>16</v>
      </c>
      <c r="J470" s="19"/>
    </row>
    <row r="471" spans="1:10" s="16" customFormat="1">
      <c r="A471" s="77" t="s">
        <v>338</v>
      </c>
      <c r="B471" s="162" t="s">
        <v>631</v>
      </c>
      <c r="C471" s="55" t="s">
        <v>141</v>
      </c>
      <c r="D471" s="79">
        <v>1</v>
      </c>
      <c r="E471" s="54"/>
      <c r="F471" s="54"/>
      <c r="G471" s="217">
        <v>0</v>
      </c>
      <c r="H471" s="217">
        <f t="shared" si="7"/>
        <v>0</v>
      </c>
      <c r="I471" s="30" t="s">
        <v>18</v>
      </c>
      <c r="J471" s="19"/>
    </row>
    <row r="472" spans="1:10" s="16" customFormat="1">
      <c r="A472" s="77" t="s">
        <v>339</v>
      </c>
      <c r="B472" s="162" t="s">
        <v>340</v>
      </c>
      <c r="C472" s="55" t="s">
        <v>141</v>
      </c>
      <c r="D472" s="79">
        <v>1</v>
      </c>
      <c r="E472" s="54">
        <v>21.412995254237288</v>
      </c>
      <c r="F472" s="54">
        <v>21.412995254237288</v>
      </c>
      <c r="G472" s="217">
        <v>0</v>
      </c>
      <c r="H472" s="217">
        <f t="shared" si="7"/>
        <v>0</v>
      </c>
      <c r="I472" s="30" t="s">
        <v>15</v>
      </c>
      <c r="J472" s="19"/>
    </row>
    <row r="473" spans="1:10" s="16" customFormat="1">
      <c r="A473" s="73" t="s">
        <v>341</v>
      </c>
      <c r="B473" s="162" t="s">
        <v>632</v>
      </c>
      <c r="C473" s="55" t="s">
        <v>154</v>
      </c>
      <c r="D473" s="54">
        <v>5.7</v>
      </c>
      <c r="E473" s="54">
        <v>0.5472228855807999</v>
      </c>
      <c r="F473" s="54">
        <v>3.1191704478105597</v>
      </c>
      <c r="G473" s="217">
        <v>0</v>
      </c>
      <c r="H473" s="217">
        <f t="shared" si="7"/>
        <v>0</v>
      </c>
      <c r="I473" s="30" t="s">
        <v>16</v>
      </c>
      <c r="J473" s="19"/>
    </row>
    <row r="474" spans="1:10" s="16" customFormat="1">
      <c r="A474" s="73" t="s">
        <v>342</v>
      </c>
      <c r="B474" s="176" t="s">
        <v>633</v>
      </c>
      <c r="C474" s="55" t="s">
        <v>154</v>
      </c>
      <c r="D474" s="54">
        <v>5.7570000000000006</v>
      </c>
      <c r="E474" s="54"/>
      <c r="F474" s="54"/>
      <c r="G474" s="217">
        <v>0</v>
      </c>
      <c r="H474" s="217">
        <f t="shared" si="7"/>
        <v>0</v>
      </c>
      <c r="I474" s="30" t="s">
        <v>18</v>
      </c>
      <c r="J474" s="19"/>
    </row>
    <row r="475" spans="1:10" s="16" customFormat="1">
      <c r="A475" s="73" t="s">
        <v>343</v>
      </c>
      <c r="B475" s="162" t="s">
        <v>634</v>
      </c>
      <c r="C475" s="55" t="s">
        <v>5</v>
      </c>
      <c r="D475" s="54">
        <v>5.7</v>
      </c>
      <c r="E475" s="54">
        <v>0.98466749702675216</v>
      </c>
      <c r="F475" s="54">
        <v>5.6126047330524873</v>
      </c>
      <c r="G475" s="217">
        <v>0</v>
      </c>
      <c r="H475" s="217">
        <f t="shared" si="7"/>
        <v>0</v>
      </c>
      <c r="I475" s="30" t="s">
        <v>16</v>
      </c>
      <c r="J475" s="19"/>
    </row>
    <row r="476" spans="1:10" s="16" customFormat="1">
      <c r="A476" s="73" t="s">
        <v>344</v>
      </c>
      <c r="B476" s="162" t="s">
        <v>635</v>
      </c>
      <c r="C476" s="55" t="s">
        <v>154</v>
      </c>
      <c r="D476" s="54">
        <v>5.7</v>
      </c>
      <c r="E476" s="54">
        <v>1.0466886298175999</v>
      </c>
      <c r="F476" s="54">
        <v>5.9661251899603194</v>
      </c>
      <c r="G476" s="217">
        <v>0</v>
      </c>
      <c r="H476" s="217">
        <f t="shared" si="7"/>
        <v>0</v>
      </c>
      <c r="I476" s="30" t="s">
        <v>16</v>
      </c>
      <c r="J476" s="19"/>
    </row>
    <row r="477" spans="1:10" s="16" customFormat="1">
      <c r="A477" s="77" t="s">
        <v>345</v>
      </c>
      <c r="B477" s="162" t="s">
        <v>636</v>
      </c>
      <c r="C477" s="55" t="s">
        <v>6</v>
      </c>
      <c r="D477" s="54">
        <v>1</v>
      </c>
      <c r="E477" s="54">
        <v>6.6782037414399991</v>
      </c>
      <c r="F477" s="54">
        <v>6.6782037414399991</v>
      </c>
      <c r="G477" s="217">
        <v>0</v>
      </c>
      <c r="H477" s="217">
        <f t="shared" si="7"/>
        <v>0</v>
      </c>
      <c r="I477" s="30" t="s">
        <v>16</v>
      </c>
      <c r="J477" s="19"/>
    </row>
    <row r="478" spans="1:10" s="16" customFormat="1">
      <c r="A478" s="77" t="s">
        <v>346</v>
      </c>
      <c r="B478" s="162" t="s">
        <v>636</v>
      </c>
      <c r="C478" s="55" t="s">
        <v>6</v>
      </c>
      <c r="D478" s="54">
        <v>1</v>
      </c>
      <c r="E478" s="54"/>
      <c r="F478" s="54"/>
      <c r="G478" s="217">
        <v>0</v>
      </c>
      <c r="H478" s="217">
        <f t="shared" si="7"/>
        <v>0</v>
      </c>
      <c r="I478" s="30" t="s">
        <v>18</v>
      </c>
      <c r="J478" s="19"/>
    </row>
    <row r="479" spans="1:10" s="16" customFormat="1">
      <c r="A479" s="77" t="s">
        <v>347</v>
      </c>
      <c r="B479" s="162" t="s">
        <v>637</v>
      </c>
      <c r="C479" s="55" t="s">
        <v>6</v>
      </c>
      <c r="D479" s="54">
        <v>3</v>
      </c>
      <c r="E479" s="54">
        <v>6.67820374144</v>
      </c>
      <c r="F479" s="54">
        <v>20.034611224319999</v>
      </c>
      <c r="G479" s="217">
        <v>0</v>
      </c>
      <c r="H479" s="217">
        <f t="shared" si="7"/>
        <v>0</v>
      </c>
      <c r="I479" s="30" t="s">
        <v>16</v>
      </c>
      <c r="J479" s="19"/>
    </row>
    <row r="480" spans="1:10" s="16" customFormat="1">
      <c r="A480" s="77" t="s">
        <v>348</v>
      </c>
      <c r="B480" s="162" t="s">
        <v>637</v>
      </c>
      <c r="C480" s="55" t="s">
        <v>6</v>
      </c>
      <c r="D480" s="54">
        <v>3</v>
      </c>
      <c r="E480" s="54"/>
      <c r="F480" s="54"/>
      <c r="G480" s="217">
        <v>0</v>
      </c>
      <c r="H480" s="217">
        <f t="shared" si="7"/>
        <v>0</v>
      </c>
      <c r="I480" s="30" t="s">
        <v>18</v>
      </c>
      <c r="J480" s="19"/>
    </row>
    <row r="481" spans="1:10" s="16" customFormat="1">
      <c r="A481" s="114">
        <v>70</v>
      </c>
      <c r="B481" s="179" t="s">
        <v>349</v>
      </c>
      <c r="C481" s="115" t="s">
        <v>5</v>
      </c>
      <c r="D481" s="97">
        <v>4</v>
      </c>
      <c r="E481" s="54">
        <v>1.8950500800000003</v>
      </c>
      <c r="F481" s="54">
        <v>7.5802003200000012</v>
      </c>
      <c r="G481" s="217">
        <v>0</v>
      </c>
      <c r="H481" s="217">
        <f t="shared" si="7"/>
        <v>0</v>
      </c>
      <c r="I481" s="30" t="s">
        <v>16</v>
      </c>
      <c r="J481" s="19"/>
    </row>
    <row r="482" spans="1:10" s="16" customFormat="1">
      <c r="A482" s="177" t="s">
        <v>104</v>
      </c>
      <c r="B482" s="162" t="s">
        <v>350</v>
      </c>
      <c r="C482" s="55" t="s">
        <v>4</v>
      </c>
      <c r="D482" s="90">
        <v>1.6399999999999998E-2</v>
      </c>
      <c r="E482" s="54">
        <v>5620.5193116159999</v>
      </c>
      <c r="F482" s="54">
        <v>92.176516710502383</v>
      </c>
      <c r="G482" s="217">
        <v>0</v>
      </c>
      <c r="H482" s="217">
        <f t="shared" si="7"/>
        <v>0</v>
      </c>
      <c r="I482" s="30" t="s">
        <v>16</v>
      </c>
      <c r="J482" s="19"/>
    </row>
    <row r="483" spans="1:10" s="16" customFormat="1">
      <c r="A483" s="77" t="s">
        <v>351</v>
      </c>
      <c r="B483" s="162" t="s">
        <v>352</v>
      </c>
      <c r="C483" s="55" t="s">
        <v>6</v>
      </c>
      <c r="D483" s="97">
        <v>2</v>
      </c>
      <c r="E483" s="54">
        <v>50.877276724067798</v>
      </c>
      <c r="F483" s="54">
        <v>101.7545534481356</v>
      </c>
      <c r="G483" s="217">
        <v>0</v>
      </c>
      <c r="H483" s="217">
        <f t="shared" si="7"/>
        <v>0</v>
      </c>
      <c r="I483" s="30" t="s">
        <v>15</v>
      </c>
      <c r="J483" s="19"/>
    </row>
    <row r="484" spans="1:10" s="16" customFormat="1">
      <c r="A484" s="77" t="s">
        <v>109</v>
      </c>
      <c r="B484" s="162" t="s">
        <v>638</v>
      </c>
      <c r="C484" s="55" t="s">
        <v>261</v>
      </c>
      <c r="D484" s="97">
        <v>0.75</v>
      </c>
      <c r="E484" s="54">
        <v>26.766244067796617</v>
      </c>
      <c r="F484" s="54">
        <v>20.074683050847462</v>
      </c>
      <c r="G484" s="217">
        <v>0</v>
      </c>
      <c r="H484" s="217">
        <f t="shared" si="7"/>
        <v>0</v>
      </c>
      <c r="I484" s="30" t="s">
        <v>16</v>
      </c>
      <c r="J484" s="19"/>
    </row>
    <row r="485" spans="1:10" s="16" customFormat="1" ht="15.6">
      <c r="A485" s="119">
        <v>73</v>
      </c>
      <c r="B485" s="163" t="s">
        <v>593</v>
      </c>
      <c r="C485" s="61" t="s">
        <v>449</v>
      </c>
      <c r="D485" s="70">
        <v>0.7</v>
      </c>
      <c r="E485" s="54">
        <v>62.589148065530246</v>
      </c>
      <c r="F485" s="54">
        <v>43.812403645871171</v>
      </c>
      <c r="G485" s="217">
        <v>0</v>
      </c>
      <c r="H485" s="217">
        <f t="shared" si="7"/>
        <v>0</v>
      </c>
      <c r="I485" s="30" t="s">
        <v>16</v>
      </c>
      <c r="J485" s="19"/>
    </row>
    <row r="486" spans="1:10" s="16" customFormat="1">
      <c r="A486" s="77"/>
      <c r="B486" s="178" t="s">
        <v>639</v>
      </c>
      <c r="C486" s="55"/>
      <c r="D486" s="97"/>
      <c r="E486" s="54"/>
      <c r="F486" s="54"/>
      <c r="G486" s="217">
        <v>0</v>
      </c>
      <c r="H486" s="217">
        <f t="shared" si="7"/>
        <v>0</v>
      </c>
      <c r="I486" s="30" t="s">
        <v>16</v>
      </c>
      <c r="J486" s="19"/>
    </row>
    <row r="487" spans="1:10" s="16" customFormat="1">
      <c r="A487" s="73" t="s">
        <v>113</v>
      </c>
      <c r="B487" s="162" t="s">
        <v>640</v>
      </c>
      <c r="C487" s="55" t="s">
        <v>154</v>
      </c>
      <c r="D487" s="54">
        <v>16</v>
      </c>
      <c r="E487" s="54">
        <v>3.1253934508543999</v>
      </c>
      <c r="F487" s="54">
        <v>50.006295213670398</v>
      </c>
      <c r="G487" s="217">
        <v>0</v>
      </c>
      <c r="H487" s="217">
        <f t="shared" si="7"/>
        <v>0</v>
      </c>
      <c r="I487" s="30" t="s">
        <v>16</v>
      </c>
      <c r="J487" s="19"/>
    </row>
    <row r="488" spans="1:10" s="16" customFormat="1">
      <c r="A488" s="73" t="s">
        <v>353</v>
      </c>
      <c r="B488" s="176" t="s">
        <v>641</v>
      </c>
      <c r="C488" s="55" t="s">
        <v>154</v>
      </c>
      <c r="D488" s="54">
        <v>16.16</v>
      </c>
      <c r="E488" s="54"/>
      <c r="F488" s="54"/>
      <c r="G488" s="217">
        <v>0</v>
      </c>
      <c r="H488" s="217">
        <f t="shared" si="7"/>
        <v>0</v>
      </c>
      <c r="I488" s="30" t="s">
        <v>18</v>
      </c>
      <c r="J488" s="19"/>
    </row>
    <row r="489" spans="1:10" s="16" customFormat="1">
      <c r="A489" s="73" t="s">
        <v>354</v>
      </c>
      <c r="B489" s="162" t="s">
        <v>642</v>
      </c>
      <c r="C489" s="55" t="s">
        <v>6</v>
      </c>
      <c r="D489" s="79">
        <v>14</v>
      </c>
      <c r="E489" s="54"/>
      <c r="F489" s="54"/>
      <c r="G489" s="217">
        <v>0</v>
      </c>
      <c r="H489" s="217">
        <f t="shared" si="7"/>
        <v>0</v>
      </c>
      <c r="I489" s="30" t="s">
        <v>18</v>
      </c>
      <c r="J489" s="19"/>
    </row>
    <row r="490" spans="1:10" s="16" customFormat="1">
      <c r="A490" s="73" t="s">
        <v>115</v>
      </c>
      <c r="B490" s="159" t="s">
        <v>355</v>
      </c>
      <c r="C490" s="55" t="s">
        <v>84</v>
      </c>
      <c r="D490" s="54">
        <v>32</v>
      </c>
      <c r="E490" s="54">
        <v>16.324127298688005</v>
      </c>
      <c r="F490" s="54">
        <v>522.37207355801615</v>
      </c>
      <c r="G490" s="217">
        <v>0</v>
      </c>
      <c r="H490" s="217">
        <f t="shared" si="7"/>
        <v>0</v>
      </c>
      <c r="I490" s="30" t="s">
        <v>16</v>
      </c>
      <c r="J490" s="19"/>
    </row>
    <row r="491" spans="1:10" s="16" customFormat="1" ht="15.6">
      <c r="A491" s="73" t="s">
        <v>116</v>
      </c>
      <c r="B491" s="159" t="s">
        <v>356</v>
      </c>
      <c r="C491" s="60" t="s">
        <v>449</v>
      </c>
      <c r="D491" s="160">
        <v>3.5</v>
      </c>
      <c r="E491" s="54">
        <v>59.210545625180224</v>
      </c>
      <c r="F491" s="54">
        <v>207.23690968813079</v>
      </c>
      <c r="G491" s="217">
        <v>0</v>
      </c>
      <c r="H491" s="217">
        <f t="shared" si="7"/>
        <v>0</v>
      </c>
      <c r="I491" s="30" t="s">
        <v>16</v>
      </c>
      <c r="J491" s="19"/>
    </row>
    <row r="492" spans="1:10" s="16" customFormat="1">
      <c r="A492" s="73" t="s">
        <v>117</v>
      </c>
      <c r="B492" s="159" t="s">
        <v>643</v>
      </c>
      <c r="C492" s="55" t="s">
        <v>6</v>
      </c>
      <c r="D492" s="54">
        <v>1</v>
      </c>
      <c r="E492" s="54">
        <v>6.6782037414399991</v>
      </c>
      <c r="F492" s="54">
        <v>6.6782037414399991</v>
      </c>
      <c r="G492" s="217">
        <v>0</v>
      </c>
      <c r="H492" s="217">
        <f t="shared" si="7"/>
        <v>0</v>
      </c>
      <c r="I492" s="30" t="s">
        <v>16</v>
      </c>
      <c r="J492" s="19"/>
    </row>
    <row r="493" spans="1:10" s="16" customFormat="1">
      <c r="A493" s="73" t="s">
        <v>357</v>
      </c>
      <c r="B493" s="159" t="s">
        <v>644</v>
      </c>
      <c r="C493" s="55" t="s">
        <v>6</v>
      </c>
      <c r="D493" s="54">
        <v>1</v>
      </c>
      <c r="E493" s="54"/>
      <c r="F493" s="54"/>
      <c r="G493" s="217">
        <v>0</v>
      </c>
      <c r="H493" s="217">
        <f t="shared" si="7"/>
        <v>0</v>
      </c>
      <c r="I493" s="30" t="s">
        <v>18</v>
      </c>
      <c r="J493" s="19"/>
    </row>
    <row r="494" spans="1:10" s="16" customFormat="1">
      <c r="A494" s="73" t="s">
        <v>119</v>
      </c>
      <c r="B494" s="159" t="s">
        <v>645</v>
      </c>
      <c r="C494" s="55" t="s">
        <v>6</v>
      </c>
      <c r="D494" s="54">
        <v>1</v>
      </c>
      <c r="E494" s="54">
        <v>9.9667114624000011</v>
      </c>
      <c r="F494" s="54">
        <v>9.9667114624000011</v>
      </c>
      <c r="G494" s="217">
        <v>0</v>
      </c>
      <c r="H494" s="217">
        <f t="shared" si="7"/>
        <v>0</v>
      </c>
      <c r="I494" s="30" t="s">
        <v>16</v>
      </c>
      <c r="J494" s="19"/>
    </row>
    <row r="495" spans="1:10" s="16" customFormat="1">
      <c r="A495" s="73" t="s">
        <v>358</v>
      </c>
      <c r="B495" s="159" t="s">
        <v>645</v>
      </c>
      <c r="C495" s="55" t="s">
        <v>6</v>
      </c>
      <c r="D495" s="54">
        <v>1</v>
      </c>
      <c r="E495" s="54"/>
      <c r="F495" s="54"/>
      <c r="G495" s="217">
        <v>0</v>
      </c>
      <c r="H495" s="217">
        <f t="shared" si="7"/>
        <v>0</v>
      </c>
      <c r="I495" s="30" t="s">
        <v>18</v>
      </c>
      <c r="J495" s="19"/>
    </row>
    <row r="496" spans="1:10" s="16" customFormat="1">
      <c r="A496" s="73" t="s">
        <v>359</v>
      </c>
      <c r="B496" s="159" t="s">
        <v>646</v>
      </c>
      <c r="C496" s="55" t="s">
        <v>9</v>
      </c>
      <c r="D496" s="89">
        <v>1</v>
      </c>
      <c r="E496" s="54">
        <v>316.09191250560008</v>
      </c>
      <c r="F496" s="54">
        <v>316.09191250560008</v>
      </c>
      <c r="G496" s="217">
        <v>0</v>
      </c>
      <c r="H496" s="217">
        <f t="shared" si="7"/>
        <v>0</v>
      </c>
      <c r="I496" s="30" t="s">
        <v>16</v>
      </c>
      <c r="J496" s="19"/>
    </row>
    <row r="497" spans="1:10" s="16" customFormat="1">
      <c r="A497" s="77"/>
      <c r="B497" s="178" t="s">
        <v>360</v>
      </c>
      <c r="C497" s="55"/>
      <c r="D497" s="97"/>
      <c r="E497" s="54"/>
      <c r="F497" s="54"/>
      <c r="G497" s="217">
        <v>0</v>
      </c>
      <c r="H497" s="217">
        <f t="shared" si="7"/>
        <v>0</v>
      </c>
      <c r="I497" s="30" t="s">
        <v>16</v>
      </c>
      <c r="J497" s="19"/>
    </row>
    <row r="498" spans="1:10" s="16" customFormat="1" ht="15.6">
      <c r="A498" s="69">
        <v>80</v>
      </c>
      <c r="B498" s="157" t="s">
        <v>452</v>
      </c>
      <c r="C498" s="60" t="s">
        <v>449</v>
      </c>
      <c r="D498" s="70">
        <v>8</v>
      </c>
      <c r="E498" s="54">
        <v>3.8091368430128654</v>
      </c>
      <c r="F498" s="54">
        <v>30.473094744102923</v>
      </c>
      <c r="G498" s="217">
        <v>0</v>
      </c>
      <c r="H498" s="217">
        <f t="shared" si="7"/>
        <v>0</v>
      </c>
      <c r="I498" s="30" t="s">
        <v>16</v>
      </c>
      <c r="J498" s="19"/>
    </row>
    <row r="499" spans="1:10" s="16" customFormat="1" ht="15.6">
      <c r="A499" s="69">
        <v>81</v>
      </c>
      <c r="B499" s="157" t="s">
        <v>591</v>
      </c>
      <c r="C499" s="60" t="s">
        <v>449</v>
      </c>
      <c r="D499" s="70">
        <v>16</v>
      </c>
      <c r="E499" s="54">
        <v>6.6315132979603222</v>
      </c>
      <c r="F499" s="54">
        <v>106.10421276736515</v>
      </c>
      <c r="G499" s="217">
        <v>0</v>
      </c>
      <c r="H499" s="217">
        <f t="shared" si="7"/>
        <v>0</v>
      </c>
      <c r="I499" s="30" t="s">
        <v>16</v>
      </c>
      <c r="J499" s="19"/>
    </row>
    <row r="500" spans="1:10" s="16" customFormat="1" ht="15.6">
      <c r="A500" s="71">
        <v>82</v>
      </c>
      <c r="B500" s="157" t="s">
        <v>19</v>
      </c>
      <c r="C500" s="60" t="s">
        <v>449</v>
      </c>
      <c r="D500" s="70">
        <v>3</v>
      </c>
      <c r="E500" s="54">
        <v>60.895862776320008</v>
      </c>
      <c r="F500" s="54">
        <v>182.68758832896003</v>
      </c>
      <c r="G500" s="217">
        <v>0</v>
      </c>
      <c r="H500" s="217">
        <f t="shared" si="7"/>
        <v>0</v>
      </c>
      <c r="I500" s="30" t="s">
        <v>16</v>
      </c>
      <c r="J500" s="19"/>
    </row>
    <row r="501" spans="1:10" s="16" customFormat="1" ht="15.6">
      <c r="A501" s="71">
        <v>83</v>
      </c>
      <c r="B501" s="163" t="s">
        <v>592</v>
      </c>
      <c r="C501" s="121" t="s">
        <v>449</v>
      </c>
      <c r="D501" s="54">
        <v>2.7</v>
      </c>
      <c r="E501" s="54">
        <v>4.0951003495388809</v>
      </c>
      <c r="F501" s="54">
        <v>11.056770943754978</v>
      </c>
      <c r="G501" s="217">
        <v>0</v>
      </c>
      <c r="H501" s="217">
        <f t="shared" si="7"/>
        <v>0</v>
      </c>
      <c r="I501" s="30" t="s">
        <v>16</v>
      </c>
      <c r="J501" s="19"/>
    </row>
    <row r="502" spans="1:10" s="16" customFormat="1" ht="15.6">
      <c r="A502" s="72">
        <v>84</v>
      </c>
      <c r="B502" s="157" t="s">
        <v>20</v>
      </c>
      <c r="C502" s="60" t="s">
        <v>449</v>
      </c>
      <c r="D502" s="54">
        <v>0.30000000000000004</v>
      </c>
      <c r="E502" s="54">
        <v>31.598357007360001</v>
      </c>
      <c r="F502" s="54">
        <v>9.479507102208002</v>
      </c>
      <c r="G502" s="217">
        <v>0</v>
      </c>
      <c r="H502" s="217">
        <f t="shared" si="7"/>
        <v>0</v>
      </c>
      <c r="I502" s="30" t="s">
        <v>16</v>
      </c>
      <c r="J502" s="19"/>
    </row>
    <row r="503" spans="1:10" s="16" customFormat="1">
      <c r="A503" s="72">
        <v>85</v>
      </c>
      <c r="B503" s="158" t="s">
        <v>308</v>
      </c>
      <c r="C503" s="60" t="s">
        <v>4</v>
      </c>
      <c r="D503" s="54">
        <v>51.45</v>
      </c>
      <c r="E503" s="54">
        <v>9.1588071168000003</v>
      </c>
      <c r="F503" s="54">
        <v>471.22062615936005</v>
      </c>
      <c r="G503" s="217">
        <v>0</v>
      </c>
      <c r="H503" s="217">
        <f t="shared" si="7"/>
        <v>0</v>
      </c>
      <c r="I503" s="30" t="s">
        <v>16</v>
      </c>
      <c r="J503" s="19"/>
    </row>
    <row r="504" spans="1:10" s="16" customFormat="1" ht="15.6">
      <c r="A504" s="73" t="s">
        <v>361</v>
      </c>
      <c r="B504" s="159" t="s">
        <v>594</v>
      </c>
      <c r="C504" s="60" t="s">
        <v>449</v>
      </c>
      <c r="D504" s="160">
        <v>20</v>
      </c>
      <c r="E504" s="54">
        <v>42.849946601180228</v>
      </c>
      <c r="F504" s="54">
        <v>856.99893202360454</v>
      </c>
      <c r="G504" s="217">
        <v>0</v>
      </c>
      <c r="H504" s="217">
        <f t="shared" si="7"/>
        <v>0</v>
      </c>
      <c r="I504" s="30" t="s">
        <v>16</v>
      </c>
      <c r="J504" s="19"/>
    </row>
    <row r="505" spans="1:10" s="16" customFormat="1" ht="15.6">
      <c r="A505" s="73" t="s">
        <v>362</v>
      </c>
      <c r="B505" s="163" t="s">
        <v>595</v>
      </c>
      <c r="C505" s="197" t="s">
        <v>450</v>
      </c>
      <c r="D505" s="54">
        <v>0.8</v>
      </c>
      <c r="E505" s="54">
        <v>66.184178895999992</v>
      </c>
      <c r="F505" s="54">
        <v>52.947343116799999</v>
      </c>
      <c r="G505" s="217">
        <v>0</v>
      </c>
      <c r="H505" s="217">
        <f t="shared" si="7"/>
        <v>0</v>
      </c>
      <c r="I505" s="30" t="s">
        <v>16</v>
      </c>
      <c r="J505" s="19"/>
    </row>
    <row r="506" spans="1:10" s="16" customFormat="1">
      <c r="A506" s="73" t="s">
        <v>363</v>
      </c>
      <c r="B506" s="162" t="s">
        <v>364</v>
      </c>
      <c r="C506" s="55" t="s">
        <v>54</v>
      </c>
      <c r="D506" s="54">
        <v>32</v>
      </c>
      <c r="E506" s="54">
        <v>15.505013498656002</v>
      </c>
      <c r="F506" s="54">
        <v>496.16043195699206</v>
      </c>
      <c r="G506" s="217">
        <v>0</v>
      </c>
      <c r="H506" s="217">
        <f t="shared" si="7"/>
        <v>0</v>
      </c>
      <c r="I506" s="30" t="s">
        <v>16</v>
      </c>
      <c r="J506" s="19"/>
    </row>
    <row r="507" spans="1:10" s="16" customFormat="1" ht="15.6">
      <c r="A507" s="73" t="s">
        <v>365</v>
      </c>
      <c r="B507" s="162" t="s">
        <v>647</v>
      </c>
      <c r="C507" s="121" t="s">
        <v>449</v>
      </c>
      <c r="D507" s="151">
        <v>4.6199999999999992</v>
      </c>
      <c r="E507" s="54">
        <v>244.50798836288004</v>
      </c>
      <c r="F507" s="54">
        <v>1129.6269062365056</v>
      </c>
      <c r="G507" s="217">
        <v>0</v>
      </c>
      <c r="H507" s="217">
        <f t="shared" si="7"/>
        <v>0</v>
      </c>
      <c r="I507" s="30" t="s">
        <v>16</v>
      </c>
      <c r="J507" s="19"/>
    </row>
    <row r="508" spans="1:10" s="16" customFormat="1">
      <c r="A508" s="73" t="s">
        <v>366</v>
      </c>
      <c r="B508" s="198" t="s">
        <v>603</v>
      </c>
      <c r="C508" s="121" t="s">
        <v>6</v>
      </c>
      <c r="D508" s="79">
        <v>6</v>
      </c>
      <c r="E508" s="54">
        <v>413.94210580800001</v>
      </c>
      <c r="F508" s="54">
        <v>2483.6526348480002</v>
      </c>
      <c r="G508" s="217">
        <v>0</v>
      </c>
      <c r="H508" s="217">
        <f t="shared" si="7"/>
        <v>0</v>
      </c>
      <c r="I508" s="30" t="s">
        <v>15</v>
      </c>
      <c r="J508" s="19"/>
    </row>
    <row r="509" spans="1:10" s="16" customFormat="1">
      <c r="A509" s="73" t="s">
        <v>367</v>
      </c>
      <c r="B509" s="198" t="s">
        <v>604</v>
      </c>
      <c r="C509" s="121" t="s">
        <v>6</v>
      </c>
      <c r="D509" s="79">
        <v>1</v>
      </c>
      <c r="E509" s="54">
        <v>240.14074613760005</v>
      </c>
      <c r="F509" s="54">
        <v>240.14074613760005</v>
      </c>
      <c r="G509" s="217">
        <v>0</v>
      </c>
      <c r="H509" s="217">
        <f t="shared" si="7"/>
        <v>0</v>
      </c>
      <c r="I509" s="30" t="s">
        <v>15</v>
      </c>
      <c r="J509" s="19"/>
    </row>
    <row r="510" spans="1:10" s="16" customFormat="1">
      <c r="A510" s="73" t="s">
        <v>368</v>
      </c>
      <c r="B510" s="198" t="s">
        <v>605</v>
      </c>
      <c r="C510" s="121" t="s">
        <v>6</v>
      </c>
      <c r="D510" s="79">
        <v>1</v>
      </c>
      <c r="E510" s="54">
        <v>222.85788940800003</v>
      </c>
      <c r="F510" s="54">
        <v>222.85788940800003</v>
      </c>
      <c r="G510" s="217">
        <v>0</v>
      </c>
      <c r="H510" s="217">
        <f t="shared" si="7"/>
        <v>0</v>
      </c>
      <c r="I510" s="30" t="s">
        <v>15</v>
      </c>
      <c r="J510" s="19"/>
    </row>
    <row r="511" spans="1:10" s="16" customFormat="1">
      <c r="A511" s="73" t="s">
        <v>369</v>
      </c>
      <c r="B511" s="198" t="s">
        <v>606</v>
      </c>
      <c r="C511" s="121" t="s">
        <v>6</v>
      </c>
      <c r="D511" s="79">
        <v>1</v>
      </c>
      <c r="E511" s="54">
        <v>296.68904052480002</v>
      </c>
      <c r="F511" s="54">
        <v>296.68904052480002</v>
      </c>
      <c r="G511" s="217">
        <v>0</v>
      </c>
      <c r="H511" s="217">
        <f t="shared" si="7"/>
        <v>0</v>
      </c>
      <c r="I511" s="30" t="s">
        <v>15</v>
      </c>
      <c r="J511" s="19"/>
    </row>
    <row r="512" spans="1:10" s="16" customFormat="1">
      <c r="A512" s="73" t="s">
        <v>370</v>
      </c>
      <c r="B512" s="162" t="s">
        <v>607</v>
      </c>
      <c r="C512" s="55" t="s">
        <v>6</v>
      </c>
      <c r="D512" s="79">
        <v>1</v>
      </c>
      <c r="E512" s="54"/>
      <c r="F512" s="54"/>
      <c r="G512" s="217">
        <v>0</v>
      </c>
      <c r="H512" s="217">
        <f t="shared" si="7"/>
        <v>0</v>
      </c>
      <c r="I512" s="30" t="s">
        <v>18</v>
      </c>
      <c r="J512" s="19"/>
    </row>
    <row r="513" spans="1:10" s="16" customFormat="1">
      <c r="A513" s="73" t="s">
        <v>371</v>
      </c>
      <c r="B513" s="162" t="s">
        <v>322</v>
      </c>
      <c r="C513" s="55" t="s">
        <v>5</v>
      </c>
      <c r="D513" s="152">
        <v>25</v>
      </c>
      <c r="E513" s="54">
        <v>25.053204447457627</v>
      </c>
      <c r="F513" s="54">
        <v>626.33011118644072</v>
      </c>
      <c r="G513" s="217">
        <v>0</v>
      </c>
      <c r="H513" s="217">
        <f t="shared" si="7"/>
        <v>0</v>
      </c>
      <c r="I513" s="30" t="s">
        <v>16</v>
      </c>
      <c r="J513" s="19"/>
    </row>
    <row r="514" spans="1:10" s="16" customFormat="1" ht="15.6">
      <c r="A514" s="177" t="s">
        <v>372</v>
      </c>
      <c r="B514" s="158" t="s">
        <v>373</v>
      </c>
      <c r="C514" s="60" t="s">
        <v>445</v>
      </c>
      <c r="D514" s="54">
        <v>0.76</v>
      </c>
      <c r="E514" s="54">
        <v>265.88304274047999</v>
      </c>
      <c r="F514" s="54">
        <v>202.07111248276479</v>
      </c>
      <c r="G514" s="217">
        <v>0</v>
      </c>
      <c r="H514" s="217">
        <f t="shared" si="7"/>
        <v>0</v>
      </c>
      <c r="I514" s="30" t="s">
        <v>16</v>
      </c>
      <c r="J514" s="19"/>
    </row>
    <row r="515" spans="1:10" s="16" customFormat="1">
      <c r="A515" s="177" t="s">
        <v>374</v>
      </c>
      <c r="B515" s="162" t="s">
        <v>375</v>
      </c>
      <c r="C515" s="55" t="s">
        <v>4</v>
      </c>
      <c r="D515" s="90">
        <v>1.6E-2</v>
      </c>
      <c r="E515" s="54">
        <v>5620.519311615999</v>
      </c>
      <c r="F515" s="54">
        <v>89.928308985855992</v>
      </c>
      <c r="G515" s="217">
        <v>0</v>
      </c>
      <c r="H515" s="217">
        <f t="shared" si="7"/>
        <v>0</v>
      </c>
      <c r="I515" s="30" t="s">
        <v>16</v>
      </c>
      <c r="J515" s="19"/>
    </row>
    <row r="516" spans="1:10" s="16" customFormat="1">
      <c r="A516" s="77" t="s">
        <v>376</v>
      </c>
      <c r="B516" s="162" t="s">
        <v>180</v>
      </c>
      <c r="C516" s="55" t="s">
        <v>6</v>
      </c>
      <c r="D516" s="97">
        <v>1</v>
      </c>
      <c r="E516" s="54">
        <v>59.780800150779662</v>
      </c>
      <c r="F516" s="54">
        <v>59.780800150779662</v>
      </c>
      <c r="G516" s="217">
        <v>0</v>
      </c>
      <c r="H516" s="217">
        <f t="shared" si="7"/>
        <v>0</v>
      </c>
      <c r="I516" s="30" t="s">
        <v>15</v>
      </c>
      <c r="J516" s="19"/>
    </row>
    <row r="517" spans="1:10" s="16" customFormat="1">
      <c r="A517" s="77" t="s">
        <v>377</v>
      </c>
      <c r="B517" s="162" t="s">
        <v>648</v>
      </c>
      <c r="C517" s="55" t="s">
        <v>261</v>
      </c>
      <c r="D517" s="97">
        <v>0.63</v>
      </c>
      <c r="E517" s="54">
        <v>26.766244067796613</v>
      </c>
      <c r="F517" s="54">
        <v>16.862733762711866</v>
      </c>
      <c r="G517" s="217">
        <v>0</v>
      </c>
      <c r="H517" s="217">
        <f t="shared" si="7"/>
        <v>0</v>
      </c>
      <c r="I517" s="30" t="s">
        <v>16</v>
      </c>
      <c r="J517" s="19"/>
    </row>
    <row r="518" spans="1:10" s="16" customFormat="1">
      <c r="A518" s="77" t="s">
        <v>378</v>
      </c>
      <c r="B518" s="178" t="s">
        <v>379</v>
      </c>
      <c r="C518" s="55"/>
      <c r="D518" s="97"/>
      <c r="E518" s="54"/>
      <c r="F518" s="54"/>
      <c r="G518" s="217">
        <v>0</v>
      </c>
      <c r="H518" s="217">
        <f t="shared" si="7"/>
        <v>0</v>
      </c>
      <c r="I518" s="30" t="s">
        <v>16</v>
      </c>
      <c r="J518" s="19"/>
    </row>
    <row r="519" spans="1:10" s="16" customFormat="1">
      <c r="A519" s="73" t="s">
        <v>380</v>
      </c>
      <c r="B519" s="162" t="s">
        <v>640</v>
      </c>
      <c r="C519" s="55" t="s">
        <v>154</v>
      </c>
      <c r="D519" s="54">
        <v>14.15</v>
      </c>
      <c r="E519" s="54">
        <v>3.1253934508543995</v>
      </c>
      <c r="F519" s="54">
        <v>44.224317329589752</v>
      </c>
      <c r="G519" s="217">
        <v>0</v>
      </c>
      <c r="H519" s="217">
        <f t="shared" si="7"/>
        <v>0</v>
      </c>
      <c r="I519" s="30" t="s">
        <v>16</v>
      </c>
      <c r="J519" s="19"/>
    </row>
    <row r="520" spans="1:10" s="16" customFormat="1">
      <c r="A520" s="73" t="s">
        <v>381</v>
      </c>
      <c r="B520" s="176" t="s">
        <v>641</v>
      </c>
      <c r="C520" s="55" t="s">
        <v>154</v>
      </c>
      <c r="D520" s="54">
        <v>14.291500000000001</v>
      </c>
      <c r="E520" s="54"/>
      <c r="F520" s="54"/>
      <c r="G520" s="217">
        <v>0</v>
      </c>
      <c r="H520" s="217">
        <f t="shared" si="7"/>
        <v>0</v>
      </c>
      <c r="I520" s="30" t="s">
        <v>18</v>
      </c>
      <c r="J520" s="19"/>
    </row>
    <row r="521" spans="1:10" s="16" customFormat="1">
      <c r="A521" s="73" t="s">
        <v>382</v>
      </c>
      <c r="B521" s="162" t="s">
        <v>642</v>
      </c>
      <c r="C521" s="55" t="s">
        <v>6</v>
      </c>
      <c r="D521" s="79">
        <v>14</v>
      </c>
      <c r="E521" s="54"/>
      <c r="F521" s="54"/>
      <c r="G521" s="217">
        <v>0</v>
      </c>
      <c r="H521" s="217">
        <f t="shared" si="7"/>
        <v>0</v>
      </c>
      <c r="I521" s="30" t="s">
        <v>18</v>
      </c>
      <c r="J521" s="19"/>
    </row>
    <row r="522" spans="1:10" s="16" customFormat="1">
      <c r="A522" s="73" t="s">
        <v>383</v>
      </c>
      <c r="B522" s="159" t="s">
        <v>355</v>
      </c>
      <c r="C522" s="55" t="s">
        <v>84</v>
      </c>
      <c r="D522" s="54">
        <v>30</v>
      </c>
      <c r="E522" s="54">
        <v>16.324127298688001</v>
      </c>
      <c r="F522" s="54">
        <v>489.72381896064002</v>
      </c>
      <c r="G522" s="217">
        <v>0</v>
      </c>
      <c r="H522" s="217">
        <f t="shared" ref="H522:H575" si="8">G522*D522</f>
        <v>0</v>
      </c>
      <c r="I522" s="30" t="s">
        <v>16</v>
      </c>
      <c r="J522" s="19"/>
    </row>
    <row r="523" spans="1:10" s="16" customFormat="1" ht="15.6">
      <c r="A523" s="73" t="s">
        <v>384</v>
      </c>
      <c r="B523" s="159" t="s">
        <v>356</v>
      </c>
      <c r="C523" s="60" t="s">
        <v>449</v>
      </c>
      <c r="D523" s="160">
        <v>3</v>
      </c>
      <c r="E523" s="54">
        <v>59.210545625180224</v>
      </c>
      <c r="F523" s="54">
        <v>177.63163687554066</v>
      </c>
      <c r="G523" s="217">
        <v>0</v>
      </c>
      <c r="H523" s="217">
        <f t="shared" si="8"/>
        <v>0</v>
      </c>
      <c r="I523" s="30" t="s">
        <v>16</v>
      </c>
      <c r="J523" s="19"/>
    </row>
    <row r="524" spans="1:10" s="16" customFormat="1">
      <c r="A524" s="73" t="s">
        <v>385</v>
      </c>
      <c r="B524" s="159" t="s">
        <v>643</v>
      </c>
      <c r="C524" s="55" t="s">
        <v>6</v>
      </c>
      <c r="D524" s="54">
        <v>1</v>
      </c>
      <c r="E524" s="54">
        <v>6.6782037414399991</v>
      </c>
      <c r="F524" s="54">
        <v>6.6782037414399991</v>
      </c>
      <c r="G524" s="217">
        <v>0</v>
      </c>
      <c r="H524" s="217">
        <f t="shared" si="8"/>
        <v>0</v>
      </c>
      <c r="I524" s="30" t="s">
        <v>16</v>
      </c>
      <c r="J524" s="19"/>
    </row>
    <row r="525" spans="1:10" s="16" customFormat="1">
      <c r="A525" s="73" t="s">
        <v>386</v>
      </c>
      <c r="B525" s="159" t="s">
        <v>644</v>
      </c>
      <c r="C525" s="55" t="s">
        <v>6</v>
      </c>
      <c r="D525" s="54">
        <v>1</v>
      </c>
      <c r="E525" s="54"/>
      <c r="F525" s="54"/>
      <c r="G525" s="217">
        <v>0</v>
      </c>
      <c r="H525" s="217">
        <f t="shared" si="8"/>
        <v>0</v>
      </c>
      <c r="I525" s="30" t="s">
        <v>18</v>
      </c>
      <c r="J525" s="19"/>
    </row>
    <row r="526" spans="1:10" s="16" customFormat="1">
      <c r="A526" s="77"/>
      <c r="B526" s="178" t="s">
        <v>649</v>
      </c>
      <c r="C526" s="55"/>
      <c r="D526" s="97"/>
      <c r="E526" s="54"/>
      <c r="F526" s="54"/>
      <c r="G526" s="217">
        <v>0</v>
      </c>
      <c r="H526" s="217">
        <f t="shared" si="8"/>
        <v>0</v>
      </c>
      <c r="I526" s="30" t="s">
        <v>16</v>
      </c>
      <c r="J526" s="19"/>
    </row>
    <row r="527" spans="1:10" s="16" customFormat="1">
      <c r="A527" s="73" t="s">
        <v>387</v>
      </c>
      <c r="B527" s="162" t="s">
        <v>620</v>
      </c>
      <c r="C527" s="55" t="s">
        <v>154</v>
      </c>
      <c r="D527" s="54">
        <v>4.5</v>
      </c>
      <c r="E527" s="54">
        <v>1.2765770823167997</v>
      </c>
      <c r="F527" s="54">
        <v>5.7445968704255987</v>
      </c>
      <c r="G527" s="217">
        <v>0</v>
      </c>
      <c r="H527" s="217">
        <f t="shared" si="8"/>
        <v>0</v>
      </c>
      <c r="I527" s="30" t="s">
        <v>16</v>
      </c>
      <c r="J527" s="19"/>
    </row>
    <row r="528" spans="1:10" s="16" customFormat="1">
      <c r="A528" s="73" t="s">
        <v>388</v>
      </c>
      <c r="B528" s="176" t="s">
        <v>621</v>
      </c>
      <c r="C528" s="55" t="s">
        <v>154</v>
      </c>
      <c r="D528" s="54">
        <v>4.5449999999999999</v>
      </c>
      <c r="E528" s="54"/>
      <c r="F528" s="54"/>
      <c r="G528" s="217">
        <v>0</v>
      </c>
      <c r="H528" s="217">
        <f t="shared" si="8"/>
        <v>0</v>
      </c>
      <c r="I528" s="30" t="s">
        <v>18</v>
      </c>
      <c r="J528" s="19"/>
    </row>
    <row r="529" spans="1:10" s="16" customFormat="1">
      <c r="A529" s="73" t="s">
        <v>389</v>
      </c>
      <c r="B529" s="162" t="s">
        <v>622</v>
      </c>
      <c r="C529" s="55" t="s">
        <v>5</v>
      </c>
      <c r="D529" s="54">
        <v>4.5</v>
      </c>
      <c r="E529" s="54">
        <v>0.98466749702675216</v>
      </c>
      <c r="F529" s="54">
        <v>4.4310037366203847</v>
      </c>
      <c r="G529" s="217">
        <v>0</v>
      </c>
      <c r="H529" s="217">
        <f t="shared" si="8"/>
        <v>0</v>
      </c>
      <c r="I529" s="30" t="s">
        <v>16</v>
      </c>
      <c r="J529" s="19"/>
    </row>
    <row r="530" spans="1:10" s="16" customFormat="1">
      <c r="A530" s="73" t="s">
        <v>390</v>
      </c>
      <c r="B530" s="162" t="s">
        <v>623</v>
      </c>
      <c r="C530" s="55" t="s">
        <v>154</v>
      </c>
      <c r="D530" s="54">
        <v>4.5</v>
      </c>
      <c r="E530" s="54">
        <v>1.7619599765151999</v>
      </c>
      <c r="F530" s="54">
        <v>7.9288198943183996</v>
      </c>
      <c r="G530" s="217">
        <v>0</v>
      </c>
      <c r="H530" s="217">
        <f t="shared" si="8"/>
        <v>0</v>
      </c>
      <c r="I530" s="30" t="s">
        <v>16</v>
      </c>
      <c r="J530" s="19"/>
    </row>
    <row r="531" spans="1:10" s="16" customFormat="1">
      <c r="A531" s="110" t="s">
        <v>391</v>
      </c>
      <c r="B531" s="162" t="s">
        <v>392</v>
      </c>
      <c r="C531" s="55" t="s">
        <v>6</v>
      </c>
      <c r="D531" s="54">
        <v>2</v>
      </c>
      <c r="E531" s="54">
        <v>6.6782037414399991</v>
      </c>
      <c r="F531" s="54">
        <v>13.356407482879998</v>
      </c>
      <c r="G531" s="217">
        <v>0</v>
      </c>
      <c r="H531" s="217">
        <f t="shared" si="8"/>
        <v>0</v>
      </c>
      <c r="I531" s="30" t="s">
        <v>16</v>
      </c>
      <c r="J531" s="19"/>
    </row>
    <row r="532" spans="1:10" s="16" customFormat="1">
      <c r="A532" s="110" t="s">
        <v>393</v>
      </c>
      <c r="B532" s="162" t="s">
        <v>392</v>
      </c>
      <c r="C532" s="55" t="s">
        <v>6</v>
      </c>
      <c r="D532" s="54">
        <v>2</v>
      </c>
      <c r="E532" s="54"/>
      <c r="F532" s="54"/>
      <c r="G532" s="217">
        <v>0</v>
      </c>
      <c r="H532" s="217">
        <f t="shared" si="8"/>
        <v>0</v>
      </c>
      <c r="I532" s="30" t="s">
        <v>18</v>
      </c>
      <c r="J532" s="19"/>
    </row>
    <row r="533" spans="1:10" s="16" customFormat="1">
      <c r="A533" s="177" t="s">
        <v>394</v>
      </c>
      <c r="B533" s="162" t="s">
        <v>395</v>
      </c>
      <c r="C533" s="55" t="s">
        <v>4</v>
      </c>
      <c r="D533" s="90">
        <v>2.41E-2</v>
      </c>
      <c r="E533" s="54">
        <v>5620.5193116160008</v>
      </c>
      <c r="F533" s="54">
        <v>135.45451540994563</v>
      </c>
      <c r="G533" s="217">
        <v>0</v>
      </c>
      <c r="H533" s="217">
        <f t="shared" si="8"/>
        <v>0</v>
      </c>
      <c r="I533" s="30" t="s">
        <v>16</v>
      </c>
      <c r="J533" s="19"/>
    </row>
    <row r="534" spans="1:10" s="16" customFormat="1">
      <c r="A534" s="77" t="s">
        <v>396</v>
      </c>
      <c r="B534" s="162" t="s">
        <v>180</v>
      </c>
      <c r="C534" s="55" t="s">
        <v>6</v>
      </c>
      <c r="D534" s="97">
        <v>1</v>
      </c>
      <c r="E534" s="54">
        <v>59.780800150779662</v>
      </c>
      <c r="F534" s="54">
        <v>59.780800150779662</v>
      </c>
      <c r="G534" s="217">
        <v>0</v>
      </c>
      <c r="H534" s="217">
        <f t="shared" si="8"/>
        <v>0</v>
      </c>
      <c r="I534" s="30" t="s">
        <v>15</v>
      </c>
      <c r="J534" s="19"/>
    </row>
    <row r="535" spans="1:10" s="16" customFormat="1">
      <c r="A535" s="177" t="s">
        <v>397</v>
      </c>
      <c r="B535" s="162" t="s">
        <v>375</v>
      </c>
      <c r="C535" s="55" t="s">
        <v>4</v>
      </c>
      <c r="D535" s="90">
        <v>1.6E-2</v>
      </c>
      <c r="E535" s="54">
        <v>5620.519311615999</v>
      </c>
      <c r="F535" s="54">
        <v>89.928308985855992</v>
      </c>
      <c r="G535" s="217">
        <v>0</v>
      </c>
      <c r="H535" s="217">
        <f t="shared" si="8"/>
        <v>0</v>
      </c>
      <c r="I535" s="30" t="s">
        <v>16</v>
      </c>
      <c r="J535" s="19"/>
    </row>
    <row r="536" spans="1:10" s="16" customFormat="1">
      <c r="A536" s="77" t="s">
        <v>398</v>
      </c>
      <c r="B536" s="162" t="s">
        <v>180</v>
      </c>
      <c r="C536" s="55" t="s">
        <v>6</v>
      </c>
      <c r="D536" s="97">
        <v>1</v>
      </c>
      <c r="E536" s="54">
        <v>59.780800150779662</v>
      </c>
      <c r="F536" s="54">
        <v>59.780800150779662</v>
      </c>
      <c r="G536" s="217">
        <v>0</v>
      </c>
      <c r="H536" s="217">
        <f t="shared" si="8"/>
        <v>0</v>
      </c>
      <c r="I536" s="30" t="s">
        <v>15</v>
      </c>
      <c r="J536" s="19"/>
    </row>
    <row r="537" spans="1:10" s="16" customFormat="1">
      <c r="A537" s="77" t="s">
        <v>399</v>
      </c>
      <c r="B537" s="162" t="s">
        <v>650</v>
      </c>
      <c r="C537" s="55" t="s">
        <v>261</v>
      </c>
      <c r="D537" s="97">
        <v>0.6</v>
      </c>
      <c r="E537" s="54">
        <v>26.766244067796617</v>
      </c>
      <c r="F537" s="54">
        <v>16.059746440677969</v>
      </c>
      <c r="G537" s="217">
        <v>0</v>
      </c>
      <c r="H537" s="217">
        <f t="shared" si="8"/>
        <v>0</v>
      </c>
      <c r="I537" s="30" t="s">
        <v>16</v>
      </c>
      <c r="J537" s="19"/>
    </row>
    <row r="538" spans="1:10" s="16" customFormat="1">
      <c r="A538" s="77" t="s">
        <v>400</v>
      </c>
      <c r="B538" s="162" t="s">
        <v>401</v>
      </c>
      <c r="C538" s="55" t="s">
        <v>6</v>
      </c>
      <c r="D538" s="79">
        <v>2</v>
      </c>
      <c r="E538" s="54">
        <v>132.58501808640003</v>
      </c>
      <c r="F538" s="54">
        <v>265.17003617280005</v>
      </c>
      <c r="G538" s="217">
        <v>0</v>
      </c>
      <c r="H538" s="217">
        <f t="shared" si="8"/>
        <v>0</v>
      </c>
      <c r="I538" s="30" t="s">
        <v>16</v>
      </c>
      <c r="J538" s="19"/>
    </row>
    <row r="539" spans="1:10" s="16" customFormat="1">
      <c r="A539" s="77" t="s">
        <v>402</v>
      </c>
      <c r="B539" s="162" t="s">
        <v>401</v>
      </c>
      <c r="C539" s="55" t="s">
        <v>6</v>
      </c>
      <c r="D539" s="79">
        <v>2</v>
      </c>
      <c r="E539" s="54"/>
      <c r="F539" s="54"/>
      <c r="G539" s="217">
        <v>0</v>
      </c>
      <c r="H539" s="217">
        <f t="shared" si="8"/>
        <v>0</v>
      </c>
      <c r="I539" s="30" t="s">
        <v>18</v>
      </c>
      <c r="J539" s="19"/>
    </row>
    <row r="540" spans="1:10" s="16" customFormat="1" ht="15.6">
      <c r="A540" s="119">
        <v>106</v>
      </c>
      <c r="B540" s="163" t="s">
        <v>593</v>
      </c>
      <c r="C540" s="61" t="s">
        <v>449</v>
      </c>
      <c r="D540" s="70">
        <v>2</v>
      </c>
      <c r="E540" s="54">
        <v>62.589148065530246</v>
      </c>
      <c r="F540" s="54">
        <v>125.17829613106049</v>
      </c>
      <c r="G540" s="217">
        <v>0</v>
      </c>
      <c r="H540" s="217">
        <f t="shared" si="8"/>
        <v>0</v>
      </c>
      <c r="I540" s="30" t="s">
        <v>16</v>
      </c>
      <c r="J540" s="19"/>
    </row>
    <row r="541" spans="1:10" s="16" customFormat="1">
      <c r="A541" s="73" t="s">
        <v>403</v>
      </c>
      <c r="B541" s="158" t="s">
        <v>404</v>
      </c>
      <c r="C541" s="60" t="s">
        <v>6</v>
      </c>
      <c r="D541" s="89">
        <v>1</v>
      </c>
      <c r="E541" s="54">
        <v>21.752924019200002</v>
      </c>
      <c r="F541" s="54">
        <v>21.752924019200002</v>
      </c>
      <c r="G541" s="217">
        <v>0</v>
      </c>
      <c r="H541" s="217">
        <f t="shared" si="8"/>
        <v>0</v>
      </c>
      <c r="I541" s="30" t="s">
        <v>16</v>
      </c>
      <c r="J541" s="19"/>
    </row>
    <row r="542" spans="1:10" s="16" customFormat="1">
      <c r="A542" s="73" t="s">
        <v>405</v>
      </c>
      <c r="B542" s="158" t="s">
        <v>651</v>
      </c>
      <c r="C542" s="60" t="s">
        <v>6</v>
      </c>
      <c r="D542" s="54">
        <v>1</v>
      </c>
      <c r="E542" s="54"/>
      <c r="F542" s="54"/>
      <c r="G542" s="217">
        <v>0</v>
      </c>
      <c r="H542" s="217">
        <f t="shared" si="8"/>
        <v>0</v>
      </c>
      <c r="I542" s="30" t="s">
        <v>18</v>
      </c>
      <c r="J542" s="19"/>
    </row>
    <row r="543" spans="1:10" s="16" customFormat="1">
      <c r="A543" s="77"/>
      <c r="B543" s="178" t="s">
        <v>406</v>
      </c>
      <c r="C543" s="55"/>
      <c r="D543" s="97"/>
      <c r="E543" s="54"/>
      <c r="F543" s="54"/>
      <c r="G543" s="217">
        <v>0</v>
      </c>
      <c r="H543" s="217">
        <f t="shared" si="8"/>
        <v>0</v>
      </c>
      <c r="I543" s="30" t="s">
        <v>16</v>
      </c>
      <c r="J543" s="19"/>
    </row>
    <row r="544" spans="1:10" s="16" customFormat="1">
      <c r="A544" s="119">
        <v>108</v>
      </c>
      <c r="B544" s="157" t="s">
        <v>407</v>
      </c>
      <c r="C544" s="61" t="s">
        <v>5</v>
      </c>
      <c r="D544" s="160">
        <v>12.6</v>
      </c>
      <c r="E544" s="54">
        <v>3.1737928207462405</v>
      </c>
      <c r="F544" s="54">
        <v>39.989789541402629</v>
      </c>
      <c r="G544" s="217">
        <v>0</v>
      </c>
      <c r="H544" s="217">
        <f t="shared" si="8"/>
        <v>0</v>
      </c>
      <c r="I544" s="30" t="s">
        <v>16</v>
      </c>
      <c r="J544" s="19"/>
    </row>
    <row r="545" spans="1:10" s="16" customFormat="1" ht="15.6">
      <c r="A545" s="119">
        <v>109</v>
      </c>
      <c r="B545" s="157" t="s">
        <v>408</v>
      </c>
      <c r="C545" s="61" t="s">
        <v>449</v>
      </c>
      <c r="D545" s="70">
        <v>0.6</v>
      </c>
      <c r="E545" s="54">
        <v>65.542573501886977</v>
      </c>
      <c r="F545" s="54">
        <v>39.325544101132188</v>
      </c>
      <c r="G545" s="217">
        <v>0</v>
      </c>
      <c r="H545" s="217">
        <f t="shared" si="8"/>
        <v>0</v>
      </c>
      <c r="I545" s="30" t="s">
        <v>16</v>
      </c>
      <c r="J545" s="19"/>
    </row>
    <row r="546" spans="1:10" s="16" customFormat="1" ht="15.6">
      <c r="A546" s="153">
        <v>110</v>
      </c>
      <c r="B546" s="159" t="s">
        <v>652</v>
      </c>
      <c r="C546" s="60" t="s">
        <v>449</v>
      </c>
      <c r="D546" s="54">
        <v>0.6</v>
      </c>
      <c r="E546" s="54">
        <v>24.947331024084484</v>
      </c>
      <c r="F546" s="54">
        <v>14.96839861445069</v>
      </c>
      <c r="G546" s="217">
        <v>0</v>
      </c>
      <c r="H546" s="217">
        <f t="shared" si="8"/>
        <v>0</v>
      </c>
      <c r="I546" s="30" t="s">
        <v>16</v>
      </c>
      <c r="J546" s="19"/>
    </row>
    <row r="547" spans="1:10" s="16" customFormat="1" ht="15.6">
      <c r="A547" s="69">
        <v>111</v>
      </c>
      <c r="B547" s="158" t="s">
        <v>653</v>
      </c>
      <c r="C547" s="60" t="s">
        <v>443</v>
      </c>
      <c r="D547" s="79">
        <v>10</v>
      </c>
      <c r="E547" s="54">
        <v>24.354433300065793</v>
      </c>
      <c r="F547" s="54">
        <v>243.54433300065793</v>
      </c>
      <c r="G547" s="217">
        <v>0</v>
      </c>
      <c r="H547" s="217">
        <f t="shared" si="8"/>
        <v>0</v>
      </c>
      <c r="I547" s="30" t="s">
        <v>16</v>
      </c>
      <c r="J547" s="19"/>
    </row>
    <row r="548" spans="1:10" s="16" customFormat="1">
      <c r="A548" s="76" t="s">
        <v>409</v>
      </c>
      <c r="B548" s="158" t="s">
        <v>410</v>
      </c>
      <c r="C548" s="60" t="s">
        <v>4</v>
      </c>
      <c r="D548" s="82">
        <v>5.9999999999999993E-3</v>
      </c>
      <c r="E548" s="54">
        <v>1416.2340931200001</v>
      </c>
      <c r="F548" s="54">
        <v>8.4974045587199996</v>
      </c>
      <c r="G548" s="217">
        <v>0</v>
      </c>
      <c r="H548" s="217">
        <f t="shared" si="8"/>
        <v>0</v>
      </c>
      <c r="I548" s="30" t="s">
        <v>15</v>
      </c>
      <c r="J548" s="19"/>
    </row>
    <row r="549" spans="1:10" s="16" customFormat="1" ht="15.6">
      <c r="A549" s="69">
        <v>112</v>
      </c>
      <c r="B549" s="158" t="s">
        <v>654</v>
      </c>
      <c r="C549" s="60" t="s">
        <v>443</v>
      </c>
      <c r="D549" s="97">
        <v>10</v>
      </c>
      <c r="E549" s="54">
        <v>18.645279092385788</v>
      </c>
      <c r="F549" s="54">
        <v>186.45279092385789</v>
      </c>
      <c r="G549" s="217">
        <v>0</v>
      </c>
      <c r="H549" s="217">
        <f t="shared" si="8"/>
        <v>0</v>
      </c>
      <c r="I549" s="30" t="s">
        <v>16</v>
      </c>
      <c r="J549" s="19"/>
    </row>
    <row r="550" spans="1:10" s="16" customFormat="1">
      <c r="A550" s="76" t="s">
        <v>411</v>
      </c>
      <c r="B550" s="158" t="s">
        <v>410</v>
      </c>
      <c r="C550" s="60" t="s">
        <v>4</v>
      </c>
      <c r="D550" s="82">
        <v>5.9999999999999993E-3</v>
      </c>
      <c r="E550" s="54">
        <v>1416.2340931200001</v>
      </c>
      <c r="F550" s="54">
        <v>8.4974045587199996</v>
      </c>
      <c r="G550" s="217">
        <v>0</v>
      </c>
      <c r="H550" s="217">
        <f t="shared" si="8"/>
        <v>0</v>
      </c>
      <c r="I550" s="30" t="s">
        <v>15</v>
      </c>
      <c r="J550" s="19"/>
    </row>
    <row r="551" spans="1:10" s="16" customFormat="1" ht="15.6">
      <c r="A551" s="69">
        <v>113</v>
      </c>
      <c r="B551" s="157" t="s">
        <v>452</v>
      </c>
      <c r="C551" s="60" t="s">
        <v>449</v>
      </c>
      <c r="D551" s="70">
        <v>497</v>
      </c>
      <c r="E551" s="54">
        <v>3.809136843012864</v>
      </c>
      <c r="F551" s="54">
        <v>1893.1410109773935</v>
      </c>
      <c r="G551" s="217">
        <v>0</v>
      </c>
      <c r="H551" s="217">
        <f t="shared" si="8"/>
        <v>0</v>
      </c>
      <c r="I551" s="30" t="s">
        <v>16</v>
      </c>
      <c r="J551" s="19"/>
    </row>
    <row r="552" spans="1:10" s="16" customFormat="1" ht="15.6">
      <c r="A552" s="69">
        <v>114</v>
      </c>
      <c r="B552" s="157" t="s">
        <v>591</v>
      </c>
      <c r="C552" s="60" t="s">
        <v>449</v>
      </c>
      <c r="D552" s="70">
        <v>1320</v>
      </c>
      <c r="E552" s="54">
        <v>6.6315132979603204</v>
      </c>
      <c r="F552" s="54">
        <v>8753.5975533076235</v>
      </c>
      <c r="G552" s="217">
        <v>0</v>
      </c>
      <c r="H552" s="217">
        <f t="shared" si="8"/>
        <v>0</v>
      </c>
      <c r="I552" s="30" t="s">
        <v>16</v>
      </c>
      <c r="J552" s="19"/>
    </row>
    <row r="553" spans="1:10" s="16" customFormat="1" ht="15.6">
      <c r="A553" s="71">
        <v>115</v>
      </c>
      <c r="B553" s="157" t="s">
        <v>19</v>
      </c>
      <c r="C553" s="60" t="s">
        <v>449</v>
      </c>
      <c r="D553" s="70">
        <v>115</v>
      </c>
      <c r="E553" s="54">
        <v>60.895862776320008</v>
      </c>
      <c r="F553" s="54">
        <v>7003.024219276801</v>
      </c>
      <c r="G553" s="217">
        <v>0</v>
      </c>
      <c r="H553" s="217">
        <f t="shared" si="8"/>
        <v>0</v>
      </c>
      <c r="I553" s="30" t="s">
        <v>16</v>
      </c>
      <c r="J553" s="19"/>
    </row>
    <row r="554" spans="1:10" s="16" customFormat="1" ht="15.6">
      <c r="A554" s="71">
        <v>116</v>
      </c>
      <c r="B554" s="163" t="s">
        <v>592</v>
      </c>
      <c r="C554" s="121" t="s">
        <v>449</v>
      </c>
      <c r="D554" s="54">
        <v>103.5</v>
      </c>
      <c r="E554" s="54">
        <v>4.0951003495388818</v>
      </c>
      <c r="F554" s="54">
        <v>423.84288617727429</v>
      </c>
      <c r="G554" s="217">
        <v>0</v>
      </c>
      <c r="H554" s="217">
        <f t="shared" si="8"/>
        <v>0</v>
      </c>
      <c r="I554" s="30" t="s">
        <v>16</v>
      </c>
      <c r="J554" s="19"/>
    </row>
    <row r="555" spans="1:10" s="16" customFormat="1" ht="15.6">
      <c r="A555" s="72">
        <v>117</v>
      </c>
      <c r="B555" s="157" t="s">
        <v>20</v>
      </c>
      <c r="C555" s="60" t="s">
        <v>449</v>
      </c>
      <c r="D555" s="54">
        <v>11.5</v>
      </c>
      <c r="E555" s="54">
        <v>31.598357007360011</v>
      </c>
      <c r="F555" s="54">
        <v>363.38110558464012</v>
      </c>
      <c r="G555" s="217">
        <v>0</v>
      </c>
      <c r="H555" s="217">
        <f t="shared" si="8"/>
        <v>0</v>
      </c>
      <c r="I555" s="30" t="s">
        <v>16</v>
      </c>
      <c r="J555" s="19"/>
    </row>
    <row r="556" spans="1:10" s="16" customFormat="1">
      <c r="A556" s="72">
        <v>118</v>
      </c>
      <c r="B556" s="158" t="s">
        <v>308</v>
      </c>
      <c r="C556" s="60" t="s">
        <v>4</v>
      </c>
      <c r="D556" s="54">
        <v>3692.85</v>
      </c>
      <c r="E556" s="54">
        <v>9.1588071168000003</v>
      </c>
      <c r="F556" s="54">
        <v>33822.100861274877</v>
      </c>
      <c r="G556" s="217">
        <v>0</v>
      </c>
      <c r="H556" s="217">
        <f t="shared" si="8"/>
        <v>0</v>
      </c>
      <c r="I556" s="30" t="s">
        <v>16</v>
      </c>
      <c r="J556" s="19"/>
    </row>
    <row r="557" spans="1:10" s="16" customFormat="1" ht="15.6">
      <c r="A557" s="119">
        <v>119</v>
      </c>
      <c r="B557" s="163" t="s">
        <v>593</v>
      </c>
      <c r="C557" s="61" t="s">
        <v>449</v>
      </c>
      <c r="D557" s="70">
        <v>168</v>
      </c>
      <c r="E557" s="54">
        <v>62.589148065530253</v>
      </c>
      <c r="F557" s="54">
        <v>10514.976875009083</v>
      </c>
      <c r="G557" s="217">
        <v>0</v>
      </c>
      <c r="H557" s="217">
        <f t="shared" si="8"/>
        <v>0</v>
      </c>
      <c r="I557" s="30" t="s">
        <v>16</v>
      </c>
      <c r="J557" s="19"/>
    </row>
    <row r="558" spans="1:10" s="16" customFormat="1" ht="15.6">
      <c r="A558" s="73" t="s">
        <v>412</v>
      </c>
      <c r="B558" s="159" t="s">
        <v>613</v>
      </c>
      <c r="C558" s="60" t="s">
        <v>449</v>
      </c>
      <c r="D558" s="160">
        <v>1762</v>
      </c>
      <c r="E558" s="54">
        <v>42.849946601180221</v>
      </c>
      <c r="F558" s="54">
        <v>75501.605911279548</v>
      </c>
      <c r="G558" s="217">
        <v>0</v>
      </c>
      <c r="H558" s="217">
        <f t="shared" si="8"/>
        <v>0</v>
      </c>
      <c r="I558" s="30" t="s">
        <v>16</v>
      </c>
      <c r="J558" s="19"/>
    </row>
    <row r="559" spans="1:10" s="16" customFormat="1" ht="15.6">
      <c r="A559" s="73" t="s">
        <v>413</v>
      </c>
      <c r="B559" s="159" t="s">
        <v>414</v>
      </c>
      <c r="C559" s="60" t="s">
        <v>449</v>
      </c>
      <c r="D559" s="160">
        <v>1</v>
      </c>
      <c r="E559" s="54">
        <v>59.210545625180217</v>
      </c>
      <c r="F559" s="54">
        <v>59.210545625180217</v>
      </c>
      <c r="G559" s="217">
        <v>0</v>
      </c>
      <c r="H559" s="217">
        <f t="shared" si="8"/>
        <v>0</v>
      </c>
      <c r="I559" s="30" t="s">
        <v>16</v>
      </c>
      <c r="J559" s="19"/>
    </row>
    <row r="560" spans="1:10" s="16" customFormat="1">
      <c r="A560" s="73" t="s">
        <v>415</v>
      </c>
      <c r="B560" s="162" t="s">
        <v>416</v>
      </c>
      <c r="C560" s="55" t="s">
        <v>54</v>
      </c>
      <c r="D560" s="54">
        <v>1350</v>
      </c>
      <c r="E560" s="54">
        <v>15.505013498655998</v>
      </c>
      <c r="F560" s="54">
        <v>20931.768223185598</v>
      </c>
      <c r="G560" s="217">
        <v>0</v>
      </c>
      <c r="H560" s="217">
        <f t="shared" si="8"/>
        <v>0</v>
      </c>
      <c r="I560" s="30" t="s">
        <v>16</v>
      </c>
      <c r="J560" s="19"/>
    </row>
    <row r="561" spans="1:10" s="16" customFormat="1">
      <c r="A561" s="77" t="s">
        <v>417</v>
      </c>
      <c r="B561" s="162" t="s">
        <v>418</v>
      </c>
      <c r="C561" s="55" t="s">
        <v>154</v>
      </c>
      <c r="D561" s="54">
        <v>229</v>
      </c>
      <c r="E561" s="54">
        <v>2.6307414031360001</v>
      </c>
      <c r="F561" s="54">
        <v>602.43978131814401</v>
      </c>
      <c r="G561" s="217">
        <v>0</v>
      </c>
      <c r="H561" s="217">
        <f t="shared" si="8"/>
        <v>0</v>
      </c>
      <c r="I561" s="30" t="s">
        <v>16</v>
      </c>
      <c r="J561" s="19"/>
    </row>
    <row r="562" spans="1:10" s="16" customFormat="1">
      <c r="A562" s="199" t="s">
        <v>419</v>
      </c>
      <c r="B562" s="176" t="s">
        <v>420</v>
      </c>
      <c r="C562" s="55" t="s">
        <v>154</v>
      </c>
      <c r="D562" s="54">
        <v>231.29</v>
      </c>
      <c r="E562" s="54"/>
      <c r="F562" s="54"/>
      <c r="G562" s="217">
        <v>0</v>
      </c>
      <c r="H562" s="217">
        <f t="shared" si="8"/>
        <v>0</v>
      </c>
      <c r="I562" s="30" t="s">
        <v>18</v>
      </c>
      <c r="J562" s="19"/>
    </row>
    <row r="563" spans="1:10" s="16" customFormat="1">
      <c r="A563" s="110" t="s">
        <v>421</v>
      </c>
      <c r="B563" s="162" t="s">
        <v>655</v>
      </c>
      <c r="C563" s="55" t="s">
        <v>5</v>
      </c>
      <c r="D563" s="54">
        <v>229</v>
      </c>
      <c r="E563" s="54">
        <v>1.4934180682220801</v>
      </c>
      <c r="F563" s="54">
        <v>341.99273762285634</v>
      </c>
      <c r="G563" s="217">
        <v>0</v>
      </c>
      <c r="H563" s="217">
        <f t="shared" si="8"/>
        <v>0</v>
      </c>
      <c r="I563" s="30" t="s">
        <v>16</v>
      </c>
      <c r="J563" s="19"/>
    </row>
    <row r="564" spans="1:10" s="16" customFormat="1">
      <c r="A564" s="73" t="s">
        <v>422</v>
      </c>
      <c r="B564" s="162" t="s">
        <v>656</v>
      </c>
      <c r="C564" s="55" t="s">
        <v>154</v>
      </c>
      <c r="D564" s="54">
        <v>229</v>
      </c>
      <c r="E564" s="54">
        <v>2.6672127660639995</v>
      </c>
      <c r="F564" s="54">
        <v>610.79172342865593</v>
      </c>
      <c r="G564" s="217">
        <v>0</v>
      </c>
      <c r="H564" s="217">
        <f t="shared" si="8"/>
        <v>0</v>
      </c>
      <c r="I564" s="30" t="s">
        <v>16</v>
      </c>
      <c r="J564" s="19"/>
    </row>
    <row r="565" spans="1:10" s="16" customFormat="1">
      <c r="A565" s="110" t="s">
        <v>423</v>
      </c>
      <c r="B565" s="162" t="s">
        <v>424</v>
      </c>
      <c r="C565" s="55" t="s">
        <v>9</v>
      </c>
      <c r="D565" s="150">
        <v>23</v>
      </c>
      <c r="E565" s="54">
        <v>41.876298956800007</v>
      </c>
      <c r="F565" s="54">
        <v>963.15487600640017</v>
      </c>
      <c r="G565" s="217">
        <v>0</v>
      </c>
      <c r="H565" s="217">
        <f t="shared" si="8"/>
        <v>0</v>
      </c>
      <c r="I565" s="30" t="s">
        <v>16</v>
      </c>
      <c r="J565" s="19"/>
    </row>
    <row r="566" spans="1:10" s="16" customFormat="1">
      <c r="A566" s="110" t="s">
        <v>425</v>
      </c>
      <c r="B566" s="162" t="s">
        <v>426</v>
      </c>
      <c r="C566" s="55" t="s">
        <v>6</v>
      </c>
      <c r="D566" s="54">
        <v>20</v>
      </c>
      <c r="E566" s="54">
        <v>6.6782037414399991</v>
      </c>
      <c r="F566" s="54">
        <v>133.56407482879999</v>
      </c>
      <c r="G566" s="217">
        <v>0</v>
      </c>
      <c r="H566" s="217">
        <f t="shared" si="8"/>
        <v>0</v>
      </c>
      <c r="I566" s="30" t="s">
        <v>16</v>
      </c>
      <c r="J566" s="19"/>
    </row>
    <row r="567" spans="1:10" s="16" customFormat="1">
      <c r="A567" s="110" t="s">
        <v>427</v>
      </c>
      <c r="B567" s="162" t="s">
        <v>657</v>
      </c>
      <c r="C567" s="55" t="s">
        <v>6</v>
      </c>
      <c r="D567" s="54">
        <v>20</v>
      </c>
      <c r="E567" s="54"/>
      <c r="F567" s="54"/>
      <c r="G567" s="217">
        <v>0</v>
      </c>
      <c r="H567" s="217">
        <f t="shared" si="8"/>
        <v>0</v>
      </c>
      <c r="I567" s="30" t="s">
        <v>18</v>
      </c>
      <c r="J567" s="19"/>
    </row>
    <row r="568" spans="1:10" s="16" customFormat="1">
      <c r="A568" s="110" t="s">
        <v>428</v>
      </c>
      <c r="B568" s="158" t="s">
        <v>601</v>
      </c>
      <c r="C568" s="60" t="s">
        <v>5</v>
      </c>
      <c r="D568" s="54">
        <v>230</v>
      </c>
      <c r="E568" s="54">
        <v>1.6872077376000001</v>
      </c>
      <c r="F568" s="54">
        <v>388.05777964800001</v>
      </c>
      <c r="G568" s="217">
        <v>0</v>
      </c>
      <c r="H568" s="217">
        <f t="shared" si="8"/>
        <v>0</v>
      </c>
      <c r="I568" s="30" t="s">
        <v>16</v>
      </c>
      <c r="J568" s="19"/>
    </row>
    <row r="569" spans="1:10" s="16" customFormat="1">
      <c r="A569" s="110" t="s">
        <v>429</v>
      </c>
      <c r="B569" s="162" t="s">
        <v>430</v>
      </c>
      <c r="C569" s="55" t="s">
        <v>6</v>
      </c>
      <c r="D569" s="54">
        <v>1</v>
      </c>
      <c r="E569" s="54">
        <v>6.6782037414399991</v>
      </c>
      <c r="F569" s="54">
        <v>6.6782037414399991</v>
      </c>
      <c r="G569" s="217">
        <v>0</v>
      </c>
      <c r="H569" s="217">
        <f t="shared" si="8"/>
        <v>0</v>
      </c>
      <c r="I569" s="30" t="s">
        <v>16</v>
      </c>
      <c r="J569" s="19"/>
    </row>
    <row r="570" spans="1:10" s="16" customFormat="1">
      <c r="A570" s="110" t="s">
        <v>431</v>
      </c>
      <c r="B570" s="162" t="s">
        <v>432</v>
      </c>
      <c r="C570" s="55" t="s">
        <v>6</v>
      </c>
      <c r="D570" s="54">
        <v>1</v>
      </c>
      <c r="E570" s="54"/>
      <c r="F570" s="54"/>
      <c r="G570" s="217">
        <v>0</v>
      </c>
      <c r="H570" s="217">
        <f t="shared" si="8"/>
        <v>0</v>
      </c>
      <c r="I570" s="30" t="s">
        <v>18</v>
      </c>
      <c r="J570" s="19"/>
    </row>
    <row r="571" spans="1:10" s="16" customFormat="1">
      <c r="A571" s="110" t="s">
        <v>433</v>
      </c>
      <c r="B571" s="162" t="s">
        <v>434</v>
      </c>
      <c r="C571" s="55" t="s">
        <v>6</v>
      </c>
      <c r="D571" s="54">
        <v>1</v>
      </c>
      <c r="E571" s="54">
        <v>6.6782037414399991</v>
      </c>
      <c r="F571" s="54">
        <v>6.6782037414399991</v>
      </c>
      <c r="G571" s="217">
        <v>0</v>
      </c>
      <c r="H571" s="217">
        <f t="shared" si="8"/>
        <v>0</v>
      </c>
      <c r="I571" s="30" t="s">
        <v>16</v>
      </c>
      <c r="J571" s="19"/>
    </row>
    <row r="572" spans="1:10" s="16" customFormat="1">
      <c r="A572" s="110" t="s">
        <v>435</v>
      </c>
      <c r="B572" s="162" t="s">
        <v>436</v>
      </c>
      <c r="C572" s="55" t="s">
        <v>6</v>
      </c>
      <c r="D572" s="54">
        <v>1</v>
      </c>
      <c r="E572" s="54"/>
      <c r="F572" s="54"/>
      <c r="G572" s="217">
        <v>0</v>
      </c>
      <c r="H572" s="217">
        <f t="shared" si="8"/>
        <v>0</v>
      </c>
      <c r="I572" s="30" t="s">
        <v>18</v>
      </c>
      <c r="J572" s="19"/>
    </row>
    <row r="573" spans="1:10" s="16" customFormat="1">
      <c r="A573" s="110" t="s">
        <v>437</v>
      </c>
      <c r="B573" s="162" t="s">
        <v>438</v>
      </c>
      <c r="C573" s="55" t="s">
        <v>6</v>
      </c>
      <c r="D573" s="54">
        <v>4</v>
      </c>
      <c r="E573" s="54">
        <v>6.6782037414399991</v>
      </c>
      <c r="F573" s="54">
        <v>26.712814965759996</v>
      </c>
      <c r="G573" s="217">
        <v>0</v>
      </c>
      <c r="H573" s="217">
        <f t="shared" si="8"/>
        <v>0</v>
      </c>
      <c r="I573" s="30" t="s">
        <v>16</v>
      </c>
      <c r="J573" s="19"/>
    </row>
    <row r="574" spans="1:10" s="16" customFormat="1">
      <c r="A574" s="110" t="s">
        <v>439</v>
      </c>
      <c r="B574" s="162" t="s">
        <v>440</v>
      </c>
      <c r="C574" s="55" t="s">
        <v>6</v>
      </c>
      <c r="D574" s="54">
        <v>4</v>
      </c>
      <c r="E574" s="54"/>
      <c r="F574" s="54"/>
      <c r="G574" s="217">
        <v>0</v>
      </c>
      <c r="H574" s="217">
        <f t="shared" si="8"/>
        <v>0</v>
      </c>
      <c r="I574" s="30" t="s">
        <v>18</v>
      </c>
      <c r="J574" s="19"/>
    </row>
    <row r="575" spans="1:10" s="16" customFormat="1" ht="15.6" thickBot="1">
      <c r="A575" s="154" t="s">
        <v>441</v>
      </c>
      <c r="B575" s="200" t="s">
        <v>442</v>
      </c>
      <c r="C575" s="92" t="s">
        <v>9</v>
      </c>
      <c r="D575" s="155">
        <v>1</v>
      </c>
      <c r="E575" s="101">
        <v>316.09191250560008</v>
      </c>
      <c r="F575" s="101">
        <v>316.09191250560008</v>
      </c>
      <c r="G575" s="217">
        <v>0</v>
      </c>
      <c r="H575" s="217">
        <f t="shared" si="8"/>
        <v>0</v>
      </c>
      <c r="I575" s="30" t="s">
        <v>16</v>
      </c>
      <c r="J575" s="19"/>
    </row>
    <row r="576" spans="1:10" ht="15.6" thickBot="1">
      <c r="A576" s="20"/>
      <c r="B576" s="32" t="s">
        <v>7</v>
      </c>
      <c r="C576" s="21"/>
      <c r="D576" s="41"/>
      <c r="E576" s="41"/>
      <c r="F576" s="22">
        <f>SUM(F7:F575)</f>
        <v>457281.72382620815</v>
      </c>
      <c r="G576" s="41"/>
      <c r="H576" s="22">
        <f>SUM(H7:H575)</f>
        <v>0</v>
      </c>
    </row>
    <row r="577" spans="1:9" ht="15.6" thickBot="1">
      <c r="A577" s="25"/>
      <c r="B577" s="34" t="s">
        <v>11</v>
      </c>
      <c r="C577" s="29">
        <v>0.03</v>
      </c>
      <c r="D577" s="43"/>
      <c r="E577" s="43"/>
      <c r="F577" s="44">
        <f>C577*F576</f>
        <v>13718.451714786244</v>
      </c>
      <c r="G577" s="43"/>
      <c r="H577" s="44">
        <f>C577*H576</f>
        <v>0</v>
      </c>
    </row>
    <row r="578" spans="1:9" ht="15.6" thickBot="1">
      <c r="A578" s="23"/>
      <c r="B578" s="33" t="s">
        <v>8</v>
      </c>
      <c r="C578" s="24"/>
      <c r="D578" s="43"/>
      <c r="E578" s="43"/>
      <c r="F578" s="43">
        <f>F577+F576</f>
        <v>471000.17554099439</v>
      </c>
      <c r="G578" s="43"/>
      <c r="H578" s="43">
        <f>H577+H576</f>
        <v>0</v>
      </c>
    </row>
    <row r="579" spans="1:9" ht="15.6" thickBot="1">
      <c r="A579" s="25"/>
      <c r="B579" s="34" t="s">
        <v>17</v>
      </c>
      <c r="C579" s="29">
        <v>0.18</v>
      </c>
      <c r="D579" s="43"/>
      <c r="E579" s="43"/>
      <c r="F579" s="44">
        <f>C579*F578</f>
        <v>84780.031597378984</v>
      </c>
      <c r="G579" s="43"/>
      <c r="H579" s="44">
        <f>C579*H578</f>
        <v>0</v>
      </c>
    </row>
    <row r="580" spans="1:9" ht="15.6" thickBot="1">
      <c r="A580" s="23"/>
      <c r="B580" s="35" t="s">
        <v>8</v>
      </c>
      <c r="C580" s="26"/>
      <c r="D580" s="42"/>
      <c r="E580" s="42"/>
      <c r="F580" s="43">
        <f>F579+F578</f>
        <v>555780.2071383734</v>
      </c>
      <c r="G580" s="42"/>
      <c r="H580" s="43">
        <f>H579+H578</f>
        <v>0</v>
      </c>
    </row>
    <row r="581" spans="1:9">
      <c r="A581" s="3"/>
      <c r="B581" s="3" t="s">
        <v>658</v>
      </c>
    </row>
    <row r="582" spans="1:9">
      <c r="A582" s="3"/>
      <c r="B582" s="3" t="s">
        <v>658</v>
      </c>
    </row>
    <row r="583" spans="1:9">
      <c r="A583" s="3"/>
      <c r="B583" s="3" t="s">
        <v>658</v>
      </c>
    </row>
    <row r="584" spans="1:9" ht="45">
      <c r="A584" s="212"/>
      <c r="B584" s="209" t="s">
        <v>659</v>
      </c>
      <c r="C584" s="210"/>
      <c r="D584" s="211"/>
      <c r="E584" s="211"/>
      <c r="F584" s="211">
        <f>7100</f>
        <v>7100</v>
      </c>
      <c r="G584" s="211">
        <v>0</v>
      </c>
      <c r="H584" s="211">
        <v>0</v>
      </c>
      <c r="I584" s="213" t="s">
        <v>16</v>
      </c>
    </row>
    <row r="585" spans="1:9" ht="30">
      <c r="A585" s="212"/>
      <c r="B585" s="209" t="s">
        <v>660</v>
      </c>
      <c r="C585" s="210"/>
      <c r="D585" s="211"/>
      <c r="E585" s="211"/>
      <c r="F585" s="211">
        <f>3755.68*1.1</f>
        <v>4131.2480000000005</v>
      </c>
      <c r="G585" s="211">
        <v>0</v>
      </c>
      <c r="H585" s="211"/>
      <c r="I585" s="30" t="s">
        <v>16</v>
      </c>
    </row>
    <row r="586" spans="1:9" ht="30">
      <c r="A586" s="212"/>
      <c r="B586" s="209" t="s">
        <v>661</v>
      </c>
      <c r="C586" s="210"/>
      <c r="D586" s="211"/>
      <c r="E586" s="211"/>
      <c r="F586" s="211">
        <v>0</v>
      </c>
      <c r="G586" s="211">
        <v>0</v>
      </c>
      <c r="H586" s="211">
        <v>0</v>
      </c>
      <c r="I586" s="30" t="s">
        <v>18</v>
      </c>
    </row>
    <row r="587" spans="1:9">
      <c r="A587" s="3"/>
      <c r="B587" s="3" t="s">
        <v>658</v>
      </c>
      <c r="F587" s="51">
        <f>F586+F580+F585+F584</f>
        <v>567011.45513837342</v>
      </c>
      <c r="G587" s="51"/>
      <c r="H587" s="51"/>
    </row>
    <row r="588" spans="1:9">
      <c r="A588" s="3"/>
      <c r="B588" s="3" t="s">
        <v>658</v>
      </c>
      <c r="F588" s="48"/>
      <c r="G588" s="48"/>
      <c r="H588" s="48"/>
    </row>
    <row r="589" spans="1:9" ht="15" customHeight="1">
      <c r="B589" s="3" t="s">
        <v>658</v>
      </c>
      <c r="F589" s="48"/>
      <c r="G589" s="48"/>
      <c r="H589" s="48"/>
    </row>
    <row r="590" spans="1:9" ht="5.25" customHeight="1"/>
  </sheetData>
  <autoFilter ref="A6:I589" xr:uid="{00000000-0009-0000-0000-000001000000}"/>
  <mergeCells count="9">
    <mergeCell ref="G3:H3"/>
    <mergeCell ref="G4:G5"/>
    <mergeCell ref="H4:H5"/>
    <mergeCell ref="F4:F5"/>
    <mergeCell ref="A4:A5"/>
    <mergeCell ref="B4:B5"/>
    <mergeCell ref="C4:C5"/>
    <mergeCell ref="D4:D5"/>
    <mergeCell ref="E4:E5"/>
  </mergeCells>
  <conditionalFormatting sqref="B97">
    <cfRule type="cellIs" dxfId="64" priority="63" stopIfTrue="1" operator="equal">
      <formula>0</formula>
    </cfRule>
  </conditionalFormatting>
  <conditionalFormatting sqref="B102">
    <cfRule type="cellIs" dxfId="63" priority="62" stopIfTrue="1" operator="equal">
      <formula>0</formula>
    </cfRule>
  </conditionalFormatting>
  <conditionalFormatting sqref="B107">
    <cfRule type="cellIs" dxfId="62" priority="61" stopIfTrue="1" operator="equal">
      <formula>0</formula>
    </cfRule>
  </conditionalFormatting>
  <conditionalFormatting sqref="B110">
    <cfRule type="cellIs" dxfId="61" priority="60" stopIfTrue="1" operator="equal">
      <formula>0</formula>
    </cfRule>
  </conditionalFormatting>
  <conditionalFormatting sqref="B165:B167">
    <cfRule type="cellIs" dxfId="60" priority="59" stopIfTrue="1" operator="equal">
      <formula>0</formula>
    </cfRule>
  </conditionalFormatting>
  <conditionalFormatting sqref="B378">
    <cfRule type="cellIs" dxfId="59" priority="41" stopIfTrue="1" operator="equal">
      <formula>0</formula>
    </cfRule>
  </conditionalFormatting>
  <conditionalFormatting sqref="B422">
    <cfRule type="cellIs" dxfId="58" priority="32" stopIfTrue="1" operator="equal">
      <formula>0</formula>
    </cfRule>
  </conditionalFormatting>
  <conditionalFormatting sqref="B546">
    <cfRule type="cellIs" dxfId="57" priority="14" stopIfTrue="1" operator="equal">
      <formula>0</formula>
    </cfRule>
  </conditionalFormatting>
  <conditionalFormatting sqref="B548:B549">
    <cfRule type="cellIs" dxfId="56" priority="11" stopIfTrue="1" operator="equal">
      <formula>0</formula>
    </cfRule>
  </conditionalFormatting>
  <conditionalFormatting sqref="B554">
    <cfRule type="cellIs" dxfId="55" priority="9" stopIfTrue="1" operator="equal">
      <formula>0</formula>
    </cfRule>
  </conditionalFormatting>
  <conditionalFormatting sqref="B188:C189 C194:C195 B213:C214 C218:C220 B221:C223 B226:C229 B246:C247 B252:C261 B267:C278">
    <cfRule type="cellIs" dxfId="54" priority="56" stopIfTrue="1" operator="equal">
      <formula>0</formula>
    </cfRule>
  </conditionalFormatting>
  <conditionalFormatting sqref="B417:C417">
    <cfRule type="cellIs" dxfId="53" priority="34" stopIfTrue="1" operator="equal">
      <formula>0</formula>
    </cfRule>
  </conditionalFormatting>
  <conditionalFormatting sqref="B435:C435">
    <cfRule type="cellIs" dxfId="52" priority="31" stopIfTrue="1" operator="equal">
      <formula>0</formula>
    </cfRule>
  </conditionalFormatting>
  <conditionalFormatting sqref="B550:C550">
    <cfRule type="cellIs" dxfId="51" priority="10" stopIfTrue="1" operator="equal">
      <formula>0</formula>
    </cfRule>
  </conditionalFormatting>
  <conditionalFormatting sqref="B513:E513">
    <cfRule type="cellIs" dxfId="50" priority="19" stopIfTrue="1" operator="equal">
      <formula>0</formula>
    </cfRule>
  </conditionalFormatting>
  <conditionalFormatting sqref="C519:E522 B404:E404 D382:E382 B383:D383 B388:C389 B394:C396 C398:D403 B412:C413 D426:E426 B427:D427 C430:D435 B443:C448 B453:C455 B477:C481 C487:E490 C492:E496 B501 D504:E504 B505:D505 C507:D512 B541:C542">
    <cfRule type="cellIs" dxfId="49" priority="20" stopIfTrue="1" operator="equal">
      <formula>0</formula>
    </cfRule>
  </conditionalFormatting>
  <conditionalFormatting sqref="C524:E525">
    <cfRule type="cellIs" dxfId="48" priority="1" stopIfTrue="1" operator="equal">
      <formula>0</formula>
    </cfRule>
  </conditionalFormatting>
  <conditionalFormatting sqref="C575:E575">
    <cfRule type="cellIs" dxfId="47" priority="5" stopIfTrue="1" operator="equal">
      <formula>0</formula>
    </cfRule>
  </conditionalFormatting>
  <conditionalFormatting sqref="D174:D179">
    <cfRule type="cellIs" dxfId="46" priority="51" stopIfTrue="1" operator="equal">
      <formula>8223.307275</formula>
    </cfRule>
    <cfRule type="cellIs" dxfId="45" priority="52" stopIfTrue="1" operator="equal">
      <formula>0</formula>
    </cfRule>
  </conditionalFormatting>
  <conditionalFormatting sqref="D182 D185">
    <cfRule type="cellIs" dxfId="44" priority="58" stopIfTrue="1" operator="equal">
      <formula>8223.307275</formula>
    </cfRule>
  </conditionalFormatting>
  <conditionalFormatting sqref="D188:D189 D194:D195 D213:D214 D218:D223 D226:D229">
    <cfRule type="cellIs" dxfId="43" priority="57" stopIfTrue="1" operator="equal">
      <formula>8223.307275</formula>
    </cfRule>
  </conditionalFormatting>
  <conditionalFormatting sqref="D234">
    <cfRule type="cellIs" dxfId="42" priority="55" stopIfTrue="1" operator="equal">
      <formula>8223.307275</formula>
    </cfRule>
  </conditionalFormatting>
  <conditionalFormatting sqref="D237">
    <cfRule type="cellIs" dxfId="41" priority="54" stopIfTrue="1" operator="equal">
      <formula>8223.307275</formula>
    </cfRule>
  </conditionalFormatting>
  <conditionalFormatting sqref="D246:D248">
    <cfRule type="cellIs" dxfId="40" priority="53" stopIfTrue="1" operator="equal">
      <formula>8223.307275</formula>
    </cfRule>
  </conditionalFormatting>
  <conditionalFormatting sqref="D252:D262">
    <cfRule type="cellIs" dxfId="39" priority="50" stopIfTrue="1" operator="equal">
      <formula>8223.307275</formula>
    </cfRule>
  </conditionalFormatting>
  <conditionalFormatting sqref="D264">
    <cfRule type="cellIs" dxfId="38" priority="49" stopIfTrue="1" operator="equal">
      <formula>8223.307275</formula>
    </cfRule>
  </conditionalFormatting>
  <conditionalFormatting sqref="D267:D279">
    <cfRule type="cellIs" dxfId="37" priority="48" stopIfTrue="1" operator="equal">
      <formula>8223.307275</formula>
    </cfRule>
  </conditionalFormatting>
  <conditionalFormatting sqref="D343">
    <cfRule type="cellIs" dxfId="36" priority="45" stopIfTrue="1" operator="equal">
      <formula>0</formula>
    </cfRule>
  </conditionalFormatting>
  <conditionalFormatting sqref="D384">
    <cfRule type="cellIs" dxfId="35" priority="42" stopIfTrue="1" operator="equal">
      <formula>8223.307275</formula>
    </cfRule>
  </conditionalFormatting>
  <conditionalFormatting sqref="D389:D390 D393">
    <cfRule type="cellIs" dxfId="34" priority="36" stopIfTrue="1" operator="equal">
      <formula>8223.307275</formula>
    </cfRule>
  </conditionalFormatting>
  <conditionalFormatting sqref="D396">
    <cfRule type="cellIs" dxfId="33" priority="43" stopIfTrue="1" operator="equal">
      <formula>8223.307275</formula>
    </cfRule>
  </conditionalFormatting>
  <conditionalFormatting sqref="D408 D411">
    <cfRule type="cellIs" dxfId="32" priority="35" stopIfTrue="1" operator="equal">
      <formula>8223.307275</formula>
    </cfRule>
  </conditionalFormatting>
  <conditionalFormatting sqref="D428">
    <cfRule type="cellIs" dxfId="31" priority="33" stopIfTrue="1" operator="equal">
      <formula>8223.307275</formula>
    </cfRule>
  </conditionalFormatting>
  <conditionalFormatting sqref="D439">
    <cfRule type="cellIs" dxfId="30" priority="28" stopIfTrue="1" operator="equal">
      <formula>8223.307275</formula>
    </cfRule>
  </conditionalFormatting>
  <conditionalFormatting sqref="D442">
    <cfRule type="cellIs" dxfId="29" priority="27" stopIfTrue="1" operator="equal">
      <formula>8223.307275</formula>
    </cfRule>
  </conditionalFormatting>
  <conditionalFormatting sqref="D455">
    <cfRule type="cellIs" dxfId="28" priority="26" stopIfTrue="1" operator="equal">
      <formula>8223.307275</formula>
    </cfRule>
  </conditionalFormatting>
  <conditionalFormatting sqref="D459 D462">
    <cfRule type="cellIs" dxfId="27" priority="25" stopIfTrue="1" operator="equal">
      <formula>8223.307275</formula>
    </cfRule>
  </conditionalFormatting>
  <conditionalFormatting sqref="D465 D468">
    <cfRule type="cellIs" dxfId="26" priority="24" stopIfTrue="1" operator="equal">
      <formula>8223.307275</formula>
    </cfRule>
  </conditionalFormatting>
  <conditionalFormatting sqref="D473 D476">
    <cfRule type="cellIs" dxfId="25" priority="23" stopIfTrue="1" operator="equal">
      <formula>8223.307275</formula>
    </cfRule>
  </conditionalFormatting>
  <conditionalFormatting sqref="D487">
    <cfRule type="cellIs" dxfId="24" priority="22" stopIfTrue="1" operator="equal">
      <formula>8223.307275</formula>
    </cfRule>
  </conditionalFormatting>
  <conditionalFormatting sqref="D506">
    <cfRule type="cellIs" dxfId="23" priority="21" stopIfTrue="1" operator="equal">
      <formula>8223.307275</formula>
    </cfRule>
  </conditionalFormatting>
  <conditionalFormatting sqref="D519">
    <cfRule type="cellIs" dxfId="22" priority="16" stopIfTrue="1" operator="equal">
      <formula>8223.307275</formula>
    </cfRule>
  </conditionalFormatting>
  <conditionalFormatting sqref="D527 D530">
    <cfRule type="cellIs" dxfId="21" priority="15" stopIfTrue="1" operator="equal">
      <formula>8223.307275</formula>
    </cfRule>
  </conditionalFormatting>
  <conditionalFormatting sqref="D550">
    <cfRule type="cellIs" dxfId="20" priority="12" stopIfTrue="1" operator="equal">
      <formula>8223.307275</formula>
    </cfRule>
    <cfRule type="cellIs" dxfId="19" priority="13" stopIfTrue="1" operator="equal">
      <formula>0</formula>
    </cfRule>
  </conditionalFormatting>
  <conditionalFormatting sqref="D560:D561">
    <cfRule type="cellIs" dxfId="18" priority="8" stopIfTrue="1" operator="equal">
      <formula>8223.307275</formula>
    </cfRule>
  </conditionalFormatting>
  <conditionalFormatting sqref="D564">
    <cfRule type="cellIs" dxfId="17" priority="7" stopIfTrue="1" operator="equal">
      <formula>8223.307275</formula>
    </cfRule>
  </conditionalFormatting>
  <conditionalFormatting sqref="D568">
    <cfRule type="cellIs" dxfId="16" priority="6" stopIfTrue="1" operator="equal">
      <formula>8223.307275</formula>
    </cfRule>
  </conditionalFormatting>
  <conditionalFormatting sqref="D14:E16 D17:D19 D21:E25 D53:E53 D84:E84 D90:E90 D104:E104 D116:E116 D136:E136 D139:E141 D147:E151 D155:E156 D160:E160">
    <cfRule type="cellIs" dxfId="15" priority="64" stopIfTrue="1" operator="equal">
      <formula>8223.307275</formula>
    </cfRule>
    <cfRule type="cellIs" dxfId="14" priority="65" stopIfTrue="1" operator="equal">
      <formula>0</formula>
    </cfRule>
  </conditionalFormatting>
  <conditionalFormatting sqref="D341:E341 B342:D342 B349:C373">
    <cfRule type="cellIs" dxfId="13" priority="46" stopIfTrue="1" operator="equal">
      <formula>0</formula>
    </cfRule>
  </conditionalFormatting>
  <conditionalFormatting sqref="D341:E342">
    <cfRule type="cellIs" dxfId="12" priority="47" stopIfTrue="1" operator="equal">
      <formula>8223.307275</formula>
    </cfRule>
  </conditionalFormatting>
  <conditionalFormatting sqref="D343:E343">
    <cfRule type="cellIs" dxfId="11" priority="44" stopIfTrue="1" operator="equal">
      <formula>8223.307275</formula>
    </cfRule>
  </conditionalFormatting>
  <conditionalFormatting sqref="D430:E435 D382:E383 D398:E398 D399:D403 D404:E404 D426:E427 D487:E490 D492:E496 D504:E505 D507:E507 D508:D512 D519:E522 D513:E513 D575:E575 E399:E402 D388:E388 D394:E396 D412:E413 D417:E417 D443:E448 D453:E455 D477:E477 D478 D479:E479 D480 D481:E481 D541:E542">
    <cfRule type="cellIs" dxfId="10" priority="37" stopIfTrue="1" operator="equal">
      <formula>8223.307275</formula>
    </cfRule>
  </conditionalFormatting>
  <conditionalFormatting sqref="D523:E525">
    <cfRule type="cellIs" dxfId="9" priority="2" stopIfTrue="1" operator="equal">
      <formula>8223.307275</formula>
    </cfRule>
  </conditionalFormatting>
  <conditionalFormatting sqref="E398">
    <cfRule type="cellIs" dxfId="8" priority="38" stopIfTrue="1" operator="equal">
      <formula>0</formula>
    </cfRule>
    <cfRule type="cellIs" dxfId="7" priority="39" stopIfTrue="1" operator="equal">
      <formula>8223.307275</formula>
    </cfRule>
    <cfRule type="cellIs" dxfId="6" priority="40" stopIfTrue="1" operator="equal">
      <formula>0</formula>
    </cfRule>
  </conditionalFormatting>
  <conditionalFormatting sqref="E399:E404 E431:E435 D491:E491 E507:E513 D514 D558:E559 D523:E523">
    <cfRule type="cellIs" dxfId="5" priority="4" stopIfTrue="1" operator="equal">
      <formula>0</formula>
    </cfRule>
  </conditionalFormatting>
  <conditionalFormatting sqref="E399:E404 E435 D491:E491 E508:E513 D514 D558:E559">
    <cfRule type="cellIs" dxfId="4" priority="3" stopIfTrue="1" operator="equal">
      <formula>8223.307275</formula>
    </cfRule>
  </conditionalFormatting>
  <conditionalFormatting sqref="E430">
    <cfRule type="cellIs" dxfId="3" priority="29" stopIfTrue="1" operator="equal">
      <formula>8223.307275</formula>
    </cfRule>
    <cfRule type="cellIs" dxfId="2" priority="30" stopIfTrue="1" operator="equal">
      <formula>0</formula>
    </cfRule>
  </conditionalFormatting>
  <conditionalFormatting sqref="E507">
    <cfRule type="cellIs" dxfId="1" priority="18" stopIfTrue="1" operator="equal">
      <formula>0</formula>
    </cfRule>
  </conditionalFormatting>
  <conditionalFormatting sqref="E507:E511">
    <cfRule type="cellIs" dxfId="0" priority="17" stopIfTrue="1" operator="equal">
      <formula>8223.307275</formula>
    </cfRule>
  </conditionalFormatting>
  <pageMargins left="0.2" right="0.19" top="0.17" bottom="0.21" header="0.17" footer="0.16"/>
  <pageSetup paperSize="9" scale="85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8211ec3-709b-4ace-b0c2-3e27e184b426}" enabled="0" method="" siteId="{48211ec3-709b-4ace-b0c2-3e27e184b4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N1_1 კრებსითი სატენდერო</vt:lpstr>
      <vt:lpstr>'N1_1 კრებსითი სატენდერო'!Print_Area</vt:lpstr>
      <vt:lpstr>'N1_1 კრებსითი სატენდერო'!Print_Titles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2026-06-16T12:27:05Z</dcterms:modified>
</cp:coreProperties>
</file>