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228"/>
  <workbookPr filterPrivacy="1"/>
  <xr:revisionPtr revIDLastSave="0" documentId="13_ncr:1_{AECE7E2A-48F9-4865-A97C-C958404DBE21}" xr6:coauthVersionLast="47" xr6:coauthVersionMax="47" xr10:uidLastSave="{00000000-0000-0000-0000-000000000000}"/>
  <bookViews>
    <workbookView xWindow="-108" yWindow="-108" windowWidth="23256" windowHeight="12456" tabRatio="722" xr2:uid="{00000000-000D-0000-FFFF-FFFF00000000}"/>
  </bookViews>
  <sheets>
    <sheet name="N1_1 კრებსითი სატენდერო" sheetId="13" r:id="rId1"/>
  </sheets>
  <externalReferences>
    <externalReference r:id="rId2"/>
  </externalReferences>
  <definedNames>
    <definedName name="_xlnm._FilterDatabase" localSheetId="0" hidden="1">'N1_1 კრებსითი სატენდერო'!$A$6:$I$185</definedName>
    <definedName name="_xlnm.Print_Area" localSheetId="0">'N1_1 კრებსითი სატენდერო'!$A$1:$F$186</definedName>
    <definedName name="_xlnm.Print_Titles" localSheetId="0">'N1_1 კრებსითი სატენდერო'!$6:$6</definedName>
    <definedName name="Project_Description">'[1]NPV_IRR Calc'!$L$5:$U$10</definedName>
    <definedName name="Project_Title">'[1]NPV_IRR Calc'!$L$3:$U$3</definedName>
    <definedName name="rate">'[1]IDC Calc'!$Q$24</definedName>
    <definedName name="term">'[1]IDC Calc'!$C$16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3" l="1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104" i="13"/>
  <c r="H105" i="13"/>
  <c r="H106" i="13"/>
  <c r="H107" i="13"/>
  <c r="H108" i="13"/>
  <c r="H109" i="13"/>
  <c r="H110" i="13"/>
  <c r="H111" i="13"/>
  <c r="H112" i="13"/>
  <c r="H113" i="13"/>
  <c r="H114" i="13"/>
  <c r="H115" i="13"/>
  <c r="H116" i="13"/>
  <c r="H117" i="13"/>
  <c r="H118" i="13"/>
  <c r="H119" i="13"/>
  <c r="H120" i="13"/>
  <c r="H121" i="13"/>
  <c r="H122" i="13"/>
  <c r="H123" i="13"/>
  <c r="H124" i="13"/>
  <c r="H125" i="13"/>
  <c r="H126" i="13"/>
  <c r="H127" i="13"/>
  <c r="H128" i="13"/>
  <c r="H129" i="13"/>
  <c r="H130" i="13"/>
  <c r="H131" i="13"/>
  <c r="H132" i="13"/>
  <c r="H133" i="13"/>
  <c r="H134" i="13"/>
  <c r="H135" i="13"/>
  <c r="H136" i="13"/>
  <c r="H137" i="13"/>
  <c r="H138" i="13"/>
  <c r="H139" i="13"/>
  <c r="H140" i="13"/>
  <c r="H141" i="13"/>
  <c r="H142" i="13"/>
  <c r="H143" i="13"/>
  <c r="H144" i="13"/>
  <c r="H145" i="13"/>
  <c r="H146" i="13"/>
  <c r="H147" i="13"/>
  <c r="H148" i="13"/>
  <c r="H149" i="13"/>
  <c r="H150" i="13"/>
  <c r="H151" i="13"/>
  <c r="H152" i="13"/>
  <c r="H153" i="13"/>
  <c r="H154" i="13"/>
  <c r="H155" i="13"/>
  <c r="H156" i="13"/>
  <c r="H157" i="13"/>
  <c r="H158" i="13"/>
  <c r="H159" i="13"/>
  <c r="H160" i="13"/>
  <c r="H161" i="13"/>
  <c r="H162" i="13"/>
  <c r="H163" i="13"/>
  <c r="H164" i="13"/>
  <c r="H165" i="13"/>
  <c r="H166" i="13"/>
  <c r="H167" i="13"/>
  <c r="H168" i="13"/>
  <c r="H169" i="13"/>
  <c r="H170" i="13"/>
  <c r="H171" i="13"/>
  <c r="H172" i="13"/>
  <c r="H173" i="13"/>
  <c r="H7" i="13"/>
  <c r="F173" i="13"/>
  <c r="F172" i="13"/>
  <c r="F169" i="13"/>
  <c r="F167" i="13"/>
  <c r="F166" i="13"/>
  <c r="F165" i="13"/>
  <c r="F164" i="13"/>
  <c r="F163" i="13"/>
  <c r="F162" i="13"/>
  <c r="F161" i="13"/>
  <c r="F160" i="13"/>
  <c r="F159" i="13"/>
  <c r="F158" i="13"/>
  <c r="F157" i="13"/>
  <c r="F156" i="13"/>
  <c r="F155" i="13"/>
  <c r="F154" i="13"/>
  <c r="F153" i="13"/>
  <c r="F152" i="13"/>
  <c r="F151" i="13"/>
  <c r="F150" i="13"/>
  <c r="F149" i="13"/>
  <c r="F148" i="13"/>
  <c r="F147" i="13"/>
  <c r="F146" i="13"/>
  <c r="F145" i="13"/>
  <c r="F144" i="13"/>
  <c r="F143" i="13"/>
  <c r="F142" i="13"/>
  <c r="F140" i="13"/>
  <c r="F139" i="13"/>
  <c r="F138" i="13"/>
  <c r="F137" i="13"/>
  <c r="F136" i="13"/>
  <c r="F134" i="13"/>
  <c r="F133" i="13"/>
  <c r="F132" i="13"/>
  <c r="F131" i="13"/>
  <c r="F130" i="13"/>
  <c r="F128" i="13"/>
  <c r="F127" i="13"/>
  <c r="F126" i="13"/>
  <c r="F125" i="13"/>
  <c r="F124" i="13"/>
  <c r="F122" i="13"/>
  <c r="F121" i="13"/>
  <c r="F120" i="13"/>
  <c r="F119" i="13"/>
  <c r="F118" i="13"/>
  <c r="F117" i="13"/>
  <c r="F115" i="13"/>
  <c r="F114" i="13"/>
  <c r="F113" i="13"/>
  <c r="F112" i="13"/>
  <c r="F111" i="13"/>
  <c r="F110" i="13"/>
  <c r="F108" i="13"/>
  <c r="F107" i="13"/>
  <c r="F106" i="13"/>
  <c r="F105" i="13"/>
  <c r="F104" i="13"/>
  <c r="F103" i="13"/>
  <c r="F101" i="13"/>
  <c r="F100" i="13"/>
  <c r="F99" i="13"/>
  <c r="F98" i="13"/>
  <c r="F97" i="13"/>
  <c r="F95" i="13"/>
  <c r="F94" i="13"/>
  <c r="F93" i="13"/>
  <c r="F92" i="13"/>
  <c r="F91" i="13"/>
  <c r="F90" i="13"/>
  <c r="F88" i="13"/>
  <c r="F87" i="13"/>
  <c r="F86" i="13"/>
  <c r="F85" i="13"/>
  <c r="F84" i="13"/>
  <c r="F83" i="13"/>
  <c r="F81" i="13"/>
  <c r="F80" i="13"/>
  <c r="F79" i="13"/>
  <c r="F78" i="13"/>
  <c r="F77" i="13"/>
  <c r="F76" i="13"/>
  <c r="F74" i="13"/>
  <c r="F73" i="13"/>
  <c r="F72" i="13"/>
  <c r="F71" i="13"/>
  <c r="F70" i="13"/>
  <c r="F69" i="13"/>
  <c r="F67" i="13"/>
  <c r="F66" i="13"/>
  <c r="F65" i="13"/>
  <c r="F64" i="13"/>
  <c r="F63" i="13"/>
  <c r="F62" i="13"/>
  <c r="F60" i="13"/>
  <c r="F59" i="13"/>
  <c r="F58" i="13"/>
  <c r="F57" i="13"/>
  <c r="F56" i="13"/>
  <c r="F55" i="13"/>
  <c r="F54" i="13"/>
  <c r="F51" i="13"/>
  <c r="F50" i="13"/>
  <c r="F47" i="13"/>
  <c r="F44" i="13"/>
  <c r="F43" i="13"/>
  <c r="F40" i="13"/>
  <c r="F37" i="13"/>
  <c r="F36" i="13"/>
  <c r="F33" i="13"/>
  <c r="F32" i="13"/>
  <c r="F30" i="13"/>
  <c r="F29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A8" i="13"/>
  <c r="F7" i="13"/>
  <c r="H174" i="13" l="1"/>
  <c r="H175" i="13" s="1"/>
  <c r="H176" i="13" s="1"/>
  <c r="H177" i="13" s="1"/>
  <c r="H178" i="13" s="1"/>
  <c r="F174" i="13"/>
  <c r="F175" i="13" s="1"/>
  <c r="F176" i="13" s="1"/>
  <c r="F177" i="13" s="1"/>
  <c r="F178" i="13" s="1"/>
  <c r="A9" i="13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9" i="13" s="1"/>
  <c r="A30" i="13" s="1"/>
  <c r="A32" i="13" s="1"/>
  <c r="A33" i="13" s="1"/>
  <c r="A36" i="13" s="1"/>
  <c r="A37" i="13" s="1"/>
  <c r="A40" i="13" s="1"/>
  <c r="A43" i="13" s="1"/>
  <c r="A44" i="13" s="1"/>
  <c r="A47" i="13" s="1"/>
  <c r="A50" i="13" s="1"/>
  <c r="A51" i="13" s="1"/>
  <c r="A54" i="13" s="1"/>
  <c r="A55" i="13" s="1"/>
  <c r="A62" i="13" s="1"/>
  <c r="A69" i="13" s="1"/>
  <c r="A76" i="13" s="1"/>
  <c r="A83" i="13" s="1"/>
  <c r="A90" i="13" s="1"/>
  <c r="A97" i="13" s="1"/>
  <c r="A103" i="13" s="1"/>
  <c r="A110" i="13" s="1"/>
  <c r="A117" i="13" s="1"/>
  <c r="A124" i="13" s="1"/>
  <c r="A130" i="13" s="1"/>
  <c r="A136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9" i="13" s="1"/>
  <c r="A172" i="13" s="1"/>
  <c r="A173" i="13" s="1"/>
</calcChain>
</file>

<file path=xl/sharedStrings.xml><?xml version="1.0" encoding="utf-8"?>
<sst xmlns="http://schemas.openxmlformats.org/spreadsheetml/2006/main" count="615" uniqueCount="215">
  <si>
    <t>N</t>
  </si>
  <si>
    <t xml:space="preserve">სამუშაოს დასახელება </t>
  </si>
  <si>
    <t>განზ. ერთ.</t>
  </si>
  <si>
    <t>ერთ.ფასი</t>
  </si>
  <si>
    <t>ტ</t>
  </si>
  <si>
    <t>მ</t>
  </si>
  <si>
    <t>ც</t>
  </si>
  <si>
    <t>სულ პირდაპირი ხარჯები</t>
  </si>
  <si>
    <t>სულ</t>
  </si>
  <si>
    <t>ადგ.</t>
  </si>
  <si>
    <t>გაუთვალისწინებელი ხარჯები</t>
  </si>
  <si>
    <t>რაოდენობა</t>
  </si>
  <si>
    <t xml:space="preserve">  სულ                                 (ლარი)</t>
  </si>
  <si>
    <r>
      <t>მ</t>
    </r>
    <r>
      <rPr>
        <vertAlign val="superscript"/>
        <sz val="10"/>
        <rFont val="Segoe UI"/>
        <family val="2"/>
      </rPr>
      <t>3</t>
    </r>
  </si>
  <si>
    <t>კონტრაქტორი</t>
  </si>
  <si>
    <t>კონტრაქტორის მასალა</t>
  </si>
  <si>
    <t>კონტრაქტორის მომსახურება</t>
  </si>
  <si>
    <t>დ.ღ.გ.</t>
  </si>
  <si>
    <t>gwp</t>
  </si>
  <si>
    <t>IV კატ. გრუნტის დამუშავება (თხრილში) ხელით, გვერდზე დაყრით</t>
  </si>
  <si>
    <t>IV კატ. გვერდზე დაყრილი ხელით დამუშავებული გრუნტის დატვირთვა ხელით ავ/თვითმცლელებზე</t>
  </si>
  <si>
    <t>ავტოთვითმცლელით გატანა 30 კმ</t>
  </si>
  <si>
    <t>ჭის ქვაბულის კედლების გამაგრება ფარებით</t>
  </si>
  <si>
    <t>მიწის თხრილის კედლების გამაგრება ფარებით</t>
  </si>
  <si>
    <t>ბეტონის ღარის მოწყობა, ბეტონით მარკა B-20 (M-250)</t>
  </si>
  <si>
    <t>დემონტირებული მილების დატვირთვა ავტოთვითმცლელზე და გატანა ნაგავსაყრელზე 30 კმ</t>
  </si>
  <si>
    <t>მ²</t>
  </si>
  <si>
    <t>შედგენილია საბაზისო ნორმებით, მიმდინარე ფასებში 2025 წლის IV კვარტლის დონეზე</t>
  </si>
  <si>
    <t>იოსებ და ლეონ ორბელების ქუჩაზე  
არსებული წყალარინების გარე ქსელის
რეაბილიტაცია</t>
  </si>
  <si>
    <t>ტრანშეის კონტურებში არსებული ასფალტობეტონის საფარის ჩახერხვა 10 სმ სიღრმეზე ფრეზით შემდგომ კონტურების შესწორება</t>
  </si>
  <si>
    <t>ასფალტობეტონის საფარის მოხსნა სისქით 10 სმ სანგრევი ჩაქუჩით გვერძე დაყრით</t>
  </si>
  <si>
    <t>21-1</t>
  </si>
  <si>
    <t>23-1</t>
  </si>
  <si>
    <t>25-1</t>
  </si>
  <si>
    <t>25-2</t>
  </si>
  <si>
    <t>27-1</t>
  </si>
  <si>
    <t>27-2</t>
  </si>
  <si>
    <t>28-1</t>
  </si>
  <si>
    <t>28-2</t>
  </si>
  <si>
    <t>30-1</t>
  </si>
  <si>
    <t>30-2</t>
  </si>
  <si>
    <t>31-1</t>
  </si>
  <si>
    <t>31-2</t>
  </si>
  <si>
    <t>33-1</t>
  </si>
  <si>
    <t>33-2</t>
  </si>
  <si>
    <t>კომპ.</t>
  </si>
  <si>
    <t>35.1</t>
  </si>
  <si>
    <t>35.2</t>
  </si>
  <si>
    <t>35.3</t>
  </si>
  <si>
    <t>35.4</t>
  </si>
  <si>
    <t>35.5</t>
  </si>
  <si>
    <t>35-1</t>
  </si>
  <si>
    <t>36.1</t>
  </si>
  <si>
    <t>36.2</t>
  </si>
  <si>
    <t>36.3</t>
  </si>
  <si>
    <t>36.4</t>
  </si>
  <si>
    <t>36.5</t>
  </si>
  <si>
    <t>36-1</t>
  </si>
  <si>
    <t>37.1</t>
  </si>
  <si>
    <t>37.2</t>
  </si>
  <si>
    <t>37.3</t>
  </si>
  <si>
    <t>37.4</t>
  </si>
  <si>
    <t>37.5</t>
  </si>
  <si>
    <t>37-1</t>
  </si>
  <si>
    <t>38.1</t>
  </si>
  <si>
    <t>38.2</t>
  </si>
  <si>
    <t>38.3</t>
  </si>
  <si>
    <t>38.4</t>
  </si>
  <si>
    <t>38.5</t>
  </si>
  <si>
    <t>38-1</t>
  </si>
  <si>
    <t>39.1</t>
  </si>
  <si>
    <t>39.2</t>
  </si>
  <si>
    <t>39.3</t>
  </si>
  <si>
    <t>39.4</t>
  </si>
  <si>
    <t>39.5</t>
  </si>
  <si>
    <t>39-1</t>
  </si>
  <si>
    <t>40.1</t>
  </si>
  <si>
    <t>40.2</t>
  </si>
  <si>
    <t>40.3</t>
  </si>
  <si>
    <t>40.4</t>
  </si>
  <si>
    <t>40.5</t>
  </si>
  <si>
    <t>40-1</t>
  </si>
  <si>
    <t>41.1</t>
  </si>
  <si>
    <t>41.2</t>
  </si>
  <si>
    <t>41.3</t>
  </si>
  <si>
    <t>41.4</t>
  </si>
  <si>
    <t>41-1</t>
  </si>
  <si>
    <t>42.1</t>
  </si>
  <si>
    <t>42.2</t>
  </si>
  <si>
    <t>42.3</t>
  </si>
  <si>
    <t>42.4</t>
  </si>
  <si>
    <t>42.5</t>
  </si>
  <si>
    <t>42-1</t>
  </si>
  <si>
    <t>43.1</t>
  </si>
  <si>
    <t>43.2</t>
  </si>
  <si>
    <t>43.3</t>
  </si>
  <si>
    <t>43.4</t>
  </si>
  <si>
    <t>43.5</t>
  </si>
  <si>
    <t>43-1</t>
  </si>
  <si>
    <t>44.1</t>
  </si>
  <si>
    <t>44.2</t>
  </si>
  <si>
    <t>44.3</t>
  </si>
  <si>
    <t>44.4</t>
  </si>
  <si>
    <t>44.5</t>
  </si>
  <si>
    <t>44-1</t>
  </si>
  <si>
    <t>45.1</t>
  </si>
  <si>
    <t>45.2</t>
  </si>
  <si>
    <t>45.3</t>
  </si>
  <si>
    <t>45.4</t>
  </si>
  <si>
    <t>45-1</t>
  </si>
  <si>
    <t>46.1</t>
  </si>
  <si>
    <t>46.2</t>
  </si>
  <si>
    <t>46.3</t>
  </si>
  <si>
    <t>46.4</t>
  </si>
  <si>
    <t>46-1</t>
  </si>
  <si>
    <t>47.1</t>
  </si>
  <si>
    <t>47.2</t>
  </si>
  <si>
    <t>47.3</t>
  </si>
  <si>
    <t>47.4</t>
  </si>
  <si>
    <t>47-1</t>
  </si>
  <si>
    <t>საპროექტო წყალარინების ჭაში შეჭრა საპროექტო PVC-U d=355 მმ მილით</t>
  </si>
  <si>
    <t>საპროექტო წყალარინების ჭაში შეჭრა საპროექტო PVC-U d=200 მმ მილით</t>
  </si>
  <si>
    <t>საპროექტო წყალარინების ჭაში შეჭრა საპროექტო PVC-U d=160 მმ მილით</t>
  </si>
  <si>
    <t>საპროექტო წყალარინების ჭაში შეჭრა არსებული d=200 მმ მილით</t>
  </si>
  <si>
    <t>დემონტირებული მილების დატვირთვა ავტოთვითმცლელზე და გატანა ნაგავსაყრელზე 30კმ</t>
  </si>
  <si>
    <t>დემონტირებული მილის დატვირთვა ავტოთვითმცლელზე და გატანა ნაგავსაყრელზე 30კმ</t>
  </si>
  <si>
    <t>არსებული ბეტონო/კერამიკის d=200 მმ მილის დემონტაჟი</t>
  </si>
  <si>
    <t>არსებული ბეტონო/კერამიკის d=150 მმ მილის დემონტაჟი</t>
  </si>
  <si>
    <t>დემონტირებული ბეტონო/კერამიკის მილების დატვირთვა ავტოთვით-მცლელზე და გატანა 30 კმ</t>
  </si>
  <si>
    <t>არსებული კანალიზაციის პოლიეთილენის გოფრირებული მილის d=150 მმ დემონტაჟი</t>
  </si>
  <si>
    <t>73-1</t>
  </si>
  <si>
    <t>74-1</t>
  </si>
  <si>
    <t>შემაერთებელი გოფრირებული ქუროს შეძენა d=200 მმ</t>
  </si>
  <si>
    <t>74-2</t>
  </si>
  <si>
    <t>ასფალტობეტონის საფარის მოხსნა სისქით 10 სმ ექსკავატორით ჩამჩის მოცულობით 0.5 მ3 ა/მ დატვირთვით</t>
  </si>
  <si>
    <t>გვერძე დაყრილი ასფალტობეტონის ნატეხების დატვირთვა ექსკავატორით ერთციცხვიანი 0,5 მ3დატვირთვა ავ/თვითმცლელებზე</t>
  </si>
  <si>
    <t>არსებული ბორდიურების დემონტაჟი გვერდზე დაწყობით 0.7x0.1x0.1 მ მ (36 ცალი)</t>
  </si>
  <si>
    <t>IV კატ. გრუნტის დამუშავება (თხრილში) ექსკავატორით ერთციცხვიანი 0,5 მ3 დატვირთვა ავ/თვითმცლელზე</t>
  </si>
  <si>
    <t>IV კატ. გვერდზე დაყრილი ხელით დამუშავებული გრუნტის დატვირთვა ექსკავატორით ერთციცხვიანი 0,5 მ3 დატვირთვა ავ/თვითმცლელზე</t>
  </si>
  <si>
    <t>VI კატ. გრუნტის დამუშავება კოდალით (თხრილში)</t>
  </si>
  <si>
    <t>კოდალით დამუშავებული გრუნ- ტის დამუშავება ერთციცხვიანი ექსკავატორით 0.5 მ3 ავ/თვითმც დატვირთვით</t>
  </si>
  <si>
    <t>ქვიშის (ფრაქცია 0.5-5 მმ) ჩაყრა თხრილში ხელით და მექანიზმის გამოყენებით მილის ქვეშ 15 სმ მილის ზემოდან 30 სმ მსუბუქი დატკეპნით</t>
  </si>
  <si>
    <t>ქვიშა-ხრეშის (ფრაქცია 0-20 მმ) ჩაყრა თხრილში ხელით და მექანიზმის გამოყენებით რკ/ბეტონის მილის ქვეშ 15 სმ და მილის ზემოდან 20 სმ მსუბუქი დატკეპნით</t>
  </si>
  <si>
    <t>თხრილის შევსება (ბალასტი) ქვიშა-ხრეშოვანი ნარევით (ფრაქცია 0-80 მმ; 0-120 მმ;) მექანიზმით, დატკეპნით (K=0.98-1.25) გადაადგილება 50 მ-ზე სამშენებლო ობიექტზე</t>
  </si>
  <si>
    <t>ჭის ქვეშ ღორღის ბალიშის (ფრაქცია 0-40 მმ) მოწყობა 10 სმ დატკეპვნით</t>
  </si>
  <si>
    <t>წყალარინების რკინაბეტონის d=500 მმ მილის მოწყობა მილძაბრა ბოლოთი რეზინის შუასადებით</t>
  </si>
  <si>
    <t>წყალარინების რკინაბეტონის d=500 მმ მილის შეძენა მილძაბრა ბოლოთი რეზინის შუასადებით</t>
  </si>
  <si>
    <t>წყალარინების რკინაბეტონის d=500 მმ მილის მილძაბრა ბოლოთი ჰიდრავლიკური გამოცდა</t>
  </si>
  <si>
    <t>წყალარინების რკინაბეტონის d=500 მმ მილის მოწყობა მილძაბრას გარეშე</t>
  </si>
  <si>
    <t>წყალარინების რკინაბეტონის d=500 მმ მილის შეძენა მილძაბრას გარეშე</t>
  </si>
  <si>
    <t>წყალარინების რკინაბეტონის d=500 მმ მილის მილძაბრას გარეშე ჰიდრავლიკური გამოცდა</t>
  </si>
  <si>
    <t>წყალარინების პლასტმასის მილის PVC-U d=355 მმ მოწყობა მილძაბრა ბოლოთი, (რეზინის სადებით)</t>
  </si>
  <si>
    <t>წყალარინების პლასტმასის მილის PVC-U d=355 მმ შეძენა</t>
  </si>
  <si>
    <t>რეზინის შუასადები PVC-U d=355 მმ შეძენა</t>
  </si>
  <si>
    <t>წყალარინების პლასტმასის მილის PVC-U d=355 მმ გამოცდა ჰერმეტულობაზე</t>
  </si>
  <si>
    <t>პლასტმასის შემაერთებელი PVC-U d=355 მმ ქუროს მონტაჟი (რეზინის შუასადებით)</t>
  </si>
  <si>
    <t>პლასტმასის ქურო PVC-U d=355 მმ შეძენა</t>
  </si>
  <si>
    <t>წყალარინების პლასტმასის მილის PVC-U d=200 მმ მოწყობა მილძაბრა ბოლოთი, (რეზინის სადებით)</t>
  </si>
  <si>
    <t>წყალარინების პლასტმასის მილის PVC-U d=200 მმ შეძენა</t>
  </si>
  <si>
    <t>რეზინის შუასადები PVC-U d=200 მმ შეძენა</t>
  </si>
  <si>
    <t>წყალარინების პლასტმასის მილის PVC-U d=200 მმ გამოცდა ჰერმეტულობაზე</t>
  </si>
  <si>
    <t>პლასტმასის შემაერთებელი PVC-U d=200 მმ ქუროს მონტაჟი (რეზინის შუასადებით)</t>
  </si>
  <si>
    <t>პლასტმასის ქურო PVC-U d=200 მმ შეძენა</t>
  </si>
  <si>
    <t>წყალარინების პლასტმასის მილის PVC-U d=160 მმ მოწყობა მილძაბრა ბოლოთი, (რეზინის სადებით)</t>
  </si>
  <si>
    <t>წყალარინების პლასტმასის მილის PVC-U d=160 მმ შეძენა</t>
  </si>
  <si>
    <t>რეზინის შუასადები PVC-U d=160 მმ შეძენა</t>
  </si>
  <si>
    <t>წყალარინების პლასტმასის მილის PVC-U d=160 მმ გამოცდა ჰერმეტულობაზე</t>
  </si>
  <si>
    <t>პლასტმასის შემაერთებელი PVC-U d=160 მმ ქუროს მონტაჟი (რეზინის შუასადებით)</t>
  </si>
  <si>
    <t>პლასტმასის ქურო PVC-U d=160 მმ შეძენა</t>
  </si>
  <si>
    <t>საპროექტო მილის თავზე, სასიგნალო ლენტის შეძენა და მოწყობა თხრილში</t>
  </si>
  <si>
    <t>წყალარინების რ/ბ ანაკრები წრიული ჭის D=1.5 მ. Hსრ=3.55 მ (1 კომპ) მონტაჟი, რკ/ბ მრგვალი ძირის ფილა; რკ/ბ რგოლები კბილებით, რკ/ბ მრგვალი გადახურვის ფილა; სულფ/მედეგი ბეტონი B22.5 (M-300), თუჯის მრგვალი ხუფით (დატვირთვა 40 ტ), ბეტონის ღარი მარკით B-20 (M-250); ჭის ანაკრები ელემენტების გადაბმა ქვიშა-ცემენტის ხსნარით, წყალშეუღწევადი ელემენტის(M-100) დამატებით, ჰიდროიზოლაციით</t>
  </si>
  <si>
    <t>რკ/ბ რგოლი D=1740 მმ / H=900 მმ სულფატომედეგი ბეტონი B22.5 (M-300) (პროექტით)</t>
  </si>
  <si>
    <t>რკ/ბ რგოლი D=1740 მმ / H=500 მმ სულფატომედეგი ბეტონი B22.5 (M-300) (პროექტით)</t>
  </si>
  <si>
    <t>რკ/ბ ძირის მრგვალი ფილა , D=1740 მმ სულფატომედეგი ბეტონი B22.5 (M-300) (იხ. პროექტი)</t>
  </si>
  <si>
    <t>რკ/ბ გადახურვის ფილა მრგვალი D=1740 მმ ბეტონი B22.5 (M-300) (პროექტით)</t>
  </si>
  <si>
    <t>თუჯის ჩარჩო ხუფი 65 სმ</t>
  </si>
  <si>
    <t>წყალარინების რ/ბ ანაკრები წრიული ჭის D=1.5 მ. Hსრ=3.45 მ (1 კომპ) მონტაჟი, რკ/ბ მრგვალი ძირის ფილა; რკ/ბ რგოლები კბილებით, რკ/ბ მრგვალი გადახურვის ფილა; სულფ/მედეგი ბეტონი B22.5 (M-300), თუჯის მრგვალი ხუფით (დატვირთვა 40 ტ), ბეტონის ღარი მარკით B-20 (M-250); ჭის ანაკრები ელემენტების გადაბმა ქვიშა-ცემენტის ხსნარით, წყალშეუღწევადი ელემენტის(M-100) დამატებით, ჰიდროიზოლაციით</t>
  </si>
  <si>
    <t>წყალარინების რ/ბ ანაკრები წრიული ჭის D=1.5 მ. Hსრ=3.4 მ (1 კომპ) მონტაჟი, რკ/ბ მრგვალი ძირის ფილა; რკ/ბ რგოლები კბილებით, რკ/ბ მრგვალი გადახურვის ფილა; სულფ/მედეგი ბეტონი B22.5 (M-300), თუჯის მრგვალი ხუფით (დატვირთვა 40 ტ), ბეტონის ღარი მარკით B-20 (M-250); ჭის ანაკრები ელემენტების გადაბმა ქვიშა-ცემენტის ხსნარით, წყალშეუღწევადი ელემენტის(M-100) დამატებით, ჰიდროიზოლაციით</t>
  </si>
  <si>
    <t>წყალარინების რ/ბ ანაკრები წრიული ჭის D=1.5 მ. Hსრ=3.35 მ (1 კომპ) მონტაჟი, რკ/ბ მრგვალი ძირის ფილა; რკ/ბ რგოლები კბილებით, რკ/ბ მრგვალი გადახურვის ფილა; სულფ/მედეგი ბეტონი B22.5 (M-300), თუჯის მრგვალი ხუფით (დატვირთვა 40 ტ), ბეტონის ღარი მარკით B-20 (M-250); ჭის ანაკრები ელემენტების გადაბმა ქვიშა-ცემენტის ხსნარით, წყალშეუღწევადი ელემენტის(M-100) დამატებით, ჰიდროიზოლაციით</t>
  </si>
  <si>
    <t>წყალარინების რ/ბ ანაკრები წრიული ჭის D=1.5 მ. Hსრ=3.3 მ (3 კომპ) მონტაჟი, რკ/ბ მრგვალი ძირის ფილა; რკ/ბ რგოლები კბილებით, რკ/ბ მრგვალი გადახურვის ფილა; სულფ/მედეგი ბეტონი B22.5 (M-300), თუჯის მრგვალი ხუფით (დატვირთვა 40 ტ), ბეტონის ღარი მარკით B-20 (M-250); ჭის ანაკრები ელემენტების გადაბმა ქვიშა-ცემენტის ხსნარით, წყალშეუღწევადი ელემენტის(M-100) დამატებით, ჰიდროიზოლაციით</t>
  </si>
  <si>
    <t>წყალარინების რ/ბ ანაკრები წრიული ჭის D=1.0 მ. Hსრ=3.15 მ (2 კომპ) მონტაჟი, რკ/ბ მრგვალი ძირის ფილა; რკ/ბ რგოლები კბილებით, რკ/ბ მრგვალი გადახურვის ფილა; სულფ/მედეგი ბეტონი B22.5 (M-300), თუჯის მრგვალი ხუფით (დატვირთვა 40 ტ), ბეტონის ღარი მარკით B-20 (M-250); ჭის ანაკრები ელემენტების გადაბმა ქვიშა-ცემენტის ხსნარით, წყალშეუღწევადი ელემენტის(M-100) დამატებით, ჰიდროიზოლაციით</t>
  </si>
  <si>
    <t>რკ/ბ რგოლი კბილებით D=1200 მმ / H=900 მმ სულფატომედეგი ბეტონი მარკით B22.5 მ-300 (იხ. პროექტი)</t>
  </si>
  <si>
    <t>რკ/ბ რგოლი კბილებით D=1200 მმ / H=500 მმ სულფატომედეგი ბეტონი მარკით B22.5 მ-300 (იხ. პროექტი)</t>
  </si>
  <si>
    <t>რკ/ბ ძირის მრგვალი ფილა D=1200 მმ ბეტონი, B22.5 (M-300) (იხ. პროექტი)</t>
  </si>
  <si>
    <t>რკ/ბ გადახურვის მრგვალი ფილა D=1200 მმ სულფატომედეგი ბეტონი მარკით B22.5 მ-300 (იხ. პროექტი)</t>
  </si>
  <si>
    <t>თუჯის ჩარჩო ხუფი 65 სმ შეძენა</t>
  </si>
  <si>
    <t>წყალარინების რ/ბ ანაკრები წრიული ჭის D=1.0 მ. Hსრ=2.75 მ (1 კომპ) მონტაჟი, რკ/ბ მრგვალი ძირის ფილა; რკ/ბ რგოლები კბილებით, რკ/ბ მრგვალი გადახურვის ფილა; სულფ/მედეგი ბეტონი B22.5 (M-300), თუჯის მრგვალი ხუფით (დატვირთვა 40 ტ), ბეტონის ღარი მარკით B-20 (M-250); ჭის ანაკრები ელემენტების გადაბმა ქვიშა-ცემენტის ხსნარით, წყალშეუღწევადი ელემენტის(M-100) დამატებით, ჰიდროიზოლაციით</t>
  </si>
  <si>
    <t>წყალარინების რ/ბ ანაკრები წრიული ჭის D=1.0 მ. Hსრ=2.55 მ (1 კომპ) მონტაჟი, რკ/ბ მრგვალი ძირის ფილა; რკ/ბ რგოლები კბილებით, რკ/ბ მრგვალი გადახურვის ფილა; სულფ/მედეგი ბეტონი B22.5 (M-300), თუჯის მრგვალი ხუფით (დატვირთვა 40 ტ), ბეტონის ღარი მარკით B-20 (M-250); ჭის ანაკრები ელემენტების გადაბმა ქვიშა-ცემენტის ხსნარით, წყალშეუღწევადი ელემენტის(M-100) დამატებით, ჰიდროიზოლაციით</t>
  </si>
  <si>
    <t>წყალარინების რ/ბ ანაკრები წრიული ჭის D=1.0 მ. Hსრ=2.55 მ (3 კომპ) მონტაჟი, რკ/ბ მრგვალი ძირის ფილა; რკ/ბ რგოლები კბილებით, რკ/ბ მრგვალი გადახურვის ფილა; სულფ/მედეგი ბეტონი B22.5 (M-300), თუჯის მრგვალი ხუფით (დატვირთვა 40 ტ), ბეტონის ღარი მარკით B-20 (M-250); ჭის ანაკრები ელემენტების გადაბმა ქვიშა-ცემენტის ხსნარით, წყალშეუღწევადი ელემენტის(M-100) დამატებით, ჰიდროიზოლაციით</t>
  </si>
  <si>
    <t>წყალარინების რ/ბ ანაკრები წრიული ჭის D=1.0 მ. Hსრ=2.35 მ (1 კომპ) მონტაჟი, რკ/ბ მრგვალი ძირის ფილა; რკ/ბ რგოლები კბილებით, რკ/ბ მრგვალი გადახურვის ფილა; სულფ/მედეგი ბეტონი B22.5 (M-300), თუჯის მრგვალი ხუფით (დატვირთვა 40 ტ), ბეტონის ღარი მარკით B-20 (M-250); ჭის ანაკრები ელემენტების გადაბმა ქვიშა-ცემენტის ხსნარით, წყალშეუღწევადი ელემენტის(M-100) დამატებით, ჰიდროიზოლაციით</t>
  </si>
  <si>
    <t>წყალარინების რ/ბ ანაკრები წრიული ჭის D=1.0 მ. Hსრ=2.2 მ (1 კომპ) მონტაჟი, რკ/ბ მრგვალი ძირის ფილა; რკ/ბ რგოლები კბილებით, რკ/ბ მრგვალი გადახურვის ფილა; სულფ/მედეგი ბეტონი B22.5 (M-300), თუჯის მრგვალი ხუფით (დატვირთვა 40 ტ), ბეტონის ღარი მარკით B-20 (M-250); ჭის ანაკრები ელემენტების გადაბმა ქვიშა-ცემენტის ხსნარით, წყალშეუღწევადი ელემენტის(M-100) დამატებით, ჰიდროიზოლაციით</t>
  </si>
  <si>
    <t>წყალარინების რ/ბ ანაკრები წრიული ჭის D=1.0 მ. Hსრ=2.15 მ (1 კომპ) მონტაჟი, რკ/ბ მრგვალი ძირის ფილა; რკ/ბ რგოლები კბილებით, რკ/ბ მრგვალი გადახურვის ფილა; სულფ/მედეგი ბეტონი B22.5 (M-300), თუჯის მრგვალი ხუფით (დატვირთვა 40 ტ), ბეტონის ღარი მარკით B-20 (M-250); ჭის ანაკრები ელემენტების გადაბმა ქვიშა-ცემენტის ხსნარით, წყალშეუღწევადი ელემენტის(M-100) დამატებით, ჰიდროიზოლაციით</t>
  </si>
  <si>
    <t>წყალარინების რ/ბ ანაკრები წრიული ჭის D=1.0 მ. Hსრ=2.05 მ (1 კომპ) მონტაჟი, რკ/ბ მრგვალი ძირის ფილა; რკ/ბ რგოლები კბილებით, რკ/ბ მრგვალი გადახურვის ფილა; სულფ/მედეგი ბეტონი B22.5 (M-300), თუჯის მრგვალი ხუფით (დატვირთვა 40 ტ), ბეტონის ღარი მარკით B-20 (M-250); ჭის ანაკრები ელემენტების გადაბმა ქვიშა-ცემენტის ხსნარით, წყალშეუღწევადი ელემენტის(M-100) დამატებით, ჰიდროიზოლაციით</t>
  </si>
  <si>
    <t>ჭის რგოლების გადაბმის ადგილას ჰიდროსაიზოლაციო მასალა "პენებარი" შეძენა</t>
  </si>
  <si>
    <t>წყალარინების რკინაბეტონის d=500 მმ მილის გარე ჰიდროიზოლაცია ბიტუმით</t>
  </si>
  <si>
    <t>არსებული წყალარინების მილის d=500 მმ ბოლოების ამოვსება ბეტონის ხსნარით (B-7 M-50)</t>
  </si>
  <si>
    <t>საპროექტო წყალარინების რკინაბეტონის მილის d=500 მმ შეჭრა საპროექტო კანალიზაციის ჭაში</t>
  </si>
  <si>
    <t>საპოექტო წყალარინების ჭაში შეჭრა არსებული რკ/ბეტ. d=500 მმ მილით</t>
  </si>
  <si>
    <t>არსებულ წყალარინების ჭაში შეჭრა საპროექტო PVC-U d=355 მმ მილით</t>
  </si>
  <si>
    <t>არსებული ბეტონის მილის d=200 მმ დემონტაჟი</t>
  </si>
  <si>
    <t>არსებული რკინაბეტონის მილის d=500 მმ დემონტაჟი</t>
  </si>
  <si>
    <t>არსებული წყალარინების რკ/ბეტონის ანაკრები წრიული ჭის D=1.0 მმ H=3.3 მმ დემონტაჟი (1 კომპ)</t>
  </si>
  <si>
    <t>არსებული წყალარინების რკ/ბეტონის ანაკრები წრიული ჭის D=1.0 მმ H=2.4მმ დემონტაჟი (2 კომპ)</t>
  </si>
  <si>
    <t>არსებული წყალარინების რკ/ბეტონის ანაკრები წრიული ჭის D=1.0 მმ H=2.6მმ დემონტაჟი (1 კომპ)</t>
  </si>
  <si>
    <t>არსებული წყალარინების რკ/ბეტონის ანაკრები წრიული ჭის D=1.0 მმ H=1.9მმ დემონტაჟი (1 კომპ)</t>
  </si>
  <si>
    <t>დემონტირებული რკ/ბეტონის ჭის ნატეხების დატვირთვა ავტოთვითმცლელზე გატანა 30 კმ</t>
  </si>
  <si>
    <t>დემონტირებული რკ/ბეტონის ჭის ჩარჩო-ხუფის დატვირთვა ავტ/თვითმცლელზე და გატანა (დასაწყობება 18 კმ) (5 ცალი)</t>
  </si>
  <si>
    <t>საპროექტო ტრანშეიდან ჩამდინარე წყლების გაყვანა წყალარინების გოფრირებული SN8 d=200 მმ დროებითი მილით /მილძაბრა ბოლოთი/</t>
  </si>
  <si>
    <t>წყალარინების პოლიეთილენის გოფრირებული მილი შეძენა SN8 d=200 მმ</t>
  </si>
  <si>
    <t>პოლიეთილენის გოფრირებული ქუროს მოწყობა d=200 მმ /რეზინის საფენით/</t>
  </si>
  <si>
    <t>რეზინის საფენის შეძენა d=200 მმ</t>
  </si>
  <si>
    <t>ტრანშეის მოწყობის დროს არსებული მილების დამაგრება</t>
  </si>
  <si>
    <t>ტრანშეის მოწყობის დროს არსებული კაბელების დამაგრება</t>
  </si>
  <si>
    <t/>
  </si>
  <si>
    <t xml:space="preserve">  სულ (ლარი)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</si>
</sst>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\ _₾_-;\-* #,##0.00\ _₾_-;_-* &quot;-&quot;??\ _₾_-;_-@_-"/>
    <numFmt numFmtId="165" formatCode="0.0"/>
    <numFmt numFmtId="166" formatCode="0.000"/>
    <numFmt numFmtId="167" formatCode="_-* #,##0.00_р_._-;\-* #,##0.00_р_._-;_-* &quot;-&quot;??_р_._-;_-@_-"/>
    <numFmt numFmtId="169" formatCode="_(#,##0_);_(\(#,##0\);_(\ \-\ 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Segoe UI"/>
      <family val="2"/>
    </font>
    <font>
      <b/>
      <sz val="10"/>
      <name val="Segoe UI"/>
      <family val="2"/>
    </font>
    <font>
      <vertAlign val="superscript"/>
      <sz val="10"/>
      <name val="Segoe UI"/>
      <family val="2"/>
    </font>
    <font>
      <sz val="10"/>
      <color theme="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3">
    <xf numFmtId="0" fontId="0" fillId="0" borderId="0" xfId="0"/>
    <xf numFmtId="0" fontId="5" fillId="2" borderId="0" xfId="1" applyFont="1" applyFill="1" applyAlignment="1">
      <alignment horizontal="center" vertical="center"/>
    </xf>
    <xf numFmtId="0" fontId="4" fillId="2" borderId="13" xfId="1" applyFont="1" applyFill="1" applyBorder="1" applyAlignment="1">
      <alignment vertical="center"/>
    </xf>
    <xf numFmtId="0" fontId="4" fillId="2" borderId="9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vertical="center"/>
    </xf>
    <xf numFmtId="0" fontId="5" fillId="4" borderId="0" xfId="1" applyFont="1" applyFill="1" applyAlignment="1">
      <alignment vertical="center"/>
    </xf>
    <xf numFmtId="0" fontId="5" fillId="2" borderId="1" xfId="1" applyFont="1" applyFill="1" applyBorder="1" applyAlignment="1">
      <alignment vertical="center"/>
    </xf>
    <xf numFmtId="49" fontId="4" fillId="2" borderId="0" xfId="1" applyNumberFormat="1" applyFont="1" applyFill="1" applyAlignment="1">
      <alignment horizontal="center" vertical="center"/>
    </xf>
    <xf numFmtId="0" fontId="4" fillId="2" borderId="1" xfId="1" applyFont="1" applyFill="1" applyBorder="1" applyAlignment="1">
      <alignment vertical="center"/>
    </xf>
    <xf numFmtId="49" fontId="4" fillId="2" borderId="8" xfId="1" applyNumberFormat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1" fontId="4" fillId="2" borderId="9" xfId="1" applyNumberFormat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13" xfId="1" applyFont="1" applyFill="1" applyBorder="1" applyAlignment="1" applyProtection="1">
      <alignment horizontal="center" vertical="center"/>
      <protection locked="0"/>
    </xf>
    <xf numFmtId="0" fontId="4" fillId="2" borderId="0" xfId="1" applyFont="1" applyFill="1" applyAlignment="1" applyProtection="1">
      <alignment vertical="center"/>
      <protection locked="0"/>
    </xf>
    <xf numFmtId="2" fontId="4" fillId="2" borderId="13" xfId="1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2" fontId="4" fillId="2" borderId="13" xfId="0" applyNumberFormat="1" applyFont="1" applyFill="1" applyBorder="1" applyAlignment="1">
      <alignment horizontal="center" vertical="center"/>
    </xf>
    <xf numFmtId="165" fontId="4" fillId="2" borderId="13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 applyProtection="1">
      <alignment vertical="center"/>
      <protection locked="0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166" fontId="4" fillId="2" borderId="13" xfId="0" applyNumberFormat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165" fontId="4" fillId="2" borderId="13" xfId="1" applyNumberFormat="1" applyFont="1" applyFill="1" applyBorder="1" applyAlignment="1">
      <alignment horizontal="center" vertical="center"/>
    </xf>
    <xf numFmtId="2" fontId="4" fillId="2" borderId="0" xfId="1" applyNumberFormat="1" applyFont="1" applyFill="1" applyAlignment="1">
      <alignment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49" fontId="4" fillId="2" borderId="8" xfId="1" applyNumberFormat="1" applyFont="1" applyFill="1" applyBorder="1" applyAlignment="1" applyProtection="1">
      <alignment horizontal="center" vertical="center"/>
      <protection locked="0"/>
    </xf>
    <xf numFmtId="0" fontId="4" fillId="2" borderId="9" xfId="1" applyFont="1" applyFill="1" applyBorder="1" applyAlignment="1" applyProtection="1">
      <alignment horizontal="center" vertical="center"/>
      <protection locked="0"/>
    </xf>
    <xf numFmtId="43" fontId="5" fillId="2" borderId="9" xfId="6" applyFont="1" applyFill="1" applyBorder="1" applyAlignment="1" applyProtection="1">
      <alignment horizontal="center" vertical="center"/>
    </xf>
    <xf numFmtId="49" fontId="5" fillId="2" borderId="8" xfId="1" applyNumberFormat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49" fontId="5" fillId="2" borderId="5" xfId="1" applyNumberFormat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49" fontId="4" fillId="2" borderId="0" xfId="1" applyNumberFormat="1" applyFont="1" applyFill="1" applyAlignment="1">
      <alignment vertical="center"/>
    </xf>
    <xf numFmtId="0" fontId="5" fillId="4" borderId="1" xfId="1" applyFont="1" applyFill="1" applyBorder="1" applyAlignment="1">
      <alignment vertical="center"/>
    </xf>
    <xf numFmtId="9" fontId="4" fillId="2" borderId="9" xfId="1" applyNumberFormat="1" applyFont="1" applyFill="1" applyBorder="1" applyAlignment="1">
      <alignment horizontal="center" vertical="center"/>
    </xf>
    <xf numFmtId="0" fontId="4" fillId="2" borderId="13" xfId="1" applyFont="1" applyFill="1" applyBorder="1" applyAlignment="1" applyProtection="1">
      <alignment vertical="center"/>
      <protection locked="0"/>
    </xf>
    <xf numFmtId="0" fontId="4" fillId="2" borderId="13" xfId="0" applyFont="1" applyFill="1" applyBorder="1" applyAlignment="1" applyProtection="1">
      <alignment vertical="center"/>
      <protection locked="0"/>
    </xf>
    <xf numFmtId="0" fontId="4" fillId="2" borderId="11" xfId="1" applyFont="1" applyFill="1" applyBorder="1" applyAlignment="1" applyProtection="1">
      <alignment vertical="center"/>
      <protection locked="0"/>
    </xf>
    <xf numFmtId="0" fontId="4" fillId="2" borderId="13" xfId="1" applyFont="1" applyFill="1" applyBorder="1" applyAlignment="1">
      <alignment horizontal="left" vertical="center"/>
    </xf>
    <xf numFmtId="0" fontId="4" fillId="2" borderId="13" xfId="0" applyFont="1" applyFill="1" applyBorder="1" applyAlignment="1">
      <alignment vertical="center"/>
    </xf>
    <xf numFmtId="0" fontId="4" fillId="2" borderId="13" xfId="0" applyFont="1" applyFill="1" applyBorder="1" applyAlignment="1" applyProtection="1">
      <alignment horizontal="left" vertical="center"/>
      <protection locked="0"/>
    </xf>
    <xf numFmtId="0" fontId="4" fillId="2" borderId="13" xfId="0" applyFont="1" applyFill="1" applyBorder="1" applyAlignment="1">
      <alignment horizontal="left" vertical="center"/>
    </xf>
    <xf numFmtId="0" fontId="5" fillId="2" borderId="9" xfId="1" applyFont="1" applyFill="1" applyBorder="1" applyAlignment="1" applyProtection="1">
      <alignment vertical="center"/>
      <protection locked="0"/>
    </xf>
    <xf numFmtId="0" fontId="5" fillId="2" borderId="9" xfId="1" applyFont="1" applyFill="1" applyBorder="1" applyAlignment="1">
      <alignment vertical="center"/>
    </xf>
    <xf numFmtId="0" fontId="4" fillId="2" borderId="9" xfId="1" applyFont="1" applyFill="1" applyBorder="1" applyAlignment="1">
      <alignment vertical="center"/>
    </xf>
    <xf numFmtId="0" fontId="5" fillId="2" borderId="6" xfId="1" applyFont="1" applyFill="1" applyBorder="1" applyAlignment="1">
      <alignment vertical="center"/>
    </xf>
    <xf numFmtId="0" fontId="5" fillId="2" borderId="0" xfId="1" applyFont="1" applyFill="1" applyAlignment="1">
      <alignment vertical="center" wrapText="1"/>
    </xf>
    <xf numFmtId="169" fontId="5" fillId="0" borderId="1" xfId="1" applyNumberFormat="1" applyFont="1" applyBorder="1" applyAlignment="1">
      <alignment horizontal="right" vertical="center"/>
    </xf>
    <xf numFmtId="0" fontId="4" fillId="0" borderId="0" xfId="1" applyFont="1" applyAlignment="1">
      <alignment vertical="center"/>
    </xf>
    <xf numFmtId="9" fontId="4" fillId="0" borderId="14" xfId="1" applyNumberFormat="1" applyFont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43" fontId="4" fillId="2" borderId="9" xfId="6" applyFont="1" applyFill="1" applyBorder="1" applyAlignment="1" applyProtection="1">
      <alignment horizontal="center" vertical="center"/>
      <protection locked="0"/>
    </xf>
    <xf numFmtId="43" fontId="5" fillId="2" borderId="6" xfId="6" applyFont="1" applyFill="1" applyBorder="1" applyAlignment="1">
      <alignment horizontal="center" vertical="center"/>
    </xf>
    <xf numFmtId="43" fontId="5" fillId="2" borderId="9" xfId="6" applyFont="1" applyFill="1" applyBorder="1" applyAlignment="1">
      <alignment horizontal="center" vertical="center"/>
    </xf>
    <xf numFmtId="43" fontId="4" fillId="2" borderId="9" xfId="6" applyFont="1" applyFill="1" applyBorder="1" applyAlignment="1">
      <alignment horizontal="center" vertical="center"/>
    </xf>
    <xf numFmtId="165" fontId="4" fillId="2" borderId="13" xfId="2" applyNumberFormat="1" applyFont="1" applyFill="1" applyBorder="1" applyAlignment="1">
      <alignment horizontal="center" vertical="center"/>
    </xf>
    <xf numFmtId="2" fontId="4" fillId="2" borderId="13" xfId="2" applyNumberFormat="1" applyFont="1" applyFill="1" applyBorder="1" applyAlignment="1" applyProtection="1">
      <alignment horizontal="center" vertical="center"/>
    </xf>
    <xf numFmtId="2" fontId="4" fillId="2" borderId="13" xfId="2" applyNumberFormat="1" applyFont="1" applyFill="1" applyBorder="1" applyAlignment="1">
      <alignment horizontal="center" vertical="center"/>
    </xf>
    <xf numFmtId="1" fontId="4" fillId="2" borderId="12" xfId="1" applyNumberFormat="1" applyFont="1" applyFill="1" applyBorder="1" applyAlignment="1">
      <alignment horizontal="center" vertical="center"/>
    </xf>
    <xf numFmtId="2" fontId="4" fillId="2" borderId="13" xfId="1" applyNumberFormat="1" applyFont="1" applyFill="1" applyBorder="1" applyAlignment="1" applyProtection="1">
      <alignment horizontal="center" vertical="center"/>
      <protection locked="0"/>
    </xf>
    <xf numFmtId="1" fontId="4" fillId="2" borderId="12" xfId="0" applyNumberFormat="1" applyFont="1" applyFill="1" applyBorder="1" applyAlignment="1">
      <alignment horizontal="center" vertical="center"/>
    </xf>
    <xf numFmtId="1" fontId="4" fillId="2" borderId="12" xfId="1" applyNumberFormat="1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>
      <alignment horizontal="center" vertical="center"/>
    </xf>
    <xf numFmtId="165" fontId="4" fillId="2" borderId="11" xfId="2" applyNumberFormat="1" applyFont="1" applyFill="1" applyBorder="1" applyAlignment="1">
      <alignment horizontal="center" vertical="center"/>
    </xf>
    <xf numFmtId="2" fontId="4" fillId="2" borderId="13" xfId="2" applyNumberFormat="1" applyFont="1" applyFill="1" applyBorder="1" applyAlignment="1" applyProtection="1">
      <alignment horizontal="center" vertical="center"/>
      <protection locked="0"/>
    </xf>
    <xf numFmtId="1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left" vertical="center" readingOrder="1"/>
    </xf>
    <xf numFmtId="0" fontId="4" fillId="2" borderId="13" xfId="0" applyFont="1" applyFill="1" applyBorder="1" applyAlignment="1">
      <alignment horizontal="left" vertical="center" readingOrder="1"/>
    </xf>
    <xf numFmtId="0" fontId="4" fillId="2" borderId="11" xfId="0" applyFont="1" applyFill="1" applyBorder="1" applyAlignment="1">
      <alignment vertical="center"/>
    </xf>
    <xf numFmtId="43" fontId="4" fillId="2" borderId="0" xfId="1" applyNumberFormat="1" applyFont="1" applyFill="1" applyAlignment="1">
      <alignment vertical="center"/>
    </xf>
    <xf numFmtId="2" fontId="4" fillId="2" borderId="13" xfId="0" applyNumberFormat="1" applyFont="1" applyFill="1" applyBorder="1" applyAlignment="1" applyProtection="1">
      <alignment horizontal="center" vertical="center"/>
      <protection locked="0"/>
    </xf>
    <xf numFmtId="0" fontId="4" fillId="2" borderId="15" xfId="1" applyFont="1" applyFill="1" applyBorder="1" applyAlignment="1">
      <alignment horizontal="center" vertical="center"/>
    </xf>
    <xf numFmtId="165" fontId="4" fillId="2" borderId="13" xfId="1" applyNumberFormat="1" applyFont="1" applyFill="1" applyBorder="1" applyAlignment="1" applyProtection="1">
      <alignment horizontal="center" vertical="center"/>
      <protection locked="0"/>
    </xf>
    <xf numFmtId="49" fontId="4" fillId="2" borderId="13" xfId="0" applyNumberFormat="1" applyFont="1" applyFill="1" applyBorder="1" applyAlignment="1">
      <alignment horizontal="center" vertical="center"/>
    </xf>
    <xf numFmtId="165" fontId="7" fillId="2" borderId="13" xfId="0" applyNumberFormat="1" applyFont="1" applyFill="1" applyBorder="1" applyAlignment="1">
      <alignment horizontal="center" vertical="center"/>
    </xf>
    <xf numFmtId="0" fontId="4" fillId="2" borderId="0" xfId="1" applyFont="1" applyFill="1"/>
    <xf numFmtId="49" fontId="4" fillId="2" borderId="13" xfId="1" applyNumberFormat="1" applyFont="1" applyFill="1" applyBorder="1" applyAlignment="1">
      <alignment vertical="center"/>
    </xf>
    <xf numFmtId="2" fontId="4" fillId="2" borderId="3" xfId="1" applyNumberFormat="1" applyFont="1" applyFill="1" applyBorder="1" applyAlignment="1">
      <alignment horizontal="center" vertical="center"/>
    </xf>
    <xf numFmtId="2" fontId="4" fillId="2" borderId="6" xfId="1" applyNumberFormat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center" vertical="center"/>
    </xf>
    <xf numFmtId="49" fontId="4" fillId="2" borderId="5" xfId="1" applyNumberFormat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1" fontId="4" fillId="2" borderId="16" xfId="1" applyNumberFormat="1" applyFont="1" applyFill="1" applyBorder="1" applyAlignment="1">
      <alignment horizontal="center" vertical="center"/>
    </xf>
    <xf numFmtId="0" fontId="5" fillId="5" borderId="14" xfId="1" applyFont="1" applyFill="1" applyBorder="1" applyAlignment="1">
      <alignment horizontal="center" vertical="center"/>
    </xf>
    <xf numFmtId="43" fontId="4" fillId="2" borderId="11" xfId="6" applyFont="1" applyFill="1" applyBorder="1" applyAlignment="1">
      <alignment horizontal="center" vertical="center"/>
    </xf>
  </cellXfs>
  <cellStyles count="10">
    <cellStyle name="Comma" xfId="6" builtinId="3"/>
    <cellStyle name="Comma 2" xfId="2" xr:uid="{00000000-0005-0000-0000-000001000000}"/>
    <cellStyle name="Comma 2 2" xfId="9" xr:uid="{00000000-0005-0000-0000-000002000000}"/>
    <cellStyle name="Comma 3" xfId="7" xr:uid="{00000000-0005-0000-0000-000003000000}"/>
    <cellStyle name="Comma 4" xfId="8" xr:uid="{00000000-0005-0000-0000-000004000000}"/>
    <cellStyle name="Normal" xfId="0" builtinId="0"/>
    <cellStyle name="Normal 2" xfId="1" xr:uid="{00000000-0005-0000-0000-000006000000}"/>
    <cellStyle name="Normal 3 2" xfId="3" xr:uid="{00000000-0005-0000-0000-000007000000}"/>
    <cellStyle name="Обычный 2" xfId="5" xr:uid="{00000000-0005-0000-0000-000009000000}"/>
    <cellStyle name="Обычный_Лист1" xfId="4" xr:uid="{00000000-0005-0000-0000-00000A000000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gakhvlediani/Desktop/Budget%20Review/2015%20&amp;%202016%20Budget/2015%20&amp;%202016%20CAPEX.xlsx" TargetMode="External"/><Relationship Id="rId1" Type="http://schemas.openxmlformats.org/officeDocument/2006/relationships/externalLinkPath" Target="/Users/gakhvlediani/Desktop/Budget%20Review/2015%20&amp;%202016%20Budget/2015%20&amp;%202016%20CAPE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15 Project Status"/>
      <sheetName val="2016 Project Valuation"/>
      <sheetName val="NPV_IRR Calc"/>
      <sheetName val="Sensativities"/>
      <sheetName val="IDC Calc"/>
      <sheetName val="PROJECT APPROVAL"/>
    </sheetNames>
    <sheetDataSet>
      <sheetData sheetId="0"/>
      <sheetData sheetId="1"/>
      <sheetData sheetId="2">
        <row r="3"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</row>
        <row r="5"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</row>
        <row r="6"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</sheetData>
      <sheetData sheetId="3"/>
      <sheetData sheetId="4">
        <row r="16">
          <cell r="C16">
            <v>10</v>
          </cell>
        </row>
        <row r="24">
          <cell r="Q24">
            <v>6.25E-2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53EF3-C517-49B2-AC43-24AE105FD52E}">
  <sheetPr>
    <tabColor theme="2"/>
  </sheetPr>
  <dimension ref="A1:HL186"/>
  <sheetViews>
    <sheetView showGridLines="0" tabSelected="1" zoomScale="80" zoomScaleNormal="80" workbookViewId="0">
      <pane xSplit="2" ySplit="6" topLeftCell="C161" activePane="bottomRight" state="frozen"/>
      <selection pane="topRight" activeCell="C1" sqref="C1"/>
      <selection pane="bottomLeft" activeCell="A7" sqref="A7"/>
      <selection pane="bottomRight" activeCell="N174" sqref="N174"/>
    </sheetView>
  </sheetViews>
  <sheetFormatPr defaultColWidth="9.33203125" defaultRowHeight="15" x14ac:dyDescent="0.3"/>
  <cols>
    <col min="1" max="1" width="6.33203125" style="37" customWidth="1"/>
    <col min="2" max="2" width="38.33203125" style="4" customWidth="1"/>
    <col min="3" max="3" width="8.5546875" style="4" customWidth="1"/>
    <col min="4" max="4" width="12.5546875" style="4" bestFit="1" customWidth="1"/>
    <col min="5" max="5" width="11.33203125" style="4" customWidth="1"/>
    <col min="6" max="8" width="14.33203125" style="4" customWidth="1"/>
    <col min="9" max="9" width="31.44140625" style="4" bestFit="1" customWidth="1"/>
    <col min="10" max="16384" width="9.33203125" style="4"/>
  </cols>
  <sheetData>
    <row r="1" spans="1:12" x14ac:dyDescent="0.3">
      <c r="A1" s="5" t="s">
        <v>28</v>
      </c>
      <c r="B1" s="1"/>
      <c r="C1" s="1"/>
      <c r="D1" s="1"/>
      <c r="E1" s="1"/>
      <c r="F1" s="1"/>
      <c r="G1" s="1"/>
      <c r="H1" s="1"/>
    </row>
    <row r="2" spans="1:12" ht="15.6" thickBot="1" x14ac:dyDescent="0.35">
      <c r="A2" s="6" t="s">
        <v>27</v>
      </c>
      <c r="B2" s="38"/>
      <c r="C2" s="38"/>
      <c r="D2" s="38"/>
      <c r="E2" s="38"/>
      <c r="F2" s="38"/>
      <c r="G2" s="38"/>
      <c r="H2" s="38"/>
      <c r="I2" s="52"/>
    </row>
    <row r="3" spans="1:12" ht="21.75" customHeight="1" thickBot="1" x14ac:dyDescent="0.35">
      <c r="A3" s="7"/>
      <c r="C3" s="8"/>
      <c r="D3" s="8"/>
      <c r="E3" s="8"/>
      <c r="F3" s="8"/>
      <c r="G3" s="91" t="s">
        <v>14</v>
      </c>
      <c r="H3" s="91"/>
      <c r="I3" s="53"/>
    </row>
    <row r="4" spans="1:12" ht="18" customHeight="1" thickBot="1" x14ac:dyDescent="0.35">
      <c r="A4" s="86" t="s">
        <v>0</v>
      </c>
      <c r="B4" s="88" t="s">
        <v>1</v>
      </c>
      <c r="C4" s="88" t="s">
        <v>2</v>
      </c>
      <c r="D4" s="88" t="s">
        <v>11</v>
      </c>
      <c r="E4" s="82" t="s">
        <v>3</v>
      </c>
      <c r="F4" s="84" t="s">
        <v>12</v>
      </c>
      <c r="G4" s="82" t="s">
        <v>3</v>
      </c>
      <c r="H4" s="84" t="s">
        <v>214</v>
      </c>
      <c r="I4" s="54"/>
    </row>
    <row r="5" spans="1:12" ht="15.6" thickBot="1" x14ac:dyDescent="0.35">
      <c r="A5" s="87"/>
      <c r="B5" s="89"/>
      <c r="C5" s="89"/>
      <c r="D5" s="89"/>
      <c r="E5" s="83"/>
      <c r="F5" s="85"/>
      <c r="G5" s="83"/>
      <c r="H5" s="85"/>
      <c r="I5" s="55"/>
      <c r="J5" s="51"/>
      <c r="K5" s="51"/>
      <c r="L5" s="51"/>
    </row>
    <row r="6" spans="1:12" ht="15.6" thickBot="1" x14ac:dyDescent="0.35">
      <c r="A6" s="9">
        <v>1</v>
      </c>
      <c r="B6" s="3">
        <v>2</v>
      </c>
      <c r="C6" s="3">
        <v>3</v>
      </c>
      <c r="D6" s="3">
        <v>4</v>
      </c>
      <c r="E6" s="10">
        <v>5</v>
      </c>
      <c r="F6" s="11">
        <v>6</v>
      </c>
      <c r="G6" s="90">
        <v>7</v>
      </c>
      <c r="H6" s="90">
        <v>8</v>
      </c>
      <c r="I6" s="12">
        <v>9</v>
      </c>
    </row>
    <row r="7" spans="1:12" s="14" customFormat="1" x14ac:dyDescent="0.3">
      <c r="A7" s="70">
        <v>1</v>
      </c>
      <c r="B7" s="40" t="s">
        <v>29</v>
      </c>
      <c r="C7" s="13" t="s">
        <v>5</v>
      </c>
      <c r="D7" s="64">
        <v>820</v>
      </c>
      <c r="E7" s="64">
        <v>3.3822490033418253</v>
      </c>
      <c r="F7" s="15">
        <f>D7*E7</f>
        <v>2773.4441827402966</v>
      </c>
      <c r="G7" s="92">
        <v>0</v>
      </c>
      <c r="H7" s="92">
        <f>G7*D7</f>
        <v>0</v>
      </c>
      <c r="I7" s="42" t="s">
        <v>16</v>
      </c>
    </row>
    <row r="8" spans="1:12" s="21" customFormat="1" ht="15.6" x14ac:dyDescent="0.3">
      <c r="A8" s="28">
        <f t="shared" ref="A8:A27" si="0">A7+1</f>
        <v>2</v>
      </c>
      <c r="B8" s="43" t="s">
        <v>134</v>
      </c>
      <c r="C8" s="25" t="s">
        <v>13</v>
      </c>
      <c r="D8" s="15">
        <v>102.25</v>
      </c>
      <c r="E8" s="15">
        <v>9.0475945436853049</v>
      </c>
      <c r="F8" s="15">
        <f>D8*E8</f>
        <v>925.11654209182245</v>
      </c>
      <c r="G8" s="92">
        <v>0</v>
      </c>
      <c r="H8" s="92">
        <f t="shared" ref="H8:H71" si="1">G8*D8</f>
        <v>0</v>
      </c>
      <c r="I8" s="42" t="s">
        <v>16</v>
      </c>
    </row>
    <row r="9" spans="1:12" s="21" customFormat="1" ht="15.6" x14ac:dyDescent="0.3">
      <c r="A9" s="66">
        <f t="shared" si="0"/>
        <v>3</v>
      </c>
      <c r="B9" s="40" t="s">
        <v>30</v>
      </c>
      <c r="C9" s="13" t="s">
        <v>13</v>
      </c>
      <c r="D9" s="64">
        <v>11.36</v>
      </c>
      <c r="E9" s="15">
        <v>68.404665027234387</v>
      </c>
      <c r="F9" s="15">
        <f t="shared" ref="F9:F72" si="2">D9*E9</f>
        <v>777.07699470938257</v>
      </c>
      <c r="G9" s="92">
        <v>0</v>
      </c>
      <c r="H9" s="92">
        <f t="shared" si="1"/>
        <v>0</v>
      </c>
      <c r="I9" s="42" t="s">
        <v>16</v>
      </c>
    </row>
    <row r="10" spans="1:12" s="21" customFormat="1" ht="15.6" x14ac:dyDescent="0.3">
      <c r="A10" s="70">
        <f t="shared" si="0"/>
        <v>4</v>
      </c>
      <c r="B10" s="41" t="s">
        <v>135</v>
      </c>
      <c r="C10" s="25" t="s">
        <v>13</v>
      </c>
      <c r="D10" s="18">
        <v>11.36</v>
      </c>
      <c r="E10" s="15">
        <v>6.876572020311631</v>
      </c>
      <c r="F10" s="15">
        <f t="shared" si="2"/>
        <v>78.117858150740119</v>
      </c>
      <c r="G10" s="92">
        <v>0</v>
      </c>
      <c r="H10" s="92">
        <f t="shared" si="1"/>
        <v>0</v>
      </c>
      <c r="I10" s="42" t="s">
        <v>16</v>
      </c>
    </row>
    <row r="11" spans="1:12" x14ac:dyDescent="0.3">
      <c r="A11" s="70">
        <f t="shared" si="0"/>
        <v>5</v>
      </c>
      <c r="B11" s="40" t="s">
        <v>21</v>
      </c>
      <c r="C11" s="25" t="s">
        <v>4</v>
      </c>
      <c r="D11" s="75">
        <v>227.22</v>
      </c>
      <c r="E11" s="15">
        <v>25.939474973596798</v>
      </c>
      <c r="F11" s="15">
        <f t="shared" si="2"/>
        <v>5893.9675035006649</v>
      </c>
      <c r="G11" s="92">
        <v>0</v>
      </c>
      <c r="H11" s="92">
        <f t="shared" si="1"/>
        <v>0</v>
      </c>
      <c r="I11" s="42" t="s">
        <v>16</v>
      </c>
    </row>
    <row r="12" spans="1:12" x14ac:dyDescent="0.3">
      <c r="A12" s="65">
        <f t="shared" si="0"/>
        <v>6</v>
      </c>
      <c r="B12" s="44" t="s">
        <v>136</v>
      </c>
      <c r="C12" s="17" t="s">
        <v>5</v>
      </c>
      <c r="D12" s="18">
        <v>25.2</v>
      </c>
      <c r="E12" s="15">
        <v>9.1145099128033298</v>
      </c>
      <c r="F12" s="15">
        <f t="shared" si="2"/>
        <v>229.68564980264389</v>
      </c>
      <c r="G12" s="92">
        <v>0</v>
      </c>
      <c r="H12" s="92">
        <f t="shared" si="1"/>
        <v>0</v>
      </c>
      <c r="I12" s="42" t="s">
        <v>16</v>
      </c>
    </row>
    <row r="13" spans="1:12" ht="15.6" x14ac:dyDescent="0.3">
      <c r="A13" s="63">
        <f t="shared" si="0"/>
        <v>7</v>
      </c>
      <c r="B13" s="40" t="s">
        <v>137</v>
      </c>
      <c r="C13" s="25" t="s">
        <v>13</v>
      </c>
      <c r="D13" s="64">
        <v>1483.512736339575</v>
      </c>
      <c r="E13" s="15">
        <v>19.700253814281943</v>
      </c>
      <c r="F13" s="15">
        <f t="shared" si="2"/>
        <v>29225.577442609556</v>
      </c>
      <c r="G13" s="92">
        <v>0</v>
      </c>
      <c r="H13" s="92">
        <f t="shared" si="1"/>
        <v>0</v>
      </c>
      <c r="I13" s="42" t="s">
        <v>16</v>
      </c>
    </row>
    <row r="14" spans="1:12" ht="15.6" x14ac:dyDescent="0.3">
      <c r="A14" s="28">
        <f t="shared" si="0"/>
        <v>8</v>
      </c>
      <c r="B14" s="40" t="s">
        <v>19</v>
      </c>
      <c r="C14" s="25" t="s">
        <v>13</v>
      </c>
      <c r="D14" s="64">
        <v>164.834748482175</v>
      </c>
      <c r="E14" s="15">
        <v>63.128506101619209</v>
      </c>
      <c r="F14" s="15">
        <f t="shared" si="2"/>
        <v>10405.771425315852</v>
      </c>
      <c r="G14" s="92">
        <v>0</v>
      </c>
      <c r="H14" s="92">
        <f t="shared" si="1"/>
        <v>0</v>
      </c>
      <c r="I14" s="42" t="s">
        <v>16</v>
      </c>
    </row>
    <row r="15" spans="1:12" s="21" customFormat="1" ht="15.6" x14ac:dyDescent="0.3">
      <c r="A15" s="28">
        <f t="shared" si="0"/>
        <v>9</v>
      </c>
      <c r="B15" s="46" t="s">
        <v>138</v>
      </c>
      <c r="C15" s="25" t="s">
        <v>13</v>
      </c>
      <c r="D15" s="18">
        <v>148.3512736339575</v>
      </c>
      <c r="E15" s="15">
        <v>4.2475801080216939</v>
      </c>
      <c r="F15" s="15">
        <f t="shared" si="2"/>
        <v>630.13391888728108</v>
      </c>
      <c r="G15" s="92">
        <v>0</v>
      </c>
      <c r="H15" s="92">
        <f t="shared" si="1"/>
        <v>0</v>
      </c>
      <c r="I15" s="42" t="s">
        <v>16</v>
      </c>
    </row>
    <row r="16" spans="1:12" s="21" customFormat="1" ht="15.6" x14ac:dyDescent="0.3">
      <c r="A16" s="65">
        <f t="shared" si="0"/>
        <v>10</v>
      </c>
      <c r="B16" s="40" t="s">
        <v>20</v>
      </c>
      <c r="C16" s="25" t="s">
        <v>13</v>
      </c>
      <c r="D16" s="18">
        <v>16.483474848217501</v>
      </c>
      <c r="E16" s="15">
        <v>32.756857070361598</v>
      </c>
      <c r="F16" s="15">
        <f t="shared" si="2"/>
        <v>539.94682962596096</v>
      </c>
      <c r="G16" s="92">
        <v>0</v>
      </c>
      <c r="H16" s="92">
        <f t="shared" si="1"/>
        <v>0</v>
      </c>
      <c r="I16" s="42" t="s">
        <v>16</v>
      </c>
    </row>
    <row r="17" spans="1:220" x14ac:dyDescent="0.3">
      <c r="A17" s="65">
        <f t="shared" si="0"/>
        <v>11</v>
      </c>
      <c r="B17" s="2" t="s">
        <v>21</v>
      </c>
      <c r="C17" s="25" t="s">
        <v>4</v>
      </c>
      <c r="D17" s="18">
        <v>3214.2775954024128</v>
      </c>
      <c r="E17" s="15">
        <v>19.4664471347808</v>
      </c>
      <c r="F17" s="15">
        <f t="shared" si="2"/>
        <v>62570.564887411419</v>
      </c>
      <c r="G17" s="92">
        <v>0</v>
      </c>
      <c r="H17" s="92">
        <f t="shared" si="1"/>
        <v>0</v>
      </c>
      <c r="I17" s="42" t="s">
        <v>16</v>
      </c>
    </row>
    <row r="18" spans="1:220" ht="15.6" x14ac:dyDescent="0.3">
      <c r="A18" s="63">
        <f t="shared" si="0"/>
        <v>12</v>
      </c>
      <c r="B18" s="43" t="s">
        <v>139</v>
      </c>
      <c r="C18" s="25" t="s">
        <v>13</v>
      </c>
      <c r="D18" s="18">
        <v>183.14972053575002</v>
      </c>
      <c r="E18" s="15">
        <v>23.773258118231766</v>
      </c>
      <c r="F18" s="15">
        <f t="shared" si="2"/>
        <v>4354.0655805783981</v>
      </c>
      <c r="G18" s="92">
        <v>0</v>
      </c>
      <c r="H18" s="92">
        <f t="shared" si="1"/>
        <v>0</v>
      </c>
      <c r="I18" s="42" t="s">
        <v>16</v>
      </c>
    </row>
    <row r="19" spans="1:220" s="21" customFormat="1" ht="15.6" x14ac:dyDescent="0.3">
      <c r="A19" s="28">
        <f t="shared" si="0"/>
        <v>13</v>
      </c>
      <c r="B19" s="43" t="s">
        <v>140</v>
      </c>
      <c r="C19" s="25" t="s">
        <v>13</v>
      </c>
      <c r="D19" s="15">
        <v>183.14972053575002</v>
      </c>
      <c r="E19" s="15">
        <v>9.0498350487612189</v>
      </c>
      <c r="F19" s="15">
        <f t="shared" si="2"/>
        <v>1657.474760075253</v>
      </c>
      <c r="G19" s="92">
        <v>0</v>
      </c>
      <c r="H19" s="92">
        <f t="shared" si="1"/>
        <v>0</v>
      </c>
      <c r="I19" s="42" t="s">
        <v>16</v>
      </c>
    </row>
    <row r="20" spans="1:220" x14ac:dyDescent="0.3">
      <c r="A20" s="76">
        <f t="shared" si="0"/>
        <v>14</v>
      </c>
      <c r="B20" s="2" t="s">
        <v>21</v>
      </c>
      <c r="C20" s="13" t="s">
        <v>4</v>
      </c>
      <c r="D20" s="15">
        <v>384.61441312507503</v>
      </c>
      <c r="E20" s="15">
        <v>14.114358263174399</v>
      </c>
      <c r="F20" s="15">
        <f t="shared" si="2"/>
        <v>5428.5856200278749</v>
      </c>
      <c r="G20" s="92">
        <v>0</v>
      </c>
      <c r="H20" s="92">
        <f t="shared" si="1"/>
        <v>0</v>
      </c>
      <c r="I20" s="42" t="s">
        <v>16</v>
      </c>
    </row>
    <row r="21" spans="1:220" ht="15.6" x14ac:dyDescent="0.3">
      <c r="A21" s="63">
        <f t="shared" si="0"/>
        <v>15</v>
      </c>
      <c r="B21" s="46" t="s">
        <v>141</v>
      </c>
      <c r="C21" s="25" t="s">
        <v>13</v>
      </c>
      <c r="D21" s="64">
        <v>399.19814499999995</v>
      </c>
      <c r="E21" s="15">
        <v>65.173173227065107</v>
      </c>
      <c r="F21" s="15">
        <f t="shared" si="2"/>
        <v>26017.009856008051</v>
      </c>
      <c r="G21" s="92">
        <v>0</v>
      </c>
      <c r="H21" s="92">
        <f t="shared" si="1"/>
        <v>0</v>
      </c>
      <c r="I21" s="42" t="s">
        <v>16</v>
      </c>
    </row>
    <row r="22" spans="1:220" ht="15.6" x14ac:dyDescent="0.3">
      <c r="A22" s="66">
        <f t="shared" si="0"/>
        <v>16</v>
      </c>
      <c r="B22" s="46" t="s">
        <v>142</v>
      </c>
      <c r="C22" s="13" t="s">
        <v>13</v>
      </c>
      <c r="D22" s="77">
        <v>17.786814999999997</v>
      </c>
      <c r="E22" s="15">
        <v>62.287124685437533</v>
      </c>
      <c r="F22" s="15">
        <f t="shared" si="2"/>
        <v>1107.8895636618104</v>
      </c>
      <c r="G22" s="92">
        <v>0</v>
      </c>
      <c r="H22" s="92">
        <f t="shared" si="1"/>
        <v>0</v>
      </c>
      <c r="I22" s="42" t="s">
        <v>16</v>
      </c>
    </row>
    <row r="23" spans="1:220" ht="15.6" x14ac:dyDescent="0.3">
      <c r="A23" s="63">
        <f t="shared" si="0"/>
        <v>17</v>
      </c>
      <c r="B23" s="43" t="s">
        <v>143</v>
      </c>
      <c r="C23" s="25" t="s">
        <v>13</v>
      </c>
      <c r="D23" s="15">
        <v>1274.1992544574998</v>
      </c>
      <c r="E23" s="15">
        <v>41.611221592891191</v>
      </c>
      <c r="F23" s="15">
        <f t="shared" si="2"/>
        <v>53020.987530727776</v>
      </c>
      <c r="G23" s="92">
        <v>0</v>
      </c>
      <c r="H23" s="92">
        <f t="shared" si="1"/>
        <v>0</v>
      </c>
      <c r="I23" s="42" t="s">
        <v>16</v>
      </c>
    </row>
    <row r="24" spans="1:220" s="21" customFormat="1" ht="15.6" x14ac:dyDescent="0.3">
      <c r="A24" s="63">
        <f t="shared" si="0"/>
        <v>18</v>
      </c>
      <c r="B24" s="2" t="s">
        <v>144</v>
      </c>
      <c r="C24" s="25" t="s">
        <v>13</v>
      </c>
      <c r="D24" s="62">
        <v>11.395000000000003</v>
      </c>
      <c r="E24" s="15">
        <v>68.538179478303988</v>
      </c>
      <c r="F24" s="15">
        <f t="shared" si="2"/>
        <v>780.9925551552742</v>
      </c>
      <c r="G24" s="92">
        <v>0</v>
      </c>
      <c r="H24" s="92">
        <f t="shared" si="1"/>
        <v>0</v>
      </c>
      <c r="I24" s="42" t="s">
        <v>16</v>
      </c>
    </row>
    <row r="25" spans="1:220" x14ac:dyDescent="0.3">
      <c r="A25" s="63">
        <f t="shared" si="0"/>
        <v>19</v>
      </c>
      <c r="B25" s="2" t="s">
        <v>23</v>
      </c>
      <c r="C25" s="25" t="s">
        <v>26</v>
      </c>
      <c r="D25" s="15">
        <v>1973</v>
      </c>
      <c r="E25" s="15">
        <v>16.08080875815136</v>
      </c>
      <c r="F25" s="15">
        <f t="shared" si="2"/>
        <v>31727.435679832633</v>
      </c>
      <c r="G25" s="92">
        <v>0</v>
      </c>
      <c r="H25" s="92">
        <f t="shared" si="1"/>
        <v>0</v>
      </c>
      <c r="I25" s="42" t="s">
        <v>16</v>
      </c>
      <c r="J25" s="27"/>
    </row>
    <row r="26" spans="1:220" x14ac:dyDescent="0.3">
      <c r="A26" s="63">
        <f t="shared" si="0"/>
        <v>20</v>
      </c>
      <c r="B26" s="2" t="s">
        <v>22</v>
      </c>
      <c r="C26" s="25" t="s">
        <v>26</v>
      </c>
      <c r="D26" s="15">
        <v>548.02</v>
      </c>
      <c r="E26" s="15">
        <v>16.080808758151363</v>
      </c>
      <c r="F26" s="15">
        <f t="shared" si="2"/>
        <v>8812.6048156421093</v>
      </c>
      <c r="G26" s="92">
        <v>0</v>
      </c>
      <c r="H26" s="92">
        <f t="shared" si="1"/>
        <v>0</v>
      </c>
      <c r="I26" s="42" t="s">
        <v>16</v>
      </c>
      <c r="J26" s="27"/>
    </row>
    <row r="27" spans="1:220" x14ac:dyDescent="0.35">
      <c r="A27" s="65">
        <f t="shared" si="0"/>
        <v>21</v>
      </c>
      <c r="B27" s="44" t="s">
        <v>145</v>
      </c>
      <c r="C27" s="17" t="s">
        <v>5</v>
      </c>
      <c r="D27" s="79">
        <v>8</v>
      </c>
      <c r="E27" s="15">
        <v>8.0671110043328014</v>
      </c>
      <c r="F27" s="15">
        <f t="shared" si="2"/>
        <v>64.536888034662411</v>
      </c>
      <c r="G27" s="92">
        <v>0</v>
      </c>
      <c r="H27" s="92">
        <f t="shared" si="1"/>
        <v>0</v>
      </c>
      <c r="I27" s="42" t="s">
        <v>16</v>
      </c>
      <c r="J27" s="27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D27" s="80"/>
      <c r="BE27" s="80"/>
      <c r="BF27" s="80"/>
      <c r="BG27" s="80"/>
      <c r="BH27" s="80"/>
      <c r="BI27" s="80"/>
      <c r="BJ27" s="80"/>
      <c r="BK27" s="80"/>
      <c r="BL27" s="80"/>
      <c r="BM27" s="80"/>
      <c r="BN27" s="80"/>
      <c r="BO27" s="80"/>
      <c r="BP27" s="80"/>
      <c r="BQ27" s="80"/>
      <c r="BR27" s="80"/>
      <c r="BS27" s="80"/>
      <c r="BT27" s="80"/>
      <c r="BU27" s="80"/>
      <c r="BV27" s="80"/>
      <c r="BW27" s="80"/>
      <c r="BX27" s="80"/>
      <c r="BY27" s="80"/>
      <c r="BZ27" s="80"/>
      <c r="CA27" s="80"/>
      <c r="CB27" s="80"/>
      <c r="CC27" s="80"/>
      <c r="CD27" s="80"/>
      <c r="CE27" s="80"/>
      <c r="CF27" s="80"/>
      <c r="CG27" s="80"/>
      <c r="CH27" s="80"/>
      <c r="CI27" s="80"/>
      <c r="CJ27" s="80"/>
      <c r="CK27" s="80"/>
      <c r="CL27" s="80"/>
      <c r="CM27" s="80"/>
      <c r="CN27" s="80"/>
      <c r="CO27" s="80"/>
      <c r="CP27" s="80"/>
      <c r="CQ27" s="80"/>
      <c r="CR27" s="80"/>
      <c r="CS27" s="80"/>
      <c r="CT27" s="80"/>
      <c r="CU27" s="80"/>
      <c r="CV27" s="80"/>
      <c r="CW27" s="80"/>
      <c r="CX27" s="80"/>
      <c r="CY27" s="80"/>
      <c r="CZ27" s="80"/>
      <c r="DA27" s="80"/>
      <c r="DB27" s="80"/>
      <c r="DC27" s="80"/>
      <c r="DD27" s="80"/>
      <c r="DE27" s="80"/>
      <c r="DF27" s="80"/>
      <c r="DG27" s="80"/>
      <c r="DH27" s="80"/>
      <c r="DI27" s="80"/>
      <c r="DJ27" s="80"/>
      <c r="DK27" s="80"/>
      <c r="DL27" s="80"/>
      <c r="DM27" s="80"/>
      <c r="DN27" s="80"/>
      <c r="DO27" s="80"/>
      <c r="DP27" s="80"/>
      <c r="DQ27" s="80"/>
      <c r="DR27" s="80"/>
      <c r="DS27" s="80"/>
      <c r="DT27" s="80"/>
      <c r="DU27" s="80"/>
      <c r="DV27" s="80"/>
      <c r="DW27" s="80"/>
      <c r="DX27" s="80"/>
      <c r="DY27" s="80"/>
      <c r="DZ27" s="80"/>
      <c r="EA27" s="80"/>
      <c r="EB27" s="80"/>
      <c r="EC27" s="80"/>
      <c r="ED27" s="80"/>
      <c r="EE27" s="80"/>
      <c r="EF27" s="80"/>
      <c r="EG27" s="80"/>
      <c r="EH27" s="80"/>
      <c r="EI27" s="80"/>
      <c r="EJ27" s="80"/>
      <c r="EK27" s="80"/>
      <c r="EL27" s="80"/>
      <c r="EM27" s="80"/>
      <c r="EN27" s="80"/>
      <c r="EO27" s="80"/>
      <c r="EP27" s="80"/>
      <c r="EQ27" s="80"/>
      <c r="ER27" s="80"/>
      <c r="ES27" s="80"/>
      <c r="ET27" s="80"/>
      <c r="EU27" s="80"/>
      <c r="EV27" s="80"/>
      <c r="EW27" s="80"/>
      <c r="EX27" s="80"/>
      <c r="EY27" s="80"/>
      <c r="EZ27" s="80"/>
      <c r="FA27" s="80"/>
      <c r="FB27" s="80"/>
      <c r="FC27" s="80"/>
      <c r="FD27" s="80"/>
      <c r="FE27" s="80"/>
      <c r="FF27" s="80"/>
      <c r="FG27" s="80"/>
      <c r="FH27" s="80"/>
      <c r="FI27" s="80"/>
      <c r="FJ27" s="80"/>
      <c r="FK27" s="80"/>
      <c r="FL27" s="80"/>
      <c r="FM27" s="80"/>
      <c r="FN27" s="80"/>
      <c r="FO27" s="80"/>
      <c r="FP27" s="80"/>
      <c r="FQ27" s="80"/>
      <c r="FR27" s="80"/>
      <c r="FS27" s="80"/>
      <c r="FT27" s="80"/>
      <c r="FU27" s="80"/>
      <c r="FV27" s="80"/>
      <c r="FW27" s="80"/>
      <c r="FX27" s="80"/>
      <c r="FY27" s="80"/>
      <c r="FZ27" s="80"/>
      <c r="GA27" s="80"/>
      <c r="GB27" s="80"/>
      <c r="GC27" s="80"/>
      <c r="GD27" s="80"/>
      <c r="GE27" s="80"/>
      <c r="GF27" s="80"/>
      <c r="GG27" s="80"/>
      <c r="GH27" s="80"/>
      <c r="GI27" s="80"/>
      <c r="GJ27" s="80"/>
      <c r="GK27" s="80"/>
      <c r="GL27" s="80"/>
      <c r="GM27" s="80"/>
      <c r="GN27" s="80"/>
      <c r="GO27" s="80"/>
      <c r="GP27" s="80"/>
      <c r="GQ27" s="80"/>
      <c r="GR27" s="80"/>
      <c r="GS27" s="80"/>
      <c r="GT27" s="80"/>
      <c r="GU27" s="80"/>
      <c r="GV27" s="80"/>
      <c r="GW27" s="80"/>
      <c r="GX27" s="80"/>
      <c r="GY27" s="80"/>
      <c r="GZ27" s="80"/>
      <c r="HA27" s="80"/>
      <c r="HB27" s="80"/>
      <c r="HC27" s="80"/>
      <c r="HD27" s="80"/>
      <c r="HE27" s="80"/>
      <c r="HF27" s="80"/>
      <c r="HG27" s="80"/>
      <c r="HH27" s="80"/>
      <c r="HI27" s="80"/>
      <c r="HJ27" s="80"/>
      <c r="HK27" s="80"/>
      <c r="HL27" s="80"/>
    </row>
    <row r="28" spans="1:220" x14ac:dyDescent="0.35">
      <c r="A28" s="29" t="s">
        <v>31</v>
      </c>
      <c r="B28" s="44" t="s">
        <v>146</v>
      </c>
      <c r="C28" s="17" t="s">
        <v>5</v>
      </c>
      <c r="D28" s="19">
        <v>7.96</v>
      </c>
      <c r="E28" s="15"/>
      <c r="F28" s="15"/>
      <c r="G28" s="92">
        <v>0</v>
      </c>
      <c r="H28" s="92">
        <f t="shared" si="1"/>
        <v>0</v>
      </c>
      <c r="I28" s="42" t="s">
        <v>18</v>
      </c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  <c r="BM28" s="80"/>
      <c r="BN28" s="80"/>
      <c r="BO28" s="80"/>
      <c r="BP28" s="80"/>
      <c r="BQ28" s="80"/>
      <c r="BR28" s="80"/>
      <c r="BS28" s="80"/>
      <c r="BT28" s="80"/>
      <c r="BU28" s="80"/>
      <c r="BV28" s="80"/>
      <c r="BW28" s="80"/>
      <c r="BX28" s="80"/>
      <c r="BY28" s="80"/>
      <c r="BZ28" s="80"/>
      <c r="CA28" s="80"/>
      <c r="CB28" s="80"/>
      <c r="CC28" s="80"/>
      <c r="CD28" s="80"/>
      <c r="CE28" s="80"/>
      <c r="CF28" s="80"/>
      <c r="CG28" s="80"/>
      <c r="CH28" s="80"/>
      <c r="CI28" s="80"/>
      <c r="CJ28" s="80"/>
      <c r="CK28" s="80"/>
      <c r="CL28" s="80"/>
      <c r="CM28" s="80"/>
      <c r="CN28" s="80"/>
      <c r="CO28" s="80"/>
      <c r="CP28" s="80"/>
      <c r="CQ28" s="80"/>
      <c r="CR28" s="80"/>
      <c r="CS28" s="80"/>
      <c r="CT28" s="80"/>
      <c r="CU28" s="80"/>
      <c r="CV28" s="80"/>
      <c r="CW28" s="80"/>
      <c r="CX28" s="80"/>
      <c r="CY28" s="80"/>
      <c r="CZ28" s="80"/>
      <c r="DA28" s="80"/>
      <c r="DB28" s="80"/>
      <c r="DC28" s="80"/>
      <c r="DD28" s="80"/>
      <c r="DE28" s="80"/>
      <c r="DF28" s="80"/>
      <c r="DG28" s="80"/>
      <c r="DH28" s="80"/>
      <c r="DI28" s="80"/>
      <c r="DJ28" s="80"/>
      <c r="DK28" s="80"/>
      <c r="DL28" s="80"/>
      <c r="DM28" s="80"/>
      <c r="DN28" s="80"/>
      <c r="DO28" s="80"/>
      <c r="DP28" s="80"/>
      <c r="DQ28" s="80"/>
      <c r="DR28" s="80"/>
      <c r="DS28" s="80"/>
      <c r="DT28" s="80"/>
      <c r="DU28" s="80"/>
      <c r="DV28" s="80"/>
      <c r="DW28" s="80"/>
      <c r="DX28" s="80"/>
      <c r="DY28" s="80"/>
      <c r="DZ28" s="80"/>
      <c r="EA28" s="80"/>
      <c r="EB28" s="80"/>
      <c r="EC28" s="80"/>
      <c r="ED28" s="80"/>
      <c r="EE28" s="80"/>
      <c r="EF28" s="80"/>
      <c r="EG28" s="80"/>
      <c r="EH28" s="80"/>
      <c r="EI28" s="80"/>
      <c r="EJ28" s="80"/>
      <c r="EK28" s="80"/>
      <c r="EL28" s="80"/>
      <c r="EM28" s="80"/>
      <c r="EN28" s="80"/>
      <c r="EO28" s="80"/>
      <c r="EP28" s="80"/>
      <c r="EQ28" s="80"/>
      <c r="ER28" s="80"/>
      <c r="ES28" s="80"/>
      <c r="ET28" s="80"/>
      <c r="EU28" s="80"/>
      <c r="EV28" s="80"/>
      <c r="EW28" s="80"/>
      <c r="EX28" s="80"/>
      <c r="EY28" s="80"/>
      <c r="EZ28" s="80"/>
      <c r="FA28" s="80"/>
      <c r="FB28" s="80"/>
      <c r="FC28" s="80"/>
      <c r="FD28" s="80"/>
      <c r="FE28" s="80"/>
      <c r="FF28" s="80"/>
      <c r="FG28" s="80"/>
      <c r="FH28" s="80"/>
      <c r="FI28" s="80"/>
      <c r="FJ28" s="80"/>
      <c r="FK28" s="80"/>
      <c r="FL28" s="80"/>
      <c r="FM28" s="80"/>
      <c r="FN28" s="80"/>
      <c r="FO28" s="80"/>
      <c r="FP28" s="80"/>
      <c r="FQ28" s="80"/>
      <c r="FR28" s="80"/>
      <c r="FS28" s="80"/>
      <c r="FT28" s="80"/>
      <c r="FU28" s="80"/>
      <c r="FV28" s="80"/>
      <c r="FW28" s="80"/>
      <c r="FX28" s="80"/>
      <c r="FY28" s="80"/>
      <c r="FZ28" s="80"/>
      <c r="GA28" s="80"/>
      <c r="GB28" s="80"/>
      <c r="GC28" s="80"/>
      <c r="GD28" s="80"/>
      <c r="GE28" s="80"/>
      <c r="GF28" s="80"/>
      <c r="GG28" s="80"/>
      <c r="GH28" s="80"/>
      <c r="GI28" s="80"/>
      <c r="GJ28" s="80"/>
      <c r="GK28" s="80"/>
      <c r="GL28" s="80"/>
      <c r="GM28" s="80"/>
      <c r="GN28" s="80"/>
      <c r="GO28" s="80"/>
      <c r="GP28" s="80"/>
      <c r="GQ28" s="80"/>
      <c r="GR28" s="80"/>
      <c r="GS28" s="80"/>
      <c r="GT28" s="80"/>
      <c r="GU28" s="80"/>
      <c r="GV28" s="80"/>
      <c r="GW28" s="80"/>
      <c r="GX28" s="80"/>
      <c r="GY28" s="80"/>
      <c r="GZ28" s="80"/>
      <c r="HA28" s="80"/>
      <c r="HB28" s="80"/>
      <c r="HC28" s="80"/>
      <c r="HD28" s="80"/>
      <c r="HE28" s="80"/>
      <c r="HF28" s="80"/>
      <c r="HG28" s="80"/>
      <c r="HH28" s="80"/>
      <c r="HI28" s="80"/>
      <c r="HJ28" s="80"/>
      <c r="HK28" s="80"/>
      <c r="HL28" s="80"/>
    </row>
    <row r="29" spans="1:220" x14ac:dyDescent="0.35">
      <c r="A29" s="65">
        <f>A27+1</f>
        <v>22</v>
      </c>
      <c r="B29" s="44" t="s">
        <v>147</v>
      </c>
      <c r="C29" s="17" t="s">
        <v>5</v>
      </c>
      <c r="D29" s="19">
        <v>8</v>
      </c>
      <c r="E29" s="15">
        <v>5.256724722741632</v>
      </c>
      <c r="F29" s="15">
        <f t="shared" si="2"/>
        <v>42.053797781933056</v>
      </c>
      <c r="G29" s="92">
        <v>0</v>
      </c>
      <c r="H29" s="92">
        <f t="shared" si="1"/>
        <v>0</v>
      </c>
      <c r="I29" s="42" t="s">
        <v>16</v>
      </c>
      <c r="J29" s="27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0"/>
      <c r="CA29" s="80"/>
      <c r="CB29" s="80"/>
      <c r="CC29" s="80"/>
      <c r="CD29" s="80"/>
      <c r="CE29" s="80"/>
      <c r="CF29" s="80"/>
      <c r="CG29" s="80"/>
      <c r="CH29" s="80"/>
      <c r="CI29" s="80"/>
      <c r="CJ29" s="80"/>
      <c r="CK29" s="80"/>
      <c r="CL29" s="80"/>
      <c r="CM29" s="80"/>
      <c r="CN29" s="80"/>
      <c r="CO29" s="80"/>
      <c r="CP29" s="80"/>
      <c r="CQ29" s="80"/>
      <c r="CR29" s="80"/>
      <c r="CS29" s="80"/>
      <c r="CT29" s="80"/>
      <c r="CU29" s="80"/>
      <c r="CV29" s="80"/>
      <c r="CW29" s="80"/>
      <c r="CX29" s="80"/>
      <c r="CY29" s="80"/>
      <c r="CZ29" s="80"/>
      <c r="DA29" s="80"/>
      <c r="DB29" s="80"/>
      <c r="DC29" s="80"/>
      <c r="DD29" s="80"/>
      <c r="DE29" s="80"/>
      <c r="DF29" s="80"/>
      <c r="DG29" s="80"/>
      <c r="DH29" s="80"/>
      <c r="DI29" s="80"/>
      <c r="DJ29" s="80"/>
      <c r="DK29" s="80"/>
      <c r="DL29" s="80"/>
      <c r="DM29" s="80"/>
      <c r="DN29" s="80"/>
      <c r="DO29" s="80"/>
      <c r="DP29" s="80"/>
      <c r="DQ29" s="80"/>
      <c r="DR29" s="80"/>
      <c r="DS29" s="80"/>
      <c r="DT29" s="80"/>
      <c r="DU29" s="80"/>
      <c r="DV29" s="80"/>
      <c r="DW29" s="80"/>
      <c r="DX29" s="80"/>
      <c r="DY29" s="80"/>
      <c r="DZ29" s="80"/>
      <c r="EA29" s="80"/>
      <c r="EB29" s="80"/>
      <c r="EC29" s="80"/>
      <c r="ED29" s="80"/>
      <c r="EE29" s="80"/>
      <c r="EF29" s="80"/>
      <c r="EG29" s="80"/>
      <c r="EH29" s="80"/>
      <c r="EI29" s="80"/>
      <c r="EJ29" s="80"/>
      <c r="EK29" s="80"/>
      <c r="EL29" s="80"/>
      <c r="EM29" s="80"/>
      <c r="EN29" s="80"/>
      <c r="EO29" s="80"/>
      <c r="EP29" s="80"/>
      <c r="EQ29" s="80"/>
      <c r="ER29" s="80"/>
      <c r="ES29" s="80"/>
      <c r="ET29" s="80"/>
      <c r="EU29" s="80"/>
      <c r="EV29" s="80"/>
      <c r="EW29" s="80"/>
      <c r="EX29" s="80"/>
      <c r="EY29" s="80"/>
      <c r="EZ29" s="80"/>
      <c r="FA29" s="80"/>
      <c r="FB29" s="80"/>
      <c r="FC29" s="80"/>
      <c r="FD29" s="80"/>
      <c r="FE29" s="80"/>
      <c r="FF29" s="80"/>
      <c r="FG29" s="80"/>
      <c r="FH29" s="80"/>
      <c r="FI29" s="80"/>
      <c r="FJ29" s="80"/>
      <c r="FK29" s="80"/>
      <c r="FL29" s="80"/>
      <c r="FM29" s="80"/>
      <c r="FN29" s="80"/>
      <c r="FO29" s="80"/>
      <c r="FP29" s="80"/>
      <c r="FQ29" s="80"/>
      <c r="FR29" s="80"/>
      <c r="FS29" s="80"/>
      <c r="FT29" s="80"/>
      <c r="FU29" s="80"/>
      <c r="FV29" s="80"/>
      <c r="FW29" s="80"/>
      <c r="FX29" s="80"/>
      <c r="FY29" s="80"/>
      <c r="FZ29" s="80"/>
      <c r="GA29" s="80"/>
      <c r="GB29" s="80"/>
      <c r="GC29" s="80"/>
      <c r="GD29" s="80"/>
      <c r="GE29" s="80"/>
      <c r="GF29" s="80"/>
      <c r="GG29" s="80"/>
      <c r="GH29" s="80"/>
      <c r="GI29" s="80"/>
      <c r="GJ29" s="80"/>
      <c r="GK29" s="80"/>
      <c r="GL29" s="80"/>
      <c r="GM29" s="80"/>
      <c r="GN29" s="80"/>
      <c r="GO29" s="80"/>
      <c r="GP29" s="80"/>
      <c r="GQ29" s="80"/>
      <c r="GR29" s="80"/>
      <c r="GS29" s="80"/>
      <c r="GT29" s="80"/>
      <c r="GU29" s="80"/>
      <c r="GV29" s="80"/>
      <c r="GW29" s="80"/>
      <c r="GX29" s="80"/>
      <c r="GY29" s="80"/>
      <c r="GZ29" s="80"/>
      <c r="HA29" s="80"/>
      <c r="HB29" s="80"/>
      <c r="HC29" s="80"/>
      <c r="HD29" s="80"/>
      <c r="HE29" s="80"/>
      <c r="HF29" s="80"/>
      <c r="HG29" s="80"/>
      <c r="HH29" s="80"/>
      <c r="HI29" s="80"/>
      <c r="HJ29" s="80"/>
      <c r="HK29" s="80"/>
      <c r="HL29" s="80"/>
    </row>
    <row r="30" spans="1:220" s="20" customFormat="1" x14ac:dyDescent="0.3">
      <c r="A30" s="65">
        <f>A29+1</f>
        <v>23</v>
      </c>
      <c r="B30" s="44" t="s">
        <v>148</v>
      </c>
      <c r="C30" s="17" t="s">
        <v>5</v>
      </c>
      <c r="D30" s="79">
        <v>2</v>
      </c>
      <c r="E30" s="15">
        <v>8.0671110043328014</v>
      </c>
      <c r="F30" s="15">
        <f t="shared" si="2"/>
        <v>16.134222008665603</v>
      </c>
      <c r="G30" s="92">
        <v>0</v>
      </c>
      <c r="H30" s="92">
        <f t="shared" si="1"/>
        <v>0</v>
      </c>
      <c r="I30" s="42" t="s">
        <v>16</v>
      </c>
      <c r="J30" s="27"/>
    </row>
    <row r="31" spans="1:220" s="20" customFormat="1" x14ac:dyDescent="0.3">
      <c r="A31" s="29" t="s">
        <v>32</v>
      </c>
      <c r="B31" s="44" t="s">
        <v>149</v>
      </c>
      <c r="C31" s="17" t="s">
        <v>5</v>
      </c>
      <c r="D31" s="19">
        <v>1.99</v>
      </c>
      <c r="E31" s="15"/>
      <c r="F31" s="15"/>
      <c r="G31" s="92">
        <v>0</v>
      </c>
      <c r="H31" s="92">
        <f t="shared" si="1"/>
        <v>0</v>
      </c>
      <c r="I31" s="42" t="s">
        <v>18</v>
      </c>
    </row>
    <row r="32" spans="1:220" s="20" customFormat="1" x14ac:dyDescent="0.3">
      <c r="A32" s="65">
        <f>A30+1</f>
        <v>24</v>
      </c>
      <c r="B32" s="44" t="s">
        <v>150</v>
      </c>
      <c r="C32" s="17" t="s">
        <v>5</v>
      </c>
      <c r="D32" s="19">
        <v>2</v>
      </c>
      <c r="E32" s="15">
        <v>5.256724722741632</v>
      </c>
      <c r="F32" s="15">
        <f t="shared" si="2"/>
        <v>10.513449445483264</v>
      </c>
      <c r="G32" s="92">
        <v>0</v>
      </c>
      <c r="H32" s="92">
        <f t="shared" si="1"/>
        <v>0</v>
      </c>
      <c r="I32" s="42" t="s">
        <v>16</v>
      </c>
    </row>
    <row r="33" spans="1:10" s="80" customFormat="1" x14ac:dyDescent="0.35">
      <c r="A33" s="65">
        <f>A32+1</f>
        <v>25</v>
      </c>
      <c r="B33" s="2" t="s">
        <v>151</v>
      </c>
      <c r="C33" s="17" t="s">
        <v>5</v>
      </c>
      <c r="D33" s="18">
        <v>280</v>
      </c>
      <c r="E33" s="15">
        <v>4.0720891596241469</v>
      </c>
      <c r="F33" s="15">
        <f t="shared" si="2"/>
        <v>1140.1849646947612</v>
      </c>
      <c r="G33" s="92">
        <v>0</v>
      </c>
      <c r="H33" s="92">
        <f t="shared" si="1"/>
        <v>0</v>
      </c>
      <c r="I33" s="42" t="s">
        <v>16</v>
      </c>
      <c r="J33" s="27"/>
    </row>
    <row r="34" spans="1:10" s="80" customFormat="1" x14ac:dyDescent="0.35">
      <c r="A34" s="16" t="s">
        <v>33</v>
      </c>
      <c r="B34" s="2" t="s">
        <v>152</v>
      </c>
      <c r="C34" s="17" t="s">
        <v>5</v>
      </c>
      <c r="D34" s="19">
        <v>282.8</v>
      </c>
      <c r="E34" s="15"/>
      <c r="F34" s="15"/>
      <c r="G34" s="92">
        <v>0</v>
      </c>
      <c r="H34" s="92">
        <f t="shared" si="1"/>
        <v>0</v>
      </c>
      <c r="I34" s="42" t="s">
        <v>18</v>
      </c>
    </row>
    <row r="35" spans="1:10" s="80" customFormat="1" x14ac:dyDescent="0.35">
      <c r="A35" s="16" t="s">
        <v>34</v>
      </c>
      <c r="B35" s="2" t="s">
        <v>153</v>
      </c>
      <c r="C35" s="17" t="s">
        <v>6</v>
      </c>
      <c r="D35" s="19">
        <v>47</v>
      </c>
      <c r="E35" s="15"/>
      <c r="F35" s="15"/>
      <c r="G35" s="92">
        <v>0</v>
      </c>
      <c r="H35" s="92">
        <f t="shared" si="1"/>
        <v>0</v>
      </c>
      <c r="I35" s="42" t="s">
        <v>18</v>
      </c>
      <c r="J35" s="27"/>
    </row>
    <row r="36" spans="1:10" s="80" customFormat="1" x14ac:dyDescent="0.35">
      <c r="A36" s="65">
        <f>A33+1</f>
        <v>26</v>
      </c>
      <c r="B36" s="2" t="s">
        <v>154</v>
      </c>
      <c r="C36" s="17" t="s">
        <v>5</v>
      </c>
      <c r="D36" s="18">
        <v>280</v>
      </c>
      <c r="E36" s="15">
        <v>2.0124637018866238</v>
      </c>
      <c r="F36" s="15">
        <f t="shared" si="2"/>
        <v>563.48983652825473</v>
      </c>
      <c r="G36" s="92">
        <v>0</v>
      </c>
      <c r="H36" s="92">
        <f t="shared" si="1"/>
        <v>0</v>
      </c>
      <c r="I36" s="42" t="s">
        <v>16</v>
      </c>
    </row>
    <row r="37" spans="1:10" s="80" customFormat="1" x14ac:dyDescent="0.35">
      <c r="A37" s="65">
        <f>A36+1</f>
        <v>27</v>
      </c>
      <c r="B37" s="44" t="s">
        <v>155</v>
      </c>
      <c r="C37" s="17" t="s">
        <v>6</v>
      </c>
      <c r="D37" s="19">
        <v>4</v>
      </c>
      <c r="E37" s="15">
        <v>6.9236098281664011</v>
      </c>
      <c r="F37" s="15">
        <f t="shared" si="2"/>
        <v>27.694439312665605</v>
      </c>
      <c r="G37" s="92">
        <v>0</v>
      </c>
      <c r="H37" s="92">
        <f t="shared" si="1"/>
        <v>0</v>
      </c>
      <c r="I37" s="42" t="s">
        <v>16</v>
      </c>
      <c r="J37" s="27"/>
    </row>
    <row r="38" spans="1:10" s="80" customFormat="1" x14ac:dyDescent="0.35">
      <c r="A38" s="16" t="s">
        <v>35</v>
      </c>
      <c r="B38" s="44" t="s">
        <v>156</v>
      </c>
      <c r="C38" s="17" t="s">
        <v>6</v>
      </c>
      <c r="D38" s="19">
        <v>4</v>
      </c>
      <c r="E38" s="15"/>
      <c r="F38" s="15"/>
      <c r="G38" s="92">
        <v>0</v>
      </c>
      <c r="H38" s="92">
        <f t="shared" si="1"/>
        <v>0</v>
      </c>
      <c r="I38" s="42" t="s">
        <v>18</v>
      </c>
    </row>
    <row r="39" spans="1:10" s="80" customFormat="1" x14ac:dyDescent="0.35">
      <c r="A39" s="16" t="s">
        <v>36</v>
      </c>
      <c r="B39" s="44" t="s">
        <v>153</v>
      </c>
      <c r="C39" s="17" t="s">
        <v>6</v>
      </c>
      <c r="D39" s="19">
        <v>8</v>
      </c>
      <c r="E39" s="15"/>
      <c r="F39" s="15"/>
      <c r="G39" s="92">
        <v>0</v>
      </c>
      <c r="H39" s="92">
        <f t="shared" si="1"/>
        <v>0</v>
      </c>
      <c r="I39" s="42" t="s">
        <v>18</v>
      </c>
      <c r="J39" s="27"/>
    </row>
    <row r="40" spans="1:10" x14ac:dyDescent="0.3">
      <c r="A40" s="65">
        <f>A37+1</f>
        <v>28</v>
      </c>
      <c r="B40" s="2" t="s">
        <v>157</v>
      </c>
      <c r="C40" s="17" t="s">
        <v>5</v>
      </c>
      <c r="D40" s="19">
        <v>10</v>
      </c>
      <c r="E40" s="15">
        <v>2.9984315192437769</v>
      </c>
      <c r="F40" s="15">
        <f t="shared" si="2"/>
        <v>29.984315192437769</v>
      </c>
      <c r="G40" s="92">
        <v>0</v>
      </c>
      <c r="H40" s="92">
        <f t="shared" si="1"/>
        <v>0</v>
      </c>
      <c r="I40" s="42" t="s">
        <v>16</v>
      </c>
    </row>
    <row r="41" spans="1:10" x14ac:dyDescent="0.3">
      <c r="A41" s="16" t="s">
        <v>37</v>
      </c>
      <c r="B41" s="2" t="s">
        <v>158</v>
      </c>
      <c r="C41" s="17" t="s">
        <v>5</v>
      </c>
      <c r="D41" s="18">
        <v>10.1</v>
      </c>
      <c r="E41" s="15"/>
      <c r="F41" s="15"/>
      <c r="G41" s="92">
        <v>0</v>
      </c>
      <c r="H41" s="92">
        <f t="shared" si="1"/>
        <v>0</v>
      </c>
      <c r="I41" s="42" t="s">
        <v>18</v>
      </c>
      <c r="J41" s="27"/>
    </row>
    <row r="42" spans="1:10" x14ac:dyDescent="0.3">
      <c r="A42" s="16" t="s">
        <v>38</v>
      </c>
      <c r="B42" s="2" t="s">
        <v>159</v>
      </c>
      <c r="C42" s="17" t="s">
        <v>6</v>
      </c>
      <c r="D42" s="19">
        <v>2</v>
      </c>
      <c r="E42" s="15"/>
      <c r="F42" s="15"/>
      <c r="G42" s="92">
        <v>0</v>
      </c>
      <c r="H42" s="92">
        <f t="shared" si="1"/>
        <v>0</v>
      </c>
      <c r="I42" s="42" t="s">
        <v>18</v>
      </c>
    </row>
    <row r="43" spans="1:10" x14ac:dyDescent="0.3">
      <c r="A43" s="29">
        <f>A40+1</f>
        <v>29</v>
      </c>
      <c r="B43" s="2" t="s">
        <v>160</v>
      </c>
      <c r="C43" s="17" t="s">
        <v>5</v>
      </c>
      <c r="D43" s="19">
        <v>10</v>
      </c>
      <c r="E43" s="15">
        <v>1.4466704682676288</v>
      </c>
      <c r="F43" s="15">
        <f t="shared" si="2"/>
        <v>14.466704682676287</v>
      </c>
      <c r="G43" s="92">
        <v>0</v>
      </c>
      <c r="H43" s="92">
        <f t="shared" si="1"/>
        <v>0</v>
      </c>
      <c r="I43" s="42" t="s">
        <v>16</v>
      </c>
      <c r="J43" s="27"/>
    </row>
    <row r="44" spans="1:10" s="20" customFormat="1" x14ac:dyDescent="0.3">
      <c r="A44" s="29">
        <f>A43+1</f>
        <v>30</v>
      </c>
      <c r="B44" s="44" t="s">
        <v>161</v>
      </c>
      <c r="C44" s="17" t="s">
        <v>6</v>
      </c>
      <c r="D44" s="19">
        <v>1</v>
      </c>
      <c r="E44" s="15">
        <v>6.9236098281664011</v>
      </c>
      <c r="F44" s="15">
        <f t="shared" si="2"/>
        <v>6.9236098281664011</v>
      </c>
      <c r="G44" s="92">
        <v>0</v>
      </c>
      <c r="H44" s="92">
        <f t="shared" si="1"/>
        <v>0</v>
      </c>
      <c r="I44" s="42" t="s">
        <v>16</v>
      </c>
    </row>
    <row r="45" spans="1:10" s="20" customFormat="1" x14ac:dyDescent="0.3">
      <c r="A45" s="16" t="s">
        <v>39</v>
      </c>
      <c r="B45" s="44" t="s">
        <v>162</v>
      </c>
      <c r="C45" s="17" t="s">
        <v>6</v>
      </c>
      <c r="D45" s="19">
        <v>1</v>
      </c>
      <c r="E45" s="15"/>
      <c r="F45" s="15"/>
      <c r="G45" s="92">
        <v>0</v>
      </c>
      <c r="H45" s="92">
        <f t="shared" si="1"/>
        <v>0</v>
      </c>
      <c r="I45" s="42" t="s">
        <v>18</v>
      </c>
      <c r="J45" s="27"/>
    </row>
    <row r="46" spans="1:10" x14ac:dyDescent="0.3">
      <c r="A46" s="16" t="s">
        <v>40</v>
      </c>
      <c r="B46" s="44" t="s">
        <v>159</v>
      </c>
      <c r="C46" s="17" t="s">
        <v>6</v>
      </c>
      <c r="D46" s="19">
        <v>2</v>
      </c>
      <c r="E46" s="15"/>
      <c r="F46" s="15"/>
      <c r="G46" s="92">
        <v>0</v>
      </c>
      <c r="H46" s="92">
        <f t="shared" si="1"/>
        <v>0</v>
      </c>
      <c r="I46" s="42" t="s">
        <v>18</v>
      </c>
    </row>
    <row r="47" spans="1:10" x14ac:dyDescent="0.3">
      <c r="A47" s="29">
        <f>A44+1</f>
        <v>31</v>
      </c>
      <c r="B47" s="2" t="s">
        <v>163</v>
      </c>
      <c r="C47" s="17" t="s">
        <v>5</v>
      </c>
      <c r="D47" s="19">
        <v>110</v>
      </c>
      <c r="E47" s="15">
        <v>2.9984315192437765</v>
      </c>
      <c r="F47" s="15">
        <f t="shared" si="2"/>
        <v>329.8274671168154</v>
      </c>
      <c r="G47" s="92">
        <v>0</v>
      </c>
      <c r="H47" s="92">
        <f t="shared" si="1"/>
        <v>0</v>
      </c>
      <c r="I47" s="42" t="s">
        <v>16</v>
      </c>
      <c r="J47" s="27"/>
    </row>
    <row r="48" spans="1:10" x14ac:dyDescent="0.3">
      <c r="A48" s="16" t="s">
        <v>41</v>
      </c>
      <c r="B48" s="2" t="s">
        <v>164</v>
      </c>
      <c r="C48" s="17" t="s">
        <v>5</v>
      </c>
      <c r="D48" s="19">
        <v>111.1</v>
      </c>
      <c r="E48" s="15"/>
      <c r="F48" s="15"/>
      <c r="G48" s="92">
        <v>0</v>
      </c>
      <c r="H48" s="92">
        <f t="shared" si="1"/>
        <v>0</v>
      </c>
      <c r="I48" s="42" t="s">
        <v>18</v>
      </c>
    </row>
    <row r="49" spans="1:10" x14ac:dyDescent="0.3">
      <c r="A49" s="16" t="s">
        <v>42</v>
      </c>
      <c r="B49" s="2" t="s">
        <v>165</v>
      </c>
      <c r="C49" s="17" t="s">
        <v>6</v>
      </c>
      <c r="D49" s="19">
        <v>18</v>
      </c>
      <c r="E49" s="15"/>
      <c r="F49" s="15"/>
      <c r="G49" s="92">
        <v>0</v>
      </c>
      <c r="H49" s="92">
        <f t="shared" si="1"/>
        <v>0</v>
      </c>
      <c r="I49" s="42" t="s">
        <v>18</v>
      </c>
      <c r="J49" s="27"/>
    </row>
    <row r="50" spans="1:10" x14ac:dyDescent="0.3">
      <c r="A50" s="29">
        <f>A47+1</f>
        <v>32</v>
      </c>
      <c r="B50" s="2" t="s">
        <v>166</v>
      </c>
      <c r="C50" s="17" t="s">
        <v>5</v>
      </c>
      <c r="D50" s="19">
        <v>110</v>
      </c>
      <c r="E50" s="15">
        <v>1.3709864014994559</v>
      </c>
      <c r="F50" s="15">
        <f t="shared" si="2"/>
        <v>150.80850416494016</v>
      </c>
      <c r="G50" s="92">
        <v>0</v>
      </c>
      <c r="H50" s="92">
        <f t="shared" si="1"/>
        <v>0</v>
      </c>
      <c r="I50" s="42" t="s">
        <v>16</v>
      </c>
    </row>
    <row r="51" spans="1:10" x14ac:dyDescent="0.3">
      <c r="A51" s="29">
        <f>A50+1</f>
        <v>33</v>
      </c>
      <c r="B51" s="44" t="s">
        <v>167</v>
      </c>
      <c r="C51" s="17" t="s">
        <v>6</v>
      </c>
      <c r="D51" s="19">
        <v>20</v>
      </c>
      <c r="E51" s="15">
        <v>6.9236098281664002</v>
      </c>
      <c r="F51" s="15">
        <f t="shared" si="2"/>
        <v>138.472196563328</v>
      </c>
      <c r="G51" s="92">
        <v>0</v>
      </c>
      <c r="H51" s="92">
        <f t="shared" si="1"/>
        <v>0</v>
      </c>
      <c r="I51" s="42" t="s">
        <v>16</v>
      </c>
      <c r="J51" s="27"/>
    </row>
    <row r="52" spans="1:10" s="20" customFormat="1" x14ac:dyDescent="0.3">
      <c r="A52" s="16" t="s">
        <v>43</v>
      </c>
      <c r="B52" s="44" t="s">
        <v>168</v>
      </c>
      <c r="C52" s="17" t="s">
        <v>6</v>
      </c>
      <c r="D52" s="19">
        <v>20</v>
      </c>
      <c r="E52" s="15"/>
      <c r="F52" s="15"/>
      <c r="G52" s="92">
        <v>0</v>
      </c>
      <c r="H52" s="92">
        <f t="shared" si="1"/>
        <v>0</v>
      </c>
      <c r="I52" s="42" t="s">
        <v>18</v>
      </c>
    </row>
    <row r="53" spans="1:10" s="20" customFormat="1" x14ac:dyDescent="0.3">
      <c r="A53" s="16" t="s">
        <v>44</v>
      </c>
      <c r="B53" s="44" t="s">
        <v>165</v>
      </c>
      <c r="C53" s="17" t="s">
        <v>6</v>
      </c>
      <c r="D53" s="19">
        <v>40</v>
      </c>
      <c r="E53" s="15"/>
      <c r="F53" s="15"/>
      <c r="G53" s="92">
        <v>0</v>
      </c>
      <c r="H53" s="92">
        <f t="shared" si="1"/>
        <v>0</v>
      </c>
      <c r="I53" s="42" t="s">
        <v>18</v>
      </c>
      <c r="J53" s="27"/>
    </row>
    <row r="54" spans="1:10" s="20" customFormat="1" x14ac:dyDescent="0.3">
      <c r="A54" s="63">
        <f>A51+1</f>
        <v>34</v>
      </c>
      <c r="B54" s="2" t="s">
        <v>169</v>
      </c>
      <c r="C54" s="25" t="s">
        <v>5</v>
      </c>
      <c r="D54" s="26">
        <v>410</v>
      </c>
      <c r="E54" s="15">
        <v>1.35732308888064</v>
      </c>
      <c r="F54" s="15">
        <f t="shared" si="2"/>
        <v>556.50246644106244</v>
      </c>
      <c r="G54" s="92">
        <v>0</v>
      </c>
      <c r="H54" s="92">
        <f t="shared" si="1"/>
        <v>0</v>
      </c>
      <c r="I54" s="42" t="s">
        <v>16</v>
      </c>
      <c r="J54" s="27"/>
    </row>
    <row r="55" spans="1:10" s="20" customFormat="1" x14ac:dyDescent="0.3">
      <c r="A55" s="70">
        <f>A54+1</f>
        <v>35</v>
      </c>
      <c r="B55" s="44" t="s">
        <v>170</v>
      </c>
      <c r="C55" s="23" t="s">
        <v>45</v>
      </c>
      <c r="D55" s="61">
        <v>1</v>
      </c>
      <c r="E55" s="15">
        <v>765.18748639634282</v>
      </c>
      <c r="F55" s="15">
        <f t="shared" si="2"/>
        <v>765.18748639634282</v>
      </c>
      <c r="G55" s="92">
        <v>0</v>
      </c>
      <c r="H55" s="92">
        <f t="shared" si="1"/>
        <v>0</v>
      </c>
      <c r="I55" s="42" t="s">
        <v>16</v>
      </c>
      <c r="J55" s="27"/>
    </row>
    <row r="56" spans="1:10" s="20" customFormat="1" x14ac:dyDescent="0.3">
      <c r="A56" s="22" t="s">
        <v>46</v>
      </c>
      <c r="B56" s="72" t="s">
        <v>171</v>
      </c>
      <c r="C56" s="23" t="s">
        <v>6</v>
      </c>
      <c r="D56" s="19">
        <v>3</v>
      </c>
      <c r="E56" s="15">
        <v>462.26329868880003</v>
      </c>
      <c r="F56" s="15">
        <f t="shared" si="2"/>
        <v>1386.7898960664002</v>
      </c>
      <c r="G56" s="92">
        <v>0</v>
      </c>
      <c r="H56" s="92">
        <f t="shared" si="1"/>
        <v>0</v>
      </c>
      <c r="I56" s="42" t="s">
        <v>15</v>
      </c>
      <c r="J56" s="27"/>
    </row>
    <row r="57" spans="1:10" s="20" customFormat="1" x14ac:dyDescent="0.3">
      <c r="A57" s="22" t="s">
        <v>47</v>
      </c>
      <c r="B57" s="72" t="s">
        <v>172</v>
      </c>
      <c r="C57" s="23" t="s">
        <v>6</v>
      </c>
      <c r="D57" s="19">
        <v>1</v>
      </c>
      <c r="E57" s="15">
        <v>265.91769970214398</v>
      </c>
      <c r="F57" s="15">
        <f t="shared" si="2"/>
        <v>265.91769970214398</v>
      </c>
      <c r="G57" s="92">
        <v>0</v>
      </c>
      <c r="H57" s="92">
        <f t="shared" si="1"/>
        <v>0</v>
      </c>
      <c r="I57" s="42" t="s">
        <v>15</v>
      </c>
      <c r="J57" s="27"/>
    </row>
    <row r="58" spans="1:10" s="20" customFormat="1" x14ac:dyDescent="0.3">
      <c r="A58" s="22" t="s">
        <v>48</v>
      </c>
      <c r="B58" s="41" t="s">
        <v>173</v>
      </c>
      <c r="C58" s="23" t="s">
        <v>6</v>
      </c>
      <c r="D58" s="19">
        <v>1</v>
      </c>
      <c r="E58" s="15">
        <v>379.11487543776008</v>
      </c>
      <c r="F58" s="15">
        <f t="shared" si="2"/>
        <v>379.11487543776008</v>
      </c>
      <c r="G58" s="92">
        <v>0</v>
      </c>
      <c r="H58" s="92">
        <f t="shared" si="1"/>
        <v>0</v>
      </c>
      <c r="I58" s="42" t="s">
        <v>15</v>
      </c>
      <c r="J58" s="27"/>
    </row>
    <row r="59" spans="1:10" s="20" customFormat="1" x14ac:dyDescent="0.3">
      <c r="A59" s="22" t="s">
        <v>49</v>
      </c>
      <c r="B59" s="72" t="s">
        <v>174</v>
      </c>
      <c r="C59" s="23" t="s">
        <v>6</v>
      </c>
      <c r="D59" s="19">
        <v>1</v>
      </c>
      <c r="E59" s="15">
        <v>319.75122574080001</v>
      </c>
      <c r="F59" s="15">
        <f t="shared" si="2"/>
        <v>319.75122574080001</v>
      </c>
      <c r="G59" s="92">
        <v>0</v>
      </c>
      <c r="H59" s="92">
        <f t="shared" si="1"/>
        <v>0</v>
      </c>
      <c r="I59" s="42" t="s">
        <v>15</v>
      </c>
      <c r="J59" s="27"/>
    </row>
    <row r="60" spans="1:10" s="20" customFormat="1" ht="15.6" x14ac:dyDescent="0.3">
      <c r="A60" s="22" t="s">
        <v>50</v>
      </c>
      <c r="B60" s="71" t="s">
        <v>24</v>
      </c>
      <c r="C60" s="23" t="s">
        <v>13</v>
      </c>
      <c r="D60" s="18">
        <v>0.8919562499999999</v>
      </c>
      <c r="E60" s="15">
        <v>284.36891797440001</v>
      </c>
      <c r="F60" s="15">
        <f t="shared" si="2"/>
        <v>253.64463369300339</v>
      </c>
      <c r="G60" s="92">
        <v>0</v>
      </c>
      <c r="H60" s="92">
        <f t="shared" si="1"/>
        <v>0</v>
      </c>
      <c r="I60" s="42" t="s">
        <v>15</v>
      </c>
      <c r="J60" s="27"/>
    </row>
    <row r="61" spans="1:10" s="20" customFormat="1" x14ac:dyDescent="0.3">
      <c r="A61" s="22" t="s">
        <v>51</v>
      </c>
      <c r="B61" s="44" t="s">
        <v>175</v>
      </c>
      <c r="C61" s="17" t="s">
        <v>6</v>
      </c>
      <c r="D61" s="19">
        <v>1</v>
      </c>
      <c r="E61" s="15"/>
      <c r="F61" s="15"/>
      <c r="G61" s="92">
        <v>0</v>
      </c>
      <c r="H61" s="92">
        <f t="shared" si="1"/>
        <v>0</v>
      </c>
      <c r="I61" s="42" t="s">
        <v>18</v>
      </c>
      <c r="J61" s="27"/>
    </row>
    <row r="62" spans="1:10" s="20" customFormat="1" x14ac:dyDescent="0.3">
      <c r="A62" s="70">
        <f>A55+1</f>
        <v>36</v>
      </c>
      <c r="B62" s="44" t="s">
        <v>176</v>
      </c>
      <c r="C62" s="23" t="s">
        <v>45</v>
      </c>
      <c r="D62" s="61">
        <v>1</v>
      </c>
      <c r="E62" s="15">
        <v>817.14177342920368</v>
      </c>
      <c r="F62" s="15">
        <f t="shared" si="2"/>
        <v>817.14177342920368</v>
      </c>
      <c r="G62" s="92">
        <v>0</v>
      </c>
      <c r="H62" s="92">
        <f t="shared" si="1"/>
        <v>0</v>
      </c>
      <c r="I62" s="42" t="s">
        <v>16</v>
      </c>
      <c r="J62" s="27"/>
    </row>
    <row r="63" spans="1:10" s="20" customFormat="1" x14ac:dyDescent="0.3">
      <c r="A63" s="22" t="s">
        <v>52</v>
      </c>
      <c r="B63" s="72" t="s">
        <v>171</v>
      </c>
      <c r="C63" s="23" t="s">
        <v>6</v>
      </c>
      <c r="D63" s="19">
        <v>3</v>
      </c>
      <c r="E63" s="15">
        <v>462.26329868880003</v>
      </c>
      <c r="F63" s="15">
        <f t="shared" si="2"/>
        <v>1386.7898960664002</v>
      </c>
      <c r="G63" s="92">
        <v>0</v>
      </c>
      <c r="H63" s="92">
        <f t="shared" si="1"/>
        <v>0</v>
      </c>
      <c r="I63" s="42" t="s">
        <v>15</v>
      </c>
      <c r="J63" s="27"/>
    </row>
    <row r="64" spans="1:10" s="20" customFormat="1" x14ac:dyDescent="0.3">
      <c r="A64" s="22" t="s">
        <v>53</v>
      </c>
      <c r="B64" s="72" t="s">
        <v>172</v>
      </c>
      <c r="C64" s="23" t="s">
        <v>6</v>
      </c>
      <c r="D64" s="19">
        <v>1</v>
      </c>
      <c r="E64" s="15">
        <v>265.91769970214398</v>
      </c>
      <c r="F64" s="15">
        <f t="shared" si="2"/>
        <v>265.91769970214398</v>
      </c>
      <c r="G64" s="92">
        <v>0</v>
      </c>
      <c r="H64" s="92">
        <f t="shared" si="1"/>
        <v>0</v>
      </c>
      <c r="I64" s="42" t="s">
        <v>15</v>
      </c>
      <c r="J64" s="27"/>
    </row>
    <row r="65" spans="1:10" s="20" customFormat="1" x14ac:dyDescent="0.3">
      <c r="A65" s="22" t="s">
        <v>54</v>
      </c>
      <c r="B65" s="41" t="s">
        <v>173</v>
      </c>
      <c r="C65" s="23" t="s">
        <v>6</v>
      </c>
      <c r="D65" s="19">
        <v>1</v>
      </c>
      <c r="E65" s="15">
        <v>379.11487543776008</v>
      </c>
      <c r="F65" s="15">
        <f t="shared" si="2"/>
        <v>379.11487543776008</v>
      </c>
      <c r="G65" s="92">
        <v>0</v>
      </c>
      <c r="H65" s="92">
        <f t="shared" si="1"/>
        <v>0</v>
      </c>
      <c r="I65" s="42" t="s">
        <v>15</v>
      </c>
      <c r="J65" s="27"/>
    </row>
    <row r="66" spans="1:10" s="20" customFormat="1" x14ac:dyDescent="0.3">
      <c r="A66" s="22" t="s">
        <v>55</v>
      </c>
      <c r="B66" s="72" t="s">
        <v>174</v>
      </c>
      <c r="C66" s="23" t="s">
        <v>6</v>
      </c>
      <c r="D66" s="19">
        <v>1</v>
      </c>
      <c r="E66" s="15">
        <v>319.75122574080001</v>
      </c>
      <c r="F66" s="15">
        <f t="shared" si="2"/>
        <v>319.75122574080001</v>
      </c>
      <c r="G66" s="92">
        <v>0</v>
      </c>
      <c r="H66" s="92">
        <f t="shared" si="1"/>
        <v>0</v>
      </c>
      <c r="I66" s="42" t="s">
        <v>15</v>
      </c>
      <c r="J66" s="27"/>
    </row>
    <row r="67" spans="1:10" s="20" customFormat="1" ht="15.6" x14ac:dyDescent="0.3">
      <c r="A67" s="22" t="s">
        <v>56</v>
      </c>
      <c r="B67" s="71" t="s">
        <v>24</v>
      </c>
      <c r="C67" s="23" t="s">
        <v>13</v>
      </c>
      <c r="D67" s="18">
        <v>1.1480625</v>
      </c>
      <c r="E67" s="15">
        <v>284.36891797440001</v>
      </c>
      <c r="F67" s="15">
        <f t="shared" si="2"/>
        <v>326.47329089198462</v>
      </c>
      <c r="G67" s="92">
        <v>0</v>
      </c>
      <c r="H67" s="92">
        <f t="shared" si="1"/>
        <v>0</v>
      </c>
      <c r="I67" s="42" t="s">
        <v>15</v>
      </c>
      <c r="J67" s="27"/>
    </row>
    <row r="68" spans="1:10" s="20" customFormat="1" x14ac:dyDescent="0.3">
      <c r="A68" s="22" t="s">
        <v>57</v>
      </c>
      <c r="B68" s="44" t="s">
        <v>175</v>
      </c>
      <c r="C68" s="17" t="s">
        <v>6</v>
      </c>
      <c r="D68" s="19">
        <v>1</v>
      </c>
      <c r="E68" s="15"/>
      <c r="F68" s="15"/>
      <c r="G68" s="92">
        <v>0</v>
      </c>
      <c r="H68" s="92">
        <f t="shared" si="1"/>
        <v>0</v>
      </c>
      <c r="I68" s="42" t="s">
        <v>18</v>
      </c>
      <c r="J68" s="27"/>
    </row>
    <row r="69" spans="1:10" s="20" customFormat="1" x14ac:dyDescent="0.3">
      <c r="A69" s="70">
        <f>A62+1</f>
        <v>37</v>
      </c>
      <c r="B69" s="44" t="s">
        <v>177</v>
      </c>
      <c r="C69" s="23" t="s">
        <v>45</v>
      </c>
      <c r="D69" s="61">
        <v>1</v>
      </c>
      <c r="E69" s="15">
        <v>765.18748639634282</v>
      </c>
      <c r="F69" s="15">
        <f t="shared" si="2"/>
        <v>765.18748639634282</v>
      </c>
      <c r="G69" s="92">
        <v>0</v>
      </c>
      <c r="H69" s="92">
        <f t="shared" si="1"/>
        <v>0</v>
      </c>
      <c r="I69" s="42" t="s">
        <v>16</v>
      </c>
      <c r="J69" s="27"/>
    </row>
    <row r="70" spans="1:10" s="20" customFormat="1" x14ac:dyDescent="0.3">
      <c r="A70" s="22" t="s">
        <v>58</v>
      </c>
      <c r="B70" s="72" t="s">
        <v>171</v>
      </c>
      <c r="C70" s="23" t="s">
        <v>6</v>
      </c>
      <c r="D70" s="19">
        <v>3</v>
      </c>
      <c r="E70" s="15">
        <v>462.26329868880003</v>
      </c>
      <c r="F70" s="15">
        <f t="shared" si="2"/>
        <v>1386.7898960664002</v>
      </c>
      <c r="G70" s="92">
        <v>0</v>
      </c>
      <c r="H70" s="92">
        <f t="shared" si="1"/>
        <v>0</v>
      </c>
      <c r="I70" s="42" t="s">
        <v>15</v>
      </c>
      <c r="J70" s="27"/>
    </row>
    <row r="71" spans="1:10" s="20" customFormat="1" x14ac:dyDescent="0.3">
      <c r="A71" s="22" t="s">
        <v>59</v>
      </c>
      <c r="B71" s="72" t="s">
        <v>172</v>
      </c>
      <c r="C71" s="23" t="s">
        <v>6</v>
      </c>
      <c r="D71" s="19">
        <v>1</v>
      </c>
      <c r="E71" s="15">
        <v>265.91769970214398</v>
      </c>
      <c r="F71" s="15">
        <f t="shared" si="2"/>
        <v>265.91769970214398</v>
      </c>
      <c r="G71" s="92">
        <v>0</v>
      </c>
      <c r="H71" s="92">
        <f t="shared" si="1"/>
        <v>0</v>
      </c>
      <c r="I71" s="42" t="s">
        <v>15</v>
      </c>
      <c r="J71" s="27"/>
    </row>
    <row r="72" spans="1:10" s="20" customFormat="1" x14ac:dyDescent="0.3">
      <c r="A72" s="22" t="s">
        <v>60</v>
      </c>
      <c r="B72" s="41" t="s">
        <v>173</v>
      </c>
      <c r="C72" s="23" t="s">
        <v>6</v>
      </c>
      <c r="D72" s="19">
        <v>1</v>
      </c>
      <c r="E72" s="15">
        <v>379.11487543776008</v>
      </c>
      <c r="F72" s="15">
        <f t="shared" si="2"/>
        <v>379.11487543776008</v>
      </c>
      <c r="G72" s="92">
        <v>0</v>
      </c>
      <c r="H72" s="92">
        <f t="shared" ref="H72:H135" si="3">G72*D72</f>
        <v>0</v>
      </c>
      <c r="I72" s="42" t="s">
        <v>15</v>
      </c>
      <c r="J72" s="27"/>
    </row>
    <row r="73" spans="1:10" s="20" customFormat="1" x14ac:dyDescent="0.3">
      <c r="A73" s="22" t="s">
        <v>61</v>
      </c>
      <c r="B73" s="72" t="s">
        <v>174</v>
      </c>
      <c r="C73" s="23" t="s">
        <v>6</v>
      </c>
      <c r="D73" s="19">
        <v>1</v>
      </c>
      <c r="E73" s="15">
        <v>319.75122574080001</v>
      </c>
      <c r="F73" s="15">
        <f t="shared" ref="F73:F136" si="4">D73*E73</f>
        <v>319.75122574080001</v>
      </c>
      <c r="G73" s="92">
        <v>0</v>
      </c>
      <c r="H73" s="92">
        <f t="shared" si="3"/>
        <v>0</v>
      </c>
      <c r="I73" s="42" t="s">
        <v>15</v>
      </c>
      <c r="J73" s="27"/>
    </row>
    <row r="74" spans="1:10" s="20" customFormat="1" ht="15.6" x14ac:dyDescent="0.3">
      <c r="A74" s="22" t="s">
        <v>62</v>
      </c>
      <c r="B74" s="71" t="s">
        <v>24</v>
      </c>
      <c r="C74" s="23" t="s">
        <v>13</v>
      </c>
      <c r="D74" s="18">
        <v>0.8919562499999999</v>
      </c>
      <c r="E74" s="15">
        <v>284.36891797440001</v>
      </c>
      <c r="F74" s="15">
        <f t="shared" si="4"/>
        <v>253.64463369300339</v>
      </c>
      <c r="G74" s="92">
        <v>0</v>
      </c>
      <c r="H74" s="92">
        <f t="shared" si="3"/>
        <v>0</v>
      </c>
      <c r="I74" s="42" t="s">
        <v>15</v>
      </c>
      <c r="J74" s="27"/>
    </row>
    <row r="75" spans="1:10" s="20" customFormat="1" x14ac:dyDescent="0.3">
      <c r="A75" s="22" t="s">
        <v>63</v>
      </c>
      <c r="B75" s="44" t="s">
        <v>175</v>
      </c>
      <c r="C75" s="17" t="s">
        <v>6</v>
      </c>
      <c r="D75" s="19">
        <v>1</v>
      </c>
      <c r="E75" s="15"/>
      <c r="F75" s="15"/>
      <c r="G75" s="92">
        <v>0</v>
      </c>
      <c r="H75" s="92">
        <f t="shared" si="3"/>
        <v>0</v>
      </c>
      <c r="I75" s="42" t="s">
        <v>18</v>
      </c>
      <c r="J75" s="27"/>
    </row>
    <row r="76" spans="1:10" s="20" customFormat="1" x14ac:dyDescent="0.3">
      <c r="A76" s="70">
        <f>A69+1</f>
        <v>38</v>
      </c>
      <c r="B76" s="44" t="s">
        <v>178</v>
      </c>
      <c r="C76" s="23" t="s">
        <v>45</v>
      </c>
      <c r="D76" s="61">
        <v>1</v>
      </c>
      <c r="E76" s="15">
        <v>765.18748639634282</v>
      </c>
      <c r="F76" s="15">
        <f t="shared" si="4"/>
        <v>765.18748639634282</v>
      </c>
      <c r="G76" s="92">
        <v>0</v>
      </c>
      <c r="H76" s="92">
        <f t="shared" si="3"/>
        <v>0</v>
      </c>
      <c r="I76" s="42" t="s">
        <v>16</v>
      </c>
      <c r="J76" s="27"/>
    </row>
    <row r="77" spans="1:10" s="20" customFormat="1" x14ac:dyDescent="0.3">
      <c r="A77" s="22" t="s">
        <v>64</v>
      </c>
      <c r="B77" s="72" t="s">
        <v>171</v>
      </c>
      <c r="C77" s="23" t="s">
        <v>6</v>
      </c>
      <c r="D77" s="19">
        <v>3</v>
      </c>
      <c r="E77" s="15">
        <v>462.26329868880003</v>
      </c>
      <c r="F77" s="15">
        <f t="shared" si="4"/>
        <v>1386.7898960664002</v>
      </c>
      <c r="G77" s="92">
        <v>0</v>
      </c>
      <c r="H77" s="92">
        <f t="shared" si="3"/>
        <v>0</v>
      </c>
      <c r="I77" s="42" t="s">
        <v>15</v>
      </c>
      <c r="J77" s="27"/>
    </row>
    <row r="78" spans="1:10" s="20" customFormat="1" x14ac:dyDescent="0.3">
      <c r="A78" s="22" t="s">
        <v>65</v>
      </c>
      <c r="B78" s="72" t="s">
        <v>172</v>
      </c>
      <c r="C78" s="23" t="s">
        <v>6</v>
      </c>
      <c r="D78" s="19">
        <v>1</v>
      </c>
      <c r="E78" s="15">
        <v>265.91769970214398</v>
      </c>
      <c r="F78" s="15">
        <f t="shared" si="4"/>
        <v>265.91769970214398</v>
      </c>
      <c r="G78" s="92">
        <v>0</v>
      </c>
      <c r="H78" s="92">
        <f t="shared" si="3"/>
        <v>0</v>
      </c>
      <c r="I78" s="42" t="s">
        <v>15</v>
      </c>
      <c r="J78" s="27"/>
    </row>
    <row r="79" spans="1:10" s="20" customFormat="1" x14ac:dyDescent="0.3">
      <c r="A79" s="22" t="s">
        <v>66</v>
      </c>
      <c r="B79" s="41" t="s">
        <v>173</v>
      </c>
      <c r="C79" s="23" t="s">
        <v>6</v>
      </c>
      <c r="D79" s="19">
        <v>1</v>
      </c>
      <c r="E79" s="15">
        <v>379.11487543776008</v>
      </c>
      <c r="F79" s="15">
        <f t="shared" si="4"/>
        <v>379.11487543776008</v>
      </c>
      <c r="G79" s="92">
        <v>0</v>
      </c>
      <c r="H79" s="92">
        <f t="shared" si="3"/>
        <v>0</v>
      </c>
      <c r="I79" s="42" t="s">
        <v>15</v>
      </c>
      <c r="J79" s="27"/>
    </row>
    <row r="80" spans="1:10" s="20" customFormat="1" x14ac:dyDescent="0.3">
      <c r="A80" s="22" t="s">
        <v>67</v>
      </c>
      <c r="B80" s="72" t="s">
        <v>174</v>
      </c>
      <c r="C80" s="23" t="s">
        <v>6</v>
      </c>
      <c r="D80" s="19">
        <v>1</v>
      </c>
      <c r="E80" s="15">
        <v>319.75122574080001</v>
      </c>
      <c r="F80" s="15">
        <f t="shared" si="4"/>
        <v>319.75122574080001</v>
      </c>
      <c r="G80" s="92">
        <v>0</v>
      </c>
      <c r="H80" s="92">
        <f t="shared" si="3"/>
        <v>0</v>
      </c>
      <c r="I80" s="42" t="s">
        <v>15</v>
      </c>
      <c r="J80" s="27"/>
    </row>
    <row r="81" spans="1:10" s="20" customFormat="1" ht="15.6" x14ac:dyDescent="0.3">
      <c r="A81" s="22" t="s">
        <v>68</v>
      </c>
      <c r="B81" s="71" t="s">
        <v>24</v>
      </c>
      <c r="C81" s="23" t="s">
        <v>13</v>
      </c>
      <c r="D81" s="18">
        <v>0.8919562499999999</v>
      </c>
      <c r="E81" s="15">
        <v>284.36891797440001</v>
      </c>
      <c r="F81" s="15">
        <f t="shared" si="4"/>
        <v>253.64463369300339</v>
      </c>
      <c r="G81" s="92">
        <v>0</v>
      </c>
      <c r="H81" s="92">
        <f t="shared" si="3"/>
        <v>0</v>
      </c>
      <c r="I81" s="42" t="s">
        <v>15</v>
      </c>
      <c r="J81" s="27"/>
    </row>
    <row r="82" spans="1:10" s="20" customFormat="1" x14ac:dyDescent="0.3">
      <c r="A82" s="22" t="s">
        <v>69</v>
      </c>
      <c r="B82" s="44" t="s">
        <v>175</v>
      </c>
      <c r="C82" s="17" t="s">
        <v>6</v>
      </c>
      <c r="D82" s="19">
        <v>1</v>
      </c>
      <c r="E82" s="15"/>
      <c r="F82" s="15"/>
      <c r="G82" s="92">
        <v>0</v>
      </c>
      <c r="H82" s="92">
        <f t="shared" si="3"/>
        <v>0</v>
      </c>
      <c r="I82" s="42" t="s">
        <v>18</v>
      </c>
      <c r="J82" s="27"/>
    </row>
    <row r="83" spans="1:10" s="20" customFormat="1" x14ac:dyDescent="0.3">
      <c r="A83" s="70">
        <f>A76+1</f>
        <v>39</v>
      </c>
      <c r="B83" s="44" t="s">
        <v>179</v>
      </c>
      <c r="C83" s="23" t="s">
        <v>45</v>
      </c>
      <c r="D83" s="61">
        <v>3</v>
      </c>
      <c r="E83" s="15">
        <v>765.18748639634271</v>
      </c>
      <c r="F83" s="15">
        <f t="shared" si="4"/>
        <v>2295.5624591890282</v>
      </c>
      <c r="G83" s="92">
        <v>0</v>
      </c>
      <c r="H83" s="92">
        <f t="shared" si="3"/>
        <v>0</v>
      </c>
      <c r="I83" s="42" t="s">
        <v>16</v>
      </c>
      <c r="J83" s="27"/>
    </row>
    <row r="84" spans="1:10" s="20" customFormat="1" x14ac:dyDescent="0.3">
      <c r="A84" s="22" t="s">
        <v>70</v>
      </c>
      <c r="B84" s="72" t="s">
        <v>171</v>
      </c>
      <c r="C84" s="23" t="s">
        <v>6</v>
      </c>
      <c r="D84" s="19">
        <v>9</v>
      </c>
      <c r="E84" s="15">
        <v>462.26329868879998</v>
      </c>
      <c r="F84" s="15">
        <f t="shared" si="4"/>
        <v>4160.3696881992</v>
      </c>
      <c r="G84" s="92">
        <v>0</v>
      </c>
      <c r="H84" s="92">
        <f t="shared" si="3"/>
        <v>0</v>
      </c>
      <c r="I84" s="42" t="s">
        <v>15</v>
      </c>
      <c r="J84" s="27"/>
    </row>
    <row r="85" spans="1:10" s="20" customFormat="1" x14ac:dyDescent="0.3">
      <c r="A85" s="22" t="s">
        <v>71</v>
      </c>
      <c r="B85" s="72" t="s">
        <v>172</v>
      </c>
      <c r="C85" s="23" t="s">
        <v>6</v>
      </c>
      <c r="D85" s="19">
        <v>3</v>
      </c>
      <c r="E85" s="15">
        <v>265.91769970214398</v>
      </c>
      <c r="F85" s="15">
        <f t="shared" si="4"/>
        <v>797.75309910643193</v>
      </c>
      <c r="G85" s="92">
        <v>0</v>
      </c>
      <c r="H85" s="92">
        <f t="shared" si="3"/>
        <v>0</v>
      </c>
      <c r="I85" s="42" t="s">
        <v>15</v>
      </c>
      <c r="J85" s="27"/>
    </row>
    <row r="86" spans="1:10" s="20" customFormat="1" x14ac:dyDescent="0.3">
      <c r="A86" s="22" t="s">
        <v>72</v>
      </c>
      <c r="B86" s="41" t="s">
        <v>173</v>
      </c>
      <c r="C86" s="23" t="s">
        <v>6</v>
      </c>
      <c r="D86" s="19">
        <v>3</v>
      </c>
      <c r="E86" s="15">
        <v>379.11487543776008</v>
      </c>
      <c r="F86" s="15">
        <f t="shared" si="4"/>
        <v>1137.3446263132803</v>
      </c>
      <c r="G86" s="92">
        <v>0</v>
      </c>
      <c r="H86" s="92">
        <f t="shared" si="3"/>
        <v>0</v>
      </c>
      <c r="I86" s="42" t="s">
        <v>15</v>
      </c>
      <c r="J86" s="27"/>
    </row>
    <row r="87" spans="1:10" s="20" customFormat="1" x14ac:dyDescent="0.3">
      <c r="A87" s="22" t="s">
        <v>73</v>
      </c>
      <c r="B87" s="72" t="s">
        <v>174</v>
      </c>
      <c r="C87" s="23" t="s">
        <v>6</v>
      </c>
      <c r="D87" s="19">
        <v>3</v>
      </c>
      <c r="E87" s="15">
        <v>319.75122574080001</v>
      </c>
      <c r="F87" s="15">
        <f t="shared" si="4"/>
        <v>959.25367722240003</v>
      </c>
      <c r="G87" s="92">
        <v>0</v>
      </c>
      <c r="H87" s="92">
        <f t="shared" si="3"/>
        <v>0</v>
      </c>
      <c r="I87" s="42" t="s">
        <v>15</v>
      </c>
      <c r="J87" s="27"/>
    </row>
    <row r="88" spans="1:10" s="20" customFormat="1" ht="15.6" x14ac:dyDescent="0.3">
      <c r="A88" s="22" t="s">
        <v>74</v>
      </c>
      <c r="B88" s="71" t="s">
        <v>24</v>
      </c>
      <c r="C88" s="23" t="s">
        <v>13</v>
      </c>
      <c r="D88" s="18">
        <v>2.6758687499999998</v>
      </c>
      <c r="E88" s="15">
        <v>284.36891797440001</v>
      </c>
      <c r="F88" s="15">
        <f t="shared" si="4"/>
        <v>760.93390107901018</v>
      </c>
      <c r="G88" s="92">
        <v>0</v>
      </c>
      <c r="H88" s="92">
        <f t="shared" si="3"/>
        <v>0</v>
      </c>
      <c r="I88" s="42" t="s">
        <v>15</v>
      </c>
      <c r="J88" s="27"/>
    </row>
    <row r="89" spans="1:10" s="20" customFormat="1" x14ac:dyDescent="0.3">
      <c r="A89" s="22" t="s">
        <v>75</v>
      </c>
      <c r="B89" s="44" t="s">
        <v>175</v>
      </c>
      <c r="C89" s="17" t="s">
        <v>6</v>
      </c>
      <c r="D89" s="19">
        <v>3</v>
      </c>
      <c r="E89" s="15"/>
      <c r="F89" s="15"/>
      <c r="G89" s="92">
        <v>0</v>
      </c>
      <c r="H89" s="92">
        <f t="shared" si="3"/>
        <v>0</v>
      </c>
      <c r="I89" s="42" t="s">
        <v>18</v>
      </c>
      <c r="J89" s="27"/>
    </row>
    <row r="90" spans="1:10" s="20" customFormat="1" x14ac:dyDescent="0.3">
      <c r="A90" s="70">
        <f>A83+1</f>
        <v>40</v>
      </c>
      <c r="B90" s="44" t="s">
        <v>180</v>
      </c>
      <c r="C90" s="23" t="s">
        <v>45</v>
      </c>
      <c r="D90" s="61">
        <v>2</v>
      </c>
      <c r="E90" s="15">
        <v>464.56220359201467</v>
      </c>
      <c r="F90" s="15">
        <f t="shared" si="4"/>
        <v>929.12440718402934</v>
      </c>
      <c r="G90" s="92">
        <v>0</v>
      </c>
      <c r="H90" s="92">
        <f t="shared" si="3"/>
        <v>0</v>
      </c>
      <c r="I90" s="42" t="s">
        <v>16</v>
      </c>
      <c r="J90" s="27"/>
    </row>
    <row r="91" spans="1:10" s="20" customFormat="1" x14ac:dyDescent="0.3">
      <c r="A91" s="22" t="s">
        <v>76</v>
      </c>
      <c r="B91" s="71" t="s">
        <v>181</v>
      </c>
      <c r="C91" s="23" t="s">
        <v>6</v>
      </c>
      <c r="D91" s="19">
        <v>6</v>
      </c>
      <c r="E91" s="15">
        <v>274.38324444921602</v>
      </c>
      <c r="F91" s="15">
        <f t="shared" si="4"/>
        <v>1646.2994666952961</v>
      </c>
      <c r="G91" s="92">
        <v>0</v>
      </c>
      <c r="H91" s="92">
        <f t="shared" si="3"/>
        <v>0</v>
      </c>
      <c r="I91" s="42" t="s">
        <v>15</v>
      </c>
      <c r="J91" s="27"/>
    </row>
    <row r="92" spans="1:10" s="20" customFormat="1" x14ac:dyDescent="0.3">
      <c r="A92" s="22" t="s">
        <v>77</v>
      </c>
      <c r="B92" s="71" t="s">
        <v>182</v>
      </c>
      <c r="C92" s="23" t="s">
        <v>6</v>
      </c>
      <c r="D92" s="19">
        <v>2</v>
      </c>
      <c r="E92" s="15">
        <v>156.14081371728003</v>
      </c>
      <c r="F92" s="15">
        <f t="shared" si="4"/>
        <v>312.28162743456005</v>
      </c>
      <c r="G92" s="92">
        <v>0</v>
      </c>
      <c r="H92" s="92">
        <f t="shared" si="3"/>
        <v>0</v>
      </c>
      <c r="I92" s="42" t="s">
        <v>15</v>
      </c>
      <c r="J92" s="27"/>
    </row>
    <row r="93" spans="1:10" s="20" customFormat="1" x14ac:dyDescent="0.3">
      <c r="A93" s="22" t="s">
        <v>78</v>
      </c>
      <c r="B93" s="41" t="s">
        <v>183</v>
      </c>
      <c r="C93" s="23" t="s">
        <v>6</v>
      </c>
      <c r="D93" s="19">
        <v>2</v>
      </c>
      <c r="E93" s="15">
        <v>154.88277610780801</v>
      </c>
      <c r="F93" s="15">
        <f t="shared" si="4"/>
        <v>309.76555221561603</v>
      </c>
      <c r="G93" s="92">
        <v>0</v>
      </c>
      <c r="H93" s="92">
        <f t="shared" si="3"/>
        <v>0</v>
      </c>
      <c r="I93" s="42" t="s">
        <v>15</v>
      </c>
      <c r="J93" s="27"/>
    </row>
    <row r="94" spans="1:10" s="20" customFormat="1" x14ac:dyDescent="0.3">
      <c r="A94" s="22" t="s">
        <v>79</v>
      </c>
      <c r="B94" s="45" t="s">
        <v>184</v>
      </c>
      <c r="C94" s="17" t="s">
        <v>6</v>
      </c>
      <c r="D94" s="19">
        <v>2</v>
      </c>
      <c r="E94" s="15">
        <v>136.27430313436798</v>
      </c>
      <c r="F94" s="15">
        <f t="shared" si="4"/>
        <v>272.54860626873597</v>
      </c>
      <c r="G94" s="92">
        <v>0</v>
      </c>
      <c r="H94" s="92">
        <f t="shared" si="3"/>
        <v>0</v>
      </c>
      <c r="I94" s="42" t="s">
        <v>15</v>
      </c>
      <c r="J94" s="27"/>
    </row>
    <row r="95" spans="1:10" s="20" customFormat="1" ht="15.6" x14ac:dyDescent="0.3">
      <c r="A95" s="22" t="s">
        <v>80</v>
      </c>
      <c r="B95" s="71" t="s">
        <v>24</v>
      </c>
      <c r="C95" s="23" t="s">
        <v>13</v>
      </c>
      <c r="D95" s="24">
        <v>0.79285000000000005</v>
      </c>
      <c r="E95" s="15">
        <v>284.36891797440001</v>
      </c>
      <c r="F95" s="15">
        <f t="shared" si="4"/>
        <v>225.46189661600306</v>
      </c>
      <c r="G95" s="92">
        <v>0</v>
      </c>
      <c r="H95" s="92">
        <f t="shared" si="3"/>
        <v>0</v>
      </c>
      <c r="I95" s="42" t="s">
        <v>15</v>
      </c>
      <c r="J95" s="27"/>
    </row>
    <row r="96" spans="1:10" s="20" customFormat="1" x14ac:dyDescent="0.3">
      <c r="A96" s="22" t="s">
        <v>81</v>
      </c>
      <c r="B96" s="44" t="s">
        <v>185</v>
      </c>
      <c r="C96" s="17" t="s">
        <v>6</v>
      </c>
      <c r="D96" s="19">
        <v>2</v>
      </c>
      <c r="E96" s="15"/>
      <c r="F96" s="15"/>
      <c r="G96" s="92">
        <v>0</v>
      </c>
      <c r="H96" s="92">
        <f t="shared" si="3"/>
        <v>0</v>
      </c>
      <c r="I96" s="42" t="s">
        <v>18</v>
      </c>
      <c r="J96" s="27"/>
    </row>
    <row r="97" spans="1:10" s="20" customFormat="1" x14ac:dyDescent="0.3">
      <c r="A97" s="70">
        <f>A90+1</f>
        <v>41</v>
      </c>
      <c r="B97" s="44" t="s">
        <v>186</v>
      </c>
      <c r="C97" s="23" t="s">
        <v>45</v>
      </c>
      <c r="D97" s="61">
        <v>1</v>
      </c>
      <c r="E97" s="15">
        <v>496.10479739958794</v>
      </c>
      <c r="F97" s="15">
        <f t="shared" si="4"/>
        <v>496.10479739958794</v>
      </c>
      <c r="G97" s="92">
        <v>0</v>
      </c>
      <c r="H97" s="92">
        <f t="shared" si="3"/>
        <v>0</v>
      </c>
      <c r="I97" s="42" t="s">
        <v>16</v>
      </c>
      <c r="J97" s="27"/>
    </row>
    <row r="98" spans="1:10" s="20" customFormat="1" x14ac:dyDescent="0.3">
      <c r="A98" s="22" t="s">
        <v>82</v>
      </c>
      <c r="B98" s="71" t="s">
        <v>181</v>
      </c>
      <c r="C98" s="23" t="s">
        <v>6</v>
      </c>
      <c r="D98" s="19">
        <v>3</v>
      </c>
      <c r="E98" s="15">
        <v>274.38324444921602</v>
      </c>
      <c r="F98" s="15">
        <f t="shared" si="4"/>
        <v>823.14973334764807</v>
      </c>
      <c r="G98" s="92">
        <v>0</v>
      </c>
      <c r="H98" s="92">
        <f t="shared" si="3"/>
        <v>0</v>
      </c>
      <c r="I98" s="42" t="s">
        <v>15</v>
      </c>
      <c r="J98" s="27"/>
    </row>
    <row r="99" spans="1:10" s="20" customFormat="1" x14ac:dyDescent="0.3">
      <c r="A99" s="22" t="s">
        <v>83</v>
      </c>
      <c r="B99" s="41" t="s">
        <v>183</v>
      </c>
      <c r="C99" s="23" t="s">
        <v>6</v>
      </c>
      <c r="D99" s="19">
        <v>1</v>
      </c>
      <c r="E99" s="15">
        <v>154.88277610780801</v>
      </c>
      <c r="F99" s="15">
        <f t="shared" si="4"/>
        <v>154.88277610780801</v>
      </c>
      <c r="G99" s="92">
        <v>0</v>
      </c>
      <c r="H99" s="92">
        <f t="shared" si="3"/>
        <v>0</v>
      </c>
      <c r="I99" s="42" t="s">
        <v>15</v>
      </c>
      <c r="J99" s="27"/>
    </row>
    <row r="100" spans="1:10" s="20" customFormat="1" x14ac:dyDescent="0.3">
      <c r="A100" s="22" t="s">
        <v>84</v>
      </c>
      <c r="B100" s="45" t="s">
        <v>184</v>
      </c>
      <c r="C100" s="17" t="s">
        <v>6</v>
      </c>
      <c r="D100" s="19">
        <v>1</v>
      </c>
      <c r="E100" s="15">
        <v>136.27430313436798</v>
      </c>
      <c r="F100" s="15">
        <f t="shared" si="4"/>
        <v>136.27430313436798</v>
      </c>
      <c r="G100" s="92">
        <v>0</v>
      </c>
      <c r="H100" s="92">
        <f t="shared" si="3"/>
        <v>0</v>
      </c>
      <c r="I100" s="42" t="s">
        <v>15</v>
      </c>
      <c r="J100" s="27"/>
    </row>
    <row r="101" spans="1:10" s="20" customFormat="1" ht="15.6" x14ac:dyDescent="0.3">
      <c r="A101" s="22" t="s">
        <v>85</v>
      </c>
      <c r="B101" s="71" t="s">
        <v>24</v>
      </c>
      <c r="C101" s="23" t="s">
        <v>13</v>
      </c>
      <c r="D101" s="24">
        <v>0.51025000000000009</v>
      </c>
      <c r="E101" s="15">
        <v>284.36891797440001</v>
      </c>
      <c r="F101" s="15">
        <f t="shared" si="4"/>
        <v>145.09924039643764</v>
      </c>
      <c r="G101" s="92">
        <v>0</v>
      </c>
      <c r="H101" s="92">
        <f t="shared" si="3"/>
        <v>0</v>
      </c>
      <c r="I101" s="42" t="s">
        <v>15</v>
      </c>
      <c r="J101" s="27"/>
    </row>
    <row r="102" spans="1:10" s="20" customFormat="1" x14ac:dyDescent="0.3">
      <c r="A102" s="22" t="s">
        <v>86</v>
      </c>
      <c r="B102" s="44" t="s">
        <v>185</v>
      </c>
      <c r="C102" s="17" t="s">
        <v>6</v>
      </c>
      <c r="D102" s="19">
        <v>1</v>
      </c>
      <c r="E102" s="15"/>
      <c r="F102" s="15"/>
      <c r="G102" s="92">
        <v>0</v>
      </c>
      <c r="H102" s="92">
        <f t="shared" si="3"/>
        <v>0</v>
      </c>
      <c r="I102" s="42" t="s">
        <v>18</v>
      </c>
      <c r="J102" s="27"/>
    </row>
    <row r="103" spans="1:10" s="20" customFormat="1" x14ac:dyDescent="0.3">
      <c r="A103" s="70">
        <f>A97+1</f>
        <v>42</v>
      </c>
      <c r="B103" s="44" t="s">
        <v>187</v>
      </c>
      <c r="C103" s="23" t="s">
        <v>45</v>
      </c>
      <c r="D103" s="61">
        <v>1</v>
      </c>
      <c r="E103" s="15">
        <v>457.30872331164369</v>
      </c>
      <c r="F103" s="15">
        <f t="shared" si="4"/>
        <v>457.30872331164369</v>
      </c>
      <c r="G103" s="92">
        <v>0</v>
      </c>
      <c r="H103" s="92">
        <f t="shared" si="3"/>
        <v>0</v>
      </c>
      <c r="I103" s="42" t="s">
        <v>16</v>
      </c>
      <c r="J103" s="27"/>
    </row>
    <row r="104" spans="1:10" s="20" customFormat="1" x14ac:dyDescent="0.3">
      <c r="A104" s="22" t="s">
        <v>87</v>
      </c>
      <c r="B104" s="71" t="s">
        <v>181</v>
      </c>
      <c r="C104" s="23" t="s">
        <v>6</v>
      </c>
      <c r="D104" s="19">
        <v>2</v>
      </c>
      <c r="E104" s="15">
        <v>274.38324444921602</v>
      </c>
      <c r="F104" s="15">
        <f t="shared" si="4"/>
        <v>548.76648889843204</v>
      </c>
      <c r="G104" s="92">
        <v>0</v>
      </c>
      <c r="H104" s="92">
        <f t="shared" si="3"/>
        <v>0</v>
      </c>
      <c r="I104" s="42" t="s">
        <v>15</v>
      </c>
      <c r="J104" s="27"/>
    </row>
    <row r="105" spans="1:10" s="20" customFormat="1" x14ac:dyDescent="0.3">
      <c r="A105" s="22" t="s">
        <v>88</v>
      </c>
      <c r="B105" s="71" t="s">
        <v>182</v>
      </c>
      <c r="C105" s="23" t="s">
        <v>6</v>
      </c>
      <c r="D105" s="19">
        <v>1</v>
      </c>
      <c r="E105" s="15">
        <v>156.14081371728003</v>
      </c>
      <c r="F105" s="15">
        <f t="shared" si="4"/>
        <v>156.14081371728003</v>
      </c>
      <c r="G105" s="92">
        <v>0</v>
      </c>
      <c r="H105" s="92">
        <f t="shared" si="3"/>
        <v>0</v>
      </c>
      <c r="I105" s="42" t="s">
        <v>15</v>
      </c>
      <c r="J105" s="27"/>
    </row>
    <row r="106" spans="1:10" s="20" customFormat="1" x14ac:dyDescent="0.3">
      <c r="A106" s="22" t="s">
        <v>89</v>
      </c>
      <c r="B106" s="41" t="s">
        <v>183</v>
      </c>
      <c r="C106" s="23" t="s">
        <v>6</v>
      </c>
      <c r="D106" s="19">
        <v>1</v>
      </c>
      <c r="E106" s="15">
        <v>154.88277610780801</v>
      </c>
      <c r="F106" s="15">
        <f t="shared" si="4"/>
        <v>154.88277610780801</v>
      </c>
      <c r="G106" s="92">
        <v>0</v>
      </c>
      <c r="H106" s="92">
        <f t="shared" si="3"/>
        <v>0</v>
      </c>
      <c r="I106" s="42" t="s">
        <v>15</v>
      </c>
      <c r="J106" s="27"/>
    </row>
    <row r="107" spans="1:10" s="20" customFormat="1" x14ac:dyDescent="0.3">
      <c r="A107" s="22" t="s">
        <v>90</v>
      </c>
      <c r="B107" s="45" t="s">
        <v>184</v>
      </c>
      <c r="C107" s="17" t="s">
        <v>6</v>
      </c>
      <c r="D107" s="19">
        <v>1</v>
      </c>
      <c r="E107" s="15">
        <v>136.27430313436798</v>
      </c>
      <c r="F107" s="15">
        <f t="shared" si="4"/>
        <v>136.27430313436798</v>
      </c>
      <c r="G107" s="92">
        <v>0</v>
      </c>
      <c r="H107" s="92">
        <f t="shared" si="3"/>
        <v>0</v>
      </c>
      <c r="I107" s="42" t="s">
        <v>15</v>
      </c>
      <c r="J107" s="27"/>
    </row>
    <row r="108" spans="1:10" s="20" customFormat="1" ht="15.6" x14ac:dyDescent="0.3">
      <c r="A108" s="22" t="s">
        <v>91</v>
      </c>
      <c r="B108" s="71" t="s">
        <v>24</v>
      </c>
      <c r="C108" s="23" t="s">
        <v>13</v>
      </c>
      <c r="D108" s="24">
        <v>0.51025000000000009</v>
      </c>
      <c r="E108" s="15">
        <v>284.36891797440001</v>
      </c>
      <c r="F108" s="15">
        <f t="shared" si="4"/>
        <v>145.09924039643764</v>
      </c>
      <c r="G108" s="92">
        <v>0</v>
      </c>
      <c r="H108" s="92">
        <f t="shared" si="3"/>
        <v>0</v>
      </c>
      <c r="I108" s="42" t="s">
        <v>15</v>
      </c>
      <c r="J108" s="27"/>
    </row>
    <row r="109" spans="1:10" s="20" customFormat="1" x14ac:dyDescent="0.3">
      <c r="A109" s="22" t="s">
        <v>92</v>
      </c>
      <c r="B109" s="44" t="s">
        <v>185</v>
      </c>
      <c r="C109" s="17" t="s">
        <v>6</v>
      </c>
      <c r="D109" s="19">
        <v>1</v>
      </c>
      <c r="E109" s="15"/>
      <c r="F109" s="15"/>
      <c r="G109" s="92">
        <v>0</v>
      </c>
      <c r="H109" s="92">
        <f t="shared" si="3"/>
        <v>0</v>
      </c>
      <c r="I109" s="42" t="s">
        <v>18</v>
      </c>
      <c r="J109" s="27"/>
    </row>
    <row r="110" spans="1:10" s="20" customFormat="1" x14ac:dyDescent="0.3">
      <c r="A110" s="70">
        <f>A103+1</f>
        <v>43</v>
      </c>
      <c r="B110" s="44" t="s">
        <v>188</v>
      </c>
      <c r="C110" s="23" t="s">
        <v>45</v>
      </c>
      <c r="D110" s="61">
        <v>3</v>
      </c>
      <c r="E110" s="15">
        <v>425.76612950407042</v>
      </c>
      <c r="F110" s="15">
        <f t="shared" si="4"/>
        <v>1277.2983885122112</v>
      </c>
      <c r="G110" s="92">
        <v>0</v>
      </c>
      <c r="H110" s="92">
        <f t="shared" si="3"/>
        <v>0</v>
      </c>
      <c r="I110" s="42" t="s">
        <v>16</v>
      </c>
      <c r="J110" s="27"/>
    </row>
    <row r="111" spans="1:10" s="20" customFormat="1" x14ac:dyDescent="0.3">
      <c r="A111" s="22" t="s">
        <v>93</v>
      </c>
      <c r="B111" s="71" t="s">
        <v>181</v>
      </c>
      <c r="C111" s="23" t="s">
        <v>6</v>
      </c>
      <c r="D111" s="19">
        <v>6</v>
      </c>
      <c r="E111" s="15">
        <v>274.38324444921602</v>
      </c>
      <c r="F111" s="15">
        <f t="shared" si="4"/>
        <v>1646.2994666952961</v>
      </c>
      <c r="G111" s="92">
        <v>0</v>
      </c>
      <c r="H111" s="92">
        <f t="shared" si="3"/>
        <v>0</v>
      </c>
      <c r="I111" s="42" t="s">
        <v>15</v>
      </c>
      <c r="J111" s="27"/>
    </row>
    <row r="112" spans="1:10" s="20" customFormat="1" x14ac:dyDescent="0.3">
      <c r="A112" s="22" t="s">
        <v>94</v>
      </c>
      <c r="B112" s="71" t="s">
        <v>182</v>
      </c>
      <c r="C112" s="23" t="s">
        <v>6</v>
      </c>
      <c r="D112" s="19">
        <v>3</v>
      </c>
      <c r="E112" s="15">
        <v>156.14081371728003</v>
      </c>
      <c r="F112" s="15">
        <f t="shared" si="4"/>
        <v>468.42244115184008</v>
      </c>
      <c r="G112" s="92">
        <v>0</v>
      </c>
      <c r="H112" s="92">
        <f t="shared" si="3"/>
        <v>0</v>
      </c>
      <c r="I112" s="42" t="s">
        <v>15</v>
      </c>
      <c r="J112" s="27"/>
    </row>
    <row r="113" spans="1:10" s="20" customFormat="1" x14ac:dyDescent="0.3">
      <c r="A113" s="22" t="s">
        <v>95</v>
      </c>
      <c r="B113" s="41" t="s">
        <v>183</v>
      </c>
      <c r="C113" s="23" t="s">
        <v>6</v>
      </c>
      <c r="D113" s="19">
        <v>3</v>
      </c>
      <c r="E113" s="15">
        <v>154.88277610780798</v>
      </c>
      <c r="F113" s="15">
        <f t="shared" si="4"/>
        <v>464.64832832342393</v>
      </c>
      <c r="G113" s="92">
        <v>0</v>
      </c>
      <c r="H113" s="92">
        <f t="shared" si="3"/>
        <v>0</v>
      </c>
      <c r="I113" s="42" t="s">
        <v>15</v>
      </c>
      <c r="J113" s="27"/>
    </row>
    <row r="114" spans="1:10" s="20" customFormat="1" x14ac:dyDescent="0.3">
      <c r="A114" s="22" t="s">
        <v>96</v>
      </c>
      <c r="B114" s="45" t="s">
        <v>184</v>
      </c>
      <c r="C114" s="17" t="s">
        <v>6</v>
      </c>
      <c r="D114" s="19">
        <v>3</v>
      </c>
      <c r="E114" s="15">
        <v>136.27430313436798</v>
      </c>
      <c r="F114" s="15">
        <f t="shared" si="4"/>
        <v>408.82290940310395</v>
      </c>
      <c r="G114" s="92">
        <v>0</v>
      </c>
      <c r="H114" s="92">
        <f t="shared" si="3"/>
        <v>0</v>
      </c>
      <c r="I114" s="42" t="s">
        <v>15</v>
      </c>
      <c r="J114" s="27"/>
    </row>
    <row r="115" spans="1:10" s="20" customFormat="1" ht="15.6" x14ac:dyDescent="0.3">
      <c r="A115" s="22" t="s">
        <v>97</v>
      </c>
      <c r="B115" s="71" t="s">
        <v>24</v>
      </c>
      <c r="C115" s="23" t="s">
        <v>13</v>
      </c>
      <c r="D115" s="24">
        <v>1.1892750000000001</v>
      </c>
      <c r="E115" s="15">
        <v>284.36891797440001</v>
      </c>
      <c r="F115" s="15">
        <f t="shared" si="4"/>
        <v>338.19284492400459</v>
      </c>
      <c r="G115" s="92">
        <v>0</v>
      </c>
      <c r="H115" s="92">
        <f t="shared" si="3"/>
        <v>0</v>
      </c>
      <c r="I115" s="42" t="s">
        <v>15</v>
      </c>
      <c r="J115" s="27"/>
    </row>
    <row r="116" spans="1:10" s="20" customFormat="1" x14ac:dyDescent="0.3">
      <c r="A116" s="22" t="s">
        <v>98</v>
      </c>
      <c r="B116" s="44" t="s">
        <v>185</v>
      </c>
      <c r="C116" s="17" t="s">
        <v>6</v>
      </c>
      <c r="D116" s="19">
        <v>3</v>
      </c>
      <c r="E116" s="15"/>
      <c r="F116" s="15"/>
      <c r="G116" s="92">
        <v>0</v>
      </c>
      <c r="H116" s="92">
        <f t="shared" si="3"/>
        <v>0</v>
      </c>
      <c r="I116" s="42" t="s">
        <v>18</v>
      </c>
      <c r="J116" s="27"/>
    </row>
    <row r="117" spans="1:10" s="20" customFormat="1" x14ac:dyDescent="0.3">
      <c r="A117" s="70">
        <f>A110+1</f>
        <v>44</v>
      </c>
      <c r="B117" s="44" t="s">
        <v>189</v>
      </c>
      <c r="C117" s="23" t="s">
        <v>45</v>
      </c>
      <c r="D117" s="61">
        <v>1</v>
      </c>
      <c r="E117" s="15">
        <v>425.76612950407036</v>
      </c>
      <c r="F117" s="15">
        <f t="shared" si="4"/>
        <v>425.76612950407036</v>
      </c>
      <c r="G117" s="92">
        <v>0</v>
      </c>
      <c r="H117" s="92">
        <f t="shared" si="3"/>
        <v>0</v>
      </c>
      <c r="I117" s="42" t="s">
        <v>16</v>
      </c>
      <c r="J117" s="27"/>
    </row>
    <row r="118" spans="1:10" s="20" customFormat="1" x14ac:dyDescent="0.3">
      <c r="A118" s="22" t="s">
        <v>99</v>
      </c>
      <c r="B118" s="71" t="s">
        <v>181</v>
      </c>
      <c r="C118" s="23" t="s">
        <v>6</v>
      </c>
      <c r="D118" s="19">
        <v>2</v>
      </c>
      <c r="E118" s="15">
        <v>274.38324444921602</v>
      </c>
      <c r="F118" s="15">
        <f t="shared" si="4"/>
        <v>548.76648889843204</v>
      </c>
      <c r="G118" s="92">
        <v>0</v>
      </c>
      <c r="H118" s="92">
        <f t="shared" si="3"/>
        <v>0</v>
      </c>
      <c r="I118" s="42" t="s">
        <v>15</v>
      </c>
      <c r="J118" s="27"/>
    </row>
    <row r="119" spans="1:10" s="20" customFormat="1" x14ac:dyDescent="0.3">
      <c r="A119" s="22" t="s">
        <v>100</v>
      </c>
      <c r="B119" s="71" t="s">
        <v>182</v>
      </c>
      <c r="C119" s="23" t="s">
        <v>6</v>
      </c>
      <c r="D119" s="19">
        <v>1</v>
      </c>
      <c r="E119" s="15">
        <v>156.14081371728003</v>
      </c>
      <c r="F119" s="15">
        <f t="shared" si="4"/>
        <v>156.14081371728003</v>
      </c>
      <c r="G119" s="92">
        <v>0</v>
      </c>
      <c r="H119" s="92">
        <f t="shared" si="3"/>
        <v>0</v>
      </c>
      <c r="I119" s="42" t="s">
        <v>15</v>
      </c>
      <c r="J119" s="27"/>
    </row>
    <row r="120" spans="1:10" s="20" customFormat="1" x14ac:dyDescent="0.3">
      <c r="A120" s="22" t="s">
        <v>101</v>
      </c>
      <c r="B120" s="41" t="s">
        <v>183</v>
      </c>
      <c r="C120" s="23" t="s">
        <v>6</v>
      </c>
      <c r="D120" s="19">
        <v>1</v>
      </c>
      <c r="E120" s="15">
        <v>154.88277610780801</v>
      </c>
      <c r="F120" s="15">
        <f t="shared" si="4"/>
        <v>154.88277610780801</v>
      </c>
      <c r="G120" s="92">
        <v>0</v>
      </c>
      <c r="H120" s="92">
        <f t="shared" si="3"/>
        <v>0</v>
      </c>
      <c r="I120" s="42" t="s">
        <v>15</v>
      </c>
      <c r="J120" s="27"/>
    </row>
    <row r="121" spans="1:10" s="20" customFormat="1" x14ac:dyDescent="0.3">
      <c r="A121" s="22" t="s">
        <v>102</v>
      </c>
      <c r="B121" s="45" t="s">
        <v>184</v>
      </c>
      <c r="C121" s="17" t="s">
        <v>6</v>
      </c>
      <c r="D121" s="19">
        <v>1</v>
      </c>
      <c r="E121" s="15">
        <v>136.27430313436798</v>
      </c>
      <c r="F121" s="15">
        <f t="shared" si="4"/>
        <v>136.27430313436798</v>
      </c>
      <c r="G121" s="92">
        <v>0</v>
      </c>
      <c r="H121" s="92">
        <f t="shared" si="3"/>
        <v>0</v>
      </c>
      <c r="I121" s="42" t="s">
        <v>15</v>
      </c>
      <c r="J121" s="27"/>
    </row>
    <row r="122" spans="1:10" s="20" customFormat="1" ht="15.6" x14ac:dyDescent="0.3">
      <c r="A122" s="22" t="s">
        <v>103</v>
      </c>
      <c r="B122" s="71" t="s">
        <v>24</v>
      </c>
      <c r="C122" s="23" t="s">
        <v>13</v>
      </c>
      <c r="D122" s="24">
        <v>0.39642500000000003</v>
      </c>
      <c r="E122" s="15">
        <v>284.36891797440001</v>
      </c>
      <c r="F122" s="15">
        <f t="shared" si="4"/>
        <v>112.73094830800153</v>
      </c>
      <c r="G122" s="92">
        <v>0</v>
      </c>
      <c r="H122" s="92">
        <f t="shared" si="3"/>
        <v>0</v>
      </c>
      <c r="I122" s="42" t="s">
        <v>15</v>
      </c>
      <c r="J122" s="27"/>
    </row>
    <row r="123" spans="1:10" s="20" customFormat="1" x14ac:dyDescent="0.3">
      <c r="A123" s="22" t="s">
        <v>104</v>
      </c>
      <c r="B123" s="44" t="s">
        <v>185</v>
      </c>
      <c r="C123" s="17" t="s">
        <v>6</v>
      </c>
      <c r="D123" s="19">
        <v>1</v>
      </c>
      <c r="E123" s="15"/>
      <c r="F123" s="15"/>
      <c r="G123" s="92">
        <v>0</v>
      </c>
      <c r="H123" s="92">
        <f t="shared" si="3"/>
        <v>0</v>
      </c>
      <c r="I123" s="42" t="s">
        <v>18</v>
      </c>
      <c r="J123" s="27"/>
    </row>
    <row r="124" spans="1:10" s="20" customFormat="1" x14ac:dyDescent="0.3">
      <c r="A124" s="70">
        <f>A117+1</f>
        <v>45</v>
      </c>
      <c r="B124" s="44" t="s">
        <v>190</v>
      </c>
      <c r="C124" s="23" t="s">
        <v>45</v>
      </c>
      <c r="D124" s="61">
        <v>1</v>
      </c>
      <c r="E124" s="15">
        <v>373.11431467043161</v>
      </c>
      <c r="F124" s="15">
        <f t="shared" si="4"/>
        <v>373.11431467043161</v>
      </c>
      <c r="G124" s="92">
        <v>0</v>
      </c>
      <c r="H124" s="92">
        <f t="shared" si="3"/>
        <v>0</v>
      </c>
      <c r="I124" s="42" t="s">
        <v>16</v>
      </c>
      <c r="J124" s="27"/>
    </row>
    <row r="125" spans="1:10" s="20" customFormat="1" x14ac:dyDescent="0.3">
      <c r="A125" s="22" t="s">
        <v>105</v>
      </c>
      <c r="B125" s="71" t="s">
        <v>181</v>
      </c>
      <c r="C125" s="23" t="s">
        <v>6</v>
      </c>
      <c r="D125" s="19">
        <v>2</v>
      </c>
      <c r="E125" s="15">
        <v>274.38324444921602</v>
      </c>
      <c r="F125" s="15">
        <f t="shared" si="4"/>
        <v>548.76648889843204</v>
      </c>
      <c r="G125" s="92">
        <v>0</v>
      </c>
      <c r="H125" s="92">
        <f t="shared" si="3"/>
        <v>0</v>
      </c>
      <c r="I125" s="42" t="s">
        <v>15</v>
      </c>
      <c r="J125" s="27"/>
    </row>
    <row r="126" spans="1:10" s="20" customFormat="1" x14ac:dyDescent="0.3">
      <c r="A126" s="22" t="s">
        <v>106</v>
      </c>
      <c r="B126" s="41" t="s">
        <v>183</v>
      </c>
      <c r="C126" s="23" t="s">
        <v>6</v>
      </c>
      <c r="D126" s="19">
        <v>1</v>
      </c>
      <c r="E126" s="15">
        <v>154.88277610780801</v>
      </c>
      <c r="F126" s="15">
        <f t="shared" si="4"/>
        <v>154.88277610780801</v>
      </c>
      <c r="G126" s="92">
        <v>0</v>
      </c>
      <c r="H126" s="92">
        <f t="shared" si="3"/>
        <v>0</v>
      </c>
      <c r="I126" s="42" t="s">
        <v>15</v>
      </c>
      <c r="J126" s="27"/>
    </row>
    <row r="127" spans="1:10" s="20" customFormat="1" x14ac:dyDescent="0.3">
      <c r="A127" s="22" t="s">
        <v>107</v>
      </c>
      <c r="B127" s="45" t="s">
        <v>184</v>
      </c>
      <c r="C127" s="17" t="s">
        <v>6</v>
      </c>
      <c r="D127" s="19">
        <v>1</v>
      </c>
      <c r="E127" s="15">
        <v>136.27430313436798</v>
      </c>
      <c r="F127" s="15">
        <f t="shared" si="4"/>
        <v>136.27430313436798</v>
      </c>
      <c r="G127" s="92">
        <v>0</v>
      </c>
      <c r="H127" s="92">
        <f t="shared" si="3"/>
        <v>0</v>
      </c>
      <c r="I127" s="42" t="s">
        <v>15</v>
      </c>
      <c r="J127" s="27"/>
    </row>
    <row r="128" spans="1:10" s="20" customFormat="1" ht="15.6" x14ac:dyDescent="0.3">
      <c r="A128" s="22" t="s">
        <v>108</v>
      </c>
      <c r="B128" s="71" t="s">
        <v>24</v>
      </c>
      <c r="C128" s="23" t="s">
        <v>13</v>
      </c>
      <c r="D128" s="24">
        <v>0.39642500000000003</v>
      </c>
      <c r="E128" s="15">
        <v>284.36891797440001</v>
      </c>
      <c r="F128" s="15">
        <f t="shared" si="4"/>
        <v>112.73094830800153</v>
      </c>
      <c r="G128" s="92">
        <v>0</v>
      </c>
      <c r="H128" s="92">
        <f t="shared" si="3"/>
        <v>0</v>
      </c>
      <c r="I128" s="42" t="s">
        <v>15</v>
      </c>
      <c r="J128" s="27"/>
    </row>
    <row r="129" spans="1:10" s="20" customFormat="1" x14ac:dyDescent="0.3">
      <c r="A129" s="22" t="s">
        <v>109</v>
      </c>
      <c r="B129" s="44" t="s">
        <v>185</v>
      </c>
      <c r="C129" s="17" t="s">
        <v>6</v>
      </c>
      <c r="D129" s="19">
        <v>1</v>
      </c>
      <c r="E129" s="15"/>
      <c r="F129" s="15"/>
      <c r="G129" s="92">
        <v>0</v>
      </c>
      <c r="H129" s="92">
        <f t="shared" si="3"/>
        <v>0</v>
      </c>
      <c r="I129" s="42" t="s">
        <v>18</v>
      </c>
      <c r="J129" s="27"/>
    </row>
    <row r="130" spans="1:10" s="20" customFormat="1" x14ac:dyDescent="0.3">
      <c r="A130" s="70">
        <f>A124+1</f>
        <v>46</v>
      </c>
      <c r="B130" s="44" t="s">
        <v>191</v>
      </c>
      <c r="C130" s="23" t="s">
        <v>45</v>
      </c>
      <c r="D130" s="61">
        <v>1</v>
      </c>
      <c r="E130" s="15">
        <v>373.11431467043161</v>
      </c>
      <c r="F130" s="15">
        <f t="shared" si="4"/>
        <v>373.11431467043161</v>
      </c>
      <c r="G130" s="92">
        <v>0</v>
      </c>
      <c r="H130" s="92">
        <f t="shared" si="3"/>
        <v>0</v>
      </c>
      <c r="I130" s="42" t="s">
        <v>16</v>
      </c>
      <c r="J130" s="27"/>
    </row>
    <row r="131" spans="1:10" s="20" customFormat="1" x14ac:dyDescent="0.3">
      <c r="A131" s="22" t="s">
        <v>110</v>
      </c>
      <c r="B131" s="71" t="s">
        <v>181</v>
      </c>
      <c r="C131" s="23" t="s">
        <v>6</v>
      </c>
      <c r="D131" s="19">
        <v>2</v>
      </c>
      <c r="E131" s="15">
        <v>274.38324444921602</v>
      </c>
      <c r="F131" s="15">
        <f t="shared" si="4"/>
        <v>548.76648889843204</v>
      </c>
      <c r="G131" s="92">
        <v>0</v>
      </c>
      <c r="H131" s="92">
        <f t="shared" si="3"/>
        <v>0</v>
      </c>
      <c r="I131" s="42" t="s">
        <v>15</v>
      </c>
      <c r="J131" s="27"/>
    </row>
    <row r="132" spans="1:10" s="20" customFormat="1" x14ac:dyDescent="0.3">
      <c r="A132" s="22" t="s">
        <v>111</v>
      </c>
      <c r="B132" s="41" t="s">
        <v>183</v>
      </c>
      <c r="C132" s="23" t="s">
        <v>6</v>
      </c>
      <c r="D132" s="19">
        <v>1</v>
      </c>
      <c r="E132" s="15">
        <v>154.88277610780801</v>
      </c>
      <c r="F132" s="15">
        <f t="shared" si="4"/>
        <v>154.88277610780801</v>
      </c>
      <c r="G132" s="92">
        <v>0</v>
      </c>
      <c r="H132" s="92">
        <f t="shared" si="3"/>
        <v>0</v>
      </c>
      <c r="I132" s="42" t="s">
        <v>15</v>
      </c>
      <c r="J132" s="27"/>
    </row>
    <row r="133" spans="1:10" s="20" customFormat="1" x14ac:dyDescent="0.3">
      <c r="A133" s="22" t="s">
        <v>112</v>
      </c>
      <c r="B133" s="45" t="s">
        <v>184</v>
      </c>
      <c r="C133" s="17" t="s">
        <v>6</v>
      </c>
      <c r="D133" s="19">
        <v>1</v>
      </c>
      <c r="E133" s="15">
        <v>136.27430313436798</v>
      </c>
      <c r="F133" s="15">
        <f t="shared" si="4"/>
        <v>136.27430313436798</v>
      </c>
      <c r="G133" s="92">
        <v>0</v>
      </c>
      <c r="H133" s="92">
        <f t="shared" si="3"/>
        <v>0</v>
      </c>
      <c r="I133" s="42" t="s">
        <v>15</v>
      </c>
      <c r="J133" s="27"/>
    </row>
    <row r="134" spans="1:10" s="20" customFormat="1" ht="15.6" x14ac:dyDescent="0.3">
      <c r="A134" s="22" t="s">
        <v>113</v>
      </c>
      <c r="B134" s="71" t="s">
        <v>24</v>
      </c>
      <c r="C134" s="23" t="s">
        <v>13</v>
      </c>
      <c r="D134" s="24">
        <v>0.39642500000000003</v>
      </c>
      <c r="E134" s="15">
        <v>284.36891797440001</v>
      </c>
      <c r="F134" s="15">
        <f t="shared" si="4"/>
        <v>112.73094830800153</v>
      </c>
      <c r="G134" s="92">
        <v>0</v>
      </c>
      <c r="H134" s="92">
        <f t="shared" si="3"/>
        <v>0</v>
      </c>
      <c r="I134" s="42" t="s">
        <v>15</v>
      </c>
      <c r="J134" s="27"/>
    </row>
    <row r="135" spans="1:10" s="20" customFormat="1" x14ac:dyDescent="0.3">
      <c r="A135" s="22" t="s">
        <v>114</v>
      </c>
      <c r="B135" s="44" t="s">
        <v>185</v>
      </c>
      <c r="C135" s="17" t="s">
        <v>6</v>
      </c>
      <c r="D135" s="19">
        <v>1</v>
      </c>
      <c r="E135" s="15"/>
      <c r="F135" s="15"/>
      <c r="G135" s="92">
        <v>0</v>
      </c>
      <c r="H135" s="92">
        <f t="shared" si="3"/>
        <v>0</v>
      </c>
      <c r="I135" s="42" t="s">
        <v>18</v>
      </c>
      <c r="J135" s="27"/>
    </row>
    <row r="136" spans="1:10" s="20" customFormat="1" x14ac:dyDescent="0.3">
      <c r="A136" s="70">
        <f>A130+1</f>
        <v>47</v>
      </c>
      <c r="B136" s="44" t="s">
        <v>192</v>
      </c>
      <c r="C136" s="23" t="s">
        <v>45</v>
      </c>
      <c r="D136" s="61">
        <v>1</v>
      </c>
      <c r="E136" s="15">
        <v>404.65690847800499</v>
      </c>
      <c r="F136" s="15">
        <f t="shared" si="4"/>
        <v>404.65690847800499</v>
      </c>
      <c r="G136" s="92">
        <v>0</v>
      </c>
      <c r="H136" s="92">
        <f t="shared" ref="H136:H173" si="5">G136*D136</f>
        <v>0</v>
      </c>
      <c r="I136" s="42" t="s">
        <v>16</v>
      </c>
      <c r="J136" s="27"/>
    </row>
    <row r="137" spans="1:10" s="20" customFormat="1" x14ac:dyDescent="0.3">
      <c r="A137" s="22" t="s">
        <v>115</v>
      </c>
      <c r="B137" s="71" t="s">
        <v>181</v>
      </c>
      <c r="C137" s="23" t="s">
        <v>6</v>
      </c>
      <c r="D137" s="19">
        <v>2</v>
      </c>
      <c r="E137" s="15">
        <v>274.38324444921602</v>
      </c>
      <c r="F137" s="15">
        <f t="shared" ref="F137:F173" si="6">D137*E137</f>
        <v>548.76648889843204</v>
      </c>
      <c r="G137" s="92">
        <v>0</v>
      </c>
      <c r="H137" s="92">
        <f t="shared" si="5"/>
        <v>0</v>
      </c>
      <c r="I137" s="42" t="s">
        <v>15</v>
      </c>
      <c r="J137" s="27"/>
    </row>
    <row r="138" spans="1:10" s="20" customFormat="1" x14ac:dyDescent="0.3">
      <c r="A138" s="22" t="s">
        <v>116</v>
      </c>
      <c r="B138" s="41" t="s">
        <v>183</v>
      </c>
      <c r="C138" s="23" t="s">
        <v>6</v>
      </c>
      <c r="D138" s="19">
        <v>1</v>
      </c>
      <c r="E138" s="15">
        <v>154.88277610780801</v>
      </c>
      <c r="F138" s="15">
        <f t="shared" si="6"/>
        <v>154.88277610780801</v>
      </c>
      <c r="G138" s="92">
        <v>0</v>
      </c>
      <c r="H138" s="92">
        <f t="shared" si="5"/>
        <v>0</v>
      </c>
      <c r="I138" s="42" t="s">
        <v>15</v>
      </c>
      <c r="J138" s="27"/>
    </row>
    <row r="139" spans="1:10" s="20" customFormat="1" x14ac:dyDescent="0.3">
      <c r="A139" s="22" t="s">
        <v>117</v>
      </c>
      <c r="B139" s="45" t="s">
        <v>184</v>
      </c>
      <c r="C139" s="17" t="s">
        <v>6</v>
      </c>
      <c r="D139" s="19">
        <v>1</v>
      </c>
      <c r="E139" s="15">
        <v>136.27430313436798</v>
      </c>
      <c r="F139" s="15">
        <f t="shared" si="6"/>
        <v>136.27430313436798</v>
      </c>
      <c r="G139" s="92">
        <v>0</v>
      </c>
      <c r="H139" s="92">
        <f t="shared" si="5"/>
        <v>0</v>
      </c>
      <c r="I139" s="42" t="s">
        <v>15</v>
      </c>
      <c r="J139" s="27"/>
    </row>
    <row r="140" spans="1:10" s="20" customFormat="1" ht="15.6" x14ac:dyDescent="0.3">
      <c r="A140" s="22" t="s">
        <v>118</v>
      </c>
      <c r="B140" s="71" t="s">
        <v>24</v>
      </c>
      <c r="C140" s="23" t="s">
        <v>13</v>
      </c>
      <c r="D140" s="24">
        <v>0.51025000000000009</v>
      </c>
      <c r="E140" s="15">
        <v>284.36891797440001</v>
      </c>
      <c r="F140" s="15">
        <f t="shared" si="6"/>
        <v>145.09924039643764</v>
      </c>
      <c r="G140" s="92">
        <v>0</v>
      </c>
      <c r="H140" s="92">
        <f t="shared" si="5"/>
        <v>0</v>
      </c>
      <c r="I140" s="42" t="s">
        <v>15</v>
      </c>
      <c r="J140" s="27"/>
    </row>
    <row r="141" spans="1:10" s="20" customFormat="1" x14ac:dyDescent="0.3">
      <c r="A141" s="22" t="s">
        <v>119</v>
      </c>
      <c r="B141" s="44" t="s">
        <v>185</v>
      </c>
      <c r="C141" s="17" t="s">
        <v>6</v>
      </c>
      <c r="D141" s="19">
        <v>1</v>
      </c>
      <c r="E141" s="15"/>
      <c r="F141" s="15"/>
      <c r="G141" s="92">
        <v>0</v>
      </c>
      <c r="H141" s="92">
        <f t="shared" si="5"/>
        <v>0</v>
      </c>
      <c r="I141" s="42" t="s">
        <v>18</v>
      </c>
      <c r="J141" s="27"/>
    </row>
    <row r="142" spans="1:10" s="20" customFormat="1" x14ac:dyDescent="0.3">
      <c r="A142" s="63">
        <f>A136+1</f>
        <v>48</v>
      </c>
      <c r="B142" s="41" t="s">
        <v>193</v>
      </c>
      <c r="C142" s="23" t="s">
        <v>5</v>
      </c>
      <c r="D142" s="18">
        <v>282.8</v>
      </c>
      <c r="E142" s="15">
        <v>25.986339370655998</v>
      </c>
      <c r="F142" s="15">
        <f t="shared" si="6"/>
        <v>7348.9367740215166</v>
      </c>
      <c r="G142" s="92">
        <v>0</v>
      </c>
      <c r="H142" s="92">
        <f t="shared" si="5"/>
        <v>0</v>
      </c>
      <c r="I142" s="42" t="s">
        <v>16</v>
      </c>
      <c r="J142" s="27"/>
    </row>
    <row r="143" spans="1:10" s="20" customFormat="1" x14ac:dyDescent="0.3">
      <c r="A143" s="65">
        <f t="shared" ref="A143:A167" si="7">A142+1</f>
        <v>49</v>
      </c>
      <c r="B143" s="44" t="s">
        <v>194</v>
      </c>
      <c r="C143" s="17" t="s">
        <v>5</v>
      </c>
      <c r="D143" s="79">
        <v>10</v>
      </c>
      <c r="E143" s="15">
        <v>12.141573669410302</v>
      </c>
      <c r="F143" s="15">
        <f t="shared" si="6"/>
        <v>121.41573669410303</v>
      </c>
      <c r="G143" s="92">
        <v>0</v>
      </c>
      <c r="H143" s="92">
        <f t="shared" si="5"/>
        <v>0</v>
      </c>
      <c r="I143" s="42" t="s">
        <v>16</v>
      </c>
      <c r="J143" s="27"/>
    </row>
    <row r="144" spans="1:10" s="20" customFormat="1" ht="15.6" x14ac:dyDescent="0.3">
      <c r="A144" s="65">
        <f t="shared" si="7"/>
        <v>50</v>
      </c>
      <c r="B144" s="46" t="s">
        <v>195</v>
      </c>
      <c r="C144" s="17" t="s">
        <v>13</v>
      </c>
      <c r="D144" s="62">
        <v>0.1</v>
      </c>
      <c r="E144" s="15">
        <v>279.42900024191994</v>
      </c>
      <c r="F144" s="15">
        <f t="shared" si="6"/>
        <v>27.942900024191996</v>
      </c>
      <c r="G144" s="92">
        <v>0</v>
      </c>
      <c r="H144" s="92">
        <f t="shared" si="5"/>
        <v>0</v>
      </c>
      <c r="I144" s="42" t="s">
        <v>16</v>
      </c>
      <c r="J144" s="27"/>
    </row>
    <row r="145" spans="1:10" s="20" customFormat="1" x14ac:dyDescent="0.3">
      <c r="A145" s="65">
        <f t="shared" si="7"/>
        <v>51</v>
      </c>
      <c r="B145" s="73" t="s">
        <v>196</v>
      </c>
      <c r="C145" s="67" t="s">
        <v>9</v>
      </c>
      <c r="D145" s="68">
        <v>2</v>
      </c>
      <c r="E145" s="15">
        <v>144.06655656523202</v>
      </c>
      <c r="F145" s="15">
        <f t="shared" si="6"/>
        <v>288.13311313046404</v>
      </c>
      <c r="G145" s="92">
        <v>0</v>
      </c>
      <c r="H145" s="92">
        <f t="shared" si="5"/>
        <v>0</v>
      </c>
      <c r="I145" s="42" t="s">
        <v>16</v>
      </c>
      <c r="J145" s="27"/>
    </row>
    <row r="146" spans="1:10" s="20" customFormat="1" x14ac:dyDescent="0.3">
      <c r="A146" s="65">
        <f t="shared" si="7"/>
        <v>52</v>
      </c>
      <c r="B146" s="73" t="s">
        <v>197</v>
      </c>
      <c r="C146" s="67" t="s">
        <v>9</v>
      </c>
      <c r="D146" s="68">
        <v>6</v>
      </c>
      <c r="E146" s="15">
        <v>144.06655656523205</v>
      </c>
      <c r="F146" s="15">
        <f t="shared" si="6"/>
        <v>864.39933939139223</v>
      </c>
      <c r="G146" s="92">
        <v>0</v>
      </c>
      <c r="H146" s="92">
        <f t="shared" si="5"/>
        <v>0</v>
      </c>
      <c r="I146" s="42" t="s">
        <v>16</v>
      </c>
      <c r="J146" s="27"/>
    </row>
    <row r="147" spans="1:10" s="20" customFormat="1" x14ac:dyDescent="0.3">
      <c r="A147" s="65">
        <f t="shared" si="7"/>
        <v>53</v>
      </c>
      <c r="B147" s="73" t="s">
        <v>120</v>
      </c>
      <c r="C147" s="67" t="s">
        <v>9</v>
      </c>
      <c r="D147" s="68">
        <v>31</v>
      </c>
      <c r="E147" s="15">
        <v>144.06655656523205</v>
      </c>
      <c r="F147" s="15">
        <f t="shared" si="6"/>
        <v>4466.0632535221939</v>
      </c>
      <c r="G147" s="92">
        <v>0</v>
      </c>
      <c r="H147" s="92">
        <f t="shared" si="5"/>
        <v>0</v>
      </c>
      <c r="I147" s="42" t="s">
        <v>16</v>
      </c>
      <c r="J147" s="27"/>
    </row>
    <row r="148" spans="1:10" s="20" customFormat="1" x14ac:dyDescent="0.3">
      <c r="A148" s="65">
        <f t="shared" si="7"/>
        <v>54</v>
      </c>
      <c r="B148" s="73" t="s">
        <v>121</v>
      </c>
      <c r="C148" s="67" t="s">
        <v>9</v>
      </c>
      <c r="D148" s="68">
        <v>1</v>
      </c>
      <c r="E148" s="15">
        <v>144.06655656523202</v>
      </c>
      <c r="F148" s="15">
        <f t="shared" si="6"/>
        <v>144.06655656523202</v>
      </c>
      <c r="G148" s="92">
        <v>0</v>
      </c>
      <c r="H148" s="92">
        <f t="shared" si="5"/>
        <v>0</v>
      </c>
      <c r="I148" s="42" t="s">
        <v>16</v>
      </c>
      <c r="J148" s="27"/>
    </row>
    <row r="149" spans="1:10" s="20" customFormat="1" x14ac:dyDescent="0.3">
      <c r="A149" s="65">
        <f t="shared" si="7"/>
        <v>55</v>
      </c>
      <c r="B149" s="73" t="s">
        <v>122</v>
      </c>
      <c r="C149" s="67" t="s">
        <v>9</v>
      </c>
      <c r="D149" s="68">
        <v>17</v>
      </c>
      <c r="E149" s="15">
        <v>144.06655656523202</v>
      </c>
      <c r="F149" s="15">
        <f t="shared" si="6"/>
        <v>2449.1314616089444</v>
      </c>
      <c r="G149" s="92">
        <v>0</v>
      </c>
      <c r="H149" s="92">
        <f t="shared" si="5"/>
        <v>0</v>
      </c>
      <c r="I149" s="42" t="s">
        <v>16</v>
      </c>
      <c r="J149" s="27"/>
    </row>
    <row r="150" spans="1:10" s="20" customFormat="1" x14ac:dyDescent="0.3">
      <c r="A150" s="65">
        <f t="shared" si="7"/>
        <v>56</v>
      </c>
      <c r="B150" s="73" t="s">
        <v>123</v>
      </c>
      <c r="C150" s="67" t="s">
        <v>9</v>
      </c>
      <c r="D150" s="68">
        <v>1</v>
      </c>
      <c r="E150" s="15">
        <v>144.06655656523202</v>
      </c>
      <c r="F150" s="15">
        <f t="shared" si="6"/>
        <v>144.06655656523202</v>
      </c>
      <c r="G150" s="92">
        <v>0</v>
      </c>
      <c r="H150" s="92">
        <f t="shared" si="5"/>
        <v>0</v>
      </c>
      <c r="I150" s="42" t="s">
        <v>16</v>
      </c>
      <c r="J150" s="27"/>
    </row>
    <row r="151" spans="1:10" s="20" customFormat="1" x14ac:dyDescent="0.3">
      <c r="A151" s="65">
        <f t="shared" si="7"/>
        <v>57</v>
      </c>
      <c r="B151" s="73" t="s">
        <v>198</v>
      </c>
      <c r="C151" s="67" t="s">
        <v>9</v>
      </c>
      <c r="D151" s="68">
        <v>1</v>
      </c>
      <c r="E151" s="15">
        <v>272.95148218699205</v>
      </c>
      <c r="F151" s="15">
        <f t="shared" si="6"/>
        <v>272.95148218699205</v>
      </c>
      <c r="G151" s="92">
        <v>0</v>
      </c>
      <c r="H151" s="92">
        <f t="shared" si="5"/>
        <v>0</v>
      </c>
      <c r="I151" s="42" t="s">
        <v>16</v>
      </c>
      <c r="J151" s="27"/>
    </row>
    <row r="152" spans="1:10" s="20" customFormat="1" x14ac:dyDescent="0.3">
      <c r="A152" s="65">
        <f t="shared" si="7"/>
        <v>58</v>
      </c>
      <c r="B152" s="2" t="s">
        <v>199</v>
      </c>
      <c r="C152" s="17" t="s">
        <v>5</v>
      </c>
      <c r="D152" s="18">
        <v>195</v>
      </c>
      <c r="E152" s="15">
        <v>5.9812057867161608</v>
      </c>
      <c r="F152" s="15">
        <f t="shared" si="6"/>
        <v>1166.3351284096514</v>
      </c>
      <c r="G152" s="92">
        <v>0</v>
      </c>
      <c r="H152" s="92">
        <f t="shared" si="5"/>
        <v>0</v>
      </c>
      <c r="I152" s="42" t="s">
        <v>16</v>
      </c>
      <c r="J152" s="27"/>
    </row>
    <row r="153" spans="1:10" s="20" customFormat="1" x14ac:dyDescent="0.3">
      <c r="A153" s="29">
        <f t="shared" si="7"/>
        <v>59</v>
      </c>
      <c r="B153" s="44" t="s">
        <v>124</v>
      </c>
      <c r="C153" s="17" t="s">
        <v>4</v>
      </c>
      <c r="D153" s="62">
        <v>15.6</v>
      </c>
      <c r="E153" s="15">
        <v>51.496998209641603</v>
      </c>
      <c r="F153" s="15">
        <f t="shared" si="6"/>
        <v>803.35317207040896</v>
      </c>
      <c r="G153" s="92">
        <v>0</v>
      </c>
      <c r="H153" s="92">
        <f t="shared" si="5"/>
        <v>0</v>
      </c>
      <c r="I153" s="42" t="s">
        <v>16</v>
      </c>
      <c r="J153" s="27"/>
    </row>
    <row r="154" spans="1:10" s="20" customFormat="1" x14ac:dyDescent="0.3">
      <c r="A154" s="65">
        <f t="shared" si="7"/>
        <v>60</v>
      </c>
      <c r="B154" s="2" t="s">
        <v>200</v>
      </c>
      <c r="C154" s="17" t="s">
        <v>5</v>
      </c>
      <c r="D154" s="18">
        <v>5</v>
      </c>
      <c r="E154" s="15">
        <v>7.1665441401523209</v>
      </c>
      <c r="F154" s="15">
        <f t="shared" si="6"/>
        <v>35.832720700761605</v>
      </c>
      <c r="G154" s="92">
        <v>0</v>
      </c>
      <c r="H154" s="92">
        <f t="shared" si="5"/>
        <v>0</v>
      </c>
      <c r="I154" s="42" t="s">
        <v>16</v>
      </c>
      <c r="J154" s="27"/>
    </row>
    <row r="155" spans="1:10" s="20" customFormat="1" x14ac:dyDescent="0.3">
      <c r="A155" s="65">
        <f t="shared" si="7"/>
        <v>61</v>
      </c>
      <c r="B155" s="44" t="s">
        <v>125</v>
      </c>
      <c r="C155" s="17" t="s">
        <v>4</v>
      </c>
      <c r="D155" s="62">
        <v>1.85</v>
      </c>
      <c r="E155" s="15">
        <v>51.496998209641596</v>
      </c>
      <c r="F155" s="15">
        <f t="shared" si="6"/>
        <v>95.269446687836961</v>
      </c>
      <c r="G155" s="92">
        <v>0</v>
      </c>
      <c r="H155" s="92">
        <f t="shared" si="5"/>
        <v>0</v>
      </c>
      <c r="I155" s="42" t="s">
        <v>16</v>
      </c>
      <c r="J155" s="27"/>
    </row>
    <row r="156" spans="1:10" s="20" customFormat="1" x14ac:dyDescent="0.3">
      <c r="A156" s="65">
        <f t="shared" si="7"/>
        <v>62</v>
      </c>
      <c r="B156" s="2" t="s">
        <v>126</v>
      </c>
      <c r="C156" s="17" t="s">
        <v>5</v>
      </c>
      <c r="D156" s="19">
        <v>7</v>
      </c>
      <c r="E156" s="15">
        <v>5.0089368821183999</v>
      </c>
      <c r="F156" s="15">
        <f t="shared" si="6"/>
        <v>35.062558174828801</v>
      </c>
      <c r="G156" s="92">
        <v>0</v>
      </c>
      <c r="H156" s="92">
        <f t="shared" si="5"/>
        <v>0</v>
      </c>
      <c r="I156" s="42" t="s">
        <v>16</v>
      </c>
      <c r="J156" s="27"/>
    </row>
    <row r="157" spans="1:10" s="20" customFormat="1" x14ac:dyDescent="0.3">
      <c r="A157" s="65">
        <f t="shared" si="7"/>
        <v>63</v>
      </c>
      <c r="B157" s="2" t="s">
        <v>127</v>
      </c>
      <c r="C157" s="17" t="s">
        <v>5</v>
      </c>
      <c r="D157" s="19">
        <v>30</v>
      </c>
      <c r="E157" s="15">
        <v>4.7042997851942401</v>
      </c>
      <c r="F157" s="15">
        <f t="shared" si="6"/>
        <v>141.12899355582721</v>
      </c>
      <c r="G157" s="92">
        <v>0</v>
      </c>
      <c r="H157" s="92">
        <f t="shared" si="5"/>
        <v>0</v>
      </c>
      <c r="I157" s="42" t="s">
        <v>16</v>
      </c>
      <c r="J157" s="27"/>
    </row>
    <row r="158" spans="1:10" s="20" customFormat="1" x14ac:dyDescent="0.3">
      <c r="A158" s="65">
        <f t="shared" si="7"/>
        <v>64</v>
      </c>
      <c r="B158" s="44" t="s">
        <v>128</v>
      </c>
      <c r="C158" s="17" t="s">
        <v>4</v>
      </c>
      <c r="D158" s="62">
        <v>1.2825</v>
      </c>
      <c r="E158" s="15">
        <v>51.496998209641603</v>
      </c>
      <c r="F158" s="15">
        <f t="shared" si="6"/>
        <v>66.044900203865353</v>
      </c>
      <c r="G158" s="92">
        <v>0</v>
      </c>
      <c r="H158" s="92">
        <f t="shared" si="5"/>
        <v>0</v>
      </c>
      <c r="I158" s="42" t="s">
        <v>16</v>
      </c>
      <c r="J158" s="27"/>
    </row>
    <row r="159" spans="1:10" s="20" customFormat="1" x14ac:dyDescent="0.3">
      <c r="A159" s="65">
        <f t="shared" si="7"/>
        <v>65</v>
      </c>
      <c r="B159" s="2" t="s">
        <v>129</v>
      </c>
      <c r="C159" s="17" t="s">
        <v>5</v>
      </c>
      <c r="D159" s="19">
        <v>60</v>
      </c>
      <c r="E159" s="15">
        <v>1.3638280768949758</v>
      </c>
      <c r="F159" s="15">
        <f t="shared" si="6"/>
        <v>81.829684613698547</v>
      </c>
      <c r="G159" s="92">
        <v>0</v>
      </c>
      <c r="H159" s="92">
        <f t="shared" si="5"/>
        <v>0</v>
      </c>
      <c r="I159" s="42" t="s">
        <v>16</v>
      </c>
      <c r="J159" s="27"/>
    </row>
    <row r="160" spans="1:10" s="20" customFormat="1" x14ac:dyDescent="0.3">
      <c r="A160" s="65">
        <f t="shared" si="7"/>
        <v>66</v>
      </c>
      <c r="B160" s="44" t="s">
        <v>25</v>
      </c>
      <c r="C160" s="17" t="s">
        <v>4</v>
      </c>
      <c r="D160" s="62">
        <v>0.15</v>
      </c>
      <c r="E160" s="15">
        <v>52.321434443062401</v>
      </c>
      <c r="F160" s="15">
        <f t="shared" si="6"/>
        <v>7.8482151664593598</v>
      </c>
      <c r="G160" s="92">
        <v>0</v>
      </c>
      <c r="H160" s="92">
        <f t="shared" si="5"/>
        <v>0</v>
      </c>
      <c r="I160" s="42" t="s">
        <v>16</v>
      </c>
      <c r="J160" s="27"/>
    </row>
    <row r="161" spans="1:10" s="20" customFormat="1" ht="15.6" x14ac:dyDescent="0.3">
      <c r="A161" s="70">
        <f t="shared" si="7"/>
        <v>67</v>
      </c>
      <c r="B161" s="44" t="s">
        <v>201</v>
      </c>
      <c r="C161" s="23" t="s">
        <v>13</v>
      </c>
      <c r="D161" s="69">
        <v>1.0995599999999999</v>
      </c>
      <c r="E161" s="15">
        <v>124.0424067897344</v>
      </c>
      <c r="F161" s="15">
        <f t="shared" si="6"/>
        <v>136.39206880972034</v>
      </c>
      <c r="G161" s="92">
        <v>0</v>
      </c>
      <c r="H161" s="92">
        <f t="shared" si="5"/>
        <v>0</v>
      </c>
      <c r="I161" s="42" t="s">
        <v>16</v>
      </c>
      <c r="J161" s="27"/>
    </row>
    <row r="162" spans="1:10" s="20" customFormat="1" ht="15.6" x14ac:dyDescent="0.3">
      <c r="A162" s="70">
        <f t="shared" si="7"/>
        <v>68</v>
      </c>
      <c r="B162" s="44" t="s">
        <v>202</v>
      </c>
      <c r="C162" s="23" t="s">
        <v>13</v>
      </c>
      <c r="D162" s="69">
        <v>1.6411199999999999</v>
      </c>
      <c r="E162" s="15">
        <v>124.0424067897344</v>
      </c>
      <c r="F162" s="15">
        <f t="shared" si="6"/>
        <v>203.56847463076892</v>
      </c>
      <c r="G162" s="92">
        <v>0</v>
      </c>
      <c r="H162" s="92">
        <f t="shared" si="5"/>
        <v>0</v>
      </c>
      <c r="I162" s="42" t="s">
        <v>16</v>
      </c>
      <c r="J162" s="27"/>
    </row>
    <row r="163" spans="1:10" s="20" customFormat="1" ht="15.6" x14ac:dyDescent="0.3">
      <c r="A163" s="70">
        <f t="shared" si="7"/>
        <v>69</v>
      </c>
      <c r="B163" s="44" t="s">
        <v>203</v>
      </c>
      <c r="C163" s="23" t="s">
        <v>13</v>
      </c>
      <c r="D163" s="69">
        <v>0.8825599999999999</v>
      </c>
      <c r="E163" s="15">
        <v>124.0424067897344</v>
      </c>
      <c r="F163" s="15">
        <f t="shared" si="6"/>
        <v>109.47486653634797</v>
      </c>
      <c r="G163" s="92">
        <v>0</v>
      </c>
      <c r="H163" s="92">
        <f t="shared" si="5"/>
        <v>0</v>
      </c>
      <c r="I163" s="42" t="s">
        <v>16</v>
      </c>
      <c r="J163" s="27"/>
    </row>
    <row r="164" spans="1:10" s="20" customFormat="1" ht="15.6" x14ac:dyDescent="0.3">
      <c r="A164" s="70">
        <f t="shared" si="7"/>
        <v>70</v>
      </c>
      <c r="B164" s="44" t="s">
        <v>204</v>
      </c>
      <c r="C164" s="23" t="s">
        <v>13</v>
      </c>
      <c r="D164" s="61">
        <v>0.66555999999999993</v>
      </c>
      <c r="E164" s="15">
        <v>124.0424067897344</v>
      </c>
      <c r="F164" s="15">
        <f t="shared" si="6"/>
        <v>82.557664262975621</v>
      </c>
      <c r="G164" s="92">
        <v>0</v>
      </c>
      <c r="H164" s="92">
        <f t="shared" si="5"/>
        <v>0</v>
      </c>
      <c r="I164" s="42" t="s">
        <v>16</v>
      </c>
      <c r="J164" s="27"/>
    </row>
    <row r="165" spans="1:10" s="20" customFormat="1" x14ac:dyDescent="0.3">
      <c r="A165" s="65">
        <f t="shared" si="7"/>
        <v>71</v>
      </c>
      <c r="B165" s="44" t="s">
        <v>205</v>
      </c>
      <c r="C165" s="17" t="s">
        <v>4</v>
      </c>
      <c r="D165" s="62">
        <v>10.293119999999998</v>
      </c>
      <c r="E165" s="15">
        <v>51.49699820964161</v>
      </c>
      <c r="F165" s="15">
        <f t="shared" si="6"/>
        <v>530.06478221162615</v>
      </c>
      <c r="G165" s="92">
        <v>0</v>
      </c>
      <c r="H165" s="92">
        <f t="shared" si="5"/>
        <v>0</v>
      </c>
      <c r="I165" s="42" t="s">
        <v>16</v>
      </c>
      <c r="J165" s="27"/>
    </row>
    <row r="166" spans="1:10" s="20" customFormat="1" x14ac:dyDescent="0.3">
      <c r="A166" s="65">
        <f t="shared" si="7"/>
        <v>72</v>
      </c>
      <c r="B166" s="46" t="s">
        <v>206</v>
      </c>
      <c r="C166" s="17" t="s">
        <v>4</v>
      </c>
      <c r="D166" s="62">
        <v>0.5</v>
      </c>
      <c r="E166" s="15">
        <v>41.729617465191041</v>
      </c>
      <c r="F166" s="15">
        <f t="shared" si="6"/>
        <v>20.86480873259552</v>
      </c>
      <c r="G166" s="92">
        <v>0</v>
      </c>
      <c r="H166" s="92">
        <f t="shared" si="5"/>
        <v>0</v>
      </c>
      <c r="I166" s="42" t="s">
        <v>16</v>
      </c>
      <c r="J166" s="27"/>
    </row>
    <row r="167" spans="1:10" s="20" customFormat="1" x14ac:dyDescent="0.3">
      <c r="A167" s="65">
        <f t="shared" si="7"/>
        <v>73</v>
      </c>
      <c r="B167" s="2" t="s">
        <v>207</v>
      </c>
      <c r="C167" s="17" t="s">
        <v>5</v>
      </c>
      <c r="D167" s="19">
        <v>50</v>
      </c>
      <c r="E167" s="15">
        <v>8.1099336071846402</v>
      </c>
      <c r="F167" s="15">
        <f t="shared" si="6"/>
        <v>405.49668035923202</v>
      </c>
      <c r="G167" s="92">
        <v>0</v>
      </c>
      <c r="H167" s="92">
        <f t="shared" si="5"/>
        <v>0</v>
      </c>
      <c r="I167" s="42" t="s">
        <v>16</v>
      </c>
      <c r="J167" s="27"/>
    </row>
    <row r="168" spans="1:10" s="20" customFormat="1" x14ac:dyDescent="0.3">
      <c r="A168" s="16" t="s">
        <v>130</v>
      </c>
      <c r="B168" s="81" t="s">
        <v>208</v>
      </c>
      <c r="C168" s="78" t="s">
        <v>5</v>
      </c>
      <c r="D168" s="78">
        <v>50.5</v>
      </c>
      <c r="E168" s="15"/>
      <c r="F168" s="15"/>
      <c r="G168" s="92">
        <v>0</v>
      </c>
      <c r="H168" s="92">
        <f t="shared" si="5"/>
        <v>0</v>
      </c>
      <c r="I168" s="42" t="s">
        <v>18</v>
      </c>
      <c r="J168" s="27"/>
    </row>
    <row r="169" spans="1:10" s="20" customFormat="1" x14ac:dyDescent="0.3">
      <c r="A169" s="65">
        <f>A167+1</f>
        <v>74</v>
      </c>
      <c r="B169" s="44" t="s">
        <v>209</v>
      </c>
      <c r="C169" s="17" t="s">
        <v>6</v>
      </c>
      <c r="D169" s="19">
        <v>2</v>
      </c>
      <c r="E169" s="15">
        <v>6.9236098281664011</v>
      </c>
      <c r="F169" s="15">
        <f t="shared" si="6"/>
        <v>13.847219656332802</v>
      </c>
      <c r="G169" s="92">
        <v>0</v>
      </c>
      <c r="H169" s="92">
        <f t="shared" si="5"/>
        <v>0</v>
      </c>
      <c r="I169" s="42" t="s">
        <v>16</v>
      </c>
      <c r="J169" s="27"/>
    </row>
    <row r="170" spans="1:10" s="20" customFormat="1" x14ac:dyDescent="0.3">
      <c r="A170" s="16" t="s">
        <v>131</v>
      </c>
      <c r="B170" s="44" t="s">
        <v>132</v>
      </c>
      <c r="C170" s="17" t="s">
        <v>6</v>
      </c>
      <c r="D170" s="19">
        <v>2</v>
      </c>
      <c r="E170" s="15"/>
      <c r="F170" s="15"/>
      <c r="G170" s="92">
        <v>0</v>
      </c>
      <c r="H170" s="92">
        <f t="shared" si="5"/>
        <v>0</v>
      </c>
      <c r="I170" s="42" t="s">
        <v>18</v>
      </c>
      <c r="J170" s="27"/>
    </row>
    <row r="171" spans="1:10" s="20" customFormat="1" x14ac:dyDescent="0.3">
      <c r="A171" s="16" t="s">
        <v>133</v>
      </c>
      <c r="B171" s="44" t="s">
        <v>210</v>
      </c>
      <c r="C171" s="17" t="s">
        <v>6</v>
      </c>
      <c r="D171" s="19">
        <v>21</v>
      </c>
      <c r="E171" s="15"/>
      <c r="F171" s="15"/>
      <c r="G171" s="92">
        <v>0</v>
      </c>
      <c r="H171" s="92">
        <f t="shared" si="5"/>
        <v>0</v>
      </c>
      <c r="I171" s="42" t="s">
        <v>18</v>
      </c>
      <c r="J171" s="27"/>
    </row>
    <row r="172" spans="1:10" s="20" customFormat="1" x14ac:dyDescent="0.3">
      <c r="A172" s="65">
        <f>A169+1</f>
        <v>75</v>
      </c>
      <c r="B172" s="44" t="s">
        <v>211</v>
      </c>
      <c r="C172" s="17" t="s">
        <v>5</v>
      </c>
      <c r="D172" s="60">
        <v>50</v>
      </c>
      <c r="E172" s="15">
        <v>0.87854962404160009</v>
      </c>
      <c r="F172" s="15">
        <f t="shared" si="6"/>
        <v>43.927481202080003</v>
      </c>
      <c r="G172" s="92">
        <v>0</v>
      </c>
      <c r="H172" s="92">
        <f t="shared" si="5"/>
        <v>0</v>
      </c>
      <c r="I172" s="42" t="s">
        <v>16</v>
      </c>
      <c r="J172" s="27"/>
    </row>
    <row r="173" spans="1:10" s="20" customFormat="1" ht="15.6" thickBot="1" x14ac:dyDescent="0.35">
      <c r="A173" s="29">
        <f>A172+1</f>
        <v>76</v>
      </c>
      <c r="B173" s="44" t="s">
        <v>212</v>
      </c>
      <c r="C173" s="17" t="s">
        <v>5</v>
      </c>
      <c r="D173" s="60">
        <v>50</v>
      </c>
      <c r="E173" s="15">
        <v>0.87854962404160009</v>
      </c>
      <c r="F173" s="15">
        <f t="shared" si="6"/>
        <v>43.927481202080003</v>
      </c>
      <c r="G173" s="92">
        <v>0</v>
      </c>
      <c r="H173" s="92">
        <f t="shared" si="5"/>
        <v>0</v>
      </c>
      <c r="I173" s="42" t="s">
        <v>16</v>
      </c>
      <c r="J173" s="27"/>
    </row>
    <row r="174" spans="1:10" ht="15.6" thickBot="1" x14ac:dyDescent="0.35">
      <c r="A174" s="30"/>
      <c r="B174" s="47" t="s">
        <v>7</v>
      </c>
      <c r="C174" s="31"/>
      <c r="D174" s="56"/>
      <c r="E174" s="56"/>
      <c r="F174" s="32">
        <f>SUM(F7:F173)</f>
        <v>311144.52721303405</v>
      </c>
      <c r="G174" s="56"/>
      <c r="H174" s="32">
        <f>SUM(H7:H173)</f>
        <v>0</v>
      </c>
    </row>
    <row r="175" spans="1:10" ht="15.6" thickBot="1" x14ac:dyDescent="0.35">
      <c r="A175" s="35"/>
      <c r="B175" s="49" t="s">
        <v>10</v>
      </c>
      <c r="C175" s="39">
        <v>0.03</v>
      </c>
      <c r="D175" s="58"/>
      <c r="E175" s="58"/>
      <c r="F175" s="59">
        <f>C175*F174</f>
        <v>9334.3358163910216</v>
      </c>
      <c r="G175" s="58"/>
      <c r="H175" s="59">
        <f>C175*H174</f>
        <v>0</v>
      </c>
    </row>
    <row r="176" spans="1:10" ht="15.6" thickBot="1" x14ac:dyDescent="0.35">
      <c r="A176" s="33"/>
      <c r="B176" s="48" t="s">
        <v>8</v>
      </c>
      <c r="C176" s="34"/>
      <c r="D176" s="58"/>
      <c r="E176" s="58"/>
      <c r="F176" s="58">
        <f>F175+F174</f>
        <v>320478.86302942509</v>
      </c>
      <c r="G176" s="58"/>
      <c r="H176" s="58">
        <f>H175+H174</f>
        <v>0</v>
      </c>
    </row>
    <row r="177" spans="1:8" ht="15.6" thickBot="1" x14ac:dyDescent="0.35">
      <c r="A177" s="35"/>
      <c r="B177" s="49" t="s">
        <v>17</v>
      </c>
      <c r="C177" s="39">
        <v>0.18</v>
      </c>
      <c r="D177" s="58"/>
      <c r="E177" s="58"/>
      <c r="F177" s="59">
        <f>C177*F176</f>
        <v>57686.195345296517</v>
      </c>
      <c r="G177" s="58"/>
      <c r="H177" s="59">
        <f>C177*H176</f>
        <v>0</v>
      </c>
    </row>
    <row r="178" spans="1:8" ht="15.6" thickBot="1" x14ac:dyDescent="0.35">
      <c r="A178" s="33"/>
      <c r="B178" s="50" t="s">
        <v>8</v>
      </c>
      <c r="C178" s="36"/>
      <c r="D178" s="57"/>
      <c r="E178" s="57"/>
      <c r="F178" s="58">
        <f>F177+F176</f>
        <v>378165.05837472162</v>
      </c>
      <c r="G178" s="57"/>
      <c r="H178" s="58">
        <f>H177+H176</f>
        <v>0</v>
      </c>
    </row>
    <row r="179" spans="1:8" x14ac:dyDescent="0.3">
      <c r="A179" s="4"/>
      <c r="B179" s="4" t="s">
        <v>213</v>
      </c>
      <c r="F179" s="74"/>
      <c r="G179" s="74"/>
      <c r="H179" s="74"/>
    </row>
    <row r="180" spans="1:8" x14ac:dyDescent="0.3">
      <c r="A180" s="4"/>
      <c r="B180" s="4" t="s">
        <v>213</v>
      </c>
    </row>
    <row r="181" spans="1:8" x14ac:dyDescent="0.3">
      <c r="A181" s="4"/>
      <c r="B181" s="4" t="s">
        <v>213</v>
      </c>
    </row>
    <row r="182" spans="1:8" x14ac:dyDescent="0.3">
      <c r="A182" s="4"/>
      <c r="B182" s="4" t="s">
        <v>213</v>
      </c>
    </row>
    <row r="183" spans="1:8" x14ac:dyDescent="0.3">
      <c r="A183" s="4"/>
      <c r="B183" s="4" t="s">
        <v>213</v>
      </c>
    </row>
    <row r="184" spans="1:8" x14ac:dyDescent="0.3">
      <c r="A184" s="4"/>
      <c r="B184" s="4" t="s">
        <v>213</v>
      </c>
    </row>
    <row r="185" spans="1:8" ht="15" customHeight="1" x14ac:dyDescent="0.3">
      <c r="B185" s="4" t="s">
        <v>213</v>
      </c>
      <c r="F185" s="74"/>
      <c r="G185" s="74"/>
      <c r="H185" s="74"/>
    </row>
    <row r="186" spans="1:8" ht="5.25" customHeight="1" x14ac:dyDescent="0.3"/>
  </sheetData>
  <autoFilter ref="A6:I185" xr:uid="{00000000-0009-0000-0000-000001000000}"/>
  <mergeCells count="9">
    <mergeCell ref="G3:H3"/>
    <mergeCell ref="G4:G5"/>
    <mergeCell ref="H4:H5"/>
    <mergeCell ref="F4:F5"/>
    <mergeCell ref="A4:A5"/>
    <mergeCell ref="B4:B5"/>
    <mergeCell ref="C4:C5"/>
    <mergeCell ref="D4:D5"/>
    <mergeCell ref="E4:E5"/>
  </mergeCells>
  <conditionalFormatting sqref="B10 B153:B155 B159:B171">
    <cfRule type="cellIs" dxfId="1" priority="1" stopIfTrue="1" operator="equal">
      <formula>0</formula>
    </cfRule>
  </conditionalFormatting>
  <conditionalFormatting sqref="B15">
    <cfRule type="cellIs" dxfId="0" priority="2" stopIfTrue="1" operator="equal">
      <formula>0</formula>
    </cfRule>
  </conditionalFormatting>
  <pageMargins left="0.2" right="0.19" top="0.17" bottom="0.21" header="0.17" footer="0.16"/>
  <pageSetup paperSize="9" scale="85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48211ec3-709b-4ace-b0c2-3e27e184b426}" enabled="0" method="" siteId="{48211ec3-709b-4ace-b0c2-3e27e184b42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N1_1 კრებსითი სატენდერო</vt:lpstr>
      <vt:lpstr>'N1_1 კრებსითი სატენდერო'!Print_Area</vt:lpstr>
      <vt:lpstr>'N1_1 კრებსითი სატენდერო'!Print_Titles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2026-07-24T08:46:04Z</dcterms:modified>
</cp:coreProperties>
</file>