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 filterPrivacy="1"/>
  <xr:revisionPtr revIDLastSave="0" documentId="13_ncr:1_{E0B6EE61-C685-4708-A12B-D956A8F493C1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N1_1 კრებსითი სატენდერო" sheetId="13" r:id="rId1"/>
  </sheets>
  <externalReferences>
    <externalReference r:id="rId2"/>
  </externalReferences>
  <definedNames>
    <definedName name="_xlnm._FilterDatabase" localSheetId="0" hidden="1">'N1_1 კრებსითი სატენდერო'!$A$6:$I$172</definedName>
    <definedName name="_xlnm.Print_Area" localSheetId="0">'N1_1 კრებსითი სატენდერო'!$A$1:$F$173</definedName>
    <definedName name="_xlnm.Print_Titles" localSheetId="0">'N1_1 კრებსითი სატენდერო'!$6:$6</definedName>
    <definedName name="Project_Description">'[1]NPV_IRR Calc'!$L$5:$U$10</definedName>
    <definedName name="Project_Title">'[1]NPV_IRR Calc'!$L$3:$U$3</definedName>
    <definedName name="rate">'[1]IDC Calc'!$Q$24</definedName>
    <definedName name="term">'[1]IDC Calc'!$C$16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3" l="1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7" i="13"/>
  <c r="F160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1" i="13"/>
  <c r="F140" i="13"/>
  <c r="F139" i="13"/>
  <c r="F137" i="13"/>
  <c r="F135" i="13"/>
  <c r="F133" i="13"/>
  <c r="F131" i="13"/>
  <c r="F130" i="13"/>
  <c r="F129" i="13"/>
  <c r="F128" i="13"/>
  <c r="F127" i="13"/>
  <c r="F125" i="13"/>
  <c r="F123" i="13"/>
  <c r="F121" i="13"/>
  <c r="F119" i="13"/>
  <c r="F117" i="13"/>
  <c r="F115" i="13"/>
  <c r="F113" i="13"/>
  <c r="F111" i="13"/>
  <c r="F110" i="13"/>
  <c r="F108" i="13"/>
  <c r="F107" i="13"/>
  <c r="F105" i="13"/>
  <c r="F104" i="13"/>
  <c r="F102" i="13"/>
  <c r="F101" i="13"/>
  <c r="F100" i="13"/>
  <c r="F99" i="13"/>
  <c r="F98" i="13"/>
  <c r="F97" i="13"/>
  <c r="F96" i="13"/>
  <c r="F94" i="13"/>
  <c r="F92" i="13"/>
  <c r="F91" i="13"/>
  <c r="F89" i="13"/>
  <c r="F88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3" i="13"/>
  <c r="F71" i="13"/>
  <c r="F69" i="13"/>
  <c r="F68" i="13"/>
  <c r="F67" i="13"/>
  <c r="F66" i="13"/>
  <c r="F65" i="13"/>
  <c r="F64" i="13"/>
  <c r="F63" i="13"/>
  <c r="F61" i="13"/>
  <c r="F60" i="13"/>
  <c r="F59" i="13"/>
  <c r="F58" i="13"/>
  <c r="F57" i="13"/>
  <c r="F55" i="13"/>
  <c r="F54" i="13"/>
  <c r="F53" i="13"/>
  <c r="F52" i="13"/>
  <c r="F51" i="13"/>
  <c r="F49" i="13"/>
  <c r="F48" i="13"/>
  <c r="F47" i="13"/>
  <c r="F46" i="13"/>
  <c r="F44" i="13"/>
  <c r="F43" i="13"/>
  <c r="F42" i="13"/>
  <c r="F40" i="13"/>
  <c r="F39" i="13"/>
  <c r="F38" i="13"/>
  <c r="F36" i="13"/>
  <c r="F35" i="13"/>
  <c r="F34" i="13"/>
  <c r="F32" i="13"/>
  <c r="F31" i="13"/>
  <c r="F30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H161" i="13" l="1"/>
  <c r="H162" i="13" s="1"/>
  <c r="H163" i="13" s="1"/>
  <c r="F161" i="13"/>
  <c r="F162" i="13" s="1"/>
  <c r="F163" i="13" s="1"/>
  <c r="F164" i="13" s="1"/>
  <c r="F165" i="13" s="1"/>
  <c r="H164" i="13" l="1"/>
  <c r="H165" i="13" s="1"/>
</calcChain>
</file>

<file path=xl/sharedStrings.xml><?xml version="1.0" encoding="utf-8"?>
<sst xmlns="http://schemas.openxmlformats.org/spreadsheetml/2006/main" count="575" uniqueCount="270">
  <si>
    <t>N</t>
  </si>
  <si>
    <t xml:space="preserve">სამუშაოს დასახელება </t>
  </si>
  <si>
    <t>განზ. ერთ.</t>
  </si>
  <si>
    <t>ერთ.ფასი</t>
  </si>
  <si>
    <t>ტ</t>
  </si>
  <si>
    <t>მ</t>
  </si>
  <si>
    <t>ც</t>
  </si>
  <si>
    <t>სულ პირდაპირი ხარჯები</t>
  </si>
  <si>
    <t>სულ</t>
  </si>
  <si>
    <t>ადგ.</t>
  </si>
  <si>
    <t>გაუთვალისწინებელი ხარჯები</t>
  </si>
  <si>
    <t>რაოდენობა</t>
  </si>
  <si>
    <t xml:space="preserve">  სულ                                 (ლარი)</t>
  </si>
  <si>
    <r>
      <t>მ</t>
    </r>
    <r>
      <rPr>
        <vertAlign val="superscript"/>
        <sz val="10"/>
        <rFont val="Segoe UI"/>
        <family val="2"/>
      </rPr>
      <t>3</t>
    </r>
  </si>
  <si>
    <t>კონტრაქტორი</t>
  </si>
  <si>
    <t>კონტრაქტორის მასალა</t>
  </si>
  <si>
    <t>კონტრაქტორის მომსახურება</t>
  </si>
  <si>
    <t>დ.ღ.გ.</t>
  </si>
  <si>
    <t>gwp</t>
  </si>
  <si>
    <t>IV კატ. გრუნტის დამუშავება (თხრილში) ხელით, გვერდზე დაყრით</t>
  </si>
  <si>
    <t>IV კატ. გვერდზე დაყრილი ხელით დამუშავებული გრუნტის დატვირთვა ხელით ავ/თვითმცლელებზე</t>
  </si>
  <si>
    <t>ავტოთვითმცლელით გატანა 30 კმ</t>
  </si>
  <si>
    <t>შედგენილია საბაზისო ნორმებით, მიმდინარე ფასებში 2025 წლის IV კვარტლის დონეზე</t>
  </si>
  <si>
    <t>იოსებ და ლეონ ორბელების ქუჩაზე  
არსებული წყალსადენის გარე ქსელის
 რეაბილიტაცია</t>
  </si>
  <si>
    <t>ასფალტის საფარის მოხსნა სისქით 10 სმ და გატანა</t>
  </si>
  <si>
    <t>4-1</t>
  </si>
  <si>
    <t>ბიტუმი ემულსია</t>
  </si>
  <si>
    <t>5-1</t>
  </si>
  <si>
    <t>6</t>
  </si>
  <si>
    <t>ბეტონის ბორდიურის დემონტაჟი და გვერდზე დაწყობა 0.7x0.1x0.1 მ 44-ცალი</t>
  </si>
  <si>
    <t>თხრილის შევსება ქვიშით (0.5-5 მმ ფრაქცია) მსუბუქი დატკეპვნით (K=0.98-1.25) მილის ქვეშ 15 სმ და მილის ზემოდან 30 სმ</t>
  </si>
  <si>
    <t>თხრილის შევსება ქვიშა-ხრეშოვანი (0-80; 0-120 ფრაქცია) საფარით, (K=0.98-1.25) დატკეპვნით</t>
  </si>
  <si>
    <t>მ2</t>
  </si>
  <si>
    <t>20</t>
  </si>
  <si>
    <t>გრძ. მ</t>
  </si>
  <si>
    <t>20-1</t>
  </si>
  <si>
    <t>21</t>
  </si>
  <si>
    <t>22</t>
  </si>
  <si>
    <t>23-1</t>
  </si>
  <si>
    <t>26-1</t>
  </si>
  <si>
    <t>29</t>
  </si>
  <si>
    <t>29-1</t>
  </si>
  <si>
    <t>32-1</t>
  </si>
  <si>
    <t>36</t>
  </si>
  <si>
    <t>კომპ</t>
  </si>
  <si>
    <t>36-1</t>
  </si>
  <si>
    <t>37</t>
  </si>
  <si>
    <t>კომპ.</t>
  </si>
  <si>
    <t>37-1</t>
  </si>
  <si>
    <t>37-2</t>
  </si>
  <si>
    <t>37-3</t>
  </si>
  <si>
    <t>37-4</t>
  </si>
  <si>
    <t>37-5</t>
  </si>
  <si>
    <t>კომპ/</t>
  </si>
  <si>
    <t>38-1</t>
  </si>
  <si>
    <t>38-2</t>
  </si>
  <si>
    <t>38-3</t>
  </si>
  <si>
    <t>38-4</t>
  </si>
  <si>
    <t>38-5</t>
  </si>
  <si>
    <t>ჰიდროსაიზოლაციო მასალა პენებარი</t>
  </si>
  <si>
    <t>40</t>
  </si>
  <si>
    <t>ჭაში მეტალის ელემენტების შეღებვა ანტიკოროზიული ლაქით</t>
  </si>
  <si>
    <t>ჩობალის d=273 მმ შეძენა-მოწყობა (3ცალი)</t>
  </si>
  <si>
    <t>42</t>
  </si>
  <si>
    <t>ჩობალის d=165 მმ შეძენა-მოწყობა (4ცალი)</t>
  </si>
  <si>
    <t>ჩობალის d=140 მმ შეძენა-მოწყობა (1ცალი)</t>
  </si>
  <si>
    <t>44</t>
  </si>
  <si>
    <t>კგ</t>
  </si>
  <si>
    <t>45-1</t>
  </si>
  <si>
    <t>46-1</t>
  </si>
  <si>
    <t>47-1</t>
  </si>
  <si>
    <t>ურდული d=65 მმ PN16</t>
  </si>
  <si>
    <t>საყრდენი ბეტონის 0.1X0.1X0.3 მ (4 ცალი) ბეტონის მარკა B-22.5</t>
  </si>
  <si>
    <t>მ3</t>
  </si>
  <si>
    <t>49-1</t>
  </si>
  <si>
    <t>სფერული ვენტილი d=32 მმ PN16</t>
  </si>
  <si>
    <t>50-1</t>
  </si>
  <si>
    <t>სფერული ვენტილი d=25 მმ PN16</t>
  </si>
  <si>
    <t>52</t>
  </si>
  <si>
    <t>52-1</t>
  </si>
  <si>
    <t>53</t>
  </si>
  <si>
    <t>53-1</t>
  </si>
  <si>
    <t>54</t>
  </si>
  <si>
    <t>54-1</t>
  </si>
  <si>
    <t>წყალმზომი d=25 მმ</t>
  </si>
  <si>
    <t>54-2</t>
  </si>
  <si>
    <t>55</t>
  </si>
  <si>
    <t>55-1</t>
  </si>
  <si>
    <t>55-2</t>
  </si>
  <si>
    <t>56</t>
  </si>
  <si>
    <t>56-1</t>
  </si>
  <si>
    <t>წყლის ფილტრი d=25 მმ</t>
  </si>
  <si>
    <t>57</t>
  </si>
  <si>
    <t>57-1</t>
  </si>
  <si>
    <t>წყლის ფილტრი d=20 მმ</t>
  </si>
  <si>
    <t>58</t>
  </si>
  <si>
    <t>58-1</t>
  </si>
  <si>
    <t>დამაკავშირებელი (сгон) d=25 მმ</t>
  </si>
  <si>
    <t>59</t>
  </si>
  <si>
    <t>59-1</t>
  </si>
  <si>
    <t>დამაკავშირებელი (сгон) d=20 მმ</t>
  </si>
  <si>
    <t>60</t>
  </si>
  <si>
    <t>ცალი</t>
  </si>
  <si>
    <t>60-1</t>
  </si>
  <si>
    <t>61</t>
  </si>
  <si>
    <t>61-1</t>
  </si>
  <si>
    <t>61-2</t>
  </si>
  <si>
    <t>პოლიეთილენის მილტუჩი d=160მმ</t>
  </si>
  <si>
    <t>62-1</t>
  </si>
  <si>
    <t>62-2</t>
  </si>
  <si>
    <t>პოლიეთილენის მილტუჩი d=110მმ</t>
  </si>
  <si>
    <t>63</t>
  </si>
  <si>
    <t>63-1</t>
  </si>
  <si>
    <t>63-2</t>
  </si>
  <si>
    <t>პოლიეთილენის მილტუჩი d=75მმ</t>
  </si>
  <si>
    <t>64-1</t>
  </si>
  <si>
    <t>პოლიეთილენის ქურო d=110 მმ</t>
  </si>
  <si>
    <t>65-1</t>
  </si>
  <si>
    <t>66-1</t>
  </si>
  <si>
    <t>67-1</t>
  </si>
  <si>
    <t>68-1</t>
  </si>
  <si>
    <t>69-1</t>
  </si>
  <si>
    <t>პოლიეთილენის ელ. ქუროს d=32 მმ PN16 მოწყობა</t>
  </si>
  <si>
    <t>70-1</t>
  </si>
  <si>
    <t>71-1</t>
  </si>
  <si>
    <t>პოლიეთილენის ელ. ქუროს d=25 მმ PN16</t>
  </si>
  <si>
    <t>ფოლადის სამკაპი d=150/100 მმ მილტუჩით მოწყობა</t>
  </si>
  <si>
    <t>72-1</t>
  </si>
  <si>
    <t>73-1</t>
  </si>
  <si>
    <t>74-1</t>
  </si>
  <si>
    <t>პოლიეთილენის სამკაპის d=160/32 მმ შეძენა და მოწყობა</t>
  </si>
  <si>
    <t>75-1</t>
  </si>
  <si>
    <t>პოლიეთილენის სამკაპის d=160/25 მმ შეძენა და მოწყობა</t>
  </si>
  <si>
    <t>76</t>
  </si>
  <si>
    <t>პოლიეთილენის მუხლის d=160 მმ α=30˚ მოწყობა</t>
  </si>
  <si>
    <t>76-1</t>
  </si>
  <si>
    <t>77-1</t>
  </si>
  <si>
    <t>78-1</t>
  </si>
  <si>
    <t>79</t>
  </si>
  <si>
    <t>79-1</t>
  </si>
  <si>
    <t>85</t>
  </si>
  <si>
    <t>არსებული ფოლ. d=50 მილის ჩაჭრა</t>
  </si>
  <si>
    <t>86</t>
  </si>
  <si>
    <t>არსებული პოლ. d=32 მილის დემონტაჟი და გატანა ნაგავსაყრელზე 30.0 კმ.</t>
  </si>
  <si>
    <t>87</t>
  </si>
  <si>
    <t>არსებული d=65 მმ ურდულის დემონტაჟი და დასაწყობება 18.0 კმ</t>
  </si>
  <si>
    <t>88</t>
  </si>
  <si>
    <t>არსებული d=50 მმ წნევის რეგულატორის კვანძის დემონტაჟი და დასაწყობება 18.0 კმ</t>
  </si>
  <si>
    <t>89</t>
  </si>
  <si>
    <t>90</t>
  </si>
  <si>
    <t>91</t>
  </si>
  <si>
    <t>92</t>
  </si>
  <si>
    <t>93</t>
  </si>
  <si>
    <t>94</t>
  </si>
  <si>
    <t>საპროექტო პოლიეთილენის მილის PE100 SDR11 PN16   d=110 მმ მოწყობა ზედმეტი და გამოყენებული წყლის (რეცხვა) გადამღვრელისთვის</t>
  </si>
  <si>
    <t>95-1</t>
  </si>
  <si>
    <r>
      <t>მ</t>
    </r>
    <r>
      <rPr>
        <vertAlign val="superscript"/>
        <sz val="10"/>
        <rFont val="Segoe UI"/>
        <family val="2"/>
      </rPr>
      <t>2</t>
    </r>
  </si>
  <si>
    <r>
      <t>მ</t>
    </r>
    <r>
      <rPr>
        <vertAlign val="superscript"/>
        <sz val="10"/>
        <color indexed="8"/>
        <rFont val="Segoe UI"/>
        <family val="2"/>
      </rPr>
      <t>3</t>
    </r>
  </si>
  <si>
    <t>არსებული ასფალტობეტონის საფარის ჩახერხვა 10 სმ სიღრმეზე</t>
  </si>
  <si>
    <t>ასფალტობეტონის საფარის აღდგენა სისქით 6 სმ; მსხვილმარცვლოვანი 6 სმ</t>
  </si>
  <si>
    <t>ასფალტობეტონის საფარის აღდგენა სისქით 4 სმ წვრილმარცვლოვანი 4 სმ</t>
  </si>
  <si>
    <t>IV კატ. გრუნტის დამუშავება (თხრილში) ექსკავატორით ერთციცხვიანი 0,5 მ3 დატვირთვა ავ/თვითმცლელზე</t>
  </si>
  <si>
    <t>IV კატ. გვერდზე დაყრილი ხელით დამუშავებული გრუნტის დატვირთვა ექსკავატორით ერთციცხვიანი 0,5 მ3 დატვირთვა ავ/თვითმცლელზე</t>
  </si>
  <si>
    <t>VI კატ. გრუნტის დამუშავება კოდალით (თხრილში)</t>
  </si>
  <si>
    <t>კოდალით დამუშავებული გრუნ- ტის დამუშავება ექსკავატორით ჩამჩის მოცულობით 0.5 მ3 ა/მ დატვირთვით</t>
  </si>
  <si>
    <t>დამუშავებული გრუნტის ა/თვითმცლელებით და გატანა 30 კმ</t>
  </si>
  <si>
    <t>თხრილის შევსება ღორღით (ფრაქცია 0-40 მმ) მექანიზმით, ასფალტის მომზადებამდე სისქით 20 სმ დატკეპნით</t>
  </si>
  <si>
    <t>ღორღის (40 ფრაქცია) ბალიშის მომზადება ჭის ქვეშ სისქით 10 სმ (k=0.98-1.25)</t>
  </si>
  <si>
    <t>ჭის ქვაბულის კედლების გამაგრება</t>
  </si>
  <si>
    <t>პოლიეთილენის მილის PE 100 SDR11 PN16 d=160 მმ (პირაპირა შედუღებით) მონტაჟი,</t>
  </si>
  <si>
    <t>მილი PE 100 SDR11 PN16 d=160 მმ</t>
  </si>
  <si>
    <t>წყალსადენის პოლიეთილენის მილის PE 100 SDR 11 PN16 d=160 მმ ჰიდრავლიკური გამოცდა</t>
  </si>
  <si>
    <t>პოლიეთილენის მილის PE 100 SDR11 PN16 d=160 მმ მილის დეზინფექცია ქლორიანი წყლით და გამორეცხვა</t>
  </si>
  <si>
    <t>პოლიეთილენის მილის PE 100 SDR11 PN16 d=110 მმ (პირაპირა შედუღებით) შეძენა-მონტაჟი,</t>
  </si>
  <si>
    <t>მილი PE 100 SDR11 PN16 d=110 მმ</t>
  </si>
  <si>
    <t>წყალსადენის პოლიეთილენის მილის PE 100 SDR 11 PN16 d=110 მმ ჰიდრავლიკური გამოცდა</t>
  </si>
  <si>
    <t>პოლიეთილენის მილის PE 100 SDR11 PN16 d=110 მმ მილის დეზინფექცია ქლორიანი წყლით და გამორეცხვა</t>
  </si>
  <si>
    <t>პოლიეთილენის მილის PE 100 SDR11 PN16 d=75 მმ (პირაპირა შედუღებით) მონტაჟი</t>
  </si>
  <si>
    <t>მილი PE 100 SDR11 PN16 d=75 მმ</t>
  </si>
  <si>
    <t>წყალსადენის პოლიეთილენის მილის PE 100 SDR 11 PN16 d=75 მმ ჰიდრავლიკური გამოცდა</t>
  </si>
  <si>
    <t>პოლიეთილენის მილის PE 100 SDR11 PN16 d=75 მმ მილის დეზინფექცია ქლორიანი წყლით და გამორეცხვა</t>
  </si>
  <si>
    <t>პოლიეთილენის მილის PE 100 SDR11 PN16 d=32 მმ (პირაპირა შედუღებით) შეძენა-მონტაჟი,</t>
  </si>
  <si>
    <t>მილი PE 100 SDR11 PN16 d=32 მმ</t>
  </si>
  <si>
    <t>წყალსადენის პოლიეთილენის მილის PE 100 SDR 11 PN16 დ=32 მმ ჰიდრავლიკური გამოცდა</t>
  </si>
  <si>
    <t>პოლიეთილენის მილის PE 100 SDR11 PN16 d=32 მმ მილის დეზინფექცია ქლორიანი წყლით და გამორეცხვა</t>
  </si>
  <si>
    <t>პოლიეთილენის მილის PE 100 SDR11 PN16 d=25 მმ (პირაპირა შედუღებით) მონტაჟი,</t>
  </si>
  <si>
    <t>მილი PE 100 SDR11 PN16 d=25 მმ</t>
  </si>
  <si>
    <t>წყალსადენის პოლიეთილენის მილის PE 100 SDR 11 PN16 დ=25 მმ ჰიდრავლიკური გამოცდა</t>
  </si>
  <si>
    <t>პოლიეთილენის მილის PE 100 SDR11 PN16 d=25 მმ მილის დეზინფექცია ქლორიანი წყლით და გამორეცხვა</t>
  </si>
  <si>
    <t>სასიგნალო ლენტის (შიდა მხრიდან უჟანგავი ზოლით) შეძენა და მოწყობა თხრილში</t>
  </si>
  <si>
    <t>წყალმზომის ოთხკუთხა კომპოზიტური ჭის 485x485x415 მმ მოწყობა</t>
  </si>
  <si>
    <t>წყალმზომის ოთხკუთხა კომპოზიტური ჭის 485x485x415 მმ</t>
  </si>
  <si>
    <t>რკ/ბეტონის ანაკრები წრიული ჭის 2-კომპლექტი შეძენა-მონტაჟი d=1.5 მ, hსრ=1.80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 ჰიდროიზოლაციით იხ.პროექტი</t>
  </si>
  <si>
    <t>რკ/ბ რგოლი D=1740 მმ / H=1000 მმ B22.5 (M-300) (პროექტით)</t>
  </si>
  <si>
    <t>რკ/ბ რგოლი D=1740 მმ / H=500 მმ B22.5 (M-300) (პროექტით)</t>
  </si>
  <si>
    <t>რკ/ბ ძირის ფილა D=1740 მმ, ბეტონი B22.5 (M-300) (პროექტით)</t>
  </si>
  <si>
    <t>რკ/ბ გადახურვის ფილა მრგვალი D=1740 მმ ბეტონი B22.5 (M-300) (პროექტით)</t>
  </si>
  <si>
    <t>თუჯის ჩარჩო ხუფი 65 სმ</t>
  </si>
  <si>
    <t>რკ/ბეტონის ანაკრები წრიული ჭის 1-კომპლექტი შეძენა-მონტაჟი d=1.0 მ, hსრ=1.8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 ჰიდროიზოლაციით (იხ. პროექტი)</t>
  </si>
  <si>
    <t>რკ/ბ რგოლი კბილებით D=1200 მმ / H=1000 მმ ბეტონი მარკით B22.5 მ-300 (იხ. პროექტი)</t>
  </si>
  <si>
    <t>რკ/ბ რგოლი კბილებით D=1000 მმ H=500 მმ (იხ. პროექტი)</t>
  </si>
  <si>
    <t>რკ/ბ ძირის მრგვალი ფილა D=1200 მმ, ბეტონი მარკით B22.5 მ-300 (იხ. პროექტი)</t>
  </si>
  <si>
    <t>რკ/ბ გადახურვის მრგვალი ფილა D=1200 მმ ბეტონი მარკით B22.5 მ-300 (იხ. პროექტი)</t>
  </si>
  <si>
    <t>თუჯის ჩარჩო ხუფით 65 სმ</t>
  </si>
  <si>
    <t>გაზინთული (გაპოხილი) ძენძი 30,5მეტრი ჩობალებისთვის</t>
  </si>
  <si>
    <t>ურდული d=150 მმ PN16 შეძენა-მოწყობა</t>
  </si>
  <si>
    <t>ურდული d=150 მმ PN16</t>
  </si>
  <si>
    <t>ურდული d=100 მმ PN16 შეძენა-მოწყობა</t>
  </si>
  <si>
    <t>ურდული d=100 მმ PN16</t>
  </si>
  <si>
    <t>ურდული d=65 მმ PN16 შეძენა-მოწყობა</t>
  </si>
  <si>
    <t>ფოლადის გადამყვანი 150X100 მმ შეძენა და მოწყობა (1 ცალი)</t>
  </si>
  <si>
    <t>ფოლადის გადამყვანი 150X100 მმ</t>
  </si>
  <si>
    <t>სფერული ვენტილი d=32 მმ</t>
  </si>
  <si>
    <t>სფერული ვენტილი d=25 მმ</t>
  </si>
  <si>
    <t>გადამყვანი პოლ/ფოლ გ/ხრ d=32/25მმ მოწყობა</t>
  </si>
  <si>
    <t>გადამყვანი პოლ/ფოლ გ/ხრ d=32/25 მმ</t>
  </si>
  <si>
    <t>გადამყვანი პოლ/ფოლ გ/ხრ d=25/20 მმ</t>
  </si>
  <si>
    <t>წყალმზომისა და მოძრავი ქანჩის d=25 მმ, მოწყობა</t>
  </si>
  <si>
    <t>მოძრავი ქანჩი (შტუცერი) d=25 მმ</t>
  </si>
  <si>
    <t>წყალმზომისა და მოძრავი ქანჩის d=20 მმ მოწყობა</t>
  </si>
  <si>
    <t>წყალმზომი d=20 მმ</t>
  </si>
  <si>
    <t>მოძრავი ქანჩი (შტუცერი) d=20 მმ</t>
  </si>
  <si>
    <t>წყლის ფილტრის d=25 მმ მოწყობა</t>
  </si>
  <si>
    <t>წყლის ფილტრის d=20 მმ მოწყობა</t>
  </si>
  <si>
    <t>დამაკავშირებელის (сгон) მოწყობა d=25 მმ (3 ცალი)</t>
  </si>
  <si>
    <t>დამაკავშირებელის (сгон) მოწყობა d=20 მმ (19 ცალი)</t>
  </si>
  <si>
    <t>ფოლადის მილტუჩი d=100 მმ მოწყობა</t>
  </si>
  <si>
    <t>ფოლადის მილტუჩი d=100 მმ</t>
  </si>
  <si>
    <t>პოლიეთილენის ადაპტორის მილტუჩით d=160 მმ მოწყობა</t>
  </si>
  <si>
    <t>პოლიეთილენის ადაპტორი d=160 მმ</t>
  </si>
  <si>
    <t>პოლიეთილენის ადაპტორის მილტუჩით d=110 მმ მოწყობა</t>
  </si>
  <si>
    <t>პოლიეთილენის ადაპტორი d=110 მმ</t>
  </si>
  <si>
    <t>პოლიეთილენის ადაპტორის მილტუჩით d=75 მმ მოწყობა</t>
  </si>
  <si>
    <t>პოლიეთილენის ადაპტორი d=75 მმ</t>
  </si>
  <si>
    <t>პოლიეთილენის ქუროს d=110 მმ PN16 მოწყობა</t>
  </si>
  <si>
    <t>პოლიეთილენის ქუროს d=75 მმ PN16 მოწყობა</t>
  </si>
  <si>
    <t>პოლიეთილენის ქუროს d=75 მმ PN16</t>
  </si>
  <si>
    <t>პოლიეთილენის ქუროს d=32 მმ PN16 მოწყობა</t>
  </si>
  <si>
    <t>პოლიეთილენის ქუროს d=32 მმ PN16</t>
  </si>
  <si>
    <t>პოლიეთილენის ქუროს d=25 მმ PN16 მოწყობა</t>
  </si>
  <si>
    <t>პოლიეთილენის ქუროს d=25 მმ PN16</t>
  </si>
  <si>
    <t>პოლიეთილენის. ელ. ქუროს d=110 მმ PN16მოწყობა</t>
  </si>
  <si>
    <t>პოლიეთილენის. ელ. ქუროს d=110 მმ PN16</t>
  </si>
  <si>
    <t>პოლიეთილენის. ელ. ქუროს d=75 მმ PN16 მოწყობა</t>
  </si>
  <si>
    <t>პოლიეთილენის. ელ. ქუროს d=75 მმ PN16</t>
  </si>
  <si>
    <t>პოლიეთილენის ელ. ქუროს d=32 მმ PN16</t>
  </si>
  <si>
    <t>პოლიეთილენის ელ. ქუროს d=25 მმ PN16 მოწყობა</t>
  </si>
  <si>
    <t>ფოლადის სამკაპი d=150/100 მმ მილტუჩით</t>
  </si>
  <si>
    <t>ფოლადის სამკაპი d=150/65 მმ მილტუჩით მოწყობა</t>
  </si>
  <si>
    <t>ფოლადის სამკაპი d=150/65 მმ მილტუჩით</t>
  </si>
  <si>
    <t>პოლიეთილენის სამკაპის d=160/32 მმ მოწყობა</t>
  </si>
  <si>
    <t>პოლიეთილენის სამკაპის d=160/25 მმ მოწყობა</t>
  </si>
  <si>
    <t>პოლიეთილენის მუხლის d=110 მმ α=45° შეძენა-მოწყობა</t>
  </si>
  <si>
    <t>პოლიეთილენის მუხლის d=110 მმ α=45°</t>
  </si>
  <si>
    <t>ფოლ. დამხშობი d=50 მმ მოწყობა</t>
  </si>
  <si>
    <t>ფოლ. დამხშობი d=50 მმ</t>
  </si>
  <si>
    <t>პოლ. დამხშობი d=110 მმ მოწყობა</t>
  </si>
  <si>
    <t>პოლ. დამხშობი d=110 მმ შეძენა და მოწყობა</t>
  </si>
  <si>
    <t>საპროექტო პოლ. d=160 მმ მილით შეჭრა არსებულ ფოლ. d=100 მმ-იან მილზე</t>
  </si>
  <si>
    <t>საპროექტო პოლ. d=110 მმ მილის გადაერთება არსებულ პოლ. d=110 მმ-იან მილზე</t>
  </si>
  <si>
    <t>საპროექტო პოლ. d=75 მმ მილი გადაერთება არსებულ პოლ. d=75 მმ-იან მილზე</t>
  </si>
  <si>
    <t>საპროექტო პოლ. d=32 მმ მილის გადაერთება არსებულ პოლ. d=32 მმ-იან მილზე</t>
  </si>
  <si>
    <t>საპროექტო პოლ. d=25მმ მილის გადაერთება არსებულ პოლ. d=25 მმ-იან მილზე</t>
  </si>
  <si>
    <t>არს. ანაკრები 2-ჭის d=1000 მმ Hსრ=1.80 მ დემონტაჟი და გატანა ნაგავსაყრელზე 30კმ-ზე</t>
  </si>
  <si>
    <t>დემონტირებული რკ. ბეტონის ჭების ნატეხების ავტოთვითმცლელზე დატვირთვა და გადმოტვირთვა</t>
  </si>
  <si>
    <t>არს. ანაკრები 1-ჭის d=1500 მმ Hსრ=1.80 მ დემონტაჟი და გატანა ნაგავსაყრელზე 30კმ-ზე</t>
  </si>
  <si>
    <t>დემონტირებული ჭის ხუფების დატვირთვა ავტოთვითმცლელზე გატანა და გადმოტვირთვა (დასაწყობება 18კმ) (3ცალი)</t>
  </si>
  <si>
    <t>არსებული ოთხკუთხა კომპოზიტური ჭის 485x485x415 მმ დემონტაჟი გადატანა ნაგავსაყრელზე 30 კმ</t>
  </si>
  <si>
    <t/>
  </si>
  <si>
    <t xml:space="preserve">  სულ (ლარი)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</si>
</sst>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₾_-;\-* #,##0.00\ _₾_-;_-* &quot;-&quot;??\ _₾_-;_-@_-"/>
    <numFmt numFmtId="165" formatCode="0.0"/>
    <numFmt numFmtId="166" formatCode="0.000"/>
    <numFmt numFmtId="167" formatCode="_-* #,##0.00_р_._-;\-* #,##0.00_р_._-;_-* &quot;-&quot;??_р_._-;_-@_-"/>
    <numFmt numFmtId="169" formatCode="_(#,##0_);_(\(#,##0\);_(\ \-\ _);_(@_)"/>
    <numFmt numFmtId="172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Segoe UI"/>
      <family val="2"/>
    </font>
    <font>
      <b/>
      <sz val="10"/>
      <name val="Segoe UI"/>
      <family val="2"/>
    </font>
    <font>
      <vertAlign val="superscript"/>
      <sz val="10"/>
      <name val="Segoe UI"/>
      <family val="2"/>
    </font>
    <font>
      <sz val="10"/>
      <color theme="1"/>
      <name val="Segoe UI"/>
      <family val="2"/>
    </font>
    <font>
      <sz val="10"/>
      <color indexed="8"/>
      <name val="Segoe UI"/>
      <family val="2"/>
    </font>
    <font>
      <vertAlign val="superscript"/>
      <sz val="10"/>
      <color indexed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</cellStyleXfs>
  <cellXfs count="103">
    <xf numFmtId="0" fontId="0" fillId="0" borderId="0" xfId="0"/>
    <xf numFmtId="0" fontId="5" fillId="2" borderId="0" xfId="1" applyFont="1" applyFill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5" fillId="2" borderId="1" xfId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49" fontId="4" fillId="2" borderId="8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1" fontId="4" fillId="2" borderId="9" xfId="1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0" xfId="1" applyFont="1" applyFill="1" applyAlignment="1" applyProtection="1">
      <alignment vertical="center"/>
      <protection locked="0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2" fontId="4" fillId="2" borderId="0" xfId="1" applyNumberFormat="1" applyFont="1" applyFill="1" applyAlignment="1">
      <alignment vertical="center"/>
    </xf>
    <xf numFmtId="49" fontId="4" fillId="2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43" fontId="5" fillId="2" borderId="9" xfId="6" applyFont="1" applyFill="1" applyBorder="1" applyAlignment="1" applyProtection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0" fontId="5" fillId="3" borderId="1" xfId="1" applyFont="1" applyFill="1" applyBorder="1" applyAlignment="1">
      <alignment vertical="center"/>
    </xf>
    <xf numFmtId="9" fontId="4" fillId="2" borderId="9" xfId="1" applyNumberFormat="1" applyFont="1" applyFill="1" applyBorder="1" applyAlignment="1">
      <alignment horizontal="center" vertical="center"/>
    </xf>
    <xf numFmtId="0" fontId="4" fillId="2" borderId="11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0" xfId="1" applyFont="1" applyFill="1" applyAlignment="1">
      <alignment vertical="center" wrapText="1"/>
    </xf>
    <xf numFmtId="169" fontId="5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9" fontId="4" fillId="0" borderId="13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43" fontId="4" fillId="2" borderId="9" xfId="6" applyFont="1" applyFill="1" applyBorder="1" applyAlignment="1" applyProtection="1">
      <alignment horizontal="center" vertical="center"/>
      <protection locked="0"/>
    </xf>
    <xf numFmtId="43" fontId="5" fillId="2" borderId="6" xfId="6" applyFont="1" applyFill="1" applyBorder="1" applyAlignment="1">
      <alignment horizontal="center" vertical="center"/>
    </xf>
    <xf numFmtId="43" fontId="5" fillId="2" borderId="9" xfId="6" applyFont="1" applyFill="1" applyBorder="1" applyAlignment="1">
      <alignment horizontal="center" vertical="center"/>
    </xf>
    <xf numFmtId="43" fontId="4" fillId="2" borderId="9" xfId="6" applyFont="1" applyFill="1" applyBorder="1" applyAlignment="1">
      <alignment horizontal="center" vertical="center"/>
    </xf>
    <xf numFmtId="43" fontId="4" fillId="2" borderId="0" xfId="1" applyNumberFormat="1" applyFont="1" applyFill="1" applyAlignment="1">
      <alignment vertical="center"/>
    </xf>
    <xf numFmtId="1" fontId="4" fillId="0" borderId="12" xfId="10" applyNumberFormat="1" applyFont="1" applyBorder="1" applyAlignment="1" applyProtection="1">
      <alignment horizontal="center" vertical="center"/>
      <protection locked="0"/>
    </xf>
    <xf numFmtId="0" fontId="4" fillId="0" borderId="12" xfId="10" applyFont="1" applyBorder="1" applyAlignment="1" applyProtection="1">
      <alignment horizontal="center" vertical="center"/>
      <protection locked="0"/>
    </xf>
    <xf numFmtId="2" fontId="4" fillId="0" borderId="12" xfId="10" applyNumberFormat="1" applyFont="1" applyBorder="1" applyAlignment="1" applyProtection="1">
      <alignment horizontal="center" vertical="center"/>
      <protection locked="0"/>
    </xf>
    <xf numFmtId="2" fontId="4" fillId="0" borderId="12" xfId="10" applyNumberFormat="1" applyFont="1" applyBorder="1" applyAlignment="1">
      <alignment horizontal="center" vertical="center"/>
    </xf>
    <xf numFmtId="1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2" xfId="1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2" fontId="7" fillId="0" borderId="12" xfId="11" applyNumberFormat="1" applyFont="1" applyFill="1" applyBorder="1" applyAlignment="1">
      <alignment horizontal="center" vertical="center"/>
    </xf>
    <xf numFmtId="1" fontId="4" fillId="0" borderId="12" xfId="1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49" fontId="4" fillId="0" borderId="12" xfId="10" applyNumberFormat="1" applyFont="1" applyBorder="1" applyAlignment="1">
      <alignment horizontal="center" vertical="center"/>
    </xf>
    <xf numFmtId="165" fontId="4" fillId="0" borderId="12" xfId="1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1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165" fontId="4" fillId="0" borderId="12" xfId="2" applyNumberFormat="1" applyFont="1" applyFill="1" applyBorder="1" applyAlignment="1" applyProtection="1">
      <alignment horizontal="center" vertical="center"/>
    </xf>
    <xf numFmtId="2" fontId="4" fillId="0" borderId="12" xfId="2" applyNumberFormat="1" applyFont="1" applyFill="1" applyBorder="1" applyAlignment="1" applyProtection="1">
      <alignment horizontal="center" vertical="center"/>
    </xf>
    <xf numFmtId="49" fontId="4" fillId="0" borderId="12" xfId="10" applyNumberFormat="1" applyFont="1" applyBorder="1" applyAlignment="1" applyProtection="1">
      <alignment horizontal="center" vertical="center"/>
      <protection locked="0"/>
    </xf>
    <xf numFmtId="2" fontId="4" fillId="0" borderId="12" xfId="9" applyNumberFormat="1" applyFont="1" applyFill="1" applyBorder="1" applyAlignment="1" applyProtection="1">
      <alignment horizontal="center" vertical="center"/>
    </xf>
    <xf numFmtId="2" fontId="4" fillId="0" borderId="12" xfId="2" applyNumberFormat="1" applyFont="1" applyFill="1" applyBorder="1" applyAlignment="1">
      <alignment horizontal="center" vertical="center"/>
    </xf>
    <xf numFmtId="165" fontId="4" fillId="0" borderId="12" xfId="2" applyNumberFormat="1" applyFont="1" applyFill="1" applyBorder="1" applyAlignment="1">
      <alignment horizontal="center" vertical="center"/>
    </xf>
    <xf numFmtId="165" fontId="4" fillId="0" borderId="12" xfId="1" applyNumberFormat="1" applyFont="1" applyBorder="1" applyAlignment="1">
      <alignment horizontal="center" vertical="center"/>
    </xf>
    <xf numFmtId="166" fontId="4" fillId="0" borderId="12" xfId="2" applyNumberFormat="1" applyFont="1" applyFill="1" applyBorder="1" applyAlignment="1">
      <alignment horizontal="center" vertical="center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172" fontId="4" fillId="0" borderId="12" xfId="2" applyNumberFormat="1" applyFont="1" applyFill="1" applyBorder="1" applyAlignment="1">
      <alignment horizontal="center" vertical="center"/>
    </xf>
    <xf numFmtId="166" fontId="4" fillId="0" borderId="12" xfId="9" applyNumberFormat="1" applyFont="1" applyFill="1" applyBorder="1" applyAlignment="1">
      <alignment horizontal="center" vertical="center"/>
    </xf>
    <xf numFmtId="1" fontId="4" fillId="0" borderId="14" xfId="1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14" xfId="10" applyNumberFormat="1" applyFont="1" applyBorder="1" applyAlignment="1" applyProtection="1">
      <alignment horizontal="center" vertical="center"/>
      <protection locked="0"/>
    </xf>
    <xf numFmtId="2" fontId="4" fillId="0" borderId="14" xfId="10" applyNumberFormat="1" applyFont="1" applyBorder="1" applyAlignment="1">
      <alignment horizontal="center" vertical="center"/>
    </xf>
    <xf numFmtId="0" fontId="4" fillId="0" borderId="12" xfId="0" applyFont="1" applyBorder="1" applyAlignment="1" applyProtection="1">
      <alignment vertical="center"/>
      <protection locked="0"/>
    </xf>
    <xf numFmtId="2" fontId="8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2" xfId="10" applyFont="1" applyBorder="1" applyAlignment="1">
      <alignment vertical="center"/>
    </xf>
    <xf numFmtId="0" fontId="4" fillId="0" borderId="12" xfId="10" applyFont="1" applyBorder="1" applyAlignment="1" applyProtection="1">
      <alignment vertical="center"/>
      <protection locked="0"/>
    </xf>
    <xf numFmtId="0" fontId="4" fillId="0" borderId="12" xfId="1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2" borderId="0" xfId="1" applyFont="1" applyFill="1"/>
    <xf numFmtId="0" fontId="4" fillId="0" borderId="12" xfId="12" applyFont="1" applyBorder="1" applyAlignment="1">
      <alignment horizontal="left" vertical="center"/>
    </xf>
    <xf numFmtId="0" fontId="4" fillId="0" borderId="12" xfId="1" applyFont="1" applyBorder="1" applyAlignment="1">
      <alignment vertical="center"/>
    </xf>
    <xf numFmtId="0" fontId="4" fillId="0" borderId="12" xfId="0" applyFont="1" applyBorder="1" applyAlignment="1">
      <alignment horizontal="left" vertical="center" readingOrder="1"/>
    </xf>
    <xf numFmtId="0" fontId="4" fillId="0" borderId="12" xfId="0" applyFont="1" applyBorder="1" applyAlignment="1" applyProtection="1">
      <alignment horizontal="left" vertical="center"/>
      <protection locked="0"/>
    </xf>
    <xf numFmtId="1" fontId="4" fillId="0" borderId="12" xfId="12" applyNumberFormat="1" applyFont="1" applyBorder="1" applyAlignment="1">
      <alignment horizontal="center" vertical="center"/>
    </xf>
    <xf numFmtId="49" fontId="4" fillId="0" borderId="12" xfId="12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6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1" fontId="4" fillId="2" borderId="15" xfId="1" applyNumberFormat="1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43" fontId="4" fillId="0" borderId="11" xfId="6" applyFont="1" applyBorder="1" applyAlignment="1">
      <alignment horizontal="center" vertical="center"/>
    </xf>
  </cellXfs>
  <cellStyles count="13">
    <cellStyle name="Comma" xfId="6" builtinId="3"/>
    <cellStyle name="Comma 10" xfId="11" xr:uid="{65C15154-D3C4-44C0-81ED-20A95C011ABF}"/>
    <cellStyle name="Comma 2" xfId="2" xr:uid="{00000000-0005-0000-0000-000001000000}"/>
    <cellStyle name="Comma 2 2" xfId="9" xr:uid="{00000000-0005-0000-0000-000002000000}"/>
    <cellStyle name="Comma 3" xfId="7" xr:uid="{00000000-0005-0000-0000-000003000000}"/>
    <cellStyle name="Comma 4" xfId="8" xr:uid="{00000000-0005-0000-0000-000004000000}"/>
    <cellStyle name="Normal" xfId="0" builtinId="0"/>
    <cellStyle name="Normal 2" xfId="1" xr:uid="{00000000-0005-0000-0000-000006000000}"/>
    <cellStyle name="Normal 2 9" xfId="10" xr:uid="{0570E108-A683-4B99-A11C-A34AC930D377}"/>
    <cellStyle name="Normal 3 2" xfId="3" xr:uid="{00000000-0005-0000-0000-000007000000}"/>
    <cellStyle name="Обычный 2" xfId="5" xr:uid="{00000000-0005-0000-0000-000009000000}"/>
    <cellStyle name="Обычный_Лист1" xfId="4" xr:uid="{00000000-0005-0000-0000-00000A000000}"/>
    <cellStyle name="Обычный_დემონტაჟი" xfId="12" xr:uid="{0EE769B8-C91D-4968-9675-A1C1954DA756}"/>
  </cellStyles>
  <dxfs count="26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gakhvlediani/Desktop/Budget%20Review/2015%20&amp;%202016%20Budget/2015%20&amp;%202016%20CAPEX.xlsx" TargetMode="External"/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Project Status"/>
      <sheetName val="2016 Project Valuation"/>
      <sheetName val="NPV_IRR Calc"/>
      <sheetName val="Sensativities"/>
      <sheetName val="IDC Calc"/>
      <sheetName val="PROJECT APPROVAL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3B738-3099-4C64-BC28-1C69C957EC67}">
  <sheetPr>
    <tabColor theme="2"/>
  </sheetPr>
  <dimension ref="A1:HL173"/>
  <sheetViews>
    <sheetView showGridLines="0"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R21" sqref="R21"/>
    </sheetView>
  </sheetViews>
  <sheetFormatPr defaultColWidth="9.33203125" defaultRowHeight="15" x14ac:dyDescent="0.3"/>
  <cols>
    <col min="1" max="1" width="6.33203125" style="23" customWidth="1"/>
    <col min="2" max="2" width="38.33203125" style="3" customWidth="1"/>
    <col min="3" max="3" width="8.5546875" style="3" customWidth="1"/>
    <col min="4" max="4" width="12.5546875" style="3" bestFit="1" customWidth="1"/>
    <col min="5" max="5" width="11.33203125" style="3" customWidth="1"/>
    <col min="6" max="8" width="14.33203125" style="3" customWidth="1"/>
    <col min="9" max="9" width="31.44140625" style="3" bestFit="1" customWidth="1"/>
    <col min="10" max="16384" width="9.33203125" style="3"/>
  </cols>
  <sheetData>
    <row r="1" spans="1:12" x14ac:dyDescent="0.3">
      <c r="A1" s="4" t="s">
        <v>23</v>
      </c>
      <c r="B1" s="1"/>
      <c r="C1" s="1"/>
      <c r="D1" s="1"/>
      <c r="E1" s="1"/>
      <c r="F1" s="1"/>
      <c r="G1" s="1"/>
      <c r="H1" s="1"/>
    </row>
    <row r="2" spans="1:12" ht="15.6" thickBot="1" x14ac:dyDescent="0.35">
      <c r="A2" s="5" t="s">
        <v>22</v>
      </c>
      <c r="B2" s="24"/>
      <c r="C2" s="24"/>
      <c r="D2" s="24"/>
      <c r="E2" s="24"/>
      <c r="F2" s="24"/>
      <c r="G2" s="24"/>
      <c r="H2" s="24"/>
      <c r="I2" s="32"/>
    </row>
    <row r="3" spans="1:12" ht="21.75" customHeight="1" thickBot="1" x14ac:dyDescent="0.35">
      <c r="A3" s="6"/>
      <c r="C3" s="7"/>
      <c r="D3" s="7"/>
      <c r="E3" s="7"/>
      <c r="F3" s="7"/>
      <c r="G3" s="101" t="s">
        <v>14</v>
      </c>
      <c r="H3" s="101"/>
      <c r="I3" s="33"/>
    </row>
    <row r="4" spans="1:12" ht="18" customHeight="1" thickBot="1" x14ac:dyDescent="0.35">
      <c r="A4" s="96" t="s">
        <v>0</v>
      </c>
      <c r="B4" s="98" t="s">
        <v>1</v>
      </c>
      <c r="C4" s="98" t="s">
        <v>2</v>
      </c>
      <c r="D4" s="98" t="s">
        <v>11</v>
      </c>
      <c r="E4" s="92" t="s">
        <v>3</v>
      </c>
      <c r="F4" s="94" t="s">
        <v>12</v>
      </c>
      <c r="G4" s="92" t="s">
        <v>3</v>
      </c>
      <c r="H4" s="94" t="s">
        <v>269</v>
      </c>
      <c r="I4" s="34"/>
    </row>
    <row r="5" spans="1:12" ht="15.6" thickBot="1" x14ac:dyDescent="0.35">
      <c r="A5" s="97"/>
      <c r="B5" s="99"/>
      <c r="C5" s="99"/>
      <c r="D5" s="99"/>
      <c r="E5" s="93"/>
      <c r="F5" s="95"/>
      <c r="G5" s="93"/>
      <c r="H5" s="95"/>
      <c r="I5" s="35"/>
      <c r="J5" s="31"/>
      <c r="K5" s="31"/>
      <c r="L5" s="31"/>
    </row>
    <row r="6" spans="1:12" ht="15.6" thickBot="1" x14ac:dyDescent="0.35">
      <c r="A6" s="8">
        <v>1</v>
      </c>
      <c r="B6" s="2">
        <v>2</v>
      </c>
      <c r="C6" s="2">
        <v>3</v>
      </c>
      <c r="D6" s="2">
        <v>4</v>
      </c>
      <c r="E6" s="9">
        <v>5</v>
      </c>
      <c r="F6" s="10">
        <v>6</v>
      </c>
      <c r="G6" s="100">
        <v>7</v>
      </c>
      <c r="H6" s="100">
        <v>8</v>
      </c>
      <c r="I6" s="11">
        <v>9</v>
      </c>
    </row>
    <row r="7" spans="1:12" s="12" customFormat="1" x14ac:dyDescent="0.3">
      <c r="A7" s="41">
        <v>1</v>
      </c>
      <c r="B7" s="76" t="s">
        <v>158</v>
      </c>
      <c r="C7" s="42" t="s">
        <v>5</v>
      </c>
      <c r="D7" s="77">
        <v>370</v>
      </c>
      <c r="E7" s="43">
        <v>3.3353741226358795</v>
      </c>
      <c r="F7" s="44">
        <f>D7*E7</f>
        <v>1234.0884253752754</v>
      </c>
      <c r="G7" s="102">
        <v>0</v>
      </c>
      <c r="H7" s="102">
        <f>G7*D7</f>
        <v>0</v>
      </c>
      <c r="I7" s="26" t="s">
        <v>16</v>
      </c>
    </row>
    <row r="8" spans="1:12" s="14" customFormat="1" ht="15.6" x14ac:dyDescent="0.3">
      <c r="A8" s="45">
        <v>2</v>
      </c>
      <c r="B8" s="76" t="s">
        <v>24</v>
      </c>
      <c r="C8" s="46" t="s">
        <v>13</v>
      </c>
      <c r="D8" s="47">
        <v>60.46</v>
      </c>
      <c r="E8" s="43">
        <v>6.8765720203116292</v>
      </c>
      <c r="F8" s="44">
        <f t="shared" ref="F8:F71" si="0">D8*E8</f>
        <v>415.75754434804111</v>
      </c>
      <c r="G8" s="102">
        <v>0</v>
      </c>
      <c r="H8" s="102">
        <f t="shared" ref="H8:H71" si="1">G8*D8</f>
        <v>0</v>
      </c>
      <c r="I8" s="26" t="s">
        <v>16</v>
      </c>
    </row>
    <row r="9" spans="1:12" s="14" customFormat="1" x14ac:dyDescent="0.3">
      <c r="A9" s="48">
        <v>3</v>
      </c>
      <c r="B9" s="78" t="s">
        <v>21</v>
      </c>
      <c r="C9" s="49" t="s">
        <v>4</v>
      </c>
      <c r="D9" s="50">
        <v>120.92</v>
      </c>
      <c r="E9" s="43">
        <v>19.466447134780797</v>
      </c>
      <c r="F9" s="44">
        <f t="shared" si="0"/>
        <v>2353.8827875376942</v>
      </c>
      <c r="G9" s="102">
        <v>0</v>
      </c>
      <c r="H9" s="102">
        <f t="shared" si="1"/>
        <v>0</v>
      </c>
      <c r="I9" s="26" t="s">
        <v>16</v>
      </c>
    </row>
    <row r="10" spans="1:12" s="14" customFormat="1" ht="15.6" x14ac:dyDescent="0.3">
      <c r="A10" s="51">
        <v>4</v>
      </c>
      <c r="B10" s="79" t="s">
        <v>159</v>
      </c>
      <c r="C10" s="46" t="s">
        <v>156</v>
      </c>
      <c r="D10" s="52">
        <v>279</v>
      </c>
      <c r="E10" s="43">
        <v>25.636103913896171</v>
      </c>
      <c r="F10" s="44">
        <f t="shared" si="0"/>
        <v>7152.4729919770316</v>
      </c>
      <c r="G10" s="102">
        <v>0</v>
      </c>
      <c r="H10" s="102">
        <f t="shared" si="1"/>
        <v>0</v>
      </c>
      <c r="I10" s="26" t="s">
        <v>16</v>
      </c>
    </row>
    <row r="11" spans="1:12" x14ac:dyDescent="0.3">
      <c r="A11" s="53" t="s">
        <v>25</v>
      </c>
      <c r="B11" s="79" t="s">
        <v>26</v>
      </c>
      <c r="C11" s="46" t="s">
        <v>4</v>
      </c>
      <c r="D11" s="44">
        <v>0.16739999999999999</v>
      </c>
      <c r="E11" s="43">
        <v>1740.2853597696001</v>
      </c>
      <c r="F11" s="44">
        <f t="shared" si="0"/>
        <v>291.32376922543102</v>
      </c>
      <c r="G11" s="102">
        <v>0</v>
      </c>
      <c r="H11" s="102">
        <f t="shared" si="1"/>
        <v>0</v>
      </c>
      <c r="I11" s="26" t="s">
        <v>15</v>
      </c>
    </row>
    <row r="12" spans="1:12" ht="15.6" x14ac:dyDescent="0.3">
      <c r="A12" s="51">
        <v>5</v>
      </c>
      <c r="B12" s="79" t="s">
        <v>160</v>
      </c>
      <c r="C12" s="46" t="s">
        <v>156</v>
      </c>
      <c r="D12" s="54">
        <v>279</v>
      </c>
      <c r="E12" s="43">
        <v>19.839433537085291</v>
      </c>
      <c r="F12" s="44">
        <f t="shared" si="0"/>
        <v>5535.2019568467967</v>
      </c>
      <c r="G12" s="102">
        <v>0</v>
      </c>
      <c r="H12" s="102">
        <f t="shared" si="1"/>
        <v>0</v>
      </c>
      <c r="I12" s="26" t="s">
        <v>16</v>
      </c>
    </row>
    <row r="13" spans="1:12" x14ac:dyDescent="0.3">
      <c r="A13" s="53" t="s">
        <v>27</v>
      </c>
      <c r="B13" s="79" t="s">
        <v>26</v>
      </c>
      <c r="C13" s="46" t="s">
        <v>4</v>
      </c>
      <c r="D13" s="44">
        <v>0.16739999999999999</v>
      </c>
      <c r="E13" s="43">
        <v>1740.2853597696001</v>
      </c>
      <c r="F13" s="44">
        <f t="shared" si="0"/>
        <v>291.32376922543102</v>
      </c>
      <c r="G13" s="102">
        <v>0</v>
      </c>
      <c r="H13" s="102">
        <f t="shared" si="1"/>
        <v>0</v>
      </c>
      <c r="I13" s="26" t="s">
        <v>15</v>
      </c>
    </row>
    <row r="14" spans="1:12" x14ac:dyDescent="0.3">
      <c r="A14" s="55" t="s">
        <v>28</v>
      </c>
      <c r="B14" s="80" t="s">
        <v>29</v>
      </c>
      <c r="C14" s="46" t="s">
        <v>5</v>
      </c>
      <c r="D14" s="43">
        <v>30.799999999999997</v>
      </c>
      <c r="E14" s="43">
        <v>11.967885950591999</v>
      </c>
      <c r="F14" s="44">
        <f t="shared" si="0"/>
        <v>368.61088727823352</v>
      </c>
      <c r="G14" s="102">
        <v>0</v>
      </c>
      <c r="H14" s="102">
        <f t="shared" si="1"/>
        <v>0</v>
      </c>
      <c r="I14" s="26" t="s">
        <v>16</v>
      </c>
    </row>
    <row r="15" spans="1:12" s="14" customFormat="1" ht="15.6" x14ac:dyDescent="0.3">
      <c r="A15" s="51">
        <v>7</v>
      </c>
      <c r="B15" s="80" t="s">
        <v>161</v>
      </c>
      <c r="C15" s="46" t="s">
        <v>13</v>
      </c>
      <c r="D15" s="43">
        <v>949.1</v>
      </c>
      <c r="E15" s="43">
        <v>6.8784354885206591</v>
      </c>
      <c r="F15" s="44">
        <f t="shared" si="0"/>
        <v>6528.3231221549577</v>
      </c>
      <c r="G15" s="102">
        <v>0</v>
      </c>
      <c r="H15" s="102">
        <f t="shared" si="1"/>
        <v>0</v>
      </c>
      <c r="I15" s="26" t="s">
        <v>16</v>
      </c>
    </row>
    <row r="16" spans="1:12" s="14" customFormat="1" ht="15.6" x14ac:dyDescent="0.3">
      <c r="A16" s="51">
        <v>8</v>
      </c>
      <c r="B16" s="80" t="s">
        <v>19</v>
      </c>
      <c r="C16" s="46" t="s">
        <v>13</v>
      </c>
      <c r="D16" s="43">
        <v>27.4</v>
      </c>
      <c r="E16" s="43">
        <v>63.128506101619216</v>
      </c>
      <c r="F16" s="44">
        <f t="shared" si="0"/>
        <v>1729.7210671843663</v>
      </c>
      <c r="G16" s="102">
        <v>0</v>
      </c>
      <c r="H16" s="102">
        <f t="shared" si="1"/>
        <v>0</v>
      </c>
      <c r="I16" s="26" t="s">
        <v>16</v>
      </c>
    </row>
    <row r="17" spans="1:220" ht="15.6" x14ac:dyDescent="0.3">
      <c r="A17" s="51">
        <v>9</v>
      </c>
      <c r="B17" s="78" t="s">
        <v>162</v>
      </c>
      <c r="C17" s="56" t="s">
        <v>13</v>
      </c>
      <c r="D17" s="47">
        <v>24.66</v>
      </c>
      <c r="E17" s="43">
        <v>4.2475801080216939</v>
      </c>
      <c r="F17" s="44">
        <f t="shared" si="0"/>
        <v>104.74532546381498</v>
      </c>
      <c r="G17" s="102">
        <v>0</v>
      </c>
      <c r="H17" s="102">
        <f t="shared" si="1"/>
        <v>0</v>
      </c>
      <c r="I17" s="26" t="s">
        <v>16</v>
      </c>
    </row>
    <row r="18" spans="1:220" ht="15.6" x14ac:dyDescent="0.3">
      <c r="A18" s="48">
        <v>10</v>
      </c>
      <c r="B18" s="80" t="s">
        <v>20</v>
      </c>
      <c r="C18" s="46" t="s">
        <v>13</v>
      </c>
      <c r="D18" s="47">
        <v>2.74</v>
      </c>
      <c r="E18" s="43">
        <v>32.756857070361605</v>
      </c>
      <c r="F18" s="44">
        <f t="shared" si="0"/>
        <v>89.753788372790808</v>
      </c>
      <c r="G18" s="102">
        <v>0</v>
      </c>
      <c r="H18" s="102">
        <f t="shared" si="1"/>
        <v>0</v>
      </c>
      <c r="I18" s="26" t="s">
        <v>16</v>
      </c>
    </row>
    <row r="19" spans="1:220" s="14" customFormat="1" x14ac:dyDescent="0.3">
      <c r="A19" s="48">
        <v>11</v>
      </c>
      <c r="B19" s="79" t="s">
        <v>21</v>
      </c>
      <c r="C19" s="46" t="s">
        <v>4</v>
      </c>
      <c r="D19" s="47">
        <v>1904.175</v>
      </c>
      <c r="E19" s="43">
        <v>19.466447134780797</v>
      </c>
      <c r="F19" s="44">
        <f t="shared" si="0"/>
        <v>37067.521972871225</v>
      </c>
      <c r="G19" s="102">
        <v>0</v>
      </c>
      <c r="H19" s="102">
        <f t="shared" si="1"/>
        <v>0</v>
      </c>
      <c r="I19" s="26" t="s">
        <v>16</v>
      </c>
    </row>
    <row r="20" spans="1:220" ht="15.6" x14ac:dyDescent="0.3">
      <c r="A20" s="51">
        <v>12</v>
      </c>
      <c r="B20" s="81" t="s">
        <v>163</v>
      </c>
      <c r="C20" s="46" t="s">
        <v>13</v>
      </c>
      <c r="D20" s="77">
        <v>14.42</v>
      </c>
      <c r="E20" s="43">
        <v>23.773258118231766</v>
      </c>
      <c r="F20" s="44">
        <f t="shared" si="0"/>
        <v>342.81038206490206</v>
      </c>
      <c r="G20" s="102">
        <v>0</v>
      </c>
      <c r="H20" s="102">
        <f t="shared" si="1"/>
        <v>0</v>
      </c>
      <c r="I20" s="26" t="s">
        <v>16</v>
      </c>
    </row>
    <row r="21" spans="1:220" ht="15.6" x14ac:dyDescent="0.3">
      <c r="A21" s="51">
        <v>13</v>
      </c>
      <c r="B21" s="81" t="s">
        <v>164</v>
      </c>
      <c r="C21" s="46" t="s">
        <v>13</v>
      </c>
      <c r="D21" s="44">
        <v>14.42</v>
      </c>
      <c r="E21" s="43">
        <v>9.0498350487612189</v>
      </c>
      <c r="F21" s="44">
        <f t="shared" si="0"/>
        <v>130.49862140313678</v>
      </c>
      <c r="G21" s="102">
        <v>0</v>
      </c>
      <c r="H21" s="102">
        <f t="shared" si="1"/>
        <v>0</v>
      </c>
      <c r="I21" s="26" t="s">
        <v>16</v>
      </c>
    </row>
    <row r="22" spans="1:220" x14ac:dyDescent="0.3">
      <c r="A22" s="41">
        <v>14</v>
      </c>
      <c r="B22" s="80" t="s">
        <v>165</v>
      </c>
      <c r="C22" s="42" t="s">
        <v>4</v>
      </c>
      <c r="D22" s="44">
        <v>30.282</v>
      </c>
      <c r="E22" s="43">
        <v>19.466447134780797</v>
      </c>
      <c r="F22" s="44">
        <f t="shared" si="0"/>
        <v>589.48295213543213</v>
      </c>
      <c r="G22" s="102">
        <v>0</v>
      </c>
      <c r="H22" s="102">
        <f t="shared" si="1"/>
        <v>0</v>
      </c>
      <c r="I22" s="26" t="s">
        <v>16</v>
      </c>
    </row>
    <row r="23" spans="1:220" ht="15.6" x14ac:dyDescent="0.3">
      <c r="A23" s="41">
        <v>15</v>
      </c>
      <c r="B23" s="78" t="s">
        <v>30</v>
      </c>
      <c r="C23" s="42" t="s">
        <v>13</v>
      </c>
      <c r="D23" s="43">
        <v>97.16</v>
      </c>
      <c r="E23" s="43">
        <v>64.908150111609103</v>
      </c>
      <c r="F23" s="44">
        <f t="shared" si="0"/>
        <v>6306.4758648439401</v>
      </c>
      <c r="G23" s="102">
        <v>0</v>
      </c>
      <c r="H23" s="102">
        <f t="shared" si="1"/>
        <v>0</v>
      </c>
      <c r="I23" s="26" t="s">
        <v>16</v>
      </c>
    </row>
    <row r="24" spans="1:220" s="14" customFormat="1" ht="15.6" x14ac:dyDescent="0.3">
      <c r="A24" s="41">
        <v>16</v>
      </c>
      <c r="B24" s="76" t="s">
        <v>31</v>
      </c>
      <c r="C24" s="46" t="s">
        <v>13</v>
      </c>
      <c r="D24" s="77">
        <v>117.38</v>
      </c>
      <c r="E24" s="43">
        <v>44.446037114496953</v>
      </c>
      <c r="F24" s="44">
        <f t="shared" si="0"/>
        <v>5217.0758364996518</v>
      </c>
      <c r="G24" s="102">
        <v>0</v>
      </c>
      <c r="H24" s="102">
        <f t="shared" si="1"/>
        <v>0</v>
      </c>
      <c r="I24" s="26" t="s">
        <v>16</v>
      </c>
    </row>
    <row r="25" spans="1:220" ht="15.6" x14ac:dyDescent="0.3">
      <c r="A25" s="41">
        <v>17</v>
      </c>
      <c r="B25" s="76" t="s">
        <v>166</v>
      </c>
      <c r="C25" s="46" t="s">
        <v>13</v>
      </c>
      <c r="D25" s="77">
        <v>55.8</v>
      </c>
      <c r="E25" s="43">
        <v>61.875099829056936</v>
      </c>
      <c r="F25" s="44">
        <f t="shared" si="0"/>
        <v>3452.6305704613769</v>
      </c>
      <c r="G25" s="102">
        <v>0</v>
      </c>
      <c r="H25" s="102">
        <f t="shared" si="1"/>
        <v>0</v>
      </c>
      <c r="I25" s="26" t="s">
        <v>16</v>
      </c>
      <c r="J25" s="15"/>
    </row>
    <row r="26" spans="1:220" ht="15.6" x14ac:dyDescent="0.3">
      <c r="A26" s="41">
        <v>18</v>
      </c>
      <c r="B26" s="78" t="s">
        <v>167</v>
      </c>
      <c r="C26" s="82" t="s">
        <v>157</v>
      </c>
      <c r="D26" s="47">
        <v>4.1399999999999997</v>
      </c>
      <c r="E26" s="43">
        <v>68.643015945759984</v>
      </c>
      <c r="F26" s="44">
        <f t="shared" si="0"/>
        <v>284.18208601544632</v>
      </c>
      <c r="G26" s="102">
        <v>0</v>
      </c>
      <c r="H26" s="102">
        <f t="shared" si="1"/>
        <v>0</v>
      </c>
      <c r="I26" s="26" t="s">
        <v>16</v>
      </c>
      <c r="J26" s="15"/>
    </row>
    <row r="27" spans="1:220" x14ac:dyDescent="0.35">
      <c r="A27" s="41">
        <v>19</v>
      </c>
      <c r="B27" s="83" t="s">
        <v>168</v>
      </c>
      <c r="C27" s="49" t="s">
        <v>32</v>
      </c>
      <c r="D27" s="47">
        <v>57.76</v>
      </c>
      <c r="E27" s="43">
        <v>16.080808758151367</v>
      </c>
      <c r="F27" s="44">
        <f t="shared" si="0"/>
        <v>928.82751387082294</v>
      </c>
      <c r="G27" s="102">
        <v>0</v>
      </c>
      <c r="H27" s="102">
        <f t="shared" si="1"/>
        <v>0</v>
      </c>
      <c r="I27" s="26" t="s">
        <v>16</v>
      </c>
      <c r="J27" s="15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</row>
    <row r="28" spans="1:220" x14ac:dyDescent="0.35">
      <c r="A28" s="57" t="s">
        <v>33</v>
      </c>
      <c r="B28" s="83" t="s">
        <v>169</v>
      </c>
      <c r="C28" s="49" t="s">
        <v>34</v>
      </c>
      <c r="D28" s="47">
        <v>50</v>
      </c>
      <c r="E28" s="43">
        <v>1.323693651748608</v>
      </c>
      <c r="F28" s="44">
        <f t="shared" si="0"/>
        <v>66.184682587430402</v>
      </c>
      <c r="G28" s="102">
        <v>0</v>
      </c>
      <c r="H28" s="102">
        <f t="shared" si="1"/>
        <v>0</v>
      </c>
      <c r="I28" s="26" t="s">
        <v>16</v>
      </c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</row>
    <row r="29" spans="1:220" x14ac:dyDescent="0.35">
      <c r="A29" s="57" t="s">
        <v>35</v>
      </c>
      <c r="B29" s="85" t="s">
        <v>170</v>
      </c>
      <c r="C29" s="49" t="s">
        <v>34</v>
      </c>
      <c r="D29" s="47">
        <v>50.5</v>
      </c>
      <c r="E29" s="43"/>
      <c r="F29" s="44"/>
      <c r="G29" s="102">
        <v>0</v>
      </c>
      <c r="H29" s="102">
        <f t="shared" si="1"/>
        <v>0</v>
      </c>
      <c r="I29" s="26" t="s">
        <v>18</v>
      </c>
      <c r="J29" s="15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</row>
    <row r="30" spans="1:220" s="13" customFormat="1" x14ac:dyDescent="0.3">
      <c r="A30" s="57" t="s">
        <v>36</v>
      </c>
      <c r="B30" s="83" t="s">
        <v>171</v>
      </c>
      <c r="C30" s="49" t="s">
        <v>5</v>
      </c>
      <c r="D30" s="47">
        <v>50</v>
      </c>
      <c r="E30" s="43">
        <v>1.0207947400977491</v>
      </c>
      <c r="F30" s="44">
        <f t="shared" si="0"/>
        <v>51.039737004887456</v>
      </c>
      <c r="G30" s="102">
        <v>0</v>
      </c>
      <c r="H30" s="102">
        <f t="shared" si="1"/>
        <v>0</v>
      </c>
      <c r="I30" s="26" t="s">
        <v>16</v>
      </c>
      <c r="J30" s="15"/>
    </row>
    <row r="31" spans="1:220" s="13" customFormat="1" x14ac:dyDescent="0.3">
      <c r="A31" s="57" t="s">
        <v>37</v>
      </c>
      <c r="B31" s="83" t="s">
        <v>172</v>
      </c>
      <c r="C31" s="49" t="s">
        <v>34</v>
      </c>
      <c r="D31" s="47">
        <v>50</v>
      </c>
      <c r="E31" s="43">
        <v>1.8272605041853118</v>
      </c>
      <c r="F31" s="44">
        <f t="shared" si="0"/>
        <v>91.363025209265587</v>
      </c>
      <c r="G31" s="102">
        <v>0</v>
      </c>
      <c r="H31" s="102">
        <f t="shared" si="1"/>
        <v>0</v>
      </c>
      <c r="I31" s="26" t="s">
        <v>16</v>
      </c>
    </row>
    <row r="32" spans="1:220" s="13" customFormat="1" x14ac:dyDescent="0.3">
      <c r="A32" s="58">
        <v>23</v>
      </c>
      <c r="B32" s="83" t="s">
        <v>173</v>
      </c>
      <c r="C32" s="49" t="s">
        <v>34</v>
      </c>
      <c r="D32" s="47">
        <v>25</v>
      </c>
      <c r="E32" s="43">
        <v>0.56751031495244808</v>
      </c>
      <c r="F32" s="44">
        <f t="shared" si="0"/>
        <v>14.187757873811202</v>
      </c>
      <c r="G32" s="102">
        <v>0</v>
      </c>
      <c r="H32" s="102">
        <f t="shared" si="1"/>
        <v>0</v>
      </c>
      <c r="I32" s="26" t="s">
        <v>16</v>
      </c>
    </row>
    <row r="33" spans="1:10" s="84" customFormat="1" x14ac:dyDescent="0.35">
      <c r="A33" s="57" t="s">
        <v>38</v>
      </c>
      <c r="B33" s="85" t="s">
        <v>174</v>
      </c>
      <c r="C33" s="49" t="s">
        <v>34</v>
      </c>
      <c r="D33" s="47">
        <v>25.25</v>
      </c>
      <c r="E33" s="43"/>
      <c r="F33" s="44"/>
      <c r="G33" s="102">
        <v>0</v>
      </c>
      <c r="H33" s="102">
        <f t="shared" si="1"/>
        <v>0</v>
      </c>
      <c r="I33" s="26" t="s">
        <v>18</v>
      </c>
      <c r="J33" s="15"/>
    </row>
    <row r="34" spans="1:10" s="84" customFormat="1" x14ac:dyDescent="0.35">
      <c r="A34" s="58">
        <v>24</v>
      </c>
      <c r="B34" s="83" t="s">
        <v>175</v>
      </c>
      <c r="C34" s="49" t="s">
        <v>5</v>
      </c>
      <c r="D34" s="47">
        <v>25</v>
      </c>
      <c r="E34" s="43">
        <v>1.0207947400977491</v>
      </c>
      <c r="F34" s="44">
        <f t="shared" si="0"/>
        <v>25.519868502443728</v>
      </c>
      <c r="G34" s="102">
        <v>0</v>
      </c>
      <c r="H34" s="102">
        <f t="shared" si="1"/>
        <v>0</v>
      </c>
      <c r="I34" s="26" t="s">
        <v>16</v>
      </c>
    </row>
    <row r="35" spans="1:10" s="84" customFormat="1" x14ac:dyDescent="0.35">
      <c r="A35" s="58">
        <v>25</v>
      </c>
      <c r="B35" s="83" t="s">
        <v>176</v>
      </c>
      <c r="C35" s="49" t="s">
        <v>34</v>
      </c>
      <c r="D35" s="47">
        <v>25</v>
      </c>
      <c r="E35" s="43">
        <v>1.0853761116562559</v>
      </c>
      <c r="F35" s="44">
        <f t="shared" si="0"/>
        <v>27.134402791406398</v>
      </c>
      <c r="G35" s="102">
        <v>0</v>
      </c>
      <c r="H35" s="102">
        <f t="shared" si="1"/>
        <v>0</v>
      </c>
      <c r="I35" s="26" t="s">
        <v>16</v>
      </c>
      <c r="J35" s="15"/>
    </row>
    <row r="36" spans="1:10" s="84" customFormat="1" x14ac:dyDescent="0.35">
      <c r="A36" s="58">
        <v>26</v>
      </c>
      <c r="B36" s="83" t="s">
        <v>177</v>
      </c>
      <c r="C36" s="49" t="s">
        <v>34</v>
      </c>
      <c r="D36" s="47">
        <v>10</v>
      </c>
      <c r="E36" s="43">
        <v>0.83874986118784012</v>
      </c>
      <c r="F36" s="44">
        <f t="shared" si="0"/>
        <v>8.3874986118784012</v>
      </c>
      <c r="G36" s="102">
        <v>0</v>
      </c>
      <c r="H36" s="102">
        <f t="shared" si="1"/>
        <v>0</v>
      </c>
      <c r="I36" s="26" t="s">
        <v>16</v>
      </c>
    </row>
    <row r="37" spans="1:10" s="84" customFormat="1" x14ac:dyDescent="0.35">
      <c r="A37" s="57" t="s">
        <v>39</v>
      </c>
      <c r="B37" s="85" t="s">
        <v>178</v>
      </c>
      <c r="C37" s="49" t="s">
        <v>34</v>
      </c>
      <c r="D37" s="47">
        <v>10.1</v>
      </c>
      <c r="E37" s="43"/>
      <c r="F37" s="44"/>
      <c r="G37" s="102">
        <v>0</v>
      </c>
      <c r="H37" s="102">
        <f t="shared" si="1"/>
        <v>0</v>
      </c>
      <c r="I37" s="26" t="s">
        <v>18</v>
      </c>
      <c r="J37" s="15"/>
    </row>
    <row r="38" spans="1:10" s="84" customFormat="1" x14ac:dyDescent="0.35">
      <c r="A38" s="58">
        <v>27</v>
      </c>
      <c r="B38" s="83" t="s">
        <v>179</v>
      </c>
      <c r="C38" s="49" t="s">
        <v>5</v>
      </c>
      <c r="D38" s="47">
        <v>10</v>
      </c>
      <c r="E38" s="43">
        <v>0.49938364391470025</v>
      </c>
      <c r="F38" s="44">
        <f t="shared" si="0"/>
        <v>4.9938364391470023</v>
      </c>
      <c r="G38" s="102">
        <v>0</v>
      </c>
      <c r="H38" s="102">
        <f t="shared" si="1"/>
        <v>0</v>
      </c>
      <c r="I38" s="26" t="s">
        <v>16</v>
      </c>
    </row>
    <row r="39" spans="1:10" s="84" customFormat="1" x14ac:dyDescent="0.35">
      <c r="A39" s="58">
        <v>28</v>
      </c>
      <c r="B39" s="83" t="s">
        <v>180</v>
      </c>
      <c r="C39" s="49" t="s">
        <v>34</v>
      </c>
      <c r="D39" s="47">
        <v>10</v>
      </c>
      <c r="E39" s="43">
        <v>0.72958866068329908</v>
      </c>
      <c r="F39" s="44">
        <f t="shared" si="0"/>
        <v>7.2958866068329904</v>
      </c>
      <c r="G39" s="102">
        <v>0</v>
      </c>
      <c r="H39" s="102">
        <f t="shared" si="1"/>
        <v>0</v>
      </c>
      <c r="I39" s="26" t="s">
        <v>16</v>
      </c>
      <c r="J39" s="15"/>
    </row>
    <row r="40" spans="1:10" x14ac:dyDescent="0.3">
      <c r="A40" s="55" t="s">
        <v>40</v>
      </c>
      <c r="B40" s="83" t="s">
        <v>181</v>
      </c>
      <c r="C40" s="49" t="s">
        <v>34</v>
      </c>
      <c r="D40" s="47">
        <v>20</v>
      </c>
      <c r="E40" s="43">
        <v>0.69952594807871993</v>
      </c>
      <c r="F40" s="44">
        <f t="shared" si="0"/>
        <v>13.990518961574399</v>
      </c>
      <c r="G40" s="102">
        <v>0</v>
      </c>
      <c r="H40" s="102">
        <f t="shared" si="1"/>
        <v>0</v>
      </c>
      <c r="I40" s="26" t="s">
        <v>16</v>
      </c>
    </row>
    <row r="41" spans="1:10" x14ac:dyDescent="0.3">
      <c r="A41" s="57" t="s">
        <v>41</v>
      </c>
      <c r="B41" s="85" t="s">
        <v>182</v>
      </c>
      <c r="C41" s="49" t="s">
        <v>34</v>
      </c>
      <c r="D41" s="47">
        <v>20.2</v>
      </c>
      <c r="E41" s="43"/>
      <c r="F41" s="44"/>
      <c r="G41" s="102">
        <v>0</v>
      </c>
      <c r="H41" s="102">
        <f t="shared" si="1"/>
        <v>0</v>
      </c>
      <c r="I41" s="26" t="s">
        <v>18</v>
      </c>
      <c r="J41" s="15"/>
    </row>
    <row r="42" spans="1:10" x14ac:dyDescent="0.3">
      <c r="A42" s="49">
        <v>30</v>
      </c>
      <c r="B42" s="83" t="s">
        <v>183</v>
      </c>
      <c r="C42" s="49" t="s">
        <v>5</v>
      </c>
      <c r="D42" s="47">
        <v>20</v>
      </c>
      <c r="E42" s="43">
        <v>0.49932716326785831</v>
      </c>
      <c r="F42" s="44">
        <f t="shared" si="0"/>
        <v>9.9865432653571666</v>
      </c>
      <c r="G42" s="102">
        <v>0</v>
      </c>
      <c r="H42" s="102">
        <f t="shared" si="1"/>
        <v>0</v>
      </c>
      <c r="I42" s="26" t="s">
        <v>16</v>
      </c>
    </row>
    <row r="43" spans="1:10" x14ac:dyDescent="0.3">
      <c r="A43" s="49">
        <v>31</v>
      </c>
      <c r="B43" s="83" t="s">
        <v>184</v>
      </c>
      <c r="C43" s="49" t="s">
        <v>34</v>
      </c>
      <c r="D43" s="47">
        <v>20</v>
      </c>
      <c r="E43" s="43">
        <v>0.7292741512809312</v>
      </c>
      <c r="F43" s="44">
        <f t="shared" si="0"/>
        <v>14.585483025618624</v>
      </c>
      <c r="G43" s="102">
        <v>0</v>
      </c>
      <c r="H43" s="102">
        <f t="shared" si="1"/>
        <v>0</v>
      </c>
      <c r="I43" s="26" t="s">
        <v>16</v>
      </c>
      <c r="J43" s="15"/>
    </row>
    <row r="44" spans="1:10" s="13" customFormat="1" x14ac:dyDescent="0.3">
      <c r="A44" s="45">
        <v>32</v>
      </c>
      <c r="B44" s="83" t="s">
        <v>185</v>
      </c>
      <c r="C44" s="49" t="s">
        <v>34</v>
      </c>
      <c r="D44" s="47">
        <v>75</v>
      </c>
      <c r="E44" s="43">
        <v>0.69952594807872004</v>
      </c>
      <c r="F44" s="44">
        <f t="shared" si="0"/>
        <v>52.464446105904003</v>
      </c>
      <c r="G44" s="102">
        <v>0</v>
      </c>
      <c r="H44" s="102">
        <f t="shared" si="1"/>
        <v>0</v>
      </c>
      <c r="I44" s="26" t="s">
        <v>16</v>
      </c>
    </row>
    <row r="45" spans="1:10" s="13" customFormat="1" x14ac:dyDescent="0.3">
      <c r="A45" s="57" t="s">
        <v>42</v>
      </c>
      <c r="B45" s="85" t="s">
        <v>186</v>
      </c>
      <c r="C45" s="49" t="s">
        <v>34</v>
      </c>
      <c r="D45" s="47">
        <v>75.75</v>
      </c>
      <c r="E45" s="43"/>
      <c r="F45" s="44"/>
      <c r="G45" s="102">
        <v>0</v>
      </c>
      <c r="H45" s="102">
        <f t="shared" si="1"/>
        <v>0</v>
      </c>
      <c r="I45" s="26" t="s">
        <v>18</v>
      </c>
      <c r="J45" s="15"/>
    </row>
    <row r="46" spans="1:10" x14ac:dyDescent="0.3">
      <c r="A46" s="45">
        <v>33</v>
      </c>
      <c r="B46" s="83" t="s">
        <v>187</v>
      </c>
      <c r="C46" s="49" t="s">
        <v>5</v>
      </c>
      <c r="D46" s="47">
        <v>75</v>
      </c>
      <c r="E46" s="43">
        <v>0.49932716326785831</v>
      </c>
      <c r="F46" s="44">
        <f t="shared" si="0"/>
        <v>37.449537245089374</v>
      </c>
      <c r="G46" s="102">
        <v>0</v>
      </c>
      <c r="H46" s="102">
        <f t="shared" si="1"/>
        <v>0</v>
      </c>
      <c r="I46" s="26" t="s">
        <v>16</v>
      </c>
    </row>
    <row r="47" spans="1:10" x14ac:dyDescent="0.3">
      <c r="A47" s="45">
        <v>34</v>
      </c>
      <c r="B47" s="83" t="s">
        <v>188</v>
      </c>
      <c r="C47" s="49" t="s">
        <v>34</v>
      </c>
      <c r="D47" s="47">
        <v>75</v>
      </c>
      <c r="E47" s="43">
        <v>0.72958866068329942</v>
      </c>
      <c r="F47" s="44">
        <f t="shared" si="0"/>
        <v>54.719149551247455</v>
      </c>
      <c r="G47" s="102">
        <v>0</v>
      </c>
      <c r="H47" s="102">
        <f t="shared" si="1"/>
        <v>0</v>
      </c>
      <c r="I47" s="26" t="s">
        <v>16</v>
      </c>
      <c r="J47" s="15"/>
    </row>
    <row r="48" spans="1:10" x14ac:dyDescent="0.3">
      <c r="A48" s="45">
        <v>35</v>
      </c>
      <c r="B48" s="86" t="s">
        <v>189</v>
      </c>
      <c r="C48" s="59" t="s">
        <v>5</v>
      </c>
      <c r="D48" s="47">
        <v>180</v>
      </c>
      <c r="E48" s="43">
        <v>1.3573230888806402</v>
      </c>
      <c r="F48" s="44">
        <f t="shared" si="0"/>
        <v>244.31815599851524</v>
      </c>
      <c r="G48" s="102">
        <v>0</v>
      </c>
      <c r="H48" s="102">
        <f t="shared" si="1"/>
        <v>0</v>
      </c>
      <c r="I48" s="26" t="s">
        <v>16</v>
      </c>
    </row>
    <row r="49" spans="1:10" x14ac:dyDescent="0.3">
      <c r="A49" s="57" t="s">
        <v>43</v>
      </c>
      <c r="B49" s="86" t="s">
        <v>190</v>
      </c>
      <c r="C49" s="49" t="s">
        <v>44</v>
      </c>
      <c r="D49" s="60">
        <v>22</v>
      </c>
      <c r="E49" s="43">
        <v>13.8748503306496</v>
      </c>
      <c r="F49" s="44">
        <f t="shared" si="0"/>
        <v>305.24670727429123</v>
      </c>
      <c r="G49" s="102">
        <v>0</v>
      </c>
      <c r="H49" s="102">
        <f t="shared" si="1"/>
        <v>0</v>
      </c>
      <c r="I49" s="26" t="s">
        <v>16</v>
      </c>
      <c r="J49" s="15"/>
    </row>
    <row r="50" spans="1:10" x14ac:dyDescent="0.3">
      <c r="A50" s="57" t="s">
        <v>45</v>
      </c>
      <c r="B50" s="83" t="s">
        <v>191</v>
      </c>
      <c r="C50" s="49" t="s">
        <v>44</v>
      </c>
      <c r="D50" s="52">
        <v>22</v>
      </c>
      <c r="E50" s="43"/>
      <c r="F50" s="44"/>
      <c r="G50" s="102">
        <v>0</v>
      </c>
      <c r="H50" s="102">
        <f t="shared" si="1"/>
        <v>0</v>
      </c>
      <c r="I50" s="26" t="s">
        <v>18</v>
      </c>
    </row>
    <row r="51" spans="1:10" x14ac:dyDescent="0.3">
      <c r="A51" s="57" t="s">
        <v>46</v>
      </c>
      <c r="B51" s="83" t="s">
        <v>192</v>
      </c>
      <c r="C51" s="56" t="s">
        <v>47</v>
      </c>
      <c r="D51" s="61">
        <v>2</v>
      </c>
      <c r="E51" s="43">
        <v>436.06447219810843</v>
      </c>
      <c r="F51" s="44">
        <f t="shared" si="0"/>
        <v>872.12894439621687</v>
      </c>
      <c r="G51" s="102">
        <v>0</v>
      </c>
      <c r="H51" s="102">
        <f t="shared" si="1"/>
        <v>0</v>
      </c>
      <c r="I51" s="26" t="s">
        <v>16</v>
      </c>
      <c r="J51" s="15"/>
    </row>
    <row r="52" spans="1:10" s="13" customFormat="1" x14ac:dyDescent="0.3">
      <c r="A52" s="57" t="s">
        <v>48</v>
      </c>
      <c r="B52" s="87" t="s">
        <v>193</v>
      </c>
      <c r="C52" s="56" t="s">
        <v>6</v>
      </c>
      <c r="D52" s="52">
        <v>2</v>
      </c>
      <c r="E52" s="43">
        <v>431.69036386694404</v>
      </c>
      <c r="F52" s="44">
        <f t="shared" si="0"/>
        <v>863.38072773388808</v>
      </c>
      <c r="G52" s="102">
        <v>0</v>
      </c>
      <c r="H52" s="102">
        <f t="shared" si="1"/>
        <v>0</v>
      </c>
      <c r="I52" s="26" t="s">
        <v>15</v>
      </c>
    </row>
    <row r="53" spans="1:10" s="13" customFormat="1" x14ac:dyDescent="0.3">
      <c r="A53" s="57" t="s">
        <v>49</v>
      </c>
      <c r="B53" s="87" t="s">
        <v>194</v>
      </c>
      <c r="C53" s="56" t="s">
        <v>6</v>
      </c>
      <c r="D53" s="52">
        <v>2</v>
      </c>
      <c r="E53" s="43">
        <v>250.546052661408</v>
      </c>
      <c r="F53" s="44">
        <f t="shared" si="0"/>
        <v>501.092105322816</v>
      </c>
      <c r="G53" s="102">
        <v>0</v>
      </c>
      <c r="H53" s="102">
        <f t="shared" si="1"/>
        <v>0</v>
      </c>
      <c r="I53" s="26" t="s">
        <v>15</v>
      </c>
      <c r="J53" s="15"/>
    </row>
    <row r="54" spans="1:10" s="13" customFormat="1" x14ac:dyDescent="0.3">
      <c r="A54" s="57" t="s">
        <v>50</v>
      </c>
      <c r="B54" s="87" t="s">
        <v>195</v>
      </c>
      <c r="C54" s="56" t="s">
        <v>6</v>
      </c>
      <c r="D54" s="52">
        <v>2</v>
      </c>
      <c r="E54" s="43">
        <v>359.58908337408002</v>
      </c>
      <c r="F54" s="44">
        <f t="shared" si="0"/>
        <v>719.17816674816004</v>
      </c>
      <c r="G54" s="102">
        <v>0</v>
      </c>
      <c r="H54" s="102">
        <f t="shared" si="1"/>
        <v>0</v>
      </c>
      <c r="I54" s="26" t="s">
        <v>15</v>
      </c>
      <c r="J54" s="15"/>
    </row>
    <row r="55" spans="1:10" s="13" customFormat="1" x14ac:dyDescent="0.3">
      <c r="A55" s="57" t="s">
        <v>51</v>
      </c>
      <c r="B55" s="87" t="s">
        <v>196</v>
      </c>
      <c r="C55" s="56" t="s">
        <v>6</v>
      </c>
      <c r="D55" s="52">
        <v>2</v>
      </c>
      <c r="E55" s="43">
        <v>303.01670462313604</v>
      </c>
      <c r="F55" s="44">
        <f t="shared" si="0"/>
        <v>606.03340924627207</v>
      </c>
      <c r="G55" s="102">
        <v>0</v>
      </c>
      <c r="H55" s="102">
        <f t="shared" si="1"/>
        <v>0</v>
      </c>
      <c r="I55" s="26" t="s">
        <v>15</v>
      </c>
      <c r="J55" s="15"/>
    </row>
    <row r="56" spans="1:10" s="13" customFormat="1" x14ac:dyDescent="0.3">
      <c r="A56" s="57" t="s">
        <v>52</v>
      </c>
      <c r="B56" s="83" t="s">
        <v>197</v>
      </c>
      <c r="C56" s="49" t="s">
        <v>6</v>
      </c>
      <c r="D56" s="52">
        <v>2</v>
      </c>
      <c r="E56" s="43"/>
      <c r="F56" s="44"/>
      <c r="G56" s="102">
        <v>0</v>
      </c>
      <c r="H56" s="102">
        <f t="shared" si="1"/>
        <v>0</v>
      </c>
      <c r="I56" s="26" t="s">
        <v>18</v>
      </c>
      <c r="J56" s="15"/>
    </row>
    <row r="57" spans="1:10" s="13" customFormat="1" x14ac:dyDescent="0.3">
      <c r="A57" s="41">
        <v>38</v>
      </c>
      <c r="B57" s="76" t="s">
        <v>198</v>
      </c>
      <c r="C57" s="56" t="s">
        <v>53</v>
      </c>
      <c r="D57" s="47">
        <v>1</v>
      </c>
      <c r="E57" s="43">
        <v>308.17229065807106</v>
      </c>
      <c r="F57" s="44">
        <f t="shared" si="0"/>
        <v>308.17229065807106</v>
      </c>
      <c r="G57" s="102">
        <v>0</v>
      </c>
      <c r="H57" s="102">
        <f t="shared" si="1"/>
        <v>0</v>
      </c>
      <c r="I57" s="26" t="s">
        <v>16</v>
      </c>
      <c r="J57" s="15"/>
    </row>
    <row r="58" spans="1:10" s="13" customFormat="1" x14ac:dyDescent="0.3">
      <c r="A58" s="62" t="s">
        <v>54</v>
      </c>
      <c r="B58" s="87" t="s">
        <v>199</v>
      </c>
      <c r="C58" s="56" t="s">
        <v>6</v>
      </c>
      <c r="D58" s="52">
        <v>1</v>
      </c>
      <c r="E58" s="43">
        <v>258.13359199353602</v>
      </c>
      <c r="F58" s="44">
        <f t="shared" si="0"/>
        <v>258.13359199353602</v>
      </c>
      <c r="G58" s="102">
        <v>0</v>
      </c>
      <c r="H58" s="102">
        <f t="shared" si="1"/>
        <v>0</v>
      </c>
      <c r="I58" s="26" t="s">
        <v>15</v>
      </c>
      <c r="J58" s="15"/>
    </row>
    <row r="59" spans="1:10" s="13" customFormat="1" x14ac:dyDescent="0.3">
      <c r="A59" s="62" t="s">
        <v>55</v>
      </c>
      <c r="B59" s="87" t="s">
        <v>200</v>
      </c>
      <c r="C59" s="56" t="s">
        <v>6</v>
      </c>
      <c r="D59" s="52">
        <v>1</v>
      </c>
      <c r="E59" s="43">
        <v>147.54422338588802</v>
      </c>
      <c r="F59" s="44">
        <f t="shared" si="0"/>
        <v>147.54422338588802</v>
      </c>
      <c r="G59" s="102">
        <v>0</v>
      </c>
      <c r="H59" s="102">
        <f t="shared" si="1"/>
        <v>0</v>
      </c>
      <c r="I59" s="26" t="s">
        <v>15</v>
      </c>
      <c r="J59" s="15"/>
    </row>
    <row r="60" spans="1:10" s="13" customFormat="1" x14ac:dyDescent="0.3">
      <c r="A60" s="62" t="s">
        <v>56</v>
      </c>
      <c r="B60" s="76" t="s">
        <v>201</v>
      </c>
      <c r="C60" s="56" t="s">
        <v>6</v>
      </c>
      <c r="D60" s="52">
        <v>1</v>
      </c>
      <c r="E60" s="43">
        <v>147.83252367139201</v>
      </c>
      <c r="F60" s="44">
        <f t="shared" si="0"/>
        <v>147.83252367139201</v>
      </c>
      <c r="G60" s="102">
        <v>0</v>
      </c>
      <c r="H60" s="102">
        <f t="shared" si="1"/>
        <v>0</v>
      </c>
      <c r="I60" s="26" t="s">
        <v>15</v>
      </c>
      <c r="J60" s="15"/>
    </row>
    <row r="61" spans="1:10" s="13" customFormat="1" x14ac:dyDescent="0.3">
      <c r="A61" s="62" t="s">
        <v>57</v>
      </c>
      <c r="B61" s="88" t="s">
        <v>202</v>
      </c>
      <c r="C61" s="49" t="s">
        <v>6</v>
      </c>
      <c r="D61" s="52">
        <v>1</v>
      </c>
      <c r="E61" s="43">
        <v>130.84901594351999</v>
      </c>
      <c r="F61" s="44">
        <f t="shared" si="0"/>
        <v>130.84901594351999</v>
      </c>
      <c r="G61" s="102">
        <v>0</v>
      </c>
      <c r="H61" s="102">
        <f t="shared" si="1"/>
        <v>0</v>
      </c>
      <c r="I61" s="26" t="s">
        <v>15</v>
      </c>
      <c r="J61" s="15"/>
    </row>
    <row r="62" spans="1:10" s="13" customFormat="1" x14ac:dyDescent="0.3">
      <c r="A62" s="62" t="s">
        <v>58</v>
      </c>
      <c r="B62" s="83" t="s">
        <v>203</v>
      </c>
      <c r="C62" s="49" t="s">
        <v>6</v>
      </c>
      <c r="D62" s="52">
        <v>1</v>
      </c>
      <c r="E62" s="43"/>
      <c r="F62" s="44"/>
      <c r="G62" s="102">
        <v>0</v>
      </c>
      <c r="H62" s="102">
        <f t="shared" si="1"/>
        <v>0</v>
      </c>
      <c r="I62" s="26" t="s">
        <v>18</v>
      </c>
      <c r="J62" s="15"/>
    </row>
    <row r="63" spans="1:10" s="13" customFormat="1" x14ac:dyDescent="0.3">
      <c r="A63" s="41">
        <v>39</v>
      </c>
      <c r="B63" s="83" t="s">
        <v>59</v>
      </c>
      <c r="C63" s="49" t="s">
        <v>5</v>
      </c>
      <c r="D63" s="63">
        <v>29.39</v>
      </c>
      <c r="E63" s="43">
        <v>25.987005704135594</v>
      </c>
      <c r="F63" s="44">
        <f t="shared" si="0"/>
        <v>763.75809764454516</v>
      </c>
      <c r="G63" s="102">
        <v>0</v>
      </c>
      <c r="H63" s="102">
        <f t="shared" si="1"/>
        <v>0</v>
      </c>
      <c r="I63" s="26" t="s">
        <v>16</v>
      </c>
      <c r="J63" s="15"/>
    </row>
    <row r="64" spans="1:10" s="13" customFormat="1" x14ac:dyDescent="0.3">
      <c r="A64" s="57" t="s">
        <v>60</v>
      </c>
      <c r="B64" s="86" t="s">
        <v>61</v>
      </c>
      <c r="C64" s="59" t="s">
        <v>32</v>
      </c>
      <c r="D64" s="64">
        <v>3.75</v>
      </c>
      <c r="E64" s="43">
        <v>6.0210266140883197</v>
      </c>
      <c r="F64" s="44">
        <f t="shared" si="0"/>
        <v>22.578849802831201</v>
      </c>
      <c r="G64" s="102">
        <v>0</v>
      </c>
      <c r="H64" s="102">
        <f t="shared" si="1"/>
        <v>0</v>
      </c>
      <c r="I64" s="26" t="s">
        <v>16</v>
      </c>
      <c r="J64" s="15"/>
    </row>
    <row r="65" spans="1:10" s="13" customFormat="1" x14ac:dyDescent="0.3">
      <c r="A65" s="89">
        <v>41</v>
      </c>
      <c r="B65" s="83" t="s">
        <v>62</v>
      </c>
      <c r="C65" s="49" t="s">
        <v>6</v>
      </c>
      <c r="D65" s="65">
        <v>3</v>
      </c>
      <c r="E65" s="44">
        <v>156.41061039073827</v>
      </c>
      <c r="F65" s="44">
        <f t="shared" si="0"/>
        <v>469.23183117221481</v>
      </c>
      <c r="G65" s="102">
        <v>0</v>
      </c>
      <c r="H65" s="102">
        <f t="shared" si="1"/>
        <v>0</v>
      </c>
      <c r="I65" s="26" t="s">
        <v>16</v>
      </c>
      <c r="J65" s="15"/>
    </row>
    <row r="66" spans="1:10" s="13" customFormat="1" x14ac:dyDescent="0.3">
      <c r="A66" s="90" t="s">
        <v>63</v>
      </c>
      <c r="B66" s="83" t="s">
        <v>64</v>
      </c>
      <c r="C66" s="49" t="s">
        <v>6</v>
      </c>
      <c r="D66" s="65">
        <v>4</v>
      </c>
      <c r="E66" s="44">
        <v>171.06699557327696</v>
      </c>
      <c r="F66" s="44">
        <f t="shared" si="0"/>
        <v>684.26798229310782</v>
      </c>
      <c r="G66" s="102">
        <v>0</v>
      </c>
      <c r="H66" s="102">
        <f t="shared" si="1"/>
        <v>0</v>
      </c>
      <c r="I66" s="26" t="s">
        <v>16</v>
      </c>
      <c r="J66" s="15"/>
    </row>
    <row r="67" spans="1:10" s="13" customFormat="1" x14ac:dyDescent="0.3">
      <c r="A67" s="48">
        <v>43</v>
      </c>
      <c r="B67" s="83" t="s">
        <v>65</v>
      </c>
      <c r="C67" s="49" t="s">
        <v>6</v>
      </c>
      <c r="D67" s="65">
        <v>1</v>
      </c>
      <c r="E67" s="44">
        <v>141.19421905074742</v>
      </c>
      <c r="F67" s="44">
        <f t="shared" si="0"/>
        <v>141.19421905074742</v>
      </c>
      <c r="G67" s="102">
        <v>0</v>
      </c>
      <c r="H67" s="102">
        <f t="shared" si="1"/>
        <v>0</v>
      </c>
      <c r="I67" s="26" t="s">
        <v>16</v>
      </c>
      <c r="J67" s="15"/>
    </row>
    <row r="68" spans="1:10" s="13" customFormat="1" x14ac:dyDescent="0.3">
      <c r="A68" s="55" t="s">
        <v>66</v>
      </c>
      <c r="B68" s="83" t="s">
        <v>204</v>
      </c>
      <c r="C68" s="49" t="s">
        <v>67</v>
      </c>
      <c r="D68" s="66">
        <v>4.5750000000000002</v>
      </c>
      <c r="E68" s="43">
        <v>27.763894983050854</v>
      </c>
      <c r="F68" s="44">
        <f t="shared" si="0"/>
        <v>127.01981954745766</v>
      </c>
      <c r="G68" s="102">
        <v>0</v>
      </c>
      <c r="H68" s="102">
        <f t="shared" si="1"/>
        <v>0</v>
      </c>
      <c r="I68" s="26" t="s">
        <v>16</v>
      </c>
      <c r="J68" s="15"/>
    </row>
    <row r="69" spans="1:10" s="13" customFormat="1" x14ac:dyDescent="0.3">
      <c r="A69" s="58">
        <v>45</v>
      </c>
      <c r="B69" s="86" t="s">
        <v>205</v>
      </c>
      <c r="C69" s="59" t="s">
        <v>6</v>
      </c>
      <c r="D69" s="65">
        <v>1</v>
      </c>
      <c r="E69" s="43">
        <v>49.866024300543991</v>
      </c>
      <c r="F69" s="44">
        <f t="shared" si="0"/>
        <v>49.866024300543991</v>
      </c>
      <c r="G69" s="102">
        <v>0</v>
      </c>
      <c r="H69" s="102">
        <f t="shared" si="1"/>
        <v>0</v>
      </c>
      <c r="I69" s="26" t="s">
        <v>16</v>
      </c>
      <c r="J69" s="15"/>
    </row>
    <row r="70" spans="1:10" s="13" customFormat="1" x14ac:dyDescent="0.3">
      <c r="A70" s="58" t="s">
        <v>68</v>
      </c>
      <c r="B70" s="86" t="s">
        <v>206</v>
      </c>
      <c r="C70" s="59" t="s">
        <v>6</v>
      </c>
      <c r="D70" s="47">
        <v>1</v>
      </c>
      <c r="E70" s="43"/>
      <c r="F70" s="44"/>
      <c r="G70" s="102">
        <v>0</v>
      </c>
      <c r="H70" s="102">
        <f t="shared" si="1"/>
        <v>0</v>
      </c>
      <c r="I70" s="26" t="s">
        <v>18</v>
      </c>
      <c r="J70" s="15"/>
    </row>
    <row r="71" spans="1:10" s="13" customFormat="1" x14ac:dyDescent="0.3">
      <c r="A71" s="58">
        <v>46</v>
      </c>
      <c r="B71" s="86" t="s">
        <v>207</v>
      </c>
      <c r="C71" s="59" t="s">
        <v>6</v>
      </c>
      <c r="D71" s="65">
        <v>2</v>
      </c>
      <c r="E71" s="43">
        <v>31.026144603520002</v>
      </c>
      <c r="F71" s="44">
        <f t="shared" si="0"/>
        <v>62.052289207040005</v>
      </c>
      <c r="G71" s="102">
        <v>0</v>
      </c>
      <c r="H71" s="102">
        <f t="shared" si="1"/>
        <v>0</v>
      </c>
      <c r="I71" s="26" t="s">
        <v>16</v>
      </c>
      <c r="J71" s="15"/>
    </row>
    <row r="72" spans="1:10" s="13" customFormat="1" x14ac:dyDescent="0.3">
      <c r="A72" s="58" t="s">
        <v>69</v>
      </c>
      <c r="B72" s="86" t="s">
        <v>208</v>
      </c>
      <c r="C72" s="59" t="s">
        <v>6</v>
      </c>
      <c r="D72" s="47">
        <v>2</v>
      </c>
      <c r="E72" s="43"/>
      <c r="F72" s="44"/>
      <c r="G72" s="102">
        <v>0</v>
      </c>
      <c r="H72" s="102">
        <f t="shared" ref="H72:H135" si="2">G72*D72</f>
        <v>0</v>
      </c>
      <c r="I72" s="26" t="s">
        <v>18</v>
      </c>
      <c r="J72" s="15"/>
    </row>
    <row r="73" spans="1:10" s="13" customFormat="1" x14ac:dyDescent="0.3">
      <c r="A73" s="58">
        <v>47</v>
      </c>
      <c r="B73" s="86" t="s">
        <v>209</v>
      </c>
      <c r="C73" s="59" t="s">
        <v>6</v>
      </c>
      <c r="D73" s="65">
        <v>1</v>
      </c>
      <c r="E73" s="43">
        <v>18.175200094528002</v>
      </c>
      <c r="F73" s="44">
        <f t="shared" ref="F73:F135" si="3">D73*E73</f>
        <v>18.175200094528002</v>
      </c>
      <c r="G73" s="102">
        <v>0</v>
      </c>
      <c r="H73" s="102">
        <f t="shared" si="2"/>
        <v>0</v>
      </c>
      <c r="I73" s="26" t="s">
        <v>16</v>
      </c>
      <c r="J73" s="15"/>
    </row>
    <row r="74" spans="1:10" s="13" customFormat="1" x14ac:dyDescent="0.3">
      <c r="A74" s="58" t="s">
        <v>70</v>
      </c>
      <c r="B74" s="86" t="s">
        <v>71</v>
      </c>
      <c r="C74" s="59" t="s">
        <v>6</v>
      </c>
      <c r="D74" s="47">
        <v>1</v>
      </c>
      <c r="E74" s="43"/>
      <c r="F74" s="44"/>
      <c r="G74" s="102">
        <v>0</v>
      </c>
      <c r="H74" s="102">
        <f t="shared" si="2"/>
        <v>0</v>
      </c>
      <c r="I74" s="26" t="s">
        <v>18</v>
      </c>
      <c r="J74" s="15"/>
    </row>
    <row r="75" spans="1:10" s="13" customFormat="1" x14ac:dyDescent="0.3">
      <c r="A75" s="48">
        <v>48</v>
      </c>
      <c r="B75" s="83" t="s">
        <v>72</v>
      </c>
      <c r="C75" s="49" t="s">
        <v>73</v>
      </c>
      <c r="D75" s="67">
        <v>1.2000000000000002E-2</v>
      </c>
      <c r="E75" s="43">
        <v>317.86427124348165</v>
      </c>
      <c r="F75" s="44">
        <f t="shared" si="3"/>
        <v>3.8143712549217805</v>
      </c>
      <c r="G75" s="102">
        <v>0</v>
      </c>
      <c r="H75" s="102">
        <f t="shared" si="2"/>
        <v>0</v>
      </c>
      <c r="I75" s="26" t="s">
        <v>16</v>
      </c>
      <c r="J75" s="15"/>
    </row>
    <row r="76" spans="1:10" s="13" customFormat="1" x14ac:dyDescent="0.3">
      <c r="A76" s="45">
        <v>49</v>
      </c>
      <c r="B76" s="83" t="s">
        <v>210</v>
      </c>
      <c r="C76" s="49" t="s">
        <v>6</v>
      </c>
      <c r="D76" s="47">
        <v>1</v>
      </c>
      <c r="E76" s="43">
        <v>72.840753688112002</v>
      </c>
      <c r="F76" s="44">
        <f t="shared" si="3"/>
        <v>72.840753688112002</v>
      </c>
      <c r="G76" s="102">
        <v>0</v>
      </c>
      <c r="H76" s="102">
        <f t="shared" si="2"/>
        <v>0</v>
      </c>
      <c r="I76" s="26" t="s">
        <v>16</v>
      </c>
      <c r="J76" s="15"/>
    </row>
    <row r="77" spans="1:10" s="13" customFormat="1" x14ac:dyDescent="0.3">
      <c r="A77" s="45" t="s">
        <v>74</v>
      </c>
      <c r="B77" s="83" t="s">
        <v>211</v>
      </c>
      <c r="C77" s="49" t="s">
        <v>6</v>
      </c>
      <c r="D77" s="47">
        <v>1</v>
      </c>
      <c r="E77" s="43">
        <v>52.418233727999997</v>
      </c>
      <c r="F77" s="44">
        <f t="shared" si="3"/>
        <v>52.418233727999997</v>
      </c>
      <c r="G77" s="102">
        <v>0</v>
      </c>
      <c r="H77" s="102">
        <f t="shared" si="2"/>
        <v>0</v>
      </c>
      <c r="I77" s="26" t="s">
        <v>15</v>
      </c>
      <c r="J77" s="15"/>
    </row>
    <row r="78" spans="1:10" s="13" customFormat="1" x14ac:dyDescent="0.3">
      <c r="A78" s="45">
        <v>50</v>
      </c>
      <c r="B78" s="86" t="s">
        <v>75</v>
      </c>
      <c r="C78" s="49" t="s">
        <v>6</v>
      </c>
      <c r="D78" s="65">
        <v>3</v>
      </c>
      <c r="E78" s="43">
        <v>18.175200094528005</v>
      </c>
      <c r="F78" s="44">
        <f t="shared" si="3"/>
        <v>54.525600283584012</v>
      </c>
      <c r="G78" s="102">
        <v>0</v>
      </c>
      <c r="H78" s="102">
        <f t="shared" si="2"/>
        <v>0</v>
      </c>
      <c r="I78" s="26" t="s">
        <v>16</v>
      </c>
      <c r="J78" s="15"/>
    </row>
    <row r="79" spans="1:10" s="13" customFormat="1" x14ac:dyDescent="0.3">
      <c r="A79" s="45" t="s">
        <v>76</v>
      </c>
      <c r="B79" s="86" t="s">
        <v>212</v>
      </c>
      <c r="C79" s="49" t="s">
        <v>6</v>
      </c>
      <c r="D79" s="66">
        <v>3</v>
      </c>
      <c r="E79" s="43">
        <v>27.78166387584</v>
      </c>
      <c r="F79" s="44">
        <f t="shared" si="3"/>
        <v>83.344991627520002</v>
      </c>
      <c r="G79" s="102">
        <v>0</v>
      </c>
      <c r="H79" s="102">
        <f t="shared" si="2"/>
        <v>0</v>
      </c>
      <c r="I79" s="26" t="s">
        <v>15</v>
      </c>
      <c r="J79" s="15"/>
    </row>
    <row r="80" spans="1:10" s="13" customFormat="1" x14ac:dyDescent="0.3">
      <c r="A80" s="45">
        <v>51</v>
      </c>
      <c r="B80" s="86" t="s">
        <v>77</v>
      </c>
      <c r="C80" s="49" t="s">
        <v>6</v>
      </c>
      <c r="D80" s="65">
        <v>19</v>
      </c>
      <c r="E80" s="43">
        <v>18.175200094527998</v>
      </c>
      <c r="F80" s="44">
        <f t="shared" si="3"/>
        <v>345.32880179603194</v>
      </c>
      <c r="G80" s="102">
        <v>0</v>
      </c>
      <c r="H80" s="102">
        <f t="shared" si="2"/>
        <v>0</v>
      </c>
      <c r="I80" s="26" t="s">
        <v>16</v>
      </c>
      <c r="J80" s="15"/>
    </row>
    <row r="81" spans="1:10" s="13" customFormat="1" x14ac:dyDescent="0.3">
      <c r="A81" s="45">
        <v>51</v>
      </c>
      <c r="B81" s="86" t="s">
        <v>213</v>
      </c>
      <c r="C81" s="49" t="s">
        <v>6</v>
      </c>
      <c r="D81" s="66">
        <v>19</v>
      </c>
      <c r="E81" s="43">
        <v>24.243433099200001</v>
      </c>
      <c r="F81" s="44">
        <f t="shared" si="3"/>
        <v>460.62522888480004</v>
      </c>
      <c r="G81" s="102">
        <v>0</v>
      </c>
      <c r="H81" s="102">
        <f t="shared" si="2"/>
        <v>0</v>
      </c>
      <c r="I81" s="26" t="s">
        <v>16</v>
      </c>
      <c r="J81" s="15"/>
    </row>
    <row r="82" spans="1:10" s="13" customFormat="1" x14ac:dyDescent="0.3">
      <c r="A82" s="55" t="s">
        <v>78</v>
      </c>
      <c r="B82" s="83" t="s">
        <v>214</v>
      </c>
      <c r="C82" s="49" t="s">
        <v>6</v>
      </c>
      <c r="D82" s="65">
        <v>6</v>
      </c>
      <c r="E82" s="43">
        <v>6.9236098281663994</v>
      </c>
      <c r="F82" s="44">
        <f t="shared" si="3"/>
        <v>41.541658968998398</v>
      </c>
      <c r="G82" s="102">
        <v>0</v>
      </c>
      <c r="H82" s="102">
        <f t="shared" si="2"/>
        <v>0</v>
      </c>
      <c r="I82" s="26" t="s">
        <v>16</v>
      </c>
      <c r="J82" s="15"/>
    </row>
    <row r="83" spans="1:10" s="13" customFormat="1" x14ac:dyDescent="0.3">
      <c r="A83" s="55" t="s">
        <v>79</v>
      </c>
      <c r="B83" s="83" t="s">
        <v>215</v>
      </c>
      <c r="C83" s="49" t="s">
        <v>6</v>
      </c>
      <c r="D83" s="66">
        <v>6</v>
      </c>
      <c r="E83" s="43">
        <v>18.923870820447458</v>
      </c>
      <c r="F83" s="44">
        <f t="shared" si="3"/>
        <v>113.54322492268474</v>
      </c>
      <c r="G83" s="102">
        <v>0</v>
      </c>
      <c r="H83" s="102">
        <f t="shared" si="2"/>
        <v>0</v>
      </c>
      <c r="I83" s="26" t="s">
        <v>15</v>
      </c>
      <c r="J83" s="15"/>
    </row>
    <row r="84" spans="1:10" s="13" customFormat="1" x14ac:dyDescent="0.3">
      <c r="A84" s="55" t="s">
        <v>80</v>
      </c>
      <c r="B84" s="83" t="s">
        <v>216</v>
      </c>
      <c r="C84" s="49" t="s">
        <v>6</v>
      </c>
      <c r="D84" s="65">
        <v>38</v>
      </c>
      <c r="E84" s="43">
        <v>6.9236098281664011</v>
      </c>
      <c r="F84" s="44">
        <f t="shared" si="3"/>
        <v>263.09717347032324</v>
      </c>
      <c r="G84" s="102">
        <v>0</v>
      </c>
      <c r="H84" s="102">
        <f t="shared" si="2"/>
        <v>0</v>
      </c>
      <c r="I84" s="26" t="s">
        <v>16</v>
      </c>
      <c r="J84" s="15"/>
    </row>
    <row r="85" spans="1:10" s="13" customFormat="1" x14ac:dyDescent="0.3">
      <c r="A85" s="55" t="s">
        <v>81</v>
      </c>
      <c r="B85" s="83" t="s">
        <v>216</v>
      </c>
      <c r="C85" s="49" t="s">
        <v>6</v>
      </c>
      <c r="D85" s="66">
        <v>38</v>
      </c>
      <c r="E85" s="43">
        <v>16.791603685749152</v>
      </c>
      <c r="F85" s="44">
        <f t="shared" si="3"/>
        <v>638.08094005846783</v>
      </c>
      <c r="G85" s="102">
        <v>0</v>
      </c>
      <c r="H85" s="102">
        <f t="shared" si="2"/>
        <v>0</v>
      </c>
      <c r="I85" s="26" t="s">
        <v>15</v>
      </c>
      <c r="J85" s="15"/>
    </row>
    <row r="86" spans="1:10" s="13" customFormat="1" x14ac:dyDescent="0.3">
      <c r="A86" s="68" t="s">
        <v>82</v>
      </c>
      <c r="B86" s="83" t="s">
        <v>217</v>
      </c>
      <c r="C86" s="49" t="s">
        <v>6</v>
      </c>
      <c r="D86" s="65">
        <v>3</v>
      </c>
      <c r="E86" s="43">
        <v>32.311228499904004</v>
      </c>
      <c r="F86" s="44">
        <f t="shared" si="3"/>
        <v>96.933685499712013</v>
      </c>
      <c r="G86" s="102">
        <v>0</v>
      </c>
      <c r="H86" s="102">
        <f t="shared" si="2"/>
        <v>0</v>
      </c>
      <c r="I86" s="26" t="s">
        <v>16</v>
      </c>
      <c r="J86" s="15"/>
    </row>
    <row r="87" spans="1:10" s="13" customFormat="1" x14ac:dyDescent="0.3">
      <c r="A87" s="68" t="s">
        <v>83</v>
      </c>
      <c r="B87" s="83" t="s">
        <v>84</v>
      </c>
      <c r="C87" s="49" t="s">
        <v>6</v>
      </c>
      <c r="D87" s="52">
        <v>3</v>
      </c>
      <c r="E87" s="43"/>
      <c r="F87" s="44"/>
      <c r="G87" s="102">
        <v>0</v>
      </c>
      <c r="H87" s="102">
        <f t="shared" si="2"/>
        <v>0</v>
      </c>
      <c r="I87" s="26" t="s">
        <v>18</v>
      </c>
      <c r="J87" s="15"/>
    </row>
    <row r="88" spans="1:10" s="13" customFormat="1" x14ac:dyDescent="0.3">
      <c r="A88" s="68" t="s">
        <v>85</v>
      </c>
      <c r="B88" s="87" t="s">
        <v>218</v>
      </c>
      <c r="C88" s="49" t="s">
        <v>6</v>
      </c>
      <c r="D88" s="49">
        <v>30</v>
      </c>
      <c r="E88" s="43">
        <v>3.3316673979661022</v>
      </c>
      <c r="F88" s="44">
        <f t="shared" si="3"/>
        <v>99.95002193898307</v>
      </c>
      <c r="G88" s="102">
        <v>0</v>
      </c>
      <c r="H88" s="102">
        <f t="shared" si="2"/>
        <v>0</v>
      </c>
      <c r="I88" s="26" t="s">
        <v>15</v>
      </c>
      <c r="J88" s="15"/>
    </row>
    <row r="89" spans="1:10" s="13" customFormat="1" x14ac:dyDescent="0.3">
      <c r="A89" s="68" t="s">
        <v>86</v>
      </c>
      <c r="B89" s="83" t="s">
        <v>219</v>
      </c>
      <c r="C89" s="49" t="s">
        <v>6</v>
      </c>
      <c r="D89" s="65">
        <v>19</v>
      </c>
      <c r="E89" s="43">
        <v>32.311228499904004</v>
      </c>
      <c r="F89" s="44">
        <f t="shared" si="3"/>
        <v>613.91334149817612</v>
      </c>
      <c r="G89" s="102">
        <v>0</v>
      </c>
      <c r="H89" s="102">
        <f t="shared" si="2"/>
        <v>0</v>
      </c>
      <c r="I89" s="26" t="s">
        <v>16</v>
      </c>
      <c r="J89" s="15"/>
    </row>
    <row r="90" spans="1:10" s="13" customFormat="1" x14ac:dyDescent="0.3">
      <c r="A90" s="68" t="s">
        <v>87</v>
      </c>
      <c r="B90" s="83" t="s">
        <v>220</v>
      </c>
      <c r="C90" s="49" t="s">
        <v>6</v>
      </c>
      <c r="D90" s="52">
        <v>19</v>
      </c>
      <c r="E90" s="43"/>
      <c r="F90" s="44"/>
      <c r="G90" s="102">
        <v>0</v>
      </c>
      <c r="H90" s="102">
        <f t="shared" si="2"/>
        <v>0</v>
      </c>
      <c r="I90" s="26" t="s">
        <v>18</v>
      </c>
      <c r="J90" s="15"/>
    </row>
    <row r="91" spans="1:10" s="13" customFormat="1" x14ac:dyDescent="0.3">
      <c r="A91" s="68" t="s">
        <v>88</v>
      </c>
      <c r="B91" s="87" t="s">
        <v>221</v>
      </c>
      <c r="C91" s="49" t="s">
        <v>6</v>
      </c>
      <c r="D91" s="49">
        <v>200</v>
      </c>
      <c r="E91" s="43">
        <v>3.3316673979661022</v>
      </c>
      <c r="F91" s="44">
        <f t="shared" si="3"/>
        <v>666.33347959322043</v>
      </c>
      <c r="G91" s="102">
        <v>0</v>
      </c>
      <c r="H91" s="102">
        <f t="shared" si="2"/>
        <v>0</v>
      </c>
      <c r="I91" s="26" t="s">
        <v>15</v>
      </c>
      <c r="J91" s="15"/>
    </row>
    <row r="92" spans="1:10" s="13" customFormat="1" x14ac:dyDescent="0.3">
      <c r="A92" s="68" t="s">
        <v>89</v>
      </c>
      <c r="B92" s="83" t="s">
        <v>222</v>
      </c>
      <c r="C92" s="49" t="s">
        <v>6</v>
      </c>
      <c r="D92" s="65">
        <v>3</v>
      </c>
      <c r="E92" s="43">
        <v>17.247516046976006</v>
      </c>
      <c r="F92" s="44">
        <f t="shared" si="3"/>
        <v>51.742548140928022</v>
      </c>
      <c r="G92" s="102">
        <v>0</v>
      </c>
      <c r="H92" s="102">
        <f t="shared" si="2"/>
        <v>0</v>
      </c>
      <c r="I92" s="26" t="s">
        <v>16</v>
      </c>
      <c r="J92" s="15"/>
    </row>
    <row r="93" spans="1:10" s="13" customFormat="1" x14ac:dyDescent="0.3">
      <c r="A93" s="68" t="s">
        <v>90</v>
      </c>
      <c r="B93" s="83" t="s">
        <v>91</v>
      </c>
      <c r="C93" s="49" t="s">
        <v>6</v>
      </c>
      <c r="D93" s="47">
        <v>3</v>
      </c>
      <c r="E93" s="43"/>
      <c r="F93" s="44"/>
      <c r="G93" s="102">
        <v>0</v>
      </c>
      <c r="H93" s="102">
        <f t="shared" si="2"/>
        <v>0</v>
      </c>
      <c r="I93" s="26" t="s">
        <v>18</v>
      </c>
      <c r="J93" s="15"/>
    </row>
    <row r="94" spans="1:10" s="13" customFormat="1" x14ac:dyDescent="0.3">
      <c r="A94" s="68" t="s">
        <v>92</v>
      </c>
      <c r="B94" s="83" t="s">
        <v>223</v>
      </c>
      <c r="C94" s="49" t="s">
        <v>6</v>
      </c>
      <c r="D94" s="65">
        <v>19</v>
      </c>
      <c r="E94" s="43">
        <v>17.247516046976003</v>
      </c>
      <c r="F94" s="44">
        <f t="shared" si="3"/>
        <v>327.70280489254407</v>
      </c>
      <c r="G94" s="102">
        <v>0</v>
      </c>
      <c r="H94" s="102">
        <f t="shared" si="2"/>
        <v>0</v>
      </c>
      <c r="I94" s="26" t="s">
        <v>16</v>
      </c>
      <c r="J94" s="15"/>
    </row>
    <row r="95" spans="1:10" s="13" customFormat="1" x14ac:dyDescent="0.3">
      <c r="A95" s="68" t="s">
        <v>93</v>
      </c>
      <c r="B95" s="83" t="s">
        <v>94</v>
      </c>
      <c r="C95" s="49" t="s">
        <v>6</v>
      </c>
      <c r="D95" s="47">
        <v>19</v>
      </c>
      <c r="E95" s="43"/>
      <c r="F95" s="44"/>
      <c r="G95" s="102">
        <v>0</v>
      </c>
      <c r="H95" s="102">
        <f t="shared" si="2"/>
        <v>0</v>
      </c>
      <c r="I95" s="26" t="s">
        <v>18</v>
      </c>
      <c r="J95" s="15"/>
    </row>
    <row r="96" spans="1:10" s="13" customFormat="1" x14ac:dyDescent="0.3">
      <c r="A96" s="68" t="s">
        <v>95</v>
      </c>
      <c r="B96" s="83" t="s">
        <v>224</v>
      </c>
      <c r="C96" s="49" t="s">
        <v>4</v>
      </c>
      <c r="D96" s="69">
        <v>2.2971428571428573E-4</v>
      </c>
      <c r="E96" s="43">
        <v>5827.2602950489591</v>
      </c>
      <c r="F96" s="44">
        <f t="shared" si="3"/>
        <v>1.3386049363483896</v>
      </c>
      <c r="G96" s="102">
        <v>0</v>
      </c>
      <c r="H96" s="102">
        <f t="shared" si="2"/>
        <v>0</v>
      </c>
      <c r="I96" s="26" t="s">
        <v>16</v>
      </c>
      <c r="J96" s="15"/>
    </row>
    <row r="97" spans="1:10" s="13" customFormat="1" x14ac:dyDescent="0.3">
      <c r="A97" s="68" t="s">
        <v>96</v>
      </c>
      <c r="B97" s="83" t="s">
        <v>97</v>
      </c>
      <c r="C97" s="49" t="s">
        <v>6</v>
      </c>
      <c r="D97" s="52">
        <v>3</v>
      </c>
      <c r="E97" s="43">
        <v>1.3326669591864406</v>
      </c>
      <c r="F97" s="44">
        <f t="shared" si="3"/>
        <v>3.9980008775593219</v>
      </c>
      <c r="G97" s="102">
        <v>0</v>
      </c>
      <c r="H97" s="102">
        <f t="shared" si="2"/>
        <v>0</v>
      </c>
      <c r="I97" s="26" t="s">
        <v>15</v>
      </c>
      <c r="J97" s="15"/>
    </row>
    <row r="98" spans="1:10" s="13" customFormat="1" x14ac:dyDescent="0.3">
      <c r="A98" s="68" t="s">
        <v>98</v>
      </c>
      <c r="B98" s="83" t="s">
        <v>225</v>
      </c>
      <c r="C98" s="49" t="s">
        <v>4</v>
      </c>
      <c r="D98" s="69">
        <v>5.7285000000000001E-3</v>
      </c>
      <c r="E98" s="43">
        <v>5827.2602950489591</v>
      </c>
      <c r="F98" s="44">
        <f t="shared" si="3"/>
        <v>33.381460600187964</v>
      </c>
      <c r="G98" s="102">
        <v>0</v>
      </c>
      <c r="H98" s="102">
        <f t="shared" si="2"/>
        <v>0</v>
      </c>
      <c r="I98" s="26" t="s">
        <v>16</v>
      </c>
      <c r="J98" s="15"/>
    </row>
    <row r="99" spans="1:10" s="13" customFormat="1" x14ac:dyDescent="0.3">
      <c r="A99" s="68" t="s">
        <v>99</v>
      </c>
      <c r="B99" s="83" t="s">
        <v>100</v>
      </c>
      <c r="C99" s="49" t="s">
        <v>6</v>
      </c>
      <c r="D99" s="52">
        <v>19</v>
      </c>
      <c r="E99" s="43">
        <v>1.3326669591864408</v>
      </c>
      <c r="F99" s="44">
        <f t="shared" si="3"/>
        <v>25.320672224542378</v>
      </c>
      <c r="G99" s="102">
        <v>0</v>
      </c>
      <c r="H99" s="102">
        <f t="shared" si="2"/>
        <v>0</v>
      </c>
      <c r="I99" s="26" t="s">
        <v>15</v>
      </c>
      <c r="J99" s="15"/>
    </row>
    <row r="100" spans="1:10" s="13" customFormat="1" x14ac:dyDescent="0.3">
      <c r="A100" s="55" t="s">
        <v>101</v>
      </c>
      <c r="B100" s="83" t="s">
        <v>226</v>
      </c>
      <c r="C100" s="49" t="s">
        <v>102</v>
      </c>
      <c r="D100" s="65">
        <v>2</v>
      </c>
      <c r="E100" s="43">
        <v>11.974095865216</v>
      </c>
      <c r="F100" s="44">
        <f t="shared" si="3"/>
        <v>23.948191730432001</v>
      </c>
      <c r="G100" s="102">
        <v>0</v>
      </c>
      <c r="H100" s="102">
        <f t="shared" si="2"/>
        <v>0</v>
      </c>
      <c r="I100" s="26" t="s">
        <v>16</v>
      </c>
      <c r="J100" s="15"/>
    </row>
    <row r="101" spans="1:10" s="13" customFormat="1" x14ac:dyDescent="0.3">
      <c r="A101" s="55" t="s">
        <v>103</v>
      </c>
      <c r="B101" s="83" t="s">
        <v>227</v>
      </c>
      <c r="C101" s="59" t="s">
        <v>102</v>
      </c>
      <c r="D101" s="66">
        <v>2</v>
      </c>
      <c r="E101" s="43">
        <v>19.878948807864408</v>
      </c>
      <c r="F101" s="44">
        <f t="shared" si="3"/>
        <v>39.757897615728815</v>
      </c>
      <c r="G101" s="102">
        <v>0</v>
      </c>
      <c r="H101" s="102">
        <f t="shared" si="2"/>
        <v>0</v>
      </c>
      <c r="I101" s="26" t="s">
        <v>15</v>
      </c>
      <c r="J101" s="15"/>
    </row>
    <row r="102" spans="1:10" s="13" customFormat="1" x14ac:dyDescent="0.3">
      <c r="A102" s="55" t="s">
        <v>104</v>
      </c>
      <c r="B102" s="83" t="s">
        <v>228</v>
      </c>
      <c r="C102" s="49" t="s">
        <v>102</v>
      </c>
      <c r="D102" s="65">
        <v>3</v>
      </c>
      <c r="E102" s="43">
        <v>17.940003000064003</v>
      </c>
      <c r="F102" s="44">
        <f t="shared" si="3"/>
        <v>53.820009000192009</v>
      </c>
      <c r="G102" s="102">
        <v>0</v>
      </c>
      <c r="H102" s="102">
        <f t="shared" si="2"/>
        <v>0</v>
      </c>
      <c r="I102" s="26" t="s">
        <v>16</v>
      </c>
      <c r="J102" s="15"/>
    </row>
    <row r="103" spans="1:10" s="13" customFormat="1" x14ac:dyDescent="0.3">
      <c r="A103" s="55" t="s">
        <v>105</v>
      </c>
      <c r="B103" s="83" t="s">
        <v>229</v>
      </c>
      <c r="C103" s="49" t="s">
        <v>102</v>
      </c>
      <c r="D103" s="52">
        <v>3</v>
      </c>
      <c r="E103" s="43"/>
      <c r="F103" s="44"/>
      <c r="G103" s="102">
        <v>0</v>
      </c>
      <c r="H103" s="102">
        <f t="shared" si="2"/>
        <v>0</v>
      </c>
      <c r="I103" s="26" t="s">
        <v>18</v>
      </c>
      <c r="J103" s="15"/>
    </row>
    <row r="104" spans="1:10" s="13" customFormat="1" x14ac:dyDescent="0.3">
      <c r="A104" s="55" t="s">
        <v>106</v>
      </c>
      <c r="B104" s="83" t="s">
        <v>107</v>
      </c>
      <c r="C104" s="49" t="s">
        <v>102</v>
      </c>
      <c r="D104" s="52">
        <v>3</v>
      </c>
      <c r="E104" s="43">
        <v>35.759896738169495</v>
      </c>
      <c r="F104" s="44">
        <f t="shared" si="3"/>
        <v>107.27969021450849</v>
      </c>
      <c r="G104" s="102">
        <v>0</v>
      </c>
      <c r="H104" s="102">
        <f t="shared" si="2"/>
        <v>0</v>
      </c>
      <c r="I104" s="26" t="s">
        <v>15</v>
      </c>
      <c r="J104" s="15"/>
    </row>
    <row r="105" spans="1:10" s="13" customFormat="1" x14ac:dyDescent="0.3">
      <c r="A105" s="48">
        <v>62</v>
      </c>
      <c r="B105" s="83" t="s">
        <v>230</v>
      </c>
      <c r="C105" s="49" t="s">
        <v>102</v>
      </c>
      <c r="D105" s="65">
        <v>2</v>
      </c>
      <c r="E105" s="43">
        <v>11.974095865216</v>
      </c>
      <c r="F105" s="44">
        <f t="shared" si="3"/>
        <v>23.948191730432001</v>
      </c>
      <c r="G105" s="102">
        <v>0</v>
      </c>
      <c r="H105" s="102">
        <f t="shared" si="2"/>
        <v>0</v>
      </c>
      <c r="I105" s="26" t="s">
        <v>16</v>
      </c>
      <c r="J105" s="15"/>
    </row>
    <row r="106" spans="1:10" s="13" customFormat="1" x14ac:dyDescent="0.3">
      <c r="A106" s="48" t="s">
        <v>108</v>
      </c>
      <c r="B106" s="83" t="s">
        <v>231</v>
      </c>
      <c r="C106" s="49" t="s">
        <v>102</v>
      </c>
      <c r="D106" s="52">
        <v>2</v>
      </c>
      <c r="E106" s="43"/>
      <c r="F106" s="44"/>
      <c r="G106" s="102">
        <v>0</v>
      </c>
      <c r="H106" s="102">
        <f t="shared" si="2"/>
        <v>0</v>
      </c>
      <c r="I106" s="26" t="s">
        <v>18</v>
      </c>
      <c r="J106" s="15"/>
    </row>
    <row r="107" spans="1:10" s="13" customFormat="1" x14ac:dyDescent="0.3">
      <c r="A107" s="48" t="s">
        <v>109</v>
      </c>
      <c r="B107" s="83" t="s">
        <v>110</v>
      </c>
      <c r="C107" s="49" t="s">
        <v>102</v>
      </c>
      <c r="D107" s="52">
        <v>2</v>
      </c>
      <c r="E107" s="43">
        <v>23.321671785762714</v>
      </c>
      <c r="F107" s="44">
        <f t="shared" si="3"/>
        <v>46.643343571525428</v>
      </c>
      <c r="G107" s="102">
        <v>0</v>
      </c>
      <c r="H107" s="102">
        <f t="shared" si="2"/>
        <v>0</v>
      </c>
      <c r="I107" s="26" t="s">
        <v>15</v>
      </c>
      <c r="J107" s="15"/>
    </row>
    <row r="108" spans="1:10" s="13" customFormat="1" x14ac:dyDescent="0.3">
      <c r="A108" s="55" t="s">
        <v>111</v>
      </c>
      <c r="B108" s="83" t="s">
        <v>232</v>
      </c>
      <c r="C108" s="49" t="s">
        <v>102</v>
      </c>
      <c r="D108" s="65">
        <v>1</v>
      </c>
      <c r="E108" s="43">
        <v>11.974095865216</v>
      </c>
      <c r="F108" s="44">
        <f t="shared" si="3"/>
        <v>11.974095865216</v>
      </c>
      <c r="G108" s="102">
        <v>0</v>
      </c>
      <c r="H108" s="102">
        <f t="shared" si="2"/>
        <v>0</v>
      </c>
      <c r="I108" s="26" t="s">
        <v>16</v>
      </c>
      <c r="J108" s="15"/>
    </row>
    <row r="109" spans="1:10" s="13" customFormat="1" x14ac:dyDescent="0.3">
      <c r="A109" s="55" t="s">
        <v>112</v>
      </c>
      <c r="B109" s="83" t="s">
        <v>233</v>
      </c>
      <c r="C109" s="49" t="s">
        <v>102</v>
      </c>
      <c r="D109" s="52">
        <v>1</v>
      </c>
      <c r="E109" s="43"/>
      <c r="F109" s="44"/>
      <c r="G109" s="102">
        <v>0</v>
      </c>
      <c r="H109" s="102">
        <f t="shared" si="2"/>
        <v>0</v>
      </c>
      <c r="I109" s="26" t="s">
        <v>18</v>
      </c>
      <c r="J109" s="15"/>
    </row>
    <row r="110" spans="1:10" s="13" customFormat="1" x14ac:dyDescent="0.3">
      <c r="A110" s="55" t="s">
        <v>113</v>
      </c>
      <c r="B110" s="83" t="s">
        <v>114</v>
      </c>
      <c r="C110" s="49" t="s">
        <v>102</v>
      </c>
      <c r="D110" s="52">
        <v>1</v>
      </c>
      <c r="E110" s="43">
        <v>14.437225391186443</v>
      </c>
      <c r="F110" s="44">
        <f t="shared" si="3"/>
        <v>14.437225391186443</v>
      </c>
      <c r="G110" s="102">
        <v>0</v>
      </c>
      <c r="H110" s="102">
        <f t="shared" si="2"/>
        <v>0</v>
      </c>
      <c r="I110" s="26" t="s">
        <v>15</v>
      </c>
      <c r="J110" s="15"/>
    </row>
    <row r="111" spans="1:10" s="13" customFormat="1" x14ac:dyDescent="0.3">
      <c r="A111" s="45">
        <v>64</v>
      </c>
      <c r="B111" s="83" t="s">
        <v>234</v>
      </c>
      <c r="C111" s="49" t="s">
        <v>6</v>
      </c>
      <c r="D111" s="47">
        <v>4</v>
      </c>
      <c r="E111" s="43">
        <v>6.9236098281663994</v>
      </c>
      <c r="F111" s="44">
        <f t="shared" si="3"/>
        <v>27.694439312665597</v>
      </c>
      <c r="G111" s="102">
        <v>0</v>
      </c>
      <c r="H111" s="102">
        <f t="shared" si="2"/>
        <v>0</v>
      </c>
      <c r="I111" s="26" t="s">
        <v>16</v>
      </c>
      <c r="J111" s="15"/>
    </row>
    <row r="112" spans="1:10" s="13" customFormat="1" x14ac:dyDescent="0.3">
      <c r="A112" s="45" t="s">
        <v>115</v>
      </c>
      <c r="B112" s="83" t="s">
        <v>116</v>
      </c>
      <c r="C112" s="49" t="s">
        <v>6</v>
      </c>
      <c r="D112" s="47">
        <v>4</v>
      </c>
      <c r="E112" s="43"/>
      <c r="F112" s="44"/>
      <c r="G112" s="102">
        <v>0</v>
      </c>
      <c r="H112" s="102">
        <f t="shared" si="2"/>
        <v>0</v>
      </c>
      <c r="I112" s="26" t="s">
        <v>18</v>
      </c>
      <c r="J112" s="15"/>
    </row>
    <row r="113" spans="1:10" s="13" customFormat="1" x14ac:dyDescent="0.3">
      <c r="A113" s="45">
        <v>65</v>
      </c>
      <c r="B113" s="83" t="s">
        <v>235</v>
      </c>
      <c r="C113" s="49" t="s">
        <v>6</v>
      </c>
      <c r="D113" s="47">
        <v>2</v>
      </c>
      <c r="E113" s="43">
        <v>6.9236098281663994</v>
      </c>
      <c r="F113" s="44">
        <f t="shared" si="3"/>
        <v>13.847219656332799</v>
      </c>
      <c r="G113" s="102">
        <v>0</v>
      </c>
      <c r="H113" s="102">
        <f t="shared" si="2"/>
        <v>0</v>
      </c>
      <c r="I113" s="26" t="s">
        <v>16</v>
      </c>
      <c r="J113" s="15"/>
    </row>
    <row r="114" spans="1:10" s="13" customFormat="1" x14ac:dyDescent="0.3">
      <c r="A114" s="45" t="s">
        <v>117</v>
      </c>
      <c r="B114" s="83" t="s">
        <v>236</v>
      </c>
      <c r="C114" s="49" t="s">
        <v>6</v>
      </c>
      <c r="D114" s="47">
        <v>2</v>
      </c>
      <c r="E114" s="43"/>
      <c r="F114" s="44"/>
      <c r="G114" s="102">
        <v>0</v>
      </c>
      <c r="H114" s="102">
        <f t="shared" si="2"/>
        <v>0</v>
      </c>
      <c r="I114" s="26" t="s">
        <v>18</v>
      </c>
      <c r="J114" s="15"/>
    </row>
    <row r="115" spans="1:10" s="13" customFormat="1" x14ac:dyDescent="0.3">
      <c r="A115" s="45">
        <v>66</v>
      </c>
      <c r="B115" s="83" t="s">
        <v>237</v>
      </c>
      <c r="C115" s="49" t="s">
        <v>6</v>
      </c>
      <c r="D115" s="47">
        <v>2</v>
      </c>
      <c r="E115" s="43">
        <v>6.9236098281663994</v>
      </c>
      <c r="F115" s="44">
        <f t="shared" si="3"/>
        <v>13.847219656332799</v>
      </c>
      <c r="G115" s="102">
        <v>0</v>
      </c>
      <c r="H115" s="102">
        <f t="shared" si="2"/>
        <v>0</v>
      </c>
      <c r="I115" s="26" t="s">
        <v>16</v>
      </c>
      <c r="J115" s="15"/>
    </row>
    <row r="116" spans="1:10" s="13" customFormat="1" x14ac:dyDescent="0.3">
      <c r="A116" s="45" t="s">
        <v>118</v>
      </c>
      <c r="B116" s="83" t="s">
        <v>238</v>
      </c>
      <c r="C116" s="49" t="s">
        <v>6</v>
      </c>
      <c r="D116" s="47">
        <v>2</v>
      </c>
      <c r="E116" s="43"/>
      <c r="F116" s="44"/>
      <c r="G116" s="102">
        <v>0</v>
      </c>
      <c r="H116" s="102">
        <f t="shared" si="2"/>
        <v>0</v>
      </c>
      <c r="I116" s="26" t="s">
        <v>18</v>
      </c>
      <c r="J116" s="15"/>
    </row>
    <row r="117" spans="1:10" s="13" customFormat="1" x14ac:dyDescent="0.3">
      <c r="A117" s="45">
        <v>67</v>
      </c>
      <c r="B117" s="83" t="s">
        <v>239</v>
      </c>
      <c r="C117" s="49" t="s">
        <v>6</v>
      </c>
      <c r="D117" s="47">
        <v>5</v>
      </c>
      <c r="E117" s="43">
        <v>6.9236098281664002</v>
      </c>
      <c r="F117" s="44">
        <f t="shared" si="3"/>
        <v>34.618049140831999</v>
      </c>
      <c r="G117" s="102">
        <v>0</v>
      </c>
      <c r="H117" s="102">
        <f t="shared" si="2"/>
        <v>0</v>
      </c>
      <c r="I117" s="26" t="s">
        <v>16</v>
      </c>
      <c r="J117" s="15"/>
    </row>
    <row r="118" spans="1:10" s="13" customFormat="1" x14ac:dyDescent="0.3">
      <c r="A118" s="45" t="s">
        <v>119</v>
      </c>
      <c r="B118" s="83" t="s">
        <v>240</v>
      </c>
      <c r="C118" s="49" t="s">
        <v>6</v>
      </c>
      <c r="D118" s="47">
        <v>5</v>
      </c>
      <c r="E118" s="43"/>
      <c r="F118" s="44"/>
      <c r="G118" s="102">
        <v>0</v>
      </c>
      <c r="H118" s="102">
        <f t="shared" si="2"/>
        <v>0</v>
      </c>
      <c r="I118" s="26" t="s">
        <v>18</v>
      </c>
      <c r="J118" s="15"/>
    </row>
    <row r="119" spans="1:10" s="13" customFormat="1" x14ac:dyDescent="0.3">
      <c r="A119" s="45">
        <v>68</v>
      </c>
      <c r="B119" s="83" t="s">
        <v>241</v>
      </c>
      <c r="C119" s="49" t="s">
        <v>6</v>
      </c>
      <c r="D119" s="47">
        <v>1</v>
      </c>
      <c r="E119" s="43">
        <v>6.9236098281663994</v>
      </c>
      <c r="F119" s="44">
        <f t="shared" si="3"/>
        <v>6.9236098281663994</v>
      </c>
      <c r="G119" s="102">
        <v>0</v>
      </c>
      <c r="H119" s="102">
        <f t="shared" si="2"/>
        <v>0</v>
      </c>
      <c r="I119" s="26" t="s">
        <v>16</v>
      </c>
      <c r="J119" s="15"/>
    </row>
    <row r="120" spans="1:10" s="13" customFormat="1" x14ac:dyDescent="0.3">
      <c r="A120" s="45" t="s">
        <v>120</v>
      </c>
      <c r="B120" s="83" t="s">
        <v>242</v>
      </c>
      <c r="C120" s="49" t="s">
        <v>6</v>
      </c>
      <c r="D120" s="47">
        <v>1</v>
      </c>
      <c r="E120" s="43"/>
      <c r="F120" s="44"/>
      <c r="G120" s="102">
        <v>0</v>
      </c>
      <c r="H120" s="102">
        <f t="shared" si="2"/>
        <v>0</v>
      </c>
      <c r="I120" s="26" t="s">
        <v>18</v>
      </c>
      <c r="J120" s="15"/>
    </row>
    <row r="121" spans="1:10" s="13" customFormat="1" x14ac:dyDescent="0.3">
      <c r="A121" s="45">
        <v>69</v>
      </c>
      <c r="B121" s="83" t="s">
        <v>243</v>
      </c>
      <c r="C121" s="49" t="s">
        <v>6</v>
      </c>
      <c r="D121" s="47">
        <v>1</v>
      </c>
      <c r="E121" s="43">
        <v>6.9236098281663994</v>
      </c>
      <c r="F121" s="44">
        <f t="shared" si="3"/>
        <v>6.9236098281663994</v>
      </c>
      <c r="G121" s="102">
        <v>0</v>
      </c>
      <c r="H121" s="102">
        <f t="shared" si="2"/>
        <v>0</v>
      </c>
      <c r="I121" s="26" t="s">
        <v>16</v>
      </c>
      <c r="J121" s="15"/>
    </row>
    <row r="122" spans="1:10" s="13" customFormat="1" x14ac:dyDescent="0.3">
      <c r="A122" s="45" t="s">
        <v>121</v>
      </c>
      <c r="B122" s="83" t="s">
        <v>244</v>
      </c>
      <c r="C122" s="49" t="s">
        <v>6</v>
      </c>
      <c r="D122" s="47">
        <v>1</v>
      </c>
      <c r="E122" s="43"/>
      <c r="F122" s="44"/>
      <c r="G122" s="102">
        <v>0</v>
      </c>
      <c r="H122" s="102">
        <f t="shared" si="2"/>
        <v>0</v>
      </c>
      <c r="I122" s="26" t="s">
        <v>18</v>
      </c>
      <c r="J122" s="15"/>
    </row>
    <row r="123" spans="1:10" s="13" customFormat="1" x14ac:dyDescent="0.3">
      <c r="A123" s="45">
        <v>70</v>
      </c>
      <c r="B123" s="83" t="s">
        <v>122</v>
      </c>
      <c r="C123" s="49" t="s">
        <v>6</v>
      </c>
      <c r="D123" s="47">
        <v>3</v>
      </c>
      <c r="E123" s="43">
        <v>6.9236098281663994</v>
      </c>
      <c r="F123" s="44">
        <f t="shared" si="3"/>
        <v>20.770829484499199</v>
      </c>
      <c r="G123" s="102">
        <v>0</v>
      </c>
      <c r="H123" s="102">
        <f t="shared" si="2"/>
        <v>0</v>
      </c>
      <c r="I123" s="26" t="s">
        <v>16</v>
      </c>
      <c r="J123" s="15"/>
    </row>
    <row r="124" spans="1:10" s="13" customFormat="1" x14ac:dyDescent="0.3">
      <c r="A124" s="45" t="s">
        <v>123</v>
      </c>
      <c r="B124" s="83" t="s">
        <v>245</v>
      </c>
      <c r="C124" s="49" t="s">
        <v>6</v>
      </c>
      <c r="D124" s="47">
        <v>3</v>
      </c>
      <c r="E124" s="43"/>
      <c r="F124" s="44"/>
      <c r="G124" s="102">
        <v>0</v>
      </c>
      <c r="H124" s="102">
        <f t="shared" si="2"/>
        <v>0</v>
      </c>
      <c r="I124" s="26" t="s">
        <v>18</v>
      </c>
      <c r="J124" s="15"/>
    </row>
    <row r="125" spans="1:10" s="13" customFormat="1" x14ac:dyDescent="0.3">
      <c r="A125" s="45">
        <v>71</v>
      </c>
      <c r="B125" s="83" t="s">
        <v>246</v>
      </c>
      <c r="C125" s="49" t="s">
        <v>6</v>
      </c>
      <c r="D125" s="47">
        <v>19</v>
      </c>
      <c r="E125" s="43">
        <v>6.9236098281664011</v>
      </c>
      <c r="F125" s="44">
        <f t="shared" si="3"/>
        <v>131.54858673516162</v>
      </c>
      <c r="G125" s="102">
        <v>0</v>
      </c>
      <c r="H125" s="102">
        <f t="shared" si="2"/>
        <v>0</v>
      </c>
      <c r="I125" s="26" t="s">
        <v>16</v>
      </c>
      <c r="J125" s="15"/>
    </row>
    <row r="126" spans="1:10" s="13" customFormat="1" x14ac:dyDescent="0.3">
      <c r="A126" s="45" t="s">
        <v>124</v>
      </c>
      <c r="B126" s="83" t="s">
        <v>125</v>
      </c>
      <c r="C126" s="49" t="s">
        <v>6</v>
      </c>
      <c r="D126" s="47">
        <v>19</v>
      </c>
      <c r="E126" s="43"/>
      <c r="F126" s="44"/>
      <c r="G126" s="102">
        <v>0</v>
      </c>
      <c r="H126" s="102">
        <f t="shared" si="2"/>
        <v>0</v>
      </c>
      <c r="I126" s="26" t="s">
        <v>18</v>
      </c>
      <c r="J126" s="15"/>
    </row>
    <row r="127" spans="1:10" s="13" customFormat="1" x14ac:dyDescent="0.3">
      <c r="A127" s="45">
        <v>72</v>
      </c>
      <c r="B127" s="83" t="s">
        <v>126</v>
      </c>
      <c r="C127" s="49" t="s">
        <v>4</v>
      </c>
      <c r="D127" s="47">
        <v>1.2500000000000001E-2</v>
      </c>
      <c r="E127" s="43">
        <v>5827.26029504896</v>
      </c>
      <c r="F127" s="44">
        <f t="shared" si="3"/>
        <v>72.840753688112002</v>
      </c>
      <c r="G127" s="102">
        <v>0</v>
      </c>
      <c r="H127" s="102">
        <f t="shared" si="2"/>
        <v>0</v>
      </c>
      <c r="I127" s="26" t="s">
        <v>16</v>
      </c>
      <c r="J127" s="15"/>
    </row>
    <row r="128" spans="1:10" s="13" customFormat="1" x14ac:dyDescent="0.3">
      <c r="A128" s="45" t="s">
        <v>127</v>
      </c>
      <c r="B128" s="83" t="s">
        <v>247</v>
      </c>
      <c r="C128" s="49" t="s">
        <v>6</v>
      </c>
      <c r="D128" s="47">
        <v>1</v>
      </c>
      <c r="E128" s="43">
        <v>91.731909024000004</v>
      </c>
      <c r="F128" s="44">
        <f t="shared" si="3"/>
        <v>91.731909024000004</v>
      </c>
      <c r="G128" s="102">
        <v>0</v>
      </c>
      <c r="H128" s="102">
        <f t="shared" si="2"/>
        <v>0</v>
      </c>
      <c r="I128" s="26" t="s">
        <v>15</v>
      </c>
      <c r="J128" s="15"/>
    </row>
    <row r="129" spans="1:10" s="13" customFormat="1" x14ac:dyDescent="0.3">
      <c r="A129" s="45">
        <v>73</v>
      </c>
      <c r="B129" s="83" t="s">
        <v>248</v>
      </c>
      <c r="C129" s="49" t="s">
        <v>4</v>
      </c>
      <c r="D129" s="47">
        <v>1.2500000000000001E-2</v>
      </c>
      <c r="E129" s="43">
        <v>5827.26029504896</v>
      </c>
      <c r="F129" s="44">
        <f t="shared" si="3"/>
        <v>72.840753688112002</v>
      </c>
      <c r="G129" s="102">
        <v>0</v>
      </c>
      <c r="H129" s="102">
        <f t="shared" si="2"/>
        <v>0</v>
      </c>
      <c r="I129" s="26" t="s">
        <v>16</v>
      </c>
      <c r="J129" s="15"/>
    </row>
    <row r="130" spans="1:10" s="13" customFormat="1" x14ac:dyDescent="0.3">
      <c r="A130" s="45" t="s">
        <v>128</v>
      </c>
      <c r="B130" s="83" t="s">
        <v>249</v>
      </c>
      <c r="C130" s="49" t="s">
        <v>6</v>
      </c>
      <c r="D130" s="47">
        <v>1</v>
      </c>
      <c r="E130" s="43">
        <v>91.731909024000004</v>
      </c>
      <c r="F130" s="44">
        <f t="shared" si="3"/>
        <v>91.731909024000004</v>
      </c>
      <c r="G130" s="102">
        <v>0</v>
      </c>
      <c r="H130" s="102">
        <f t="shared" si="2"/>
        <v>0</v>
      </c>
      <c r="I130" s="26" t="s">
        <v>15</v>
      </c>
      <c r="J130" s="15"/>
    </row>
    <row r="131" spans="1:10" s="13" customFormat="1" x14ac:dyDescent="0.3">
      <c r="A131" s="49">
        <v>74</v>
      </c>
      <c r="B131" s="83" t="s">
        <v>250</v>
      </c>
      <c r="C131" s="49" t="s">
        <v>6</v>
      </c>
      <c r="D131" s="47">
        <v>3</v>
      </c>
      <c r="E131" s="43">
        <v>10.332930300544001</v>
      </c>
      <c r="F131" s="44">
        <f t="shared" si="3"/>
        <v>30.998790901632006</v>
      </c>
      <c r="G131" s="102">
        <v>0</v>
      </c>
      <c r="H131" s="102">
        <f t="shared" si="2"/>
        <v>0</v>
      </c>
      <c r="I131" s="26" t="s">
        <v>16</v>
      </c>
      <c r="J131" s="15"/>
    </row>
    <row r="132" spans="1:10" s="13" customFormat="1" x14ac:dyDescent="0.3">
      <c r="A132" s="49" t="s">
        <v>129</v>
      </c>
      <c r="B132" s="83" t="s">
        <v>130</v>
      </c>
      <c r="C132" s="49" t="s">
        <v>6</v>
      </c>
      <c r="D132" s="47">
        <v>3</v>
      </c>
      <c r="E132" s="43"/>
      <c r="F132" s="44"/>
      <c r="G132" s="102">
        <v>0</v>
      </c>
      <c r="H132" s="102">
        <f t="shared" si="2"/>
        <v>0</v>
      </c>
      <c r="I132" s="26" t="s">
        <v>18</v>
      </c>
      <c r="J132" s="15"/>
    </row>
    <row r="133" spans="1:10" s="13" customFormat="1" x14ac:dyDescent="0.3">
      <c r="A133" s="49">
        <v>75</v>
      </c>
      <c r="B133" s="83" t="s">
        <v>251</v>
      </c>
      <c r="C133" s="49" t="s">
        <v>6</v>
      </c>
      <c r="D133" s="47">
        <v>19</v>
      </c>
      <c r="E133" s="43">
        <v>10.332930300544001</v>
      </c>
      <c r="F133" s="44">
        <f t="shared" si="3"/>
        <v>196.32567571033601</v>
      </c>
      <c r="G133" s="102">
        <v>0</v>
      </c>
      <c r="H133" s="102">
        <f t="shared" si="2"/>
        <v>0</v>
      </c>
      <c r="I133" s="26" t="s">
        <v>16</v>
      </c>
      <c r="J133" s="15"/>
    </row>
    <row r="134" spans="1:10" s="13" customFormat="1" x14ac:dyDescent="0.3">
      <c r="A134" s="49" t="s">
        <v>131</v>
      </c>
      <c r="B134" s="83" t="s">
        <v>132</v>
      </c>
      <c r="C134" s="49" t="s">
        <v>6</v>
      </c>
      <c r="D134" s="47">
        <v>19</v>
      </c>
      <c r="E134" s="43"/>
      <c r="F134" s="44"/>
      <c r="G134" s="102">
        <v>0</v>
      </c>
      <c r="H134" s="102">
        <f t="shared" si="2"/>
        <v>0</v>
      </c>
      <c r="I134" s="26" t="s">
        <v>18</v>
      </c>
      <c r="J134" s="15"/>
    </row>
    <row r="135" spans="1:10" s="13" customFormat="1" x14ac:dyDescent="0.3">
      <c r="A135" s="55" t="s">
        <v>133</v>
      </c>
      <c r="B135" s="83" t="s">
        <v>134</v>
      </c>
      <c r="C135" s="49" t="s">
        <v>102</v>
      </c>
      <c r="D135" s="65">
        <v>1</v>
      </c>
      <c r="E135" s="43">
        <v>6.9236098281663994</v>
      </c>
      <c r="F135" s="44">
        <f t="shared" si="3"/>
        <v>6.9236098281663994</v>
      </c>
      <c r="G135" s="102">
        <v>0</v>
      </c>
      <c r="H135" s="102">
        <f t="shared" si="2"/>
        <v>0</v>
      </c>
      <c r="I135" s="26" t="s">
        <v>16</v>
      </c>
      <c r="J135" s="15"/>
    </row>
    <row r="136" spans="1:10" s="13" customFormat="1" x14ac:dyDescent="0.3">
      <c r="A136" s="55" t="s">
        <v>135</v>
      </c>
      <c r="B136" s="83" t="s">
        <v>134</v>
      </c>
      <c r="C136" s="59" t="s">
        <v>102</v>
      </c>
      <c r="D136" s="66">
        <v>1</v>
      </c>
      <c r="E136" s="43"/>
      <c r="F136" s="44"/>
      <c r="G136" s="102">
        <v>0</v>
      </c>
      <c r="H136" s="102">
        <f t="shared" ref="H136:H160" si="4">G136*D136</f>
        <v>0</v>
      </c>
      <c r="I136" s="26" t="s">
        <v>18</v>
      </c>
      <c r="J136" s="15"/>
    </row>
    <row r="137" spans="1:10" s="13" customFormat="1" x14ac:dyDescent="0.3">
      <c r="A137" s="45">
        <v>77</v>
      </c>
      <c r="B137" s="83" t="s">
        <v>252</v>
      </c>
      <c r="C137" s="49" t="s">
        <v>6</v>
      </c>
      <c r="D137" s="47">
        <v>2</v>
      </c>
      <c r="E137" s="43">
        <v>6.9236098281663994</v>
      </c>
      <c r="F137" s="44">
        <f t="shared" ref="F137:F160" si="5">D137*E137</f>
        <v>13.847219656332799</v>
      </c>
      <c r="G137" s="102">
        <v>0</v>
      </c>
      <c r="H137" s="102">
        <f t="shared" si="4"/>
        <v>0</v>
      </c>
      <c r="I137" s="26" t="s">
        <v>16</v>
      </c>
      <c r="J137" s="15"/>
    </row>
    <row r="138" spans="1:10" s="13" customFormat="1" x14ac:dyDescent="0.3">
      <c r="A138" s="45" t="s">
        <v>136</v>
      </c>
      <c r="B138" s="83" t="s">
        <v>253</v>
      </c>
      <c r="C138" s="49" t="s">
        <v>6</v>
      </c>
      <c r="D138" s="47">
        <v>2</v>
      </c>
      <c r="E138" s="43"/>
      <c r="F138" s="44"/>
      <c r="G138" s="102">
        <v>0</v>
      </c>
      <c r="H138" s="102">
        <f t="shared" si="4"/>
        <v>0</v>
      </c>
      <c r="I138" s="26" t="s">
        <v>18</v>
      </c>
      <c r="J138" s="15"/>
    </row>
    <row r="139" spans="1:10" s="13" customFormat="1" x14ac:dyDescent="0.3">
      <c r="A139" s="45">
        <v>78</v>
      </c>
      <c r="B139" s="83" t="s">
        <v>254</v>
      </c>
      <c r="C139" s="49" t="s">
        <v>6</v>
      </c>
      <c r="D139" s="47">
        <v>2</v>
      </c>
      <c r="E139" s="43">
        <v>6.9236098281663994</v>
      </c>
      <c r="F139" s="44">
        <f t="shared" si="5"/>
        <v>13.847219656332799</v>
      </c>
      <c r="G139" s="102">
        <v>0</v>
      </c>
      <c r="H139" s="102">
        <f t="shared" si="4"/>
        <v>0</v>
      </c>
      <c r="I139" s="26" t="s">
        <v>16</v>
      </c>
      <c r="J139" s="15"/>
    </row>
    <row r="140" spans="1:10" s="13" customFormat="1" x14ac:dyDescent="0.3">
      <c r="A140" s="45" t="s">
        <v>137</v>
      </c>
      <c r="B140" s="83" t="s">
        <v>255</v>
      </c>
      <c r="C140" s="49" t="s">
        <v>6</v>
      </c>
      <c r="D140" s="47">
        <v>2</v>
      </c>
      <c r="E140" s="43">
        <v>4.420012081301695</v>
      </c>
      <c r="F140" s="44">
        <f t="shared" si="5"/>
        <v>8.84002416260339</v>
      </c>
      <c r="G140" s="102">
        <v>0</v>
      </c>
      <c r="H140" s="102">
        <f t="shared" si="4"/>
        <v>0</v>
      </c>
      <c r="I140" s="26" t="s">
        <v>15</v>
      </c>
      <c r="J140" s="15"/>
    </row>
    <row r="141" spans="1:10" s="13" customFormat="1" x14ac:dyDescent="0.3">
      <c r="A141" s="55" t="s">
        <v>138</v>
      </c>
      <c r="B141" s="83" t="s">
        <v>256</v>
      </c>
      <c r="C141" s="49" t="s">
        <v>102</v>
      </c>
      <c r="D141" s="65">
        <v>3</v>
      </c>
      <c r="E141" s="43">
        <v>6.9236098281663994</v>
      </c>
      <c r="F141" s="44">
        <f t="shared" si="5"/>
        <v>20.770829484499199</v>
      </c>
      <c r="G141" s="102">
        <v>0</v>
      </c>
      <c r="H141" s="102">
        <f t="shared" si="4"/>
        <v>0</v>
      </c>
      <c r="I141" s="26" t="s">
        <v>16</v>
      </c>
      <c r="J141" s="15"/>
    </row>
    <row r="142" spans="1:10" s="13" customFormat="1" x14ac:dyDescent="0.3">
      <c r="A142" s="55" t="s">
        <v>139</v>
      </c>
      <c r="B142" s="83" t="s">
        <v>257</v>
      </c>
      <c r="C142" s="59" t="s">
        <v>102</v>
      </c>
      <c r="D142" s="66">
        <v>3</v>
      </c>
      <c r="E142" s="43"/>
      <c r="F142" s="44"/>
      <c r="G142" s="102">
        <v>0</v>
      </c>
      <c r="H142" s="102">
        <f t="shared" si="4"/>
        <v>0</v>
      </c>
      <c r="I142" s="26" t="s">
        <v>18</v>
      </c>
      <c r="J142" s="15"/>
    </row>
    <row r="143" spans="1:10" s="13" customFormat="1" x14ac:dyDescent="0.3">
      <c r="A143" s="48">
        <v>80</v>
      </c>
      <c r="B143" s="79" t="s">
        <v>258</v>
      </c>
      <c r="C143" s="46" t="s">
        <v>9</v>
      </c>
      <c r="D143" s="44">
        <v>1</v>
      </c>
      <c r="E143" s="43">
        <v>51.165628196928004</v>
      </c>
      <c r="F143" s="44">
        <f t="shared" si="5"/>
        <v>51.165628196928004</v>
      </c>
      <c r="G143" s="102">
        <v>0</v>
      </c>
      <c r="H143" s="102">
        <f t="shared" si="4"/>
        <v>0</v>
      </c>
      <c r="I143" s="26" t="s">
        <v>16</v>
      </c>
      <c r="J143" s="15"/>
    </row>
    <row r="144" spans="1:10" s="13" customFormat="1" x14ac:dyDescent="0.3">
      <c r="A144" s="48">
        <v>81</v>
      </c>
      <c r="B144" s="79" t="s">
        <v>259</v>
      </c>
      <c r="C144" s="46" t="s">
        <v>9</v>
      </c>
      <c r="D144" s="44">
        <v>1</v>
      </c>
      <c r="E144" s="43">
        <v>35.256390291263997</v>
      </c>
      <c r="F144" s="44">
        <f t="shared" si="5"/>
        <v>35.256390291263997</v>
      </c>
      <c r="G144" s="102">
        <v>0</v>
      </c>
      <c r="H144" s="102">
        <f t="shared" si="4"/>
        <v>0</v>
      </c>
      <c r="I144" s="26" t="s">
        <v>16</v>
      </c>
      <c r="J144" s="15"/>
    </row>
    <row r="145" spans="1:10" s="13" customFormat="1" x14ac:dyDescent="0.3">
      <c r="A145" s="48">
        <v>82</v>
      </c>
      <c r="B145" s="79" t="s">
        <v>260</v>
      </c>
      <c r="C145" s="46" t="s">
        <v>9</v>
      </c>
      <c r="D145" s="44">
        <v>1</v>
      </c>
      <c r="E145" s="43">
        <v>21.187498087424007</v>
      </c>
      <c r="F145" s="44">
        <f t="shared" si="5"/>
        <v>21.187498087424007</v>
      </c>
      <c r="G145" s="102">
        <v>0</v>
      </c>
      <c r="H145" s="102">
        <f t="shared" si="4"/>
        <v>0</v>
      </c>
      <c r="I145" s="26" t="s">
        <v>16</v>
      </c>
      <c r="J145" s="15"/>
    </row>
    <row r="146" spans="1:10" s="13" customFormat="1" x14ac:dyDescent="0.3">
      <c r="A146" s="48">
        <v>83</v>
      </c>
      <c r="B146" s="79" t="s">
        <v>261</v>
      </c>
      <c r="C146" s="46" t="s">
        <v>9</v>
      </c>
      <c r="D146" s="44">
        <v>3</v>
      </c>
      <c r="E146" s="43">
        <v>21.187498087424</v>
      </c>
      <c r="F146" s="44">
        <f t="shared" si="5"/>
        <v>63.562494262271997</v>
      </c>
      <c r="G146" s="102">
        <v>0</v>
      </c>
      <c r="H146" s="102">
        <f t="shared" si="4"/>
        <v>0</v>
      </c>
      <c r="I146" s="26" t="s">
        <v>16</v>
      </c>
      <c r="J146" s="15"/>
    </row>
    <row r="147" spans="1:10" s="13" customFormat="1" x14ac:dyDescent="0.3">
      <c r="A147" s="48">
        <v>84</v>
      </c>
      <c r="B147" s="79" t="s">
        <v>262</v>
      </c>
      <c r="C147" s="46" t="s">
        <v>9</v>
      </c>
      <c r="D147" s="44">
        <v>19</v>
      </c>
      <c r="E147" s="43">
        <v>21.187498087424</v>
      </c>
      <c r="F147" s="44">
        <f t="shared" si="5"/>
        <v>402.56246366105603</v>
      </c>
      <c r="G147" s="102">
        <v>0</v>
      </c>
      <c r="H147" s="102">
        <f t="shared" si="4"/>
        <v>0</v>
      </c>
      <c r="I147" s="26" t="s">
        <v>16</v>
      </c>
      <c r="J147" s="15"/>
    </row>
    <row r="148" spans="1:10" s="13" customFormat="1" x14ac:dyDescent="0.3">
      <c r="A148" s="55" t="s">
        <v>140</v>
      </c>
      <c r="B148" s="78" t="s">
        <v>141</v>
      </c>
      <c r="C148" s="49" t="s">
        <v>5</v>
      </c>
      <c r="D148" s="65">
        <v>2</v>
      </c>
      <c r="E148" s="43">
        <v>2.6355241823174009</v>
      </c>
      <c r="F148" s="44">
        <f t="shared" si="5"/>
        <v>5.2710483646348019</v>
      </c>
      <c r="G148" s="102">
        <v>0</v>
      </c>
      <c r="H148" s="102">
        <f t="shared" si="4"/>
        <v>0</v>
      </c>
      <c r="I148" s="26" t="s">
        <v>16</v>
      </c>
      <c r="J148" s="15"/>
    </row>
    <row r="149" spans="1:10" s="13" customFormat="1" x14ac:dyDescent="0.3">
      <c r="A149" s="57" t="s">
        <v>142</v>
      </c>
      <c r="B149" s="86" t="s">
        <v>143</v>
      </c>
      <c r="C149" s="49" t="s">
        <v>5</v>
      </c>
      <c r="D149" s="65">
        <v>10</v>
      </c>
      <c r="E149" s="43">
        <v>1.0565281191843843</v>
      </c>
      <c r="F149" s="44">
        <f t="shared" si="5"/>
        <v>10.565281191843843</v>
      </c>
      <c r="G149" s="102">
        <v>0</v>
      </c>
      <c r="H149" s="102">
        <f t="shared" si="4"/>
        <v>0</v>
      </c>
      <c r="I149" s="26" t="s">
        <v>16</v>
      </c>
      <c r="J149" s="15"/>
    </row>
    <row r="150" spans="1:10" s="13" customFormat="1" x14ac:dyDescent="0.3">
      <c r="A150" s="57" t="s">
        <v>144</v>
      </c>
      <c r="B150" s="86" t="s">
        <v>145</v>
      </c>
      <c r="C150" s="49" t="s">
        <v>6</v>
      </c>
      <c r="D150" s="65">
        <v>1</v>
      </c>
      <c r="E150" s="43">
        <v>12.485365313484801</v>
      </c>
      <c r="F150" s="44">
        <f t="shared" si="5"/>
        <v>12.485365313484801</v>
      </c>
      <c r="G150" s="102">
        <v>0</v>
      </c>
      <c r="H150" s="102">
        <f t="shared" si="4"/>
        <v>0</v>
      </c>
      <c r="I150" s="26" t="s">
        <v>16</v>
      </c>
      <c r="J150" s="15"/>
    </row>
    <row r="151" spans="1:10" s="13" customFormat="1" x14ac:dyDescent="0.3">
      <c r="A151" s="57" t="s">
        <v>146</v>
      </c>
      <c r="B151" s="86" t="s">
        <v>147</v>
      </c>
      <c r="C151" s="49" t="s">
        <v>6</v>
      </c>
      <c r="D151" s="65">
        <v>1</v>
      </c>
      <c r="E151" s="43">
        <v>93.290742376550412</v>
      </c>
      <c r="F151" s="44">
        <f t="shared" si="5"/>
        <v>93.290742376550412</v>
      </c>
      <c r="G151" s="102">
        <v>0</v>
      </c>
      <c r="H151" s="102">
        <f t="shared" si="4"/>
        <v>0</v>
      </c>
      <c r="I151" s="26" t="s">
        <v>16</v>
      </c>
      <c r="J151" s="15"/>
    </row>
    <row r="152" spans="1:10" s="13" customFormat="1" ht="15.6" x14ac:dyDescent="0.3">
      <c r="A152" s="55" t="s">
        <v>148</v>
      </c>
      <c r="B152" s="83" t="s">
        <v>263</v>
      </c>
      <c r="C152" s="56" t="s">
        <v>13</v>
      </c>
      <c r="D152" s="63">
        <v>2.2999999999999998</v>
      </c>
      <c r="E152" s="43">
        <v>258.18093326108163</v>
      </c>
      <c r="F152" s="44">
        <f t="shared" si="5"/>
        <v>593.81614650048766</v>
      </c>
      <c r="G152" s="102">
        <v>0</v>
      </c>
      <c r="H152" s="102">
        <f t="shared" si="4"/>
        <v>0</v>
      </c>
      <c r="I152" s="26" t="s">
        <v>16</v>
      </c>
      <c r="J152" s="15"/>
    </row>
    <row r="153" spans="1:10" s="13" customFormat="1" x14ac:dyDescent="0.3">
      <c r="A153" s="55" t="s">
        <v>149</v>
      </c>
      <c r="B153" s="83" t="s">
        <v>264</v>
      </c>
      <c r="C153" s="49" t="s">
        <v>4</v>
      </c>
      <c r="D153" s="70">
        <v>5.52</v>
      </c>
      <c r="E153" s="43">
        <v>26.6362179618304</v>
      </c>
      <c r="F153" s="44">
        <f t="shared" si="5"/>
        <v>147.03192314930379</v>
      </c>
      <c r="G153" s="102">
        <v>0</v>
      </c>
      <c r="H153" s="102">
        <f t="shared" si="4"/>
        <v>0</v>
      </c>
      <c r="I153" s="26" t="s">
        <v>16</v>
      </c>
      <c r="J153" s="15"/>
    </row>
    <row r="154" spans="1:10" s="13" customFormat="1" ht="15.6" x14ac:dyDescent="0.3">
      <c r="A154" s="55" t="s">
        <v>150</v>
      </c>
      <c r="B154" s="83" t="s">
        <v>265</v>
      </c>
      <c r="C154" s="56" t="s">
        <v>13</v>
      </c>
      <c r="D154" s="63">
        <v>1.5</v>
      </c>
      <c r="E154" s="43">
        <v>258.18093326108163</v>
      </c>
      <c r="F154" s="44">
        <f t="shared" si="5"/>
        <v>387.27139989162242</v>
      </c>
      <c r="G154" s="102">
        <v>0</v>
      </c>
      <c r="H154" s="102">
        <f t="shared" si="4"/>
        <v>0</v>
      </c>
      <c r="I154" s="26" t="s">
        <v>16</v>
      </c>
      <c r="J154" s="15"/>
    </row>
    <row r="155" spans="1:10" s="13" customFormat="1" x14ac:dyDescent="0.3">
      <c r="A155" s="55" t="s">
        <v>151</v>
      </c>
      <c r="B155" s="83" t="s">
        <v>264</v>
      </c>
      <c r="C155" s="49" t="s">
        <v>4</v>
      </c>
      <c r="D155" s="70">
        <v>3.5999999999999996</v>
      </c>
      <c r="E155" s="43">
        <v>26.6362179618304</v>
      </c>
      <c r="F155" s="44">
        <f t="shared" si="5"/>
        <v>95.890384662589426</v>
      </c>
      <c r="G155" s="102">
        <v>0</v>
      </c>
      <c r="H155" s="102">
        <f t="shared" si="4"/>
        <v>0</v>
      </c>
      <c r="I155" s="26" t="s">
        <v>16</v>
      </c>
      <c r="J155" s="15"/>
    </row>
    <row r="156" spans="1:10" s="13" customFormat="1" x14ac:dyDescent="0.3">
      <c r="A156" s="68" t="s">
        <v>152</v>
      </c>
      <c r="B156" s="78" t="s">
        <v>266</v>
      </c>
      <c r="C156" s="49" t="s">
        <v>4</v>
      </c>
      <c r="D156" s="67">
        <v>0.186</v>
      </c>
      <c r="E156" s="43">
        <v>45.221227268398721</v>
      </c>
      <c r="F156" s="44">
        <f t="shared" si="5"/>
        <v>8.411148271922162</v>
      </c>
      <c r="G156" s="102">
        <v>0</v>
      </c>
      <c r="H156" s="102">
        <f t="shared" si="4"/>
        <v>0</v>
      </c>
      <c r="I156" s="26" t="s">
        <v>16</v>
      </c>
      <c r="J156" s="15"/>
    </row>
    <row r="157" spans="1:10" s="13" customFormat="1" x14ac:dyDescent="0.3">
      <c r="A157" s="57" t="s">
        <v>153</v>
      </c>
      <c r="B157" s="86" t="s">
        <v>267</v>
      </c>
      <c r="C157" s="49" t="s">
        <v>6</v>
      </c>
      <c r="D157" s="65">
        <v>1</v>
      </c>
      <c r="E157" s="43">
        <v>5.4382448537753616</v>
      </c>
      <c r="F157" s="44">
        <f t="shared" si="5"/>
        <v>5.4382448537753616</v>
      </c>
      <c r="G157" s="102">
        <v>0</v>
      </c>
      <c r="H157" s="102">
        <f t="shared" si="4"/>
        <v>0</v>
      </c>
      <c r="I157" s="26" t="s">
        <v>16</v>
      </c>
      <c r="J157" s="15"/>
    </row>
    <row r="158" spans="1:10" s="13" customFormat="1" x14ac:dyDescent="0.3">
      <c r="A158" s="58">
        <v>95</v>
      </c>
      <c r="B158" s="83" t="s">
        <v>154</v>
      </c>
      <c r="C158" s="49" t="s">
        <v>5</v>
      </c>
      <c r="D158" s="47">
        <v>30</v>
      </c>
      <c r="E158" s="43">
        <v>0.56751031495244797</v>
      </c>
      <c r="F158" s="44">
        <f t="shared" si="5"/>
        <v>17.025309448573438</v>
      </c>
      <c r="G158" s="102">
        <v>0</v>
      </c>
      <c r="H158" s="102">
        <f t="shared" si="4"/>
        <v>0</v>
      </c>
      <c r="I158" s="26" t="s">
        <v>16</v>
      </c>
      <c r="J158" s="15"/>
    </row>
    <row r="159" spans="1:10" s="13" customFormat="1" x14ac:dyDescent="0.3">
      <c r="A159" s="58" t="s">
        <v>155</v>
      </c>
      <c r="B159" s="85" t="s">
        <v>174</v>
      </c>
      <c r="C159" s="49" t="s">
        <v>34</v>
      </c>
      <c r="D159" s="47">
        <v>30.3</v>
      </c>
      <c r="E159" s="43"/>
      <c r="F159" s="44"/>
      <c r="G159" s="102">
        <v>0</v>
      </c>
      <c r="H159" s="102">
        <f t="shared" si="4"/>
        <v>0</v>
      </c>
      <c r="I159" s="26" t="s">
        <v>18</v>
      </c>
      <c r="J159" s="15"/>
    </row>
    <row r="160" spans="1:10" s="13" customFormat="1" ht="15.6" thickBot="1" x14ac:dyDescent="0.35">
      <c r="A160" s="71">
        <v>96</v>
      </c>
      <c r="B160" s="91" t="s">
        <v>175</v>
      </c>
      <c r="C160" s="72" t="s">
        <v>5</v>
      </c>
      <c r="D160" s="73">
        <v>30</v>
      </c>
      <c r="E160" s="74">
        <v>1.0207947400977493</v>
      </c>
      <c r="F160" s="75">
        <f t="shared" si="5"/>
        <v>30.623842202932479</v>
      </c>
      <c r="G160" s="102">
        <v>0</v>
      </c>
      <c r="H160" s="102">
        <f t="shared" si="4"/>
        <v>0</v>
      </c>
      <c r="I160" s="26" t="s">
        <v>16</v>
      </c>
      <c r="J160" s="15"/>
    </row>
    <row r="161" spans="1:8" ht="15.6" thickBot="1" x14ac:dyDescent="0.35">
      <c r="A161" s="16"/>
      <c r="B161" s="27" t="s">
        <v>7</v>
      </c>
      <c r="C161" s="17"/>
      <c r="D161" s="36"/>
      <c r="E161" s="36"/>
      <c r="F161" s="18">
        <f>SUM(F7:F160)</f>
        <v>95565.379597621111</v>
      </c>
      <c r="G161" s="36"/>
      <c r="H161" s="18">
        <f>SUM(H7:H160)</f>
        <v>0</v>
      </c>
    </row>
    <row r="162" spans="1:8" ht="15.6" thickBot="1" x14ac:dyDescent="0.35">
      <c r="A162" s="21"/>
      <c r="B162" s="29" t="s">
        <v>10</v>
      </c>
      <c r="C162" s="25">
        <v>0.03</v>
      </c>
      <c r="D162" s="38"/>
      <c r="E162" s="38"/>
      <c r="F162" s="39">
        <f>C162*F161</f>
        <v>2866.961387928633</v>
      </c>
      <c r="G162" s="38"/>
      <c r="H162" s="39">
        <f>C162*H161</f>
        <v>0</v>
      </c>
    </row>
    <row r="163" spans="1:8" ht="15.6" thickBot="1" x14ac:dyDescent="0.35">
      <c r="A163" s="19"/>
      <c r="B163" s="28" t="s">
        <v>8</v>
      </c>
      <c r="C163" s="20"/>
      <c r="D163" s="38"/>
      <c r="E163" s="38"/>
      <c r="F163" s="38">
        <f>F162+F161</f>
        <v>98432.340985549745</v>
      </c>
      <c r="G163" s="38"/>
      <c r="H163" s="38">
        <f>H162+H161</f>
        <v>0</v>
      </c>
    </row>
    <row r="164" spans="1:8" ht="15.6" thickBot="1" x14ac:dyDescent="0.35">
      <c r="A164" s="21"/>
      <c r="B164" s="29" t="s">
        <v>17</v>
      </c>
      <c r="C164" s="25">
        <v>0.18</v>
      </c>
      <c r="D164" s="38"/>
      <c r="E164" s="38"/>
      <c r="F164" s="39">
        <f>C164*F163</f>
        <v>17717.821377398952</v>
      </c>
      <c r="G164" s="38"/>
      <c r="H164" s="39">
        <f>C164*H163</f>
        <v>0</v>
      </c>
    </row>
    <row r="165" spans="1:8" ht="15.6" thickBot="1" x14ac:dyDescent="0.35">
      <c r="A165" s="19"/>
      <c r="B165" s="30" t="s">
        <v>8</v>
      </c>
      <c r="C165" s="22"/>
      <c r="D165" s="37"/>
      <c r="E165" s="37"/>
      <c r="F165" s="38">
        <f>F164+F163</f>
        <v>116150.1623629487</v>
      </c>
      <c r="G165" s="37"/>
      <c r="H165" s="38">
        <f>H164+H163</f>
        <v>0</v>
      </c>
    </row>
    <row r="166" spans="1:8" x14ac:dyDescent="0.3">
      <c r="A166" s="3"/>
      <c r="B166" s="3" t="s">
        <v>268</v>
      </c>
      <c r="F166" s="40"/>
      <c r="G166" s="40"/>
      <c r="H166" s="40"/>
    </row>
    <row r="167" spans="1:8" x14ac:dyDescent="0.3">
      <c r="A167" s="3"/>
      <c r="B167" s="3" t="s">
        <v>268</v>
      </c>
    </row>
    <row r="168" spans="1:8" x14ac:dyDescent="0.3">
      <c r="A168" s="3"/>
      <c r="B168" s="3" t="s">
        <v>268</v>
      </c>
    </row>
    <row r="169" spans="1:8" x14ac:dyDescent="0.3">
      <c r="A169" s="3"/>
      <c r="B169" s="3" t="s">
        <v>268</v>
      </c>
    </row>
    <row r="170" spans="1:8" x14ac:dyDescent="0.3">
      <c r="A170" s="3"/>
      <c r="B170" s="3" t="s">
        <v>268</v>
      </c>
    </row>
    <row r="171" spans="1:8" x14ac:dyDescent="0.3">
      <c r="A171" s="3"/>
      <c r="B171" s="3" t="s">
        <v>268</v>
      </c>
    </row>
    <row r="172" spans="1:8" ht="15" customHeight="1" x14ac:dyDescent="0.3">
      <c r="B172" s="3" t="s">
        <v>268</v>
      </c>
      <c r="F172" s="40"/>
      <c r="G172" s="40"/>
      <c r="H172" s="40"/>
    </row>
    <row r="173" spans="1:8" ht="5.25" customHeight="1" x14ac:dyDescent="0.3"/>
  </sheetData>
  <autoFilter ref="A6:I172" xr:uid="{00000000-0009-0000-0000-000001000000}"/>
  <mergeCells count="9">
    <mergeCell ref="G3:H3"/>
    <mergeCell ref="G4:G5"/>
    <mergeCell ref="H4:H5"/>
    <mergeCell ref="F4:F5"/>
    <mergeCell ref="A4:A5"/>
    <mergeCell ref="B4:B5"/>
    <mergeCell ref="C4:C5"/>
    <mergeCell ref="D4:D5"/>
    <mergeCell ref="E4:E5"/>
  </mergeCells>
  <conditionalFormatting sqref="A14:E14">
    <cfRule type="cellIs" dxfId="25" priority="12" stopIfTrue="1" operator="equal">
      <formula>0</formula>
    </cfRule>
  </conditionalFormatting>
  <conditionalFormatting sqref="B7:B8 B48:C48">
    <cfRule type="cellIs" dxfId="24" priority="24" stopIfTrue="1" operator="equal">
      <formula>0</formula>
    </cfRule>
  </conditionalFormatting>
  <conditionalFormatting sqref="B11:B12">
    <cfRule type="cellIs" dxfId="23" priority="14" stopIfTrue="1" operator="equal">
      <formula>0</formula>
    </cfRule>
  </conditionalFormatting>
  <conditionalFormatting sqref="B17">
    <cfRule type="cellIs" dxfId="22" priority="26" stopIfTrue="1" operator="equal">
      <formula>0</formula>
    </cfRule>
  </conditionalFormatting>
  <conditionalFormatting sqref="B13:C13">
    <cfRule type="cellIs" dxfId="21" priority="15" stopIfTrue="1" operator="equal">
      <formula>0</formula>
    </cfRule>
  </conditionalFormatting>
  <conditionalFormatting sqref="B148:C149">
    <cfRule type="cellIs" dxfId="20" priority="4" stopIfTrue="1" operator="equal">
      <formula>0</formula>
    </cfRule>
  </conditionalFormatting>
  <conditionalFormatting sqref="C60:C62">
    <cfRule type="cellIs" dxfId="19" priority="20" stopIfTrue="1" operator="equal">
      <formula>0</formula>
    </cfRule>
  </conditionalFormatting>
  <conditionalFormatting sqref="C149:C151">
    <cfRule type="cellIs" dxfId="18" priority="3" stopIfTrue="1" operator="equal">
      <formula>0</formula>
    </cfRule>
  </conditionalFormatting>
  <conditionalFormatting sqref="C157">
    <cfRule type="cellIs" dxfId="17" priority="2" stopIfTrue="1" operator="equal">
      <formula>0</formula>
    </cfRule>
  </conditionalFormatting>
  <conditionalFormatting sqref="C149:E157 D24:E25 B26:D26 C49:E56 B57:E64 B66:D67 B68:E68 B69:C72 B78:B81 D78:E81 A143:E147 B150:B157 A152:A156">
    <cfRule type="cellIs" dxfId="16" priority="13" stopIfTrue="1" operator="equal">
      <formula>0</formula>
    </cfRule>
  </conditionalFormatting>
  <conditionalFormatting sqref="D13 E51:E55">
    <cfRule type="cellIs" dxfId="15" priority="17" stopIfTrue="1" operator="equal">
      <formula>0</formula>
    </cfRule>
  </conditionalFormatting>
  <conditionalFormatting sqref="D27:D28 D31:D32">
    <cfRule type="cellIs" dxfId="14" priority="11" stopIfTrue="1" operator="equal">
      <formula>8223.307275</formula>
    </cfRule>
  </conditionalFormatting>
  <conditionalFormatting sqref="D35:D36 D39:D40">
    <cfRule type="cellIs" dxfId="13" priority="9" stopIfTrue="1" operator="equal">
      <formula>8223.307275</formula>
    </cfRule>
  </conditionalFormatting>
  <conditionalFormatting sqref="D43:D44">
    <cfRule type="cellIs" dxfId="12" priority="10" stopIfTrue="1" operator="equal">
      <formula>8223.307275</formula>
    </cfRule>
  </conditionalFormatting>
  <conditionalFormatting sqref="D48">
    <cfRule type="cellIs" dxfId="11" priority="25" stopIfTrue="1" operator="equal">
      <formula>8223.307275</formula>
    </cfRule>
  </conditionalFormatting>
  <conditionalFormatting sqref="D59:D62 B62">
    <cfRule type="cellIs" dxfId="10" priority="19" stopIfTrue="1" operator="equal">
      <formula>0</formula>
    </cfRule>
  </conditionalFormatting>
  <conditionalFormatting sqref="D158">
    <cfRule type="cellIs" dxfId="9" priority="1" stopIfTrue="1" operator="equal">
      <formula>8223.307275</formula>
    </cfRule>
  </conditionalFormatting>
  <conditionalFormatting sqref="D48:E64 B62 D24:E26 D66:D67 D68:E72 D78:E81 D143:E157 D14:E14">
    <cfRule type="cellIs" dxfId="8" priority="21" stopIfTrue="1" operator="equal">
      <formula>8223.307275</formula>
    </cfRule>
  </conditionalFormatting>
  <conditionalFormatting sqref="D149:E149">
    <cfRule type="cellIs" dxfId="7" priority="8" stopIfTrue="1" operator="equal">
      <formula>0</formula>
    </cfRule>
  </conditionalFormatting>
  <conditionalFormatting sqref="E51">
    <cfRule type="cellIs" dxfId="6" priority="22" stopIfTrue="1" operator="equal">
      <formula>8223.307275</formula>
    </cfRule>
    <cfRule type="cellIs" dxfId="5" priority="23" stopIfTrue="1" operator="equal">
      <formula>0</formula>
    </cfRule>
  </conditionalFormatting>
  <conditionalFormatting sqref="E51:E55 D13">
    <cfRule type="cellIs" dxfId="4" priority="16" stopIfTrue="1" operator="equal">
      <formula>8223.307275</formula>
    </cfRule>
  </conditionalFormatting>
  <conditionalFormatting sqref="E58:E62">
    <cfRule type="cellIs" dxfId="3" priority="18" stopIfTrue="1" operator="equal">
      <formula>0</formula>
    </cfRule>
  </conditionalFormatting>
  <conditionalFormatting sqref="E149">
    <cfRule type="cellIs" dxfId="2" priority="5" stopIfTrue="1" operator="equal">
      <formula>8223.307275</formula>
    </cfRule>
  </conditionalFormatting>
  <conditionalFormatting sqref="E149:E157">
    <cfRule type="cellIs" dxfId="1" priority="6" stopIfTrue="1" operator="equal">
      <formula>0</formula>
    </cfRule>
    <cfRule type="cellIs" dxfId="0" priority="7" stopIfTrue="1" operator="equal">
      <formula>8223.307275</formula>
    </cfRule>
  </conditionalFormatting>
  <pageMargins left="0.2" right="0.19" top="0.17" bottom="0.21" header="0.17" footer="0.16"/>
  <pageSetup paperSize="9" scale="85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8211ec3-709b-4ace-b0c2-3e27e184b426}" enabled="0" method="" siteId="{48211ec3-709b-4ace-b0c2-3e27e184b4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N1_1 კრებსითი სატენდერო</vt:lpstr>
      <vt:lpstr>'N1_1 კრებსითი სატენდერო'!Print_Area</vt:lpstr>
      <vt:lpstr>'N1_1 კრებსითი სატენდერო'!Print_Titles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2026-07-24T08:44:24Z</dcterms:modified>
</cp:coreProperties>
</file>