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49D0D13F-CFAD-43A3-BD83-78E32A55E9E3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სატენდერო'!$A$6:$I$103</definedName>
    <definedName name="_xlnm.Print_Area" localSheetId="0">'N1_1 კრებსითი სატენდერო'!$A$1:$F$104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9" i="13"/>
  <c r="H10" i="13"/>
  <c r="H92" i="13" s="1"/>
  <c r="H93" i="13" s="1"/>
  <c r="H94" i="13" s="1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7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4" i="13"/>
  <c r="F61" i="13"/>
  <c r="F58" i="13"/>
  <c r="F57" i="13"/>
  <c r="F55" i="13"/>
  <c r="F54" i="13"/>
  <c r="F53" i="13"/>
  <c r="F52" i="13"/>
  <c r="F51" i="13"/>
  <c r="F49" i="13"/>
  <c r="F48" i="13"/>
  <c r="F47" i="13"/>
  <c r="F46" i="13"/>
  <c r="F45" i="13"/>
  <c r="F43" i="13"/>
  <c r="F42" i="13"/>
  <c r="F41" i="13"/>
  <c r="F40" i="13"/>
  <c r="F39" i="13"/>
  <c r="F38" i="13"/>
  <c r="F37" i="13"/>
  <c r="F36" i="13"/>
  <c r="F33" i="13"/>
  <c r="F32" i="13"/>
  <c r="F29" i="13"/>
  <c r="F28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A8" i="13"/>
  <c r="F7" i="13"/>
  <c r="H95" i="13" l="1"/>
  <c r="H96" i="13" s="1"/>
  <c r="F92" i="13"/>
  <c r="F93" i="13" s="1"/>
  <c r="F94" i="13" s="1"/>
  <c r="F95" i="13" s="1"/>
  <c r="F96" i="13" s="1"/>
  <c r="A9" i="13"/>
  <c r="A10" i="13" s="1"/>
  <c r="A11" i="13" s="1"/>
  <c r="A12" i="13" s="1"/>
  <c r="A13" i="13" s="1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8" i="13" s="1"/>
  <c r="A29" i="13" s="1"/>
  <c r="A32" i="13" s="1"/>
  <c r="A33" i="13" s="1"/>
  <c r="A36" i="13" s="1"/>
  <c r="A37" i="13" s="1"/>
  <c r="A38" i="13" s="1"/>
  <c r="A45" i="13" s="1"/>
  <c r="A51" i="13" s="1"/>
  <c r="A57" i="13" s="1"/>
  <c r="A58" i="13" s="1"/>
  <c r="A61" i="13" s="1"/>
  <c r="A64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</calcChain>
</file>

<file path=xl/sharedStrings.xml><?xml version="1.0" encoding="utf-8"?>
<sst xmlns="http://schemas.openxmlformats.org/spreadsheetml/2006/main" count="308" uniqueCount="126">
  <si>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</si>
  <si>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</si>
  <si>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</si>
  <si>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</si>
  <si>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</si>
  <si>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</si>
  <si>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</si>
  <si>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</si>
  <si>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</si>
  <si>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</si>
  <si>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</si>
  <si>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</si>
  <si>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</si>
  <si>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</si>
  <si>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</si>
  <si>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</si>
  <si>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</si>
  <si>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</si>
  <si>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</si>
  <si>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</si>
  <si>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</si>
  <si>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</si>
  <si>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ბეტონის ღარის მოწყობა, ბეტონით მარკა B-20 (M-250)</t>
  </si>
  <si>
    <t>მ²</t>
  </si>
  <si>
    <t>შედგენილია საბაზისო ნორმებით, მიმდინარე ფასებში 2025 წლის IV კვარტლის დონეზე</t>
  </si>
  <si>
    <t>ცისკარის ქუჩაზე წყალარინების ქსელის რეაბილიტაცია</t>
  </si>
  <si>
    <t>ტრანშეის კონტურებში არსებული ასფალტობეტონის საფარის ჩახერხვა 10 სმ სისქეზე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</si>
  <si>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</si>
  <si>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ავტოთვითმცლელით გატანა 28 კმ</t>
  </si>
  <si>
    <t>19-1</t>
  </si>
  <si>
    <t>19-2</t>
  </si>
  <si>
    <t>21-1</t>
  </si>
  <si>
    <t>21-2</t>
  </si>
  <si>
    <t>23-1</t>
  </si>
  <si>
    <t>23-2</t>
  </si>
  <si>
    <t>კომპ.</t>
  </si>
  <si>
    <t>26.1</t>
  </si>
  <si>
    <t>26.2</t>
  </si>
  <si>
    <t>26.3</t>
  </si>
  <si>
    <t>26.4</t>
  </si>
  <si>
    <t>26.5</t>
  </si>
  <si>
    <t>26-1</t>
  </si>
  <si>
    <t>27.1</t>
  </si>
  <si>
    <t>27.2</t>
  </si>
  <si>
    <t>27.3</t>
  </si>
  <si>
    <t>27.4</t>
  </si>
  <si>
    <t>27-1</t>
  </si>
  <si>
    <t>28.1</t>
  </si>
  <si>
    <t>28.2</t>
  </si>
  <si>
    <t>28.3</t>
  </si>
  <si>
    <t>28.4</t>
  </si>
  <si>
    <t>28-1</t>
  </si>
  <si>
    <t>30-1</t>
  </si>
  <si>
    <t>30-2</t>
  </si>
  <si>
    <t>31-1</t>
  </si>
  <si>
    <t>31-2</t>
  </si>
  <si>
    <t>32-1</t>
  </si>
  <si>
    <t>32-2</t>
  </si>
  <si>
    <t>საპროექტო წყალარინების პლასტმასის PVC-U PN6 d=200 მმ მილის გადაერთება არსებულ განშტოებაზე</t>
  </si>
  <si>
    <t>საპროექტო წყალარინების პლასტმასის PVC-U PN6 d=160 მმ მილის გადაერთება არსებულ განშტოებაზე</t>
  </si>
  <si>
    <t>წყალარინების გაუქმებული d=200 მმ გოფრირებული მილის დემონტაჟი</t>
  </si>
  <si>
    <t>არსებული კანალიზაციის პოლიეთილენის გოფრირებული მილის d=150 მმ დემონტაჟი</t>
  </si>
  <si>
    <t>დემონტირებული მილების დატვირთვა ავტოთვითმცლელზე და გატანა ნაგავსაყრელზე 28 კმ</t>
  </si>
  <si>
    <t>დემონტირებული მილის დატვირთვა ავტოთვითმცლელზე და გატანა ნაგავსაყრელზე 28 კმ</t>
  </si>
  <si>
    <t>გასაუქმებელი მილების შევსება B7 M-75 ბეტონით</t>
  </si>
  <si>
    <t>ტრანშეის მოწყობის დროს არსებული კაბელების დამაგრება საპროექტო თხრილში</t>
  </si>
  <si>
    <t>ტრანშეის მოწყობის დროს არსებული წყალსადენის მილების დამაგრება საპროექტო თხრილში</t>
  </si>
  <si>
    <t>ტრანშეის მოწყობის დროს არსებული გაზსადენის მილის დამაგრება საპროექტო თხრილში</t>
  </si>
  <si>
    <t>მანქ/სთ</t>
  </si>
  <si>
    <t>55-1</t>
  </si>
  <si>
    <t>შემაერთებელი გოფრირებული ქუროს შეძენა d=100 მმ</t>
  </si>
  <si>
    <t>55-2</t>
  </si>
  <si>
    <t>ასფალტობეტონის საფარის მოხსნა სისქით 10 სმ ექსკავატორით ჩამჩის მოცულობით 0.5 მ3 ა/მ დატვირთვით</t>
  </si>
  <si>
    <t>გვერძე დაყრილი ასფალტობეტონის ნატეხების დატვირთვა ექსკავატორით ერთციცხვიანი 0,5 მ3დატვირთვა ავ/თვითმცლელებზე</t>
  </si>
  <si>
    <t>არსებული ბორდიურების დემონტაჟი გვერდზე დაწყობით 0.7x0.15x0.35 მ მ (8 ცალი)</t>
  </si>
  <si>
    <t>დემონტირებული ბორდიურების 0.7x0.15x0.35 მ მონტაჟი (8 ცალი) არსებულის გამოყენებით. (20% დამატება)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</si>
  <si>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</si>
  <si>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</si>
  <si>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 კატ. გრუნტის გრუნტის დამუშავება ექსკავატორით ჩამჩის მოცულობით 0.5 მ3 ა/მ დატვირთვით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</si>
  <si>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</si>
  <si>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</si>
  <si>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ჭის ქვეშ ღორღის ბალიშის (ფრაქცია 0-40 მმ) მოწყობა 10 სმ დატკეპვნით</t>
  </si>
  <si>
    <t>წყალარინების პლასტმასის მილის PVC-U d=315 მმ მოწყობა მილძაბრა ბოლოთი, (რეზინის სადებით)</t>
  </si>
  <si>
    <t>წყალარინების პლასტმასის მილის PVC-U d=315 მმ შეძენა</t>
  </si>
  <si>
    <t>რეზინის შუასადები PVC-U d=315 მმ შეძენა</t>
  </si>
  <si>
    <t>წყალარინების პლასტმასის მილის PVC-U d=315 მმ გამოცდა ჰერმეტულობაზე</t>
  </si>
  <si>
    <t>წყალარინების პლასტმასის მილის PVC-U d=200 მმ მოწყობა მილძაბრა ბოლოთი, (რეზინის სადებით)</t>
  </si>
  <si>
    <t>წყალარინების პლასტმასის მილის PVC-U d=200 მმ შეძენა</t>
  </si>
  <si>
    <t>რეზინის შუასადები PVC-U d=200 მმ შეძენა</t>
  </si>
  <si>
    <t>წყალარინების პლასტმასის მილის PVC-U d=200 მმ გამოცდა ჰერმეტულობაზე</t>
  </si>
  <si>
    <t>წყალარინების პლასტმასის მილის PVC-U d=160 მმ მოწყობა მილძაბრა ბოლოთი, (რეზინის სადებით)</t>
  </si>
  <si>
    <t>წყალარინების პლასტმასის მილის PVC-U d=160 მმ შეძენა</t>
  </si>
  <si>
    <t>რეზინის შუასადები PVC-U d=160 მმ შეძენა</t>
  </si>
  <si>
    <t>წყალარინების პლასტმასის მილის PVC-U d=160 მმ გამოცდა ჰერმეტულობაზე</t>
  </si>
  <si>
    <t>საპროექტო მილის თავზე, სასიგნალო ლენტის შეძენა და მოწყობა თხრილში</t>
  </si>
  <si>
    <t>წყალარინების რ/ბ ანაკრები წრიული ჭის D=1.0 მ. Hსრ=3.4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</si>
  <si>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</si>
  <si>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</si>
  <si>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</si>
  <si>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</si>
  <si>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</si>
  <si>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Hსრ=3.05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</si>
  <si>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Hსრ=3.0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</si>
  <si>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</t>
  </si>
  <si>
    <t>პლასტმასის შემაერთებელი PVC-U d=315 მმ ქუროს მონტაჟი (რეზინის შუასადებით)</t>
  </si>
  <si>
    <t>პლასტმასის ქურო PVC-U d=315 მმ შეძენა</t>
  </si>
  <si>
    <t>პლასტმასის შემაერთებელი PVC-U d=200 მმ ქუროს მონტაჟი (რეზინის შუასადებით)</t>
  </si>
  <si>
    <t>პლასტმასის ქურო PVC-U d=200 მმ შეძენა</t>
  </si>
  <si>
    <t>პლასტმასის შემაერთებელი PVC-U d=160 მმ ქუროს მონტაჟი (რეზინის შუასადებით)</t>
  </si>
  <si>
    <t>პლასტმასის ქურო PVC-U d=160 მმ შეძენა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</si>
  <si>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</si>
  <si>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საპროექტო კანალიზაციის პლასტმასის მილის PVC-U d=315 მმ შეჭრა არსებულ კანალიზაციის ჭაში</t>
  </si>
  <si>
    <t>საპროექტო კანალიზაციის პლასტმასის მილის PVC-U d=200 მმ შეჭრა საპროექტო კანალიზაციის ჭაში</t>
  </si>
  <si>
    <t>საპროექტო კანალიზაციის პლასტმასის მილის PVC-U d=160 მმ შეჭრა საპროექტო კანალიზაციის ჭაში</t>
  </si>
  <si>
    <t>არსებული წყალარინების რკ/ბეტონის ანაკრები წრიული ჭის D=1.0 მმ H=3.0 მმ დემონტაჟი (2 კომპ) (ჩარჩო ხუფის დასაწყობება)</t>
  </si>
  <si>
    <t>კანალიზაციის არსებული ბეტონის ოთხკუთხა 2 ცალი ჭის დემონტაჟი (2 კომპ)</t>
  </si>
  <si>
    <t>დემონტირებული რკ/ბეტონის ჭის ნატეხების დატვირთვა ავტოთვითმცლელზე გატანა 28 კმ</t>
  </si>
  <si>
    <t>დემონტირებული რკ/ბეტონის ჭის ჩარჩო-ხუფის დატვირთვა ავტ/თვითმცლელზე და გატანა (დასაწყობება 15 კმ) (4 ცალი)</t>
  </si>
  <si>
    <t>არსებული წყალარინების მილის d=200 მმ დახშობა მრავალჯერადი გამოყენების პნევმო დამხშობი ბალიშებით მონტაჟი-დემონტაჟი</t>
  </si>
  <si>
    <t>წყალამოღვრა მიწის თხრილიდან თვითშემწოვი ტიპის ტუმბოთი Q=25 მ³/სთ</t>
  </si>
  <si>
    <t>საპროექტო ტრანშეიდან ჩამდინარე წყლების გაყვანა წყალარინების გოფრირებული SN8 d=100 მმ დროებითი მილით /მილძაბრა ბოლოთი/</t>
  </si>
  <si>
    <t>წყალარინების პოლიეთილენის გოფრირებული მილი შეძენა SN8 d=100 მმ</t>
  </si>
  <si>
    <t>პოლიეთილენის გოფრირებული ქუროს მოწყობა d=100 მმ /რეზინის საფენით/</t>
  </si>
  <si>
    <t>რეზინის საფენის შეძენა d=100 მმ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</si>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</sst>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_-* #,##0.00_р_._-;\-* #,##0.00_р_._-;_-* &quot;-&quot;??_р_._-;_-@_-"/>
    <numFmt numFmtId="168" formatCode="_(#,##0_);_(\(#,##0\);_(\ \-\ 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8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0" fontId="4" fillId="2" borderId="0" xfId="1" applyFont="1" applyFill="1"/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left" vertical="center"/>
    </xf>
    <xf numFmtId="165" fontId="8" fillId="2" borderId="13" xfId="0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6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0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ACBC-5ADA-4FB2-8EC3-67525261347F}">
  <sheetPr>
    <tabColor theme="2"/>
  </sheetPr>
  <dimension ref="A1:HL104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7" sqref="S17"/>
    </sheetView>
  </sheetViews>
  <sheetFormatPr defaultColWidth="9.33203125" defaultRowHeight="15" x14ac:dyDescent="0.3"/>
  <cols>
    <col min="1" max="1" width="6.33203125" style="36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25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24</v>
      </c>
      <c r="B2" s="37"/>
      <c r="C2" s="37"/>
      <c r="D2" s="37"/>
      <c r="E2" s="37"/>
      <c r="F2" s="37"/>
      <c r="G2" s="37"/>
      <c r="H2" s="37"/>
      <c r="I2" s="51"/>
    </row>
    <row r="3" spans="1:12" ht="21.75" customHeight="1" thickBot="1" x14ac:dyDescent="0.35">
      <c r="A3" s="7"/>
      <c r="C3" s="8"/>
      <c r="D3" s="8"/>
      <c r="E3" s="8"/>
      <c r="F3" s="8"/>
      <c r="G3" s="86" t="s">
        <v>14</v>
      </c>
      <c r="H3" s="86"/>
      <c r="I3" s="52"/>
    </row>
    <row r="4" spans="1:12" ht="18" customHeight="1" thickBot="1" x14ac:dyDescent="0.35">
      <c r="A4" s="81" t="s">
        <v>0</v>
      </c>
      <c r="B4" s="83" t="s">
        <v>1</v>
      </c>
      <c r="C4" s="83" t="s">
        <v>2</v>
      </c>
      <c r="D4" s="83" t="s">
        <v>11</v>
      </c>
      <c r="E4" s="77" t="s">
        <v>3</v>
      </c>
      <c r="F4" s="79" t="s">
        <v>12</v>
      </c>
      <c r="G4" s="77" t="s">
        <v>3</v>
      </c>
      <c r="H4" s="79" t="s">
        <v>125</v>
      </c>
      <c r="I4" s="53"/>
    </row>
    <row r="5" spans="1:12" ht="15.6" thickBot="1" x14ac:dyDescent="0.35">
      <c r="A5" s="82"/>
      <c r="B5" s="84"/>
      <c r="C5" s="84"/>
      <c r="D5" s="84"/>
      <c r="E5" s="78"/>
      <c r="F5" s="80"/>
      <c r="G5" s="78"/>
      <c r="H5" s="80"/>
      <c r="I5" s="54"/>
      <c r="J5" s="50"/>
      <c r="K5" s="50"/>
      <c r="L5" s="50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85">
        <v>7</v>
      </c>
      <c r="H6" s="85">
        <v>8</v>
      </c>
      <c r="I6" s="12">
        <v>9</v>
      </c>
    </row>
    <row r="7" spans="1:12" s="14" customFormat="1" x14ac:dyDescent="0.3">
      <c r="A7" s="68">
        <v>1</v>
      </c>
      <c r="B7" s="39" t="s">
        <v>26</v>
      </c>
      <c r="C7" s="13" t="s">
        <v>5</v>
      </c>
      <c r="D7" s="63">
        <v>160</v>
      </c>
      <c r="E7" s="63">
        <v>3.382249003341824</v>
      </c>
      <c r="F7" s="15">
        <f>D7*E7</f>
        <v>541.15984053469185</v>
      </c>
      <c r="G7" s="87">
        <v>0</v>
      </c>
      <c r="H7" s="87">
        <f>G7*D7</f>
        <v>0</v>
      </c>
      <c r="I7" s="41" t="s">
        <v>16</v>
      </c>
    </row>
    <row r="8" spans="1:12" s="21" customFormat="1" ht="15.6" x14ac:dyDescent="0.3">
      <c r="A8" s="27">
        <f t="shared" ref="A8:A25" si="0">A7+1</f>
        <v>2</v>
      </c>
      <c r="B8" s="42" t="s">
        <v>72</v>
      </c>
      <c r="C8" s="24" t="s">
        <v>13</v>
      </c>
      <c r="D8" s="15">
        <v>20.176000000000002</v>
      </c>
      <c r="E8" s="15">
        <v>9.0475945436853031</v>
      </c>
      <c r="F8" s="15">
        <f>D8*E8</f>
        <v>182.54426751339469</v>
      </c>
      <c r="G8" s="87">
        <v>0</v>
      </c>
      <c r="H8" s="87">
        <f t="shared" ref="H8:H71" si="1">G8*D8</f>
        <v>0</v>
      </c>
      <c r="I8" s="41" t="s">
        <v>16</v>
      </c>
    </row>
    <row r="9" spans="1:12" s="21" customFormat="1" ht="15.6" x14ac:dyDescent="0.3">
      <c r="A9" s="65">
        <f t="shared" si="0"/>
        <v>3</v>
      </c>
      <c r="B9" s="39" t="s">
        <v>27</v>
      </c>
      <c r="C9" s="13" t="s">
        <v>13</v>
      </c>
      <c r="D9" s="63">
        <v>5.0440000000000005</v>
      </c>
      <c r="E9" s="15">
        <v>68.404665027234387</v>
      </c>
      <c r="F9" s="15">
        <f t="shared" ref="F9:F72" si="2">D9*E9</f>
        <v>345.03313039737026</v>
      </c>
      <c r="G9" s="87">
        <v>0</v>
      </c>
      <c r="H9" s="87">
        <f t="shared" si="1"/>
        <v>0</v>
      </c>
      <c r="I9" s="41" t="s">
        <v>16</v>
      </c>
    </row>
    <row r="10" spans="1:12" s="21" customFormat="1" ht="15.6" x14ac:dyDescent="0.3">
      <c r="A10" s="68">
        <f t="shared" si="0"/>
        <v>4</v>
      </c>
      <c r="B10" s="40" t="s">
        <v>73</v>
      </c>
      <c r="C10" s="24" t="s">
        <v>13</v>
      </c>
      <c r="D10" s="18">
        <v>5.0440000000000005</v>
      </c>
      <c r="E10" s="15">
        <v>6.8765720203116292</v>
      </c>
      <c r="F10" s="15">
        <f t="shared" si="2"/>
        <v>34.685429270451863</v>
      </c>
      <c r="G10" s="87">
        <v>0</v>
      </c>
      <c r="H10" s="87">
        <f t="shared" si="1"/>
        <v>0</v>
      </c>
      <c r="I10" s="41" t="s">
        <v>16</v>
      </c>
    </row>
    <row r="11" spans="1:12" x14ac:dyDescent="0.3">
      <c r="A11" s="68">
        <f t="shared" si="0"/>
        <v>5</v>
      </c>
      <c r="B11" s="39" t="s">
        <v>28</v>
      </c>
      <c r="C11" s="24" t="s">
        <v>4</v>
      </c>
      <c r="D11" s="73">
        <v>50.440000000000005</v>
      </c>
      <c r="E11" s="15">
        <v>25.939474973596791</v>
      </c>
      <c r="F11" s="15">
        <f t="shared" si="2"/>
        <v>1308.3871176682223</v>
      </c>
      <c r="G11" s="87">
        <v>0</v>
      </c>
      <c r="H11" s="87">
        <f t="shared" si="1"/>
        <v>0</v>
      </c>
      <c r="I11" s="41" t="s">
        <v>16</v>
      </c>
    </row>
    <row r="12" spans="1:12" x14ac:dyDescent="0.3">
      <c r="A12" s="64">
        <f t="shared" si="0"/>
        <v>6</v>
      </c>
      <c r="B12" s="43" t="s">
        <v>74</v>
      </c>
      <c r="C12" s="17" t="s">
        <v>5</v>
      </c>
      <c r="D12" s="19">
        <v>5.6</v>
      </c>
      <c r="E12" s="15">
        <v>9.1145099128033316</v>
      </c>
      <c r="F12" s="15">
        <f t="shared" si="2"/>
        <v>51.041255511698651</v>
      </c>
      <c r="G12" s="87">
        <v>0</v>
      </c>
      <c r="H12" s="87">
        <f t="shared" si="1"/>
        <v>0</v>
      </c>
      <c r="I12" s="41" t="s">
        <v>16</v>
      </c>
    </row>
    <row r="13" spans="1:12" x14ac:dyDescent="0.3">
      <c r="A13" s="64">
        <f t="shared" si="0"/>
        <v>7</v>
      </c>
      <c r="B13" s="43" t="s">
        <v>75</v>
      </c>
      <c r="C13" s="17" t="s">
        <v>5</v>
      </c>
      <c r="D13" s="18">
        <v>5.6</v>
      </c>
      <c r="E13" s="15">
        <v>23.082403512348161</v>
      </c>
      <c r="F13" s="15">
        <f t="shared" si="2"/>
        <v>129.2614596691497</v>
      </c>
      <c r="G13" s="87">
        <v>0</v>
      </c>
      <c r="H13" s="87">
        <f t="shared" si="1"/>
        <v>0</v>
      </c>
      <c r="I13" s="41" t="s">
        <v>16</v>
      </c>
    </row>
    <row r="14" spans="1:12" ht="15.6" x14ac:dyDescent="0.3">
      <c r="A14" s="62">
        <f t="shared" si="0"/>
        <v>8</v>
      </c>
      <c r="B14" s="39" t="s">
        <v>76</v>
      </c>
      <c r="C14" s="24" t="s">
        <v>13</v>
      </c>
      <c r="D14" s="63">
        <v>261.85830000000004</v>
      </c>
      <c r="E14" s="15">
        <v>6.87843548852066</v>
      </c>
      <c r="F14" s="15">
        <f t="shared" si="2"/>
        <v>1801.1754236836898</v>
      </c>
      <c r="G14" s="87">
        <v>0</v>
      </c>
      <c r="H14" s="87">
        <f t="shared" si="1"/>
        <v>0</v>
      </c>
      <c r="I14" s="41" t="s">
        <v>16</v>
      </c>
    </row>
    <row r="15" spans="1:12" s="21" customFormat="1" ht="15.6" x14ac:dyDescent="0.3">
      <c r="A15" s="27">
        <f t="shared" si="0"/>
        <v>9</v>
      </c>
      <c r="B15" s="39" t="s">
        <v>19</v>
      </c>
      <c r="C15" s="24" t="s">
        <v>13</v>
      </c>
      <c r="D15" s="63">
        <v>47.610600000000005</v>
      </c>
      <c r="E15" s="15">
        <v>63.128506101619202</v>
      </c>
      <c r="F15" s="15">
        <f t="shared" si="2"/>
        <v>3005.5860526017514</v>
      </c>
      <c r="G15" s="87">
        <v>0</v>
      </c>
      <c r="H15" s="87">
        <f t="shared" si="1"/>
        <v>0</v>
      </c>
      <c r="I15" s="41" t="s">
        <v>16</v>
      </c>
    </row>
    <row r="16" spans="1:12" s="21" customFormat="1" ht="15.6" x14ac:dyDescent="0.3">
      <c r="A16" s="27">
        <f t="shared" si="0"/>
        <v>10</v>
      </c>
      <c r="B16" s="45" t="s">
        <v>77</v>
      </c>
      <c r="C16" s="24" t="s">
        <v>13</v>
      </c>
      <c r="D16" s="18">
        <v>42.849540000000005</v>
      </c>
      <c r="E16" s="15">
        <v>4.2475801080216931</v>
      </c>
      <c r="F16" s="15">
        <f t="shared" si="2"/>
        <v>182.00685374187987</v>
      </c>
      <c r="G16" s="87">
        <v>0</v>
      </c>
      <c r="H16" s="87">
        <f t="shared" si="1"/>
        <v>0</v>
      </c>
      <c r="I16" s="41" t="s">
        <v>16</v>
      </c>
    </row>
    <row r="17" spans="1:220" ht="15.6" x14ac:dyDescent="0.3">
      <c r="A17" s="64">
        <f t="shared" si="0"/>
        <v>11</v>
      </c>
      <c r="B17" s="39" t="s">
        <v>20</v>
      </c>
      <c r="C17" s="24" t="s">
        <v>13</v>
      </c>
      <c r="D17" s="18">
        <v>4.7610600000000005</v>
      </c>
      <c r="E17" s="15">
        <v>32.756857070361598</v>
      </c>
      <c r="F17" s="15">
        <f t="shared" si="2"/>
        <v>155.95736192341582</v>
      </c>
      <c r="G17" s="87">
        <v>0</v>
      </c>
      <c r="H17" s="87">
        <f t="shared" si="1"/>
        <v>0</v>
      </c>
      <c r="I17" s="41" t="s">
        <v>16</v>
      </c>
    </row>
    <row r="18" spans="1:220" x14ac:dyDescent="0.3">
      <c r="A18" s="64">
        <f t="shared" si="0"/>
        <v>12</v>
      </c>
      <c r="B18" s="2" t="s">
        <v>28</v>
      </c>
      <c r="C18" s="24" t="s">
        <v>4</v>
      </c>
      <c r="D18" s="18">
        <v>603.46435500000007</v>
      </c>
      <c r="E18" s="15">
        <v>19.4664471347808</v>
      </c>
      <c r="F18" s="15">
        <f t="shared" si="2"/>
        <v>11747.306964332096</v>
      </c>
      <c r="G18" s="87">
        <v>0</v>
      </c>
      <c r="H18" s="87">
        <f t="shared" si="1"/>
        <v>0</v>
      </c>
      <c r="I18" s="41" t="s">
        <v>16</v>
      </c>
    </row>
    <row r="19" spans="1:220" s="21" customFormat="1" ht="15.6" x14ac:dyDescent="0.3">
      <c r="A19" s="62">
        <f t="shared" si="0"/>
        <v>13</v>
      </c>
      <c r="B19" s="42" t="s">
        <v>78</v>
      </c>
      <c r="C19" s="24" t="s">
        <v>13</v>
      </c>
      <c r="D19" s="15">
        <v>166.63709999999998</v>
      </c>
      <c r="E19" s="15">
        <v>9.0475945436853014</v>
      </c>
      <c r="F19" s="15">
        <f t="shared" si="2"/>
        <v>1507.6649167355417</v>
      </c>
      <c r="G19" s="87">
        <v>0</v>
      </c>
      <c r="H19" s="87">
        <f t="shared" si="1"/>
        <v>0</v>
      </c>
      <c r="I19" s="41" t="s">
        <v>16</v>
      </c>
    </row>
    <row r="20" spans="1:220" x14ac:dyDescent="0.3">
      <c r="A20" s="74">
        <f t="shared" si="0"/>
        <v>14</v>
      </c>
      <c r="B20" s="2" t="s">
        <v>28</v>
      </c>
      <c r="C20" s="13" t="s">
        <v>4</v>
      </c>
      <c r="D20" s="15">
        <v>333.27419999999995</v>
      </c>
      <c r="E20" s="15">
        <v>19.4664471347808</v>
      </c>
      <c r="F20" s="15">
        <f t="shared" si="2"/>
        <v>6487.6645956863622</v>
      </c>
      <c r="G20" s="87">
        <v>0</v>
      </c>
      <c r="H20" s="87">
        <f t="shared" si="1"/>
        <v>0</v>
      </c>
      <c r="I20" s="41" t="s">
        <v>16</v>
      </c>
    </row>
    <row r="21" spans="1:220" ht="15.6" x14ac:dyDescent="0.3">
      <c r="A21" s="65">
        <f t="shared" si="0"/>
        <v>15</v>
      </c>
      <c r="B21" s="45" t="s">
        <v>79</v>
      </c>
      <c r="C21" s="24" t="s">
        <v>13</v>
      </c>
      <c r="D21" s="63">
        <v>76.42</v>
      </c>
      <c r="E21" s="15">
        <v>65.173173227065107</v>
      </c>
      <c r="F21" s="15">
        <f t="shared" si="2"/>
        <v>4980.5338980123151</v>
      </c>
      <c r="G21" s="87">
        <v>0</v>
      </c>
      <c r="H21" s="87">
        <f t="shared" si="1"/>
        <v>0</v>
      </c>
      <c r="I21" s="41" t="s">
        <v>16</v>
      </c>
    </row>
    <row r="22" spans="1:220" ht="15.6" x14ac:dyDescent="0.3">
      <c r="A22" s="62">
        <f t="shared" si="0"/>
        <v>16</v>
      </c>
      <c r="B22" s="42" t="s">
        <v>80</v>
      </c>
      <c r="C22" s="24" t="s">
        <v>13</v>
      </c>
      <c r="D22" s="15">
        <v>373.15763999999996</v>
      </c>
      <c r="E22" s="15">
        <v>41.611221592891184</v>
      </c>
      <c r="F22" s="15">
        <f t="shared" si="2"/>
        <v>15527.545247120313</v>
      </c>
      <c r="G22" s="87">
        <v>0</v>
      </c>
      <c r="H22" s="87">
        <f t="shared" si="1"/>
        <v>0</v>
      </c>
      <c r="I22" s="41" t="s">
        <v>16</v>
      </c>
    </row>
    <row r="23" spans="1:220" ht="15.6" x14ac:dyDescent="0.3">
      <c r="A23" s="62">
        <f t="shared" si="0"/>
        <v>17</v>
      </c>
      <c r="B23" s="2" t="s">
        <v>81</v>
      </c>
      <c r="C23" s="24" t="s">
        <v>13</v>
      </c>
      <c r="D23" s="61">
        <v>3.6450000000000005</v>
      </c>
      <c r="E23" s="15">
        <v>68.538179478304002</v>
      </c>
      <c r="F23" s="15">
        <f t="shared" si="2"/>
        <v>249.82166419841812</v>
      </c>
      <c r="G23" s="87">
        <v>0</v>
      </c>
      <c r="H23" s="87">
        <f t="shared" si="1"/>
        <v>0</v>
      </c>
      <c r="I23" s="41" t="s">
        <v>16</v>
      </c>
    </row>
    <row r="24" spans="1:220" s="21" customFormat="1" x14ac:dyDescent="0.3">
      <c r="A24" s="62">
        <f t="shared" si="0"/>
        <v>18</v>
      </c>
      <c r="B24" s="2" t="s">
        <v>21</v>
      </c>
      <c r="C24" s="24" t="s">
        <v>23</v>
      </c>
      <c r="D24" s="15">
        <v>162.00000000000003</v>
      </c>
      <c r="E24" s="15">
        <v>16.080808758151356</v>
      </c>
      <c r="F24" s="15">
        <f t="shared" si="2"/>
        <v>2605.0910188205203</v>
      </c>
      <c r="G24" s="87">
        <v>0</v>
      </c>
      <c r="H24" s="87">
        <f t="shared" si="1"/>
        <v>0</v>
      </c>
      <c r="I24" s="41" t="s">
        <v>16</v>
      </c>
    </row>
    <row r="25" spans="1:220" x14ac:dyDescent="0.3">
      <c r="A25" s="64">
        <f t="shared" si="0"/>
        <v>19</v>
      </c>
      <c r="B25" s="2" t="s">
        <v>82</v>
      </c>
      <c r="C25" s="17" t="s">
        <v>5</v>
      </c>
      <c r="D25" s="19">
        <v>66</v>
      </c>
      <c r="E25" s="15">
        <v>4.6899172791649022</v>
      </c>
      <c r="F25" s="15">
        <f t="shared" si="2"/>
        <v>309.53454042488352</v>
      </c>
      <c r="G25" s="87">
        <v>0</v>
      </c>
      <c r="H25" s="87">
        <f t="shared" si="1"/>
        <v>0</v>
      </c>
      <c r="I25" s="41" t="s">
        <v>16</v>
      </c>
      <c r="J25" s="26"/>
    </row>
    <row r="26" spans="1:220" x14ac:dyDescent="0.3">
      <c r="A26" s="16" t="s">
        <v>29</v>
      </c>
      <c r="B26" s="2" t="s">
        <v>83</v>
      </c>
      <c r="C26" s="17" t="s">
        <v>5</v>
      </c>
      <c r="D26" s="19">
        <v>66.66</v>
      </c>
      <c r="E26" s="15"/>
      <c r="F26" s="15"/>
      <c r="G26" s="87">
        <v>0</v>
      </c>
      <c r="H26" s="87">
        <f t="shared" si="1"/>
        <v>0</v>
      </c>
      <c r="I26" s="41" t="s">
        <v>18</v>
      </c>
      <c r="J26" s="26"/>
    </row>
    <row r="27" spans="1:220" x14ac:dyDescent="0.35">
      <c r="A27" s="16" t="s">
        <v>30</v>
      </c>
      <c r="B27" s="2" t="s">
        <v>84</v>
      </c>
      <c r="C27" s="17" t="s">
        <v>6</v>
      </c>
      <c r="D27" s="19">
        <v>11</v>
      </c>
      <c r="E27" s="15"/>
      <c r="F27" s="15"/>
      <c r="G27" s="87">
        <v>0</v>
      </c>
      <c r="H27" s="87">
        <f t="shared" si="1"/>
        <v>0</v>
      </c>
      <c r="I27" s="41" t="s">
        <v>18</v>
      </c>
      <c r="J27" s="26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</row>
    <row r="28" spans="1:220" x14ac:dyDescent="0.35">
      <c r="A28" s="64">
        <f>A25+1</f>
        <v>20</v>
      </c>
      <c r="B28" s="2" t="s">
        <v>85</v>
      </c>
      <c r="C28" s="17" t="s">
        <v>5</v>
      </c>
      <c r="D28" s="19">
        <v>66</v>
      </c>
      <c r="E28" s="15">
        <v>1.767973924929632</v>
      </c>
      <c r="F28" s="15">
        <f t="shared" si="2"/>
        <v>116.68627904535572</v>
      </c>
      <c r="G28" s="87">
        <v>0</v>
      </c>
      <c r="H28" s="87">
        <f t="shared" si="1"/>
        <v>0</v>
      </c>
      <c r="I28" s="41" t="s">
        <v>16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</row>
    <row r="29" spans="1:220" x14ac:dyDescent="0.35">
      <c r="A29" s="64">
        <f>A28+1</f>
        <v>21</v>
      </c>
      <c r="B29" s="2" t="s">
        <v>86</v>
      </c>
      <c r="C29" s="17" t="s">
        <v>5</v>
      </c>
      <c r="D29" s="19">
        <v>12</v>
      </c>
      <c r="E29" s="15">
        <v>2.9984315192437756</v>
      </c>
      <c r="F29" s="15">
        <f t="shared" si="2"/>
        <v>35.981178230925309</v>
      </c>
      <c r="G29" s="87">
        <v>0</v>
      </c>
      <c r="H29" s="87">
        <f t="shared" si="1"/>
        <v>0</v>
      </c>
      <c r="I29" s="41" t="s">
        <v>16</v>
      </c>
      <c r="J29" s="26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</row>
    <row r="30" spans="1:220" s="20" customFormat="1" x14ac:dyDescent="0.3">
      <c r="A30" s="16" t="s">
        <v>31</v>
      </c>
      <c r="B30" s="2" t="s">
        <v>87</v>
      </c>
      <c r="C30" s="17" t="s">
        <v>5</v>
      </c>
      <c r="D30" s="18">
        <v>12.120000000000001</v>
      </c>
      <c r="E30" s="15"/>
      <c r="F30" s="15"/>
      <c r="G30" s="87">
        <v>0</v>
      </c>
      <c r="H30" s="87">
        <f t="shared" si="1"/>
        <v>0</v>
      </c>
      <c r="I30" s="41" t="s">
        <v>18</v>
      </c>
      <c r="J30" s="26"/>
    </row>
    <row r="31" spans="1:220" s="20" customFormat="1" x14ac:dyDescent="0.3">
      <c r="A31" s="16" t="s">
        <v>32</v>
      </c>
      <c r="B31" s="2" t="s">
        <v>88</v>
      </c>
      <c r="C31" s="17" t="s">
        <v>6</v>
      </c>
      <c r="D31" s="19">
        <v>2</v>
      </c>
      <c r="E31" s="15"/>
      <c r="F31" s="15"/>
      <c r="G31" s="87">
        <v>0</v>
      </c>
      <c r="H31" s="87">
        <f t="shared" si="1"/>
        <v>0</v>
      </c>
      <c r="I31" s="41" t="s">
        <v>18</v>
      </c>
    </row>
    <row r="32" spans="1:220" s="20" customFormat="1" x14ac:dyDescent="0.3">
      <c r="A32" s="28">
        <f>A29+1</f>
        <v>22</v>
      </c>
      <c r="B32" s="2" t="s">
        <v>89</v>
      </c>
      <c r="C32" s="17" t="s">
        <v>5</v>
      </c>
      <c r="D32" s="19">
        <v>12</v>
      </c>
      <c r="E32" s="15">
        <v>1.446670468267629</v>
      </c>
      <c r="F32" s="15">
        <f t="shared" si="2"/>
        <v>17.360045619211547</v>
      </c>
      <c r="G32" s="87">
        <v>0</v>
      </c>
      <c r="H32" s="87">
        <f t="shared" si="1"/>
        <v>0</v>
      </c>
      <c r="I32" s="41" t="s">
        <v>16</v>
      </c>
    </row>
    <row r="33" spans="1:10" s="72" customFormat="1" x14ac:dyDescent="0.35">
      <c r="A33" s="64">
        <f>A32+1</f>
        <v>23</v>
      </c>
      <c r="B33" s="2" t="s">
        <v>90</v>
      </c>
      <c r="C33" s="17" t="s">
        <v>5</v>
      </c>
      <c r="D33" s="19">
        <v>24</v>
      </c>
      <c r="E33" s="15">
        <v>2.9984315192437756</v>
      </c>
      <c r="F33" s="15">
        <f t="shared" si="2"/>
        <v>71.962356461850618</v>
      </c>
      <c r="G33" s="87">
        <v>0</v>
      </c>
      <c r="H33" s="87">
        <f t="shared" si="1"/>
        <v>0</v>
      </c>
      <c r="I33" s="41" t="s">
        <v>16</v>
      </c>
      <c r="J33" s="26"/>
    </row>
    <row r="34" spans="1:10" s="72" customFormat="1" x14ac:dyDescent="0.35">
      <c r="A34" s="16" t="s">
        <v>33</v>
      </c>
      <c r="B34" s="2" t="s">
        <v>91</v>
      </c>
      <c r="C34" s="17" t="s">
        <v>5</v>
      </c>
      <c r="D34" s="19">
        <v>24.240000000000002</v>
      </c>
      <c r="E34" s="15"/>
      <c r="F34" s="15"/>
      <c r="G34" s="87">
        <v>0</v>
      </c>
      <c r="H34" s="87">
        <f t="shared" si="1"/>
        <v>0</v>
      </c>
      <c r="I34" s="41" t="s">
        <v>18</v>
      </c>
    </row>
    <row r="35" spans="1:10" s="72" customFormat="1" x14ac:dyDescent="0.35">
      <c r="A35" s="16" t="s">
        <v>34</v>
      </c>
      <c r="B35" s="2" t="s">
        <v>92</v>
      </c>
      <c r="C35" s="17" t="s">
        <v>6</v>
      </c>
      <c r="D35" s="19">
        <v>4</v>
      </c>
      <c r="E35" s="15"/>
      <c r="F35" s="15"/>
      <c r="G35" s="87">
        <v>0</v>
      </c>
      <c r="H35" s="87">
        <f t="shared" si="1"/>
        <v>0</v>
      </c>
      <c r="I35" s="41" t="s">
        <v>18</v>
      </c>
      <c r="J35" s="26"/>
    </row>
    <row r="36" spans="1:10" s="72" customFormat="1" x14ac:dyDescent="0.35">
      <c r="A36" s="28">
        <f>A33+1</f>
        <v>24</v>
      </c>
      <c r="B36" s="2" t="s">
        <v>93</v>
      </c>
      <c r="C36" s="17" t="s">
        <v>5</v>
      </c>
      <c r="D36" s="19">
        <v>24</v>
      </c>
      <c r="E36" s="15">
        <v>1.3709864014994562</v>
      </c>
      <c r="F36" s="15">
        <f t="shared" si="2"/>
        <v>32.903673635986948</v>
      </c>
      <c r="G36" s="87">
        <v>0</v>
      </c>
      <c r="H36" s="87">
        <f t="shared" si="1"/>
        <v>0</v>
      </c>
      <c r="I36" s="41" t="s">
        <v>16</v>
      </c>
    </row>
    <row r="37" spans="1:10" s="72" customFormat="1" x14ac:dyDescent="0.35">
      <c r="A37" s="62">
        <f>A36+1</f>
        <v>25</v>
      </c>
      <c r="B37" s="2" t="s">
        <v>94</v>
      </c>
      <c r="C37" s="24" t="s">
        <v>5</v>
      </c>
      <c r="D37" s="25">
        <v>102</v>
      </c>
      <c r="E37" s="15">
        <v>1.7498362714560001</v>
      </c>
      <c r="F37" s="15">
        <f t="shared" si="2"/>
        <v>178.48329968851201</v>
      </c>
      <c r="G37" s="87">
        <v>0</v>
      </c>
      <c r="H37" s="87">
        <f t="shared" si="1"/>
        <v>0</v>
      </c>
      <c r="I37" s="41" t="s">
        <v>16</v>
      </c>
      <c r="J37" s="26"/>
    </row>
    <row r="38" spans="1:10" s="72" customFormat="1" x14ac:dyDescent="0.35">
      <c r="A38" s="68">
        <f>A37+1</f>
        <v>26</v>
      </c>
      <c r="B38" s="43" t="s">
        <v>95</v>
      </c>
      <c r="C38" s="23" t="s">
        <v>35</v>
      </c>
      <c r="D38" s="60">
        <v>2</v>
      </c>
      <c r="E38" s="15">
        <v>508.51261323735724</v>
      </c>
      <c r="F38" s="15">
        <f t="shared" si="2"/>
        <v>1017.0252264747145</v>
      </c>
      <c r="G38" s="87">
        <v>0</v>
      </c>
      <c r="H38" s="87">
        <f t="shared" si="1"/>
        <v>0</v>
      </c>
      <c r="I38" s="41" t="s">
        <v>16</v>
      </c>
    </row>
    <row r="39" spans="1:10" s="72" customFormat="1" x14ac:dyDescent="0.35">
      <c r="A39" s="22" t="s">
        <v>36</v>
      </c>
      <c r="B39" s="69" t="s">
        <v>96</v>
      </c>
      <c r="C39" s="23" t="s">
        <v>6</v>
      </c>
      <c r="D39" s="19">
        <v>6</v>
      </c>
      <c r="E39" s="15">
        <v>272.26030598323194</v>
      </c>
      <c r="F39" s="15">
        <f t="shared" si="2"/>
        <v>1633.5618358993916</v>
      </c>
      <c r="G39" s="87">
        <v>0</v>
      </c>
      <c r="H39" s="87">
        <f t="shared" si="1"/>
        <v>0</v>
      </c>
      <c r="I39" s="41" t="s">
        <v>15</v>
      </c>
      <c r="J39" s="26"/>
    </row>
    <row r="40" spans="1:10" x14ac:dyDescent="0.3">
      <c r="A40" s="22" t="s">
        <v>37</v>
      </c>
      <c r="B40" s="69" t="s">
        <v>97</v>
      </c>
      <c r="C40" s="23" t="s">
        <v>6</v>
      </c>
      <c r="D40" s="19">
        <v>2</v>
      </c>
      <c r="E40" s="15">
        <v>155.64284049686401</v>
      </c>
      <c r="F40" s="15">
        <f t="shared" si="2"/>
        <v>311.28568099372802</v>
      </c>
      <c r="G40" s="87">
        <v>0</v>
      </c>
      <c r="H40" s="87">
        <f t="shared" si="1"/>
        <v>0</v>
      </c>
      <c r="I40" s="41" t="s">
        <v>15</v>
      </c>
    </row>
    <row r="41" spans="1:10" x14ac:dyDescent="0.3">
      <c r="A41" s="22" t="s">
        <v>38</v>
      </c>
      <c r="B41" s="40" t="s">
        <v>98</v>
      </c>
      <c r="C41" s="23" t="s">
        <v>6</v>
      </c>
      <c r="D41" s="19">
        <v>2</v>
      </c>
      <c r="E41" s="15">
        <v>156.33738209376</v>
      </c>
      <c r="F41" s="15">
        <f t="shared" si="2"/>
        <v>312.67476418752</v>
      </c>
      <c r="G41" s="87">
        <v>0</v>
      </c>
      <c r="H41" s="87">
        <f t="shared" si="1"/>
        <v>0</v>
      </c>
      <c r="I41" s="41" t="s">
        <v>15</v>
      </c>
      <c r="J41" s="26"/>
    </row>
    <row r="42" spans="1:10" x14ac:dyDescent="0.3">
      <c r="A42" s="22" t="s">
        <v>39</v>
      </c>
      <c r="B42" s="44" t="s">
        <v>99</v>
      </c>
      <c r="C42" s="17" t="s">
        <v>6</v>
      </c>
      <c r="D42" s="19">
        <v>2</v>
      </c>
      <c r="E42" s="15">
        <v>136.79848547164801</v>
      </c>
      <c r="F42" s="15">
        <f t="shared" si="2"/>
        <v>273.59697094329601</v>
      </c>
      <c r="G42" s="87">
        <v>0</v>
      </c>
      <c r="H42" s="87">
        <f t="shared" si="1"/>
        <v>0</v>
      </c>
      <c r="I42" s="41" t="s">
        <v>15</v>
      </c>
    </row>
    <row r="43" spans="1:10" ht="15.6" x14ac:dyDescent="0.3">
      <c r="A43" s="22" t="s">
        <v>40</v>
      </c>
      <c r="B43" s="69" t="s">
        <v>22</v>
      </c>
      <c r="C43" s="23" t="s">
        <v>13</v>
      </c>
      <c r="D43" s="18">
        <v>0.73005000000000009</v>
      </c>
      <c r="E43" s="15">
        <v>284.36891797440001</v>
      </c>
      <c r="F43" s="15">
        <f t="shared" si="2"/>
        <v>207.60352856721076</v>
      </c>
      <c r="G43" s="87">
        <v>0</v>
      </c>
      <c r="H43" s="87">
        <f t="shared" si="1"/>
        <v>0</v>
      </c>
      <c r="I43" s="41" t="s">
        <v>15</v>
      </c>
      <c r="J43" s="26"/>
    </row>
    <row r="44" spans="1:10" s="20" customFormat="1" x14ac:dyDescent="0.3">
      <c r="A44" s="22" t="s">
        <v>41</v>
      </c>
      <c r="B44" s="43" t="s">
        <v>100</v>
      </c>
      <c r="C44" s="17" t="s">
        <v>6</v>
      </c>
      <c r="D44" s="19">
        <v>2</v>
      </c>
      <c r="E44" s="15"/>
      <c r="F44" s="15"/>
      <c r="G44" s="87">
        <v>0</v>
      </c>
      <c r="H44" s="87">
        <f t="shared" si="1"/>
        <v>0</v>
      </c>
      <c r="I44" s="41" t="s">
        <v>18</v>
      </c>
    </row>
    <row r="45" spans="1:10" s="20" customFormat="1" x14ac:dyDescent="0.3">
      <c r="A45" s="68">
        <f>A38+1</f>
        <v>27</v>
      </c>
      <c r="B45" s="43" t="s">
        <v>101</v>
      </c>
      <c r="C45" s="23" t="s">
        <v>35</v>
      </c>
      <c r="D45" s="60">
        <v>2</v>
      </c>
      <c r="E45" s="15">
        <v>455.8607984037186</v>
      </c>
      <c r="F45" s="15">
        <f t="shared" si="2"/>
        <v>911.72159680743721</v>
      </c>
      <c r="G45" s="87">
        <v>0</v>
      </c>
      <c r="H45" s="87">
        <f t="shared" si="1"/>
        <v>0</v>
      </c>
      <c r="I45" s="41" t="s">
        <v>16</v>
      </c>
      <c r="J45" s="26"/>
    </row>
    <row r="46" spans="1:10" x14ac:dyDescent="0.3">
      <c r="A46" s="22" t="s">
        <v>42</v>
      </c>
      <c r="B46" s="69" t="s">
        <v>96</v>
      </c>
      <c r="C46" s="23" t="s">
        <v>6</v>
      </c>
      <c r="D46" s="19">
        <v>6</v>
      </c>
      <c r="E46" s="15">
        <v>272.26030598323194</v>
      </c>
      <c r="F46" s="15">
        <f t="shared" si="2"/>
        <v>1633.5618358993916</v>
      </c>
      <c r="G46" s="87">
        <v>0</v>
      </c>
      <c r="H46" s="87">
        <f t="shared" si="1"/>
        <v>0</v>
      </c>
      <c r="I46" s="41" t="s">
        <v>15</v>
      </c>
    </row>
    <row r="47" spans="1:10" x14ac:dyDescent="0.3">
      <c r="A47" s="22" t="s">
        <v>43</v>
      </c>
      <c r="B47" s="40" t="s">
        <v>98</v>
      </c>
      <c r="C47" s="23" t="s">
        <v>6</v>
      </c>
      <c r="D47" s="19">
        <v>2</v>
      </c>
      <c r="E47" s="15">
        <v>156.33738209376</v>
      </c>
      <c r="F47" s="15">
        <f t="shared" si="2"/>
        <v>312.67476418752</v>
      </c>
      <c r="G47" s="87">
        <v>0</v>
      </c>
      <c r="H47" s="87">
        <f t="shared" si="1"/>
        <v>0</v>
      </c>
      <c r="I47" s="41" t="s">
        <v>15</v>
      </c>
      <c r="J47" s="26"/>
    </row>
    <row r="48" spans="1:10" x14ac:dyDescent="0.3">
      <c r="A48" s="22" t="s">
        <v>44</v>
      </c>
      <c r="B48" s="44" t="s">
        <v>99</v>
      </c>
      <c r="C48" s="17" t="s">
        <v>6</v>
      </c>
      <c r="D48" s="19">
        <v>2</v>
      </c>
      <c r="E48" s="15">
        <v>136.79848547164801</v>
      </c>
      <c r="F48" s="15">
        <f t="shared" si="2"/>
        <v>273.59697094329601</v>
      </c>
      <c r="G48" s="87">
        <v>0</v>
      </c>
      <c r="H48" s="87">
        <f t="shared" si="1"/>
        <v>0</v>
      </c>
      <c r="I48" s="41" t="s">
        <v>15</v>
      </c>
    </row>
    <row r="49" spans="1:10" ht="15.6" x14ac:dyDescent="0.3">
      <c r="A49" s="22" t="s">
        <v>45</v>
      </c>
      <c r="B49" s="69" t="s">
        <v>22</v>
      </c>
      <c r="C49" s="23" t="s">
        <v>13</v>
      </c>
      <c r="D49" s="18">
        <v>0.73005000000000009</v>
      </c>
      <c r="E49" s="15">
        <v>284.36891797440001</v>
      </c>
      <c r="F49" s="15">
        <f t="shared" si="2"/>
        <v>207.60352856721076</v>
      </c>
      <c r="G49" s="87">
        <v>0</v>
      </c>
      <c r="H49" s="87">
        <f t="shared" si="1"/>
        <v>0</v>
      </c>
      <c r="I49" s="41" t="s">
        <v>15</v>
      </c>
      <c r="J49" s="26"/>
    </row>
    <row r="50" spans="1:10" x14ac:dyDescent="0.3">
      <c r="A50" s="22" t="s">
        <v>46</v>
      </c>
      <c r="B50" s="43" t="s">
        <v>100</v>
      </c>
      <c r="C50" s="17" t="s">
        <v>6</v>
      </c>
      <c r="D50" s="19">
        <v>2</v>
      </c>
      <c r="E50" s="15"/>
      <c r="F50" s="15"/>
      <c r="G50" s="87">
        <v>0</v>
      </c>
      <c r="H50" s="87">
        <f t="shared" si="1"/>
        <v>0</v>
      </c>
      <c r="I50" s="41" t="s">
        <v>18</v>
      </c>
    </row>
    <row r="51" spans="1:10" x14ac:dyDescent="0.3">
      <c r="A51" s="68">
        <f>A45+1</f>
        <v>28</v>
      </c>
      <c r="B51" s="43" t="s">
        <v>102</v>
      </c>
      <c r="C51" s="23" t="s">
        <v>35</v>
      </c>
      <c r="D51" s="60">
        <v>1</v>
      </c>
      <c r="E51" s="15">
        <v>455.8607984037186</v>
      </c>
      <c r="F51" s="15">
        <f t="shared" si="2"/>
        <v>455.8607984037186</v>
      </c>
      <c r="G51" s="87">
        <v>0</v>
      </c>
      <c r="H51" s="87">
        <f t="shared" si="1"/>
        <v>0</v>
      </c>
      <c r="I51" s="41" t="s">
        <v>16</v>
      </c>
      <c r="J51" s="26"/>
    </row>
    <row r="52" spans="1:10" s="20" customFormat="1" x14ac:dyDescent="0.3">
      <c r="A52" s="22" t="s">
        <v>47</v>
      </c>
      <c r="B52" s="69" t="s">
        <v>96</v>
      </c>
      <c r="C52" s="23" t="s">
        <v>6</v>
      </c>
      <c r="D52" s="19">
        <v>3</v>
      </c>
      <c r="E52" s="15">
        <v>272.26030598323194</v>
      </c>
      <c r="F52" s="15">
        <f t="shared" si="2"/>
        <v>816.78091794969578</v>
      </c>
      <c r="G52" s="87">
        <v>0</v>
      </c>
      <c r="H52" s="87">
        <f t="shared" si="1"/>
        <v>0</v>
      </c>
      <c r="I52" s="41" t="s">
        <v>15</v>
      </c>
    </row>
    <row r="53" spans="1:10" s="20" customFormat="1" x14ac:dyDescent="0.3">
      <c r="A53" s="22" t="s">
        <v>48</v>
      </c>
      <c r="B53" s="40" t="s">
        <v>98</v>
      </c>
      <c r="C53" s="23" t="s">
        <v>6</v>
      </c>
      <c r="D53" s="19">
        <v>1</v>
      </c>
      <c r="E53" s="15">
        <v>156.33738209376</v>
      </c>
      <c r="F53" s="15">
        <f t="shared" si="2"/>
        <v>156.33738209376</v>
      </c>
      <c r="G53" s="87">
        <v>0</v>
      </c>
      <c r="H53" s="87">
        <f t="shared" si="1"/>
        <v>0</v>
      </c>
      <c r="I53" s="41" t="s">
        <v>15</v>
      </c>
      <c r="J53" s="26"/>
    </row>
    <row r="54" spans="1:10" s="20" customFormat="1" x14ac:dyDescent="0.3">
      <c r="A54" s="22" t="s">
        <v>49</v>
      </c>
      <c r="B54" s="44" t="s">
        <v>99</v>
      </c>
      <c r="C54" s="17" t="s">
        <v>6</v>
      </c>
      <c r="D54" s="19">
        <v>1</v>
      </c>
      <c r="E54" s="15">
        <v>136.79848547164801</v>
      </c>
      <c r="F54" s="15">
        <f t="shared" si="2"/>
        <v>136.79848547164801</v>
      </c>
      <c r="G54" s="87">
        <v>0</v>
      </c>
      <c r="H54" s="87">
        <f t="shared" si="1"/>
        <v>0</v>
      </c>
      <c r="I54" s="41" t="s">
        <v>15</v>
      </c>
      <c r="J54" s="26"/>
    </row>
    <row r="55" spans="1:10" s="20" customFormat="1" ht="15.6" x14ac:dyDescent="0.3">
      <c r="A55" s="22" t="s">
        <v>50</v>
      </c>
      <c r="B55" s="69" t="s">
        <v>22</v>
      </c>
      <c r="C55" s="23" t="s">
        <v>13</v>
      </c>
      <c r="D55" s="18">
        <v>0.36502500000000004</v>
      </c>
      <c r="E55" s="15">
        <v>284.36891797440001</v>
      </c>
      <c r="F55" s="15">
        <f t="shared" si="2"/>
        <v>103.80176428360538</v>
      </c>
      <c r="G55" s="87">
        <v>0</v>
      </c>
      <c r="H55" s="87">
        <f t="shared" si="1"/>
        <v>0</v>
      </c>
      <c r="I55" s="41" t="s">
        <v>15</v>
      </c>
      <c r="J55" s="26"/>
    </row>
    <row r="56" spans="1:10" s="20" customFormat="1" x14ac:dyDescent="0.3">
      <c r="A56" s="22" t="s">
        <v>51</v>
      </c>
      <c r="B56" s="43" t="s">
        <v>100</v>
      </c>
      <c r="C56" s="17" t="s">
        <v>6</v>
      </c>
      <c r="D56" s="19">
        <v>1</v>
      </c>
      <c r="E56" s="15"/>
      <c r="F56" s="15"/>
      <c r="G56" s="87">
        <v>0</v>
      </c>
      <c r="H56" s="87">
        <f t="shared" si="1"/>
        <v>0</v>
      </c>
      <c r="I56" s="41" t="s">
        <v>18</v>
      </c>
      <c r="J56" s="26"/>
    </row>
    <row r="57" spans="1:10" s="20" customFormat="1" x14ac:dyDescent="0.3">
      <c r="A57" s="62">
        <f>A51+1</f>
        <v>29</v>
      </c>
      <c r="B57" s="40" t="s">
        <v>103</v>
      </c>
      <c r="C57" s="23" t="s">
        <v>5</v>
      </c>
      <c r="D57" s="18">
        <v>38</v>
      </c>
      <c r="E57" s="15">
        <v>25.986339370655998</v>
      </c>
      <c r="F57" s="15">
        <f t="shared" si="2"/>
        <v>987.48089608492796</v>
      </c>
      <c r="G57" s="87">
        <v>0</v>
      </c>
      <c r="H57" s="87">
        <f t="shared" si="1"/>
        <v>0</v>
      </c>
      <c r="I57" s="41" t="s">
        <v>16</v>
      </c>
      <c r="J57" s="26"/>
    </row>
    <row r="58" spans="1:10" s="20" customFormat="1" x14ac:dyDescent="0.3">
      <c r="A58" s="64">
        <f>A57+1</f>
        <v>30</v>
      </c>
      <c r="B58" s="43" t="s">
        <v>104</v>
      </c>
      <c r="C58" s="17" t="s">
        <v>6</v>
      </c>
      <c r="D58" s="19">
        <v>4</v>
      </c>
      <c r="E58" s="15">
        <v>6.9236098281664011</v>
      </c>
      <c r="F58" s="15">
        <f t="shared" si="2"/>
        <v>27.694439312665605</v>
      </c>
      <c r="G58" s="87">
        <v>0</v>
      </c>
      <c r="H58" s="87">
        <f t="shared" si="1"/>
        <v>0</v>
      </c>
      <c r="I58" s="41" t="s">
        <v>16</v>
      </c>
      <c r="J58" s="26"/>
    </row>
    <row r="59" spans="1:10" s="20" customFormat="1" x14ac:dyDescent="0.3">
      <c r="A59" s="16" t="s">
        <v>52</v>
      </c>
      <c r="B59" s="43" t="s">
        <v>105</v>
      </c>
      <c r="C59" s="17" t="s">
        <v>6</v>
      </c>
      <c r="D59" s="19">
        <v>4</v>
      </c>
      <c r="E59" s="15"/>
      <c r="F59" s="15"/>
      <c r="G59" s="87">
        <v>0</v>
      </c>
      <c r="H59" s="87">
        <f t="shared" si="1"/>
        <v>0</v>
      </c>
      <c r="I59" s="41" t="s">
        <v>18</v>
      </c>
      <c r="J59" s="26"/>
    </row>
    <row r="60" spans="1:10" s="20" customFormat="1" x14ac:dyDescent="0.3">
      <c r="A60" s="16" t="s">
        <v>53</v>
      </c>
      <c r="B60" s="43" t="s">
        <v>84</v>
      </c>
      <c r="C60" s="17" t="s">
        <v>6</v>
      </c>
      <c r="D60" s="19">
        <v>8</v>
      </c>
      <c r="E60" s="15"/>
      <c r="F60" s="15"/>
      <c r="G60" s="87">
        <v>0</v>
      </c>
      <c r="H60" s="87">
        <f t="shared" si="1"/>
        <v>0</v>
      </c>
      <c r="I60" s="41" t="s">
        <v>18</v>
      </c>
      <c r="J60" s="26"/>
    </row>
    <row r="61" spans="1:10" s="20" customFormat="1" x14ac:dyDescent="0.3">
      <c r="A61" s="64">
        <f>A58+1</f>
        <v>31</v>
      </c>
      <c r="B61" s="43" t="s">
        <v>106</v>
      </c>
      <c r="C61" s="17" t="s">
        <v>6</v>
      </c>
      <c r="D61" s="19">
        <v>4</v>
      </c>
      <c r="E61" s="15">
        <v>6.9236098281664011</v>
      </c>
      <c r="F61" s="15">
        <f t="shared" si="2"/>
        <v>27.694439312665605</v>
      </c>
      <c r="G61" s="87">
        <v>0</v>
      </c>
      <c r="H61" s="87">
        <f t="shared" si="1"/>
        <v>0</v>
      </c>
      <c r="I61" s="41" t="s">
        <v>16</v>
      </c>
      <c r="J61" s="26"/>
    </row>
    <row r="62" spans="1:10" s="20" customFormat="1" x14ac:dyDescent="0.3">
      <c r="A62" s="16" t="s">
        <v>54</v>
      </c>
      <c r="B62" s="43" t="s">
        <v>107</v>
      </c>
      <c r="C62" s="17" t="s">
        <v>6</v>
      </c>
      <c r="D62" s="19">
        <v>4</v>
      </c>
      <c r="E62" s="15"/>
      <c r="F62" s="15"/>
      <c r="G62" s="87">
        <v>0</v>
      </c>
      <c r="H62" s="87">
        <f t="shared" si="1"/>
        <v>0</v>
      </c>
      <c r="I62" s="41" t="s">
        <v>18</v>
      </c>
      <c r="J62" s="26"/>
    </row>
    <row r="63" spans="1:10" s="20" customFormat="1" x14ac:dyDescent="0.3">
      <c r="A63" s="16" t="s">
        <v>55</v>
      </c>
      <c r="B63" s="43" t="s">
        <v>88</v>
      </c>
      <c r="C63" s="17" t="s">
        <v>6</v>
      </c>
      <c r="D63" s="19">
        <v>8</v>
      </c>
      <c r="E63" s="15"/>
      <c r="F63" s="15"/>
      <c r="G63" s="87">
        <v>0</v>
      </c>
      <c r="H63" s="87">
        <f t="shared" si="1"/>
        <v>0</v>
      </c>
      <c r="I63" s="41" t="s">
        <v>18</v>
      </c>
      <c r="J63" s="26"/>
    </row>
    <row r="64" spans="1:10" s="20" customFormat="1" x14ac:dyDescent="0.3">
      <c r="A64" s="28">
        <f>A61+1</f>
        <v>32</v>
      </c>
      <c r="B64" s="43" t="s">
        <v>108</v>
      </c>
      <c r="C64" s="17" t="s">
        <v>6</v>
      </c>
      <c r="D64" s="19">
        <v>6</v>
      </c>
      <c r="E64" s="15">
        <v>6.9236098281663994</v>
      </c>
      <c r="F64" s="15">
        <f t="shared" si="2"/>
        <v>41.541658968998398</v>
      </c>
      <c r="G64" s="87">
        <v>0</v>
      </c>
      <c r="H64" s="87">
        <f t="shared" si="1"/>
        <v>0</v>
      </c>
      <c r="I64" s="41" t="s">
        <v>16</v>
      </c>
      <c r="J64" s="26"/>
    </row>
    <row r="65" spans="1:10" s="20" customFormat="1" x14ac:dyDescent="0.3">
      <c r="A65" s="16" t="s">
        <v>56</v>
      </c>
      <c r="B65" s="43" t="s">
        <v>109</v>
      </c>
      <c r="C65" s="17" t="s">
        <v>6</v>
      </c>
      <c r="D65" s="19">
        <v>6</v>
      </c>
      <c r="E65" s="15"/>
      <c r="F65" s="15"/>
      <c r="G65" s="87">
        <v>0</v>
      </c>
      <c r="H65" s="87">
        <f t="shared" si="1"/>
        <v>0</v>
      </c>
      <c r="I65" s="41" t="s">
        <v>18</v>
      </c>
      <c r="J65" s="26"/>
    </row>
    <row r="66" spans="1:10" s="20" customFormat="1" x14ac:dyDescent="0.3">
      <c r="A66" s="16" t="s">
        <v>57</v>
      </c>
      <c r="B66" s="43" t="s">
        <v>92</v>
      </c>
      <c r="C66" s="17" t="s">
        <v>6</v>
      </c>
      <c r="D66" s="19">
        <v>12</v>
      </c>
      <c r="E66" s="15"/>
      <c r="F66" s="15"/>
      <c r="G66" s="87">
        <v>0</v>
      </c>
      <c r="H66" s="87">
        <f t="shared" si="1"/>
        <v>0</v>
      </c>
      <c r="I66" s="41" t="s">
        <v>18</v>
      </c>
      <c r="J66" s="26"/>
    </row>
    <row r="67" spans="1:10" s="20" customFormat="1" x14ac:dyDescent="0.3">
      <c r="A67" s="62">
        <f>A64+1</f>
        <v>33</v>
      </c>
      <c r="B67" s="70" t="s">
        <v>110</v>
      </c>
      <c r="C67" s="66" t="s">
        <v>9</v>
      </c>
      <c r="D67" s="67">
        <v>9</v>
      </c>
      <c r="E67" s="15">
        <v>144.06655656523205</v>
      </c>
      <c r="F67" s="15">
        <f t="shared" si="2"/>
        <v>1296.5990090870885</v>
      </c>
      <c r="G67" s="87">
        <v>0</v>
      </c>
      <c r="H67" s="87">
        <f t="shared" si="1"/>
        <v>0</v>
      </c>
      <c r="I67" s="41" t="s">
        <v>16</v>
      </c>
      <c r="J67" s="26"/>
    </row>
    <row r="68" spans="1:10" s="20" customFormat="1" x14ac:dyDescent="0.3">
      <c r="A68" s="62">
        <f t="shared" ref="A68:A89" si="3">A67+1</f>
        <v>34</v>
      </c>
      <c r="B68" s="70" t="s">
        <v>111</v>
      </c>
      <c r="C68" s="66" t="s">
        <v>9</v>
      </c>
      <c r="D68" s="67">
        <v>1</v>
      </c>
      <c r="E68" s="15">
        <v>272.95148218699205</v>
      </c>
      <c r="F68" s="15">
        <f t="shared" si="2"/>
        <v>272.95148218699205</v>
      </c>
      <c r="G68" s="87">
        <v>0</v>
      </c>
      <c r="H68" s="87">
        <f t="shared" si="1"/>
        <v>0</v>
      </c>
      <c r="I68" s="41" t="s">
        <v>16</v>
      </c>
      <c r="J68" s="26"/>
    </row>
    <row r="69" spans="1:10" s="20" customFormat="1" x14ac:dyDescent="0.3">
      <c r="A69" s="62">
        <f t="shared" si="3"/>
        <v>35</v>
      </c>
      <c r="B69" s="70" t="s">
        <v>112</v>
      </c>
      <c r="C69" s="66" t="s">
        <v>9</v>
      </c>
      <c r="D69" s="67">
        <v>3</v>
      </c>
      <c r="E69" s="15">
        <v>144.06655656523205</v>
      </c>
      <c r="F69" s="15">
        <f t="shared" si="2"/>
        <v>432.19966969569612</v>
      </c>
      <c r="G69" s="87">
        <v>0</v>
      </c>
      <c r="H69" s="87">
        <f t="shared" si="1"/>
        <v>0</v>
      </c>
      <c r="I69" s="41" t="s">
        <v>16</v>
      </c>
      <c r="J69" s="26"/>
    </row>
    <row r="70" spans="1:10" s="20" customFormat="1" x14ac:dyDescent="0.3">
      <c r="A70" s="62">
        <f t="shared" si="3"/>
        <v>36</v>
      </c>
      <c r="B70" s="70" t="s">
        <v>113</v>
      </c>
      <c r="C70" s="66" t="s">
        <v>9</v>
      </c>
      <c r="D70" s="67">
        <v>6</v>
      </c>
      <c r="E70" s="15">
        <v>144.06655656523205</v>
      </c>
      <c r="F70" s="15">
        <f t="shared" si="2"/>
        <v>864.39933939139223</v>
      </c>
      <c r="G70" s="87">
        <v>0</v>
      </c>
      <c r="H70" s="87">
        <f t="shared" si="1"/>
        <v>0</v>
      </c>
      <c r="I70" s="41" t="s">
        <v>16</v>
      </c>
      <c r="J70" s="26"/>
    </row>
    <row r="71" spans="1:10" s="20" customFormat="1" x14ac:dyDescent="0.3">
      <c r="A71" s="64">
        <f t="shared" si="3"/>
        <v>37</v>
      </c>
      <c r="B71" s="43" t="s">
        <v>58</v>
      </c>
      <c r="C71" s="17" t="s">
        <v>9</v>
      </c>
      <c r="D71" s="19">
        <v>3</v>
      </c>
      <c r="E71" s="15">
        <v>63.795438973248018</v>
      </c>
      <c r="F71" s="15">
        <f t="shared" si="2"/>
        <v>191.38631691974405</v>
      </c>
      <c r="G71" s="87">
        <v>0</v>
      </c>
      <c r="H71" s="87">
        <f t="shared" si="1"/>
        <v>0</v>
      </c>
      <c r="I71" s="41" t="s">
        <v>16</v>
      </c>
      <c r="J71" s="26"/>
    </row>
    <row r="72" spans="1:10" s="20" customFormat="1" x14ac:dyDescent="0.3">
      <c r="A72" s="64">
        <f t="shared" si="3"/>
        <v>38</v>
      </c>
      <c r="B72" s="43" t="s">
        <v>59</v>
      </c>
      <c r="C72" s="17" t="s">
        <v>9</v>
      </c>
      <c r="D72" s="19">
        <v>6</v>
      </c>
      <c r="E72" s="15">
        <v>51.165628196927997</v>
      </c>
      <c r="F72" s="15">
        <f t="shared" si="2"/>
        <v>306.99376918156798</v>
      </c>
      <c r="G72" s="87">
        <v>0</v>
      </c>
      <c r="H72" s="87">
        <f t="shared" ref="H72:H91" si="4">G72*D72</f>
        <v>0</v>
      </c>
      <c r="I72" s="41" t="s">
        <v>16</v>
      </c>
      <c r="J72" s="26"/>
    </row>
    <row r="73" spans="1:10" s="20" customFormat="1" ht="15.6" x14ac:dyDescent="0.3">
      <c r="A73" s="68">
        <f t="shared" si="3"/>
        <v>39</v>
      </c>
      <c r="B73" s="43" t="s">
        <v>114</v>
      </c>
      <c r="C73" s="23" t="s">
        <v>13</v>
      </c>
      <c r="D73" s="60">
        <v>1.3931199999999999</v>
      </c>
      <c r="E73" s="15">
        <v>124.04240678973441</v>
      </c>
      <c r="F73" s="15">
        <f t="shared" ref="F73:F89" si="5">D73*E73</f>
        <v>172.8059577469148</v>
      </c>
      <c r="G73" s="87">
        <v>0</v>
      </c>
      <c r="H73" s="87">
        <f t="shared" si="4"/>
        <v>0</v>
      </c>
      <c r="I73" s="41" t="s">
        <v>16</v>
      </c>
      <c r="J73" s="26"/>
    </row>
    <row r="74" spans="1:10" s="20" customFormat="1" ht="15.6" x14ac:dyDescent="0.3">
      <c r="A74" s="68">
        <f t="shared" si="3"/>
        <v>40</v>
      </c>
      <c r="B74" s="43" t="s">
        <v>115</v>
      </c>
      <c r="C74" s="23" t="s">
        <v>13</v>
      </c>
      <c r="D74" s="60">
        <v>5.8</v>
      </c>
      <c r="E74" s="15">
        <v>227.63302269312007</v>
      </c>
      <c r="F74" s="15">
        <f t="shared" si="5"/>
        <v>1320.2715316200963</v>
      </c>
      <c r="G74" s="87">
        <v>0</v>
      </c>
      <c r="H74" s="87">
        <f t="shared" si="4"/>
        <v>0</v>
      </c>
      <c r="I74" s="41" t="s">
        <v>16</v>
      </c>
      <c r="J74" s="26"/>
    </row>
    <row r="75" spans="1:10" s="20" customFormat="1" x14ac:dyDescent="0.3">
      <c r="A75" s="64">
        <f t="shared" si="3"/>
        <v>41</v>
      </c>
      <c r="B75" s="43" t="s">
        <v>116</v>
      </c>
      <c r="C75" s="17" t="s">
        <v>4</v>
      </c>
      <c r="D75" s="61">
        <v>17.263487999999999</v>
      </c>
      <c r="E75" s="15">
        <v>55.129209749891203</v>
      </c>
      <c r="F75" s="15">
        <f t="shared" si="5"/>
        <v>951.72245096672975</v>
      </c>
      <c r="G75" s="87">
        <v>0</v>
      </c>
      <c r="H75" s="87">
        <f t="shared" si="4"/>
        <v>0</v>
      </c>
      <c r="I75" s="41" t="s">
        <v>16</v>
      </c>
      <c r="J75" s="26"/>
    </row>
    <row r="76" spans="1:10" s="20" customFormat="1" x14ac:dyDescent="0.3">
      <c r="A76" s="64">
        <f t="shared" si="3"/>
        <v>42</v>
      </c>
      <c r="B76" s="45" t="s">
        <v>117</v>
      </c>
      <c r="C76" s="17" t="s">
        <v>4</v>
      </c>
      <c r="D76" s="61">
        <v>0.4</v>
      </c>
      <c r="E76" s="15">
        <v>40.140964380267519</v>
      </c>
      <c r="F76" s="15">
        <f t="shared" si="5"/>
        <v>16.056385752107008</v>
      </c>
      <c r="G76" s="87">
        <v>0</v>
      </c>
      <c r="H76" s="87">
        <f t="shared" si="4"/>
        <v>0</v>
      </c>
      <c r="I76" s="41" t="s">
        <v>16</v>
      </c>
      <c r="J76" s="26"/>
    </row>
    <row r="77" spans="1:10" s="20" customFormat="1" x14ac:dyDescent="0.3">
      <c r="A77" s="64">
        <f t="shared" si="3"/>
        <v>43</v>
      </c>
      <c r="B77" s="2" t="s">
        <v>60</v>
      </c>
      <c r="C77" s="17" t="s">
        <v>5</v>
      </c>
      <c r="D77" s="19">
        <v>40</v>
      </c>
      <c r="E77" s="15">
        <v>1.4645677593727489</v>
      </c>
      <c r="F77" s="15">
        <f t="shared" si="5"/>
        <v>58.582710374909951</v>
      </c>
      <c r="G77" s="87">
        <v>0</v>
      </c>
      <c r="H77" s="87">
        <f t="shared" si="4"/>
        <v>0</v>
      </c>
      <c r="I77" s="41" t="s">
        <v>16</v>
      </c>
      <c r="J77" s="26"/>
    </row>
    <row r="78" spans="1:10" s="20" customFormat="1" x14ac:dyDescent="0.3">
      <c r="A78" s="64">
        <f t="shared" si="3"/>
        <v>44</v>
      </c>
      <c r="B78" s="2" t="s">
        <v>61</v>
      </c>
      <c r="C78" s="17" t="s">
        <v>5</v>
      </c>
      <c r="D78" s="19">
        <v>10</v>
      </c>
      <c r="E78" s="15">
        <v>1.363828076894976</v>
      </c>
      <c r="F78" s="15">
        <f t="shared" si="5"/>
        <v>13.638280768949759</v>
      </c>
      <c r="G78" s="87">
        <v>0</v>
      </c>
      <c r="H78" s="87">
        <f t="shared" si="4"/>
        <v>0</v>
      </c>
      <c r="I78" s="41" t="s">
        <v>16</v>
      </c>
      <c r="J78" s="26"/>
    </row>
    <row r="79" spans="1:10" s="20" customFormat="1" x14ac:dyDescent="0.3">
      <c r="A79" s="64">
        <f t="shared" si="3"/>
        <v>45</v>
      </c>
      <c r="B79" s="43" t="s">
        <v>62</v>
      </c>
      <c r="C79" s="17" t="s">
        <v>4</v>
      </c>
      <c r="D79" s="61">
        <v>0.125</v>
      </c>
      <c r="E79" s="15">
        <v>52.321434443062394</v>
      </c>
      <c r="F79" s="15">
        <f t="shared" si="5"/>
        <v>6.5401793053827992</v>
      </c>
      <c r="G79" s="87">
        <v>0</v>
      </c>
      <c r="H79" s="87">
        <f t="shared" si="4"/>
        <v>0</v>
      </c>
      <c r="I79" s="41" t="s">
        <v>16</v>
      </c>
      <c r="J79" s="26"/>
    </row>
    <row r="80" spans="1:10" s="20" customFormat="1" x14ac:dyDescent="0.3">
      <c r="A80" s="64">
        <f t="shared" si="3"/>
        <v>46</v>
      </c>
      <c r="B80" s="43" t="s">
        <v>63</v>
      </c>
      <c r="C80" s="17" t="s">
        <v>4</v>
      </c>
      <c r="D80" s="61">
        <v>0.1</v>
      </c>
      <c r="E80" s="15">
        <v>48.938024663897593</v>
      </c>
      <c r="F80" s="15">
        <f t="shared" si="5"/>
        <v>4.8938024663897597</v>
      </c>
      <c r="G80" s="87">
        <v>0</v>
      </c>
      <c r="H80" s="87">
        <f t="shared" si="4"/>
        <v>0</v>
      </c>
      <c r="I80" s="41" t="s">
        <v>16</v>
      </c>
      <c r="J80" s="26"/>
    </row>
    <row r="81" spans="1:10" s="20" customFormat="1" ht="15.6" x14ac:dyDescent="0.3">
      <c r="A81" s="64">
        <f t="shared" si="3"/>
        <v>47</v>
      </c>
      <c r="B81" s="45" t="s">
        <v>64</v>
      </c>
      <c r="C81" s="17" t="s">
        <v>13</v>
      </c>
      <c r="D81" s="61">
        <v>2.85</v>
      </c>
      <c r="E81" s="15">
        <v>279.42900024191994</v>
      </c>
      <c r="F81" s="15">
        <f t="shared" si="5"/>
        <v>796.37265068947181</v>
      </c>
      <c r="G81" s="87">
        <v>0</v>
      </c>
      <c r="H81" s="87">
        <f t="shared" si="4"/>
        <v>0</v>
      </c>
      <c r="I81" s="41" t="s">
        <v>16</v>
      </c>
      <c r="J81" s="26"/>
    </row>
    <row r="82" spans="1:10" s="20" customFormat="1" x14ac:dyDescent="0.3">
      <c r="A82" s="64">
        <f t="shared" si="3"/>
        <v>48</v>
      </c>
      <c r="B82" s="43" t="s">
        <v>118</v>
      </c>
      <c r="C82" s="17" t="s">
        <v>9</v>
      </c>
      <c r="D82" s="19">
        <v>2</v>
      </c>
      <c r="E82" s="15">
        <v>69.505799174592013</v>
      </c>
      <c r="F82" s="15">
        <f t="shared" si="5"/>
        <v>139.01159834918403</v>
      </c>
      <c r="G82" s="87">
        <v>0</v>
      </c>
      <c r="H82" s="87">
        <f t="shared" si="4"/>
        <v>0</v>
      </c>
      <c r="I82" s="41" t="s">
        <v>16</v>
      </c>
      <c r="J82" s="26"/>
    </row>
    <row r="83" spans="1:10" s="20" customFormat="1" x14ac:dyDescent="0.3">
      <c r="A83" s="64">
        <f t="shared" si="3"/>
        <v>49</v>
      </c>
      <c r="B83" s="43" t="s">
        <v>65</v>
      </c>
      <c r="C83" s="17" t="s">
        <v>5</v>
      </c>
      <c r="D83" s="59">
        <v>15</v>
      </c>
      <c r="E83" s="15">
        <v>0.87854962404159997</v>
      </c>
      <c r="F83" s="15">
        <f t="shared" si="5"/>
        <v>13.178244360623999</v>
      </c>
      <c r="G83" s="87">
        <v>0</v>
      </c>
      <c r="H83" s="87">
        <f t="shared" si="4"/>
        <v>0</v>
      </c>
      <c r="I83" s="41" t="s">
        <v>16</v>
      </c>
      <c r="J83" s="26"/>
    </row>
    <row r="84" spans="1:10" s="20" customFormat="1" x14ac:dyDescent="0.3">
      <c r="A84" s="28">
        <f t="shared" si="3"/>
        <v>50</v>
      </c>
      <c r="B84" s="43" t="s">
        <v>66</v>
      </c>
      <c r="C84" s="17" t="s">
        <v>5</v>
      </c>
      <c r="D84" s="59">
        <v>30</v>
      </c>
      <c r="E84" s="15">
        <v>0.87854962404159997</v>
      </c>
      <c r="F84" s="15">
        <f t="shared" si="5"/>
        <v>26.356488721247999</v>
      </c>
      <c r="G84" s="87">
        <v>0</v>
      </c>
      <c r="H84" s="87">
        <f t="shared" si="4"/>
        <v>0</v>
      </c>
      <c r="I84" s="41" t="s">
        <v>16</v>
      </c>
      <c r="J84" s="26"/>
    </row>
    <row r="85" spans="1:10" s="20" customFormat="1" x14ac:dyDescent="0.3">
      <c r="A85" s="28">
        <f t="shared" si="3"/>
        <v>51</v>
      </c>
      <c r="B85" s="45" t="s">
        <v>67</v>
      </c>
      <c r="C85" s="17" t="s">
        <v>5</v>
      </c>
      <c r="D85" s="59">
        <v>5</v>
      </c>
      <c r="E85" s="15">
        <v>0.8785496240416002</v>
      </c>
      <c r="F85" s="15">
        <f t="shared" si="5"/>
        <v>4.392748120208001</v>
      </c>
      <c r="G85" s="87">
        <v>0</v>
      </c>
      <c r="H85" s="87">
        <f t="shared" si="4"/>
        <v>0</v>
      </c>
      <c r="I85" s="41" t="s">
        <v>16</v>
      </c>
      <c r="J85" s="26"/>
    </row>
    <row r="86" spans="1:10" s="20" customFormat="1" x14ac:dyDescent="0.3">
      <c r="A86" s="28">
        <f t="shared" si="3"/>
        <v>52</v>
      </c>
      <c r="B86" s="75" t="s">
        <v>119</v>
      </c>
      <c r="C86" s="17" t="s">
        <v>68</v>
      </c>
      <c r="D86" s="76">
        <v>5</v>
      </c>
      <c r="E86" s="15">
        <v>7.34479298784</v>
      </c>
      <c r="F86" s="15">
        <f t="shared" si="5"/>
        <v>36.723964939200002</v>
      </c>
      <c r="G86" s="87">
        <v>0</v>
      </c>
      <c r="H86" s="87">
        <f t="shared" si="4"/>
        <v>0</v>
      </c>
      <c r="I86" s="41" t="s">
        <v>16</v>
      </c>
      <c r="J86" s="26"/>
    </row>
    <row r="87" spans="1:10" s="20" customFormat="1" x14ac:dyDescent="0.3">
      <c r="A87" s="64">
        <f t="shared" si="3"/>
        <v>53</v>
      </c>
      <c r="B87" s="2" t="s">
        <v>120</v>
      </c>
      <c r="C87" s="17" t="s">
        <v>5</v>
      </c>
      <c r="D87" s="19">
        <v>30</v>
      </c>
      <c r="E87" s="15">
        <v>2.806688095248576</v>
      </c>
      <c r="F87" s="15">
        <f t="shared" si="5"/>
        <v>84.200642857457282</v>
      </c>
      <c r="G87" s="87">
        <v>0</v>
      </c>
      <c r="H87" s="87">
        <f t="shared" si="4"/>
        <v>0</v>
      </c>
      <c r="I87" s="41" t="s">
        <v>16</v>
      </c>
      <c r="J87" s="26"/>
    </row>
    <row r="88" spans="1:10" s="20" customFormat="1" x14ac:dyDescent="0.3">
      <c r="A88" s="64">
        <f t="shared" si="3"/>
        <v>54</v>
      </c>
      <c r="B88" s="2" t="s">
        <v>121</v>
      </c>
      <c r="C88" s="17" t="s">
        <v>5</v>
      </c>
      <c r="D88" s="18">
        <v>30.3</v>
      </c>
      <c r="E88" s="15">
        <v>7.6006438905600007</v>
      </c>
      <c r="F88" s="15">
        <f t="shared" si="5"/>
        <v>230.29950988396803</v>
      </c>
      <c r="G88" s="87">
        <v>0</v>
      </c>
      <c r="H88" s="87">
        <f t="shared" si="4"/>
        <v>0</v>
      </c>
      <c r="I88" s="41" t="s">
        <v>16</v>
      </c>
      <c r="J88" s="26"/>
    </row>
    <row r="89" spans="1:10" s="20" customFormat="1" x14ac:dyDescent="0.3">
      <c r="A89" s="64">
        <f t="shared" si="3"/>
        <v>55</v>
      </c>
      <c r="B89" s="43" t="s">
        <v>122</v>
      </c>
      <c r="C89" s="17" t="s">
        <v>6</v>
      </c>
      <c r="D89" s="19">
        <v>2</v>
      </c>
      <c r="E89" s="15">
        <v>6.9236098281664011</v>
      </c>
      <c r="F89" s="15">
        <f t="shared" si="5"/>
        <v>13.847219656332802</v>
      </c>
      <c r="G89" s="87">
        <v>0</v>
      </c>
      <c r="H89" s="87">
        <f t="shared" si="4"/>
        <v>0</v>
      </c>
      <c r="I89" s="41" t="s">
        <v>16</v>
      </c>
      <c r="J89" s="26"/>
    </row>
    <row r="90" spans="1:10" s="20" customFormat="1" x14ac:dyDescent="0.3">
      <c r="A90" s="16" t="s">
        <v>69</v>
      </c>
      <c r="B90" s="43" t="s">
        <v>70</v>
      </c>
      <c r="C90" s="17" t="s">
        <v>6</v>
      </c>
      <c r="D90" s="19">
        <v>2</v>
      </c>
      <c r="E90" s="15"/>
      <c r="F90" s="15"/>
      <c r="G90" s="87">
        <v>0</v>
      </c>
      <c r="H90" s="87">
        <f t="shared" si="4"/>
        <v>0</v>
      </c>
      <c r="I90" s="41" t="s">
        <v>18</v>
      </c>
      <c r="J90" s="26"/>
    </row>
    <row r="91" spans="1:10" s="20" customFormat="1" ht="15.6" thickBot="1" x14ac:dyDescent="0.35">
      <c r="A91" s="16" t="s">
        <v>71</v>
      </c>
      <c r="B91" s="43" t="s">
        <v>123</v>
      </c>
      <c r="C91" s="17" t="s">
        <v>6</v>
      </c>
      <c r="D91" s="19">
        <v>13</v>
      </c>
      <c r="E91" s="15"/>
      <c r="F91" s="15"/>
      <c r="G91" s="87">
        <v>0</v>
      </c>
      <c r="H91" s="87">
        <f t="shared" si="4"/>
        <v>0</v>
      </c>
      <c r="I91" s="41" t="s">
        <v>18</v>
      </c>
      <c r="J91" s="26"/>
    </row>
    <row r="92" spans="1:10" ht="15.6" thickBot="1" x14ac:dyDescent="0.35">
      <c r="A92" s="29"/>
      <c r="B92" s="46" t="s">
        <v>7</v>
      </c>
      <c r="C92" s="30"/>
      <c r="D92" s="55"/>
      <c r="E92" s="55"/>
      <c r="F92" s="31">
        <f>SUM(F7:F91)</f>
        <v>68707.699308922078</v>
      </c>
      <c r="G92" s="55"/>
      <c r="H92" s="31">
        <f>SUM(H7:H91)</f>
        <v>0</v>
      </c>
    </row>
    <row r="93" spans="1:10" ht="15.6" thickBot="1" x14ac:dyDescent="0.35">
      <c r="A93" s="34"/>
      <c r="B93" s="48" t="s">
        <v>10</v>
      </c>
      <c r="C93" s="38">
        <v>0.03</v>
      </c>
      <c r="D93" s="57"/>
      <c r="E93" s="57"/>
      <c r="F93" s="58">
        <f>C93*F92</f>
        <v>2061.2309792676624</v>
      </c>
      <c r="G93" s="57"/>
      <c r="H93" s="58">
        <f>C93*H92</f>
        <v>0</v>
      </c>
    </row>
    <row r="94" spans="1:10" ht="15.6" thickBot="1" x14ac:dyDescent="0.35">
      <c r="A94" s="32"/>
      <c r="B94" s="47" t="s">
        <v>8</v>
      </c>
      <c r="C94" s="33"/>
      <c r="D94" s="57"/>
      <c r="E94" s="57"/>
      <c r="F94" s="57">
        <f>F93+F92</f>
        <v>70768.930288189746</v>
      </c>
      <c r="G94" s="57"/>
      <c r="H94" s="57">
        <f>H93+H92</f>
        <v>0</v>
      </c>
    </row>
    <row r="95" spans="1:10" ht="15.6" thickBot="1" x14ac:dyDescent="0.35">
      <c r="A95" s="34"/>
      <c r="B95" s="48" t="s">
        <v>17</v>
      </c>
      <c r="C95" s="38">
        <v>0.18</v>
      </c>
      <c r="D95" s="57"/>
      <c r="E95" s="57"/>
      <c r="F95" s="58">
        <f>C95*F94</f>
        <v>12738.407451874155</v>
      </c>
      <c r="G95" s="57"/>
      <c r="H95" s="58">
        <f>C95*H94</f>
        <v>0</v>
      </c>
    </row>
    <row r="96" spans="1:10" ht="15.6" thickBot="1" x14ac:dyDescent="0.35">
      <c r="A96" s="32"/>
      <c r="B96" s="49" t="s">
        <v>8</v>
      </c>
      <c r="C96" s="35"/>
      <c r="D96" s="56"/>
      <c r="E96" s="56"/>
      <c r="F96" s="57">
        <f>F95+F94</f>
        <v>83507.3377400639</v>
      </c>
      <c r="G96" s="56"/>
      <c r="H96" s="57">
        <f>H95+H94</f>
        <v>0</v>
      </c>
    </row>
    <row r="97" spans="1:8" x14ac:dyDescent="0.3">
      <c r="A97" s="4"/>
      <c r="B97" s="4" t="s">
        <v>124</v>
      </c>
      <c r="F97" s="71"/>
      <c r="G97" s="71"/>
      <c r="H97" s="71"/>
    </row>
    <row r="98" spans="1:8" x14ac:dyDescent="0.3">
      <c r="A98" s="4"/>
      <c r="B98" s="4" t="s">
        <v>124</v>
      </c>
    </row>
    <row r="99" spans="1:8" x14ac:dyDescent="0.3">
      <c r="A99" s="4"/>
      <c r="B99" s="4" t="s">
        <v>124</v>
      </c>
    </row>
    <row r="100" spans="1:8" x14ac:dyDescent="0.3">
      <c r="A100" s="4"/>
      <c r="B100" s="4" t="s">
        <v>124</v>
      </c>
    </row>
    <row r="101" spans="1:8" x14ac:dyDescent="0.3">
      <c r="A101" s="4"/>
      <c r="B101" s="4" t="s">
        <v>124</v>
      </c>
    </row>
    <row r="102" spans="1:8" x14ac:dyDescent="0.3">
      <c r="A102" s="4"/>
      <c r="B102" s="4" t="s">
        <v>124</v>
      </c>
    </row>
    <row r="103" spans="1:8" ht="15" customHeight="1" x14ac:dyDescent="0.3">
      <c r="B103" s="4" t="s">
        <v>124</v>
      </c>
      <c r="F103" s="71"/>
      <c r="G103" s="71"/>
      <c r="H103" s="71"/>
    </row>
    <row r="104" spans="1:8" ht="5.25" customHeight="1" x14ac:dyDescent="0.3"/>
  </sheetData>
  <autoFilter ref="A6:I103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10 B78:B79">
    <cfRule type="cellIs" dxfId="1" priority="1" stopIfTrue="1" operator="equal">
      <formula>0</formula>
    </cfRule>
  </conditionalFormatting>
  <conditionalFormatting sqref="B16">
    <cfRule type="cellIs" dxfId="0" priority="2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2026-07-24T08:42:22Z</dcterms:modified>
</cp:coreProperties>
</file>