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ekandelaki\Desktop\სამშენებლო ასფალტის დაგება ტენდერი\"/>
    </mc:Choice>
  </mc:AlternateContent>
  <xr:revisionPtr revIDLastSave="0" documentId="13_ncr:1_{6A08EC7E-5962-41CE-8D07-E951DC922C3D}" xr6:coauthVersionLast="47" xr6:coauthVersionMax="47" xr10:uidLastSave="{00000000-0000-0000-0000-000000000000}"/>
  <bookViews>
    <workbookView xWindow="0" yWindow="360" windowWidth="19420" windowHeight="11500" xr2:uid="{62320868-D8E8-4079-9F2C-653C646D58CD}"/>
  </bookViews>
  <sheets>
    <sheet name="ლოტი 3 - დანართი 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83" i="1" l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H50" i="1"/>
  <c r="F50" i="1"/>
  <c r="H49" i="1"/>
  <c r="F49" i="1"/>
  <c r="H48" i="1"/>
  <c r="F48" i="1"/>
  <c r="H47" i="1"/>
  <c r="F47" i="1"/>
  <c r="H46" i="1"/>
  <c r="C46" i="1"/>
  <c r="F46" i="1" s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C36" i="1"/>
  <c r="F36" i="1" s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H27" i="1"/>
  <c r="C27" i="1"/>
  <c r="F27" i="1" s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C16" i="1"/>
  <c r="F16" i="1" s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C7" i="1"/>
  <c r="F7" i="1" s="1"/>
  <c r="H6" i="1"/>
  <c r="F6" i="1"/>
  <c r="H5" i="1"/>
  <c r="H84" i="1" s="1"/>
  <c r="F5" i="1"/>
  <c r="H4" i="1"/>
  <c r="F4" i="1"/>
  <c r="H3" i="1"/>
  <c r="F3" i="1"/>
  <c r="H85" i="1" l="1"/>
  <c r="H86" i="1" s="1"/>
  <c r="F84" i="1"/>
  <c r="F85" i="1" l="1"/>
  <c r="F86" i="1"/>
</calcChain>
</file>

<file path=xl/sharedStrings.xml><?xml version="1.0" encoding="utf-8"?>
<sst xmlns="http://schemas.openxmlformats.org/spreadsheetml/2006/main" count="176" uniqueCount="107">
  <si>
    <t xml:space="preserve">„მომსახურების“ ჩამონათვალი და ერთეულის ფასები  ისან-სამგორის რაიონში (მ.შ ზედა ზონები: პატარა ლილო, დიდი ლილო, ნასაგური) </t>
  </si>
  <si>
    <t xml:space="preserve"> 2026 წლის II კვარტლის СНиП-ით დადგენილი რესურსული ფასი </t>
  </si>
  <si>
    <t xml:space="preserve">კომპანიის შემოთავაზება </t>
  </si>
  <si>
    <t>#</t>
  </si>
  <si>
    <t>სამუშაოს დასახელება</t>
  </si>
  <si>
    <t>რაოდენობა</t>
  </si>
  <si>
    <t>განზ. ერთ.</t>
  </si>
  <si>
    <t>ერთ. ფასი</t>
  </si>
  <si>
    <t>ჯამი</t>
  </si>
  <si>
    <t xml:space="preserve">ერთ ფასი ლარი </t>
  </si>
  <si>
    <t xml:space="preserve">სულ ფასი </t>
  </si>
  <si>
    <t>დაზიანებული ასფალტობეტონის საფარის ფრეზირება (საშუალოდ სისქით 10 სმ–მდე) და გატანა შემსყიდველის მიერ მითითებულ ადგილზე 15 კმ–მდე მანძილზე</t>
  </si>
  <si>
    <r>
      <t>მ</t>
    </r>
    <r>
      <rPr>
        <vertAlign val="superscript"/>
        <sz val="10"/>
        <rFont val="Calibri"/>
        <family val="2"/>
        <charset val="204"/>
        <scheme val="minor"/>
      </rPr>
      <t>2</t>
    </r>
  </si>
  <si>
    <t>დაზიანებული ასფალტ-ბეტონის საფარის ფრეზირება (საშუალოდ სისქით 15–მდე) და გატანა შემსყიდველის მიერ მითითებულ ადგილზე 15 კმ–მდე მანძილზე</t>
  </si>
  <si>
    <t>დაზიანებული ასფალტობეტონის საფარის მოხსნა მექანიზმებით</t>
  </si>
  <si>
    <r>
      <t>მ</t>
    </r>
    <r>
      <rPr>
        <vertAlign val="superscript"/>
        <sz val="10"/>
        <rFont val="Calibri"/>
        <family val="2"/>
        <charset val="204"/>
        <scheme val="minor"/>
      </rPr>
      <t>3</t>
    </r>
  </si>
  <si>
    <t>დაზიანებული ასფალტობეტონის საფარის მოხსნა სანგრევი ჩაქუჩით</t>
  </si>
  <si>
    <t>დამტვრეული ასფალტის ნატეხების დატვირთვა ავ/თვითმც. და გატანა 20-კმ-ზე ნაყარში</t>
  </si>
  <si>
    <t>III კატ. გრუნტის დამუშავება ექსკავატორით ჩამჩის მოცულობით 0.5 მ3 ა/მ დატვირთვით</t>
  </si>
  <si>
    <t>III კატ. გრუნტის დამუშავება ხელით, ავტოთვითმცლელზე დატვირთვით</t>
  </si>
  <si>
    <t>არსებული ბორდიურების დემონტაჟი (50 მ3)</t>
  </si>
  <si>
    <t>მ</t>
  </si>
  <si>
    <t>დაზიანებული ბორდიურების დატვირთვა ავ/თვითმც.</t>
  </si>
  <si>
    <t>მ3</t>
  </si>
  <si>
    <t>დაზიანებული ქვაფენილის მოხსნა მექანიზმით, ნატეხების დატვირთვა ავტოთვითმცლელზე</t>
  </si>
  <si>
    <r>
      <t>მ</t>
    </r>
    <r>
      <rPr>
        <vertAlign val="superscript"/>
        <sz val="10"/>
        <rFont val="Calibri"/>
        <family val="2"/>
        <scheme val="minor"/>
      </rPr>
      <t>2</t>
    </r>
  </si>
  <si>
    <t>დაზიანებული ბეტონის საფარის მოხსნა მექანიზმით და დატვირთვა ავტოთვითმცლელზე</t>
  </si>
  <si>
    <t>დაზიანებული ბეტონის საფარის მოხსნა პნევმატური ჩაქუჩით და დატვირთვა ავტოთვითმცლელზე</t>
  </si>
  <si>
    <t>დაზიანებული ბაზალტის, გრანიტის ან ბეტონის ფილების დემონტაჟი და დატვირთვა ავტოთვითმცლელებზე</t>
  </si>
  <si>
    <t>დამტვრეული ბეტონის, ფილების და ქვაფენილების ნატეხების გატანა 20-კმ-ზე ნაყარში</t>
  </si>
  <si>
    <t>III კატეგორიის გრუნტის და სამშენებლო ნარჩენების გატანა ნაგავსაყრელზე 20 კმ</t>
  </si>
  <si>
    <t>არსებული ბორდიურების დემონტაჟი და დასაწყობება შემსყიდველის მიერ მითითებულ ადგილზე</t>
  </si>
  <si>
    <t>არსებული ბეტონის ბორდიურების მონტაჟი (არანაკლებ ბეტონის მარკა B-10) საფუძველზე</t>
  </si>
  <si>
    <t>არსებული ბორდიურების (ბაზალტის) (არანაკლებ ბეტონის მარკა B-10) საფუძველზე მონტაჟი</t>
  </si>
  <si>
    <t>ახალი ბორდიურების (ბაზალტის) (15X30)სმ (არანაკლებ ბეტონის მარკა B-10) საფუძველზე მონტაჟი</t>
  </si>
  <si>
    <t>ახალი ბორდიურების (ბაზალტის) (10X20)სმ მონტაჟი</t>
  </si>
  <si>
    <t>ახალი ბორდიურების (ბეტონის ) (არანაკლებ 22.5) (15X30)სმ მონტაჟი</t>
  </si>
  <si>
    <t>ახალი ბორდიურების ახალი (ბეტონის ) (არანაკლებ 22.5) (10X20)სმ მონტაჟი</t>
  </si>
  <si>
    <t>საფუძველის ქვედაფენის მოწყობა, ქვიშახრეშოვანი ნარევით, ფრაქცია 120 მმ</t>
  </si>
  <si>
    <t>საფუძველის ქვედაფენის მოწყობა, ქვიშახრეშოვანი ნარევით, ფრაქცია 0-70 მმ</t>
  </si>
  <si>
    <t>საფუძვლის ზედა ფენის მოწყობა ფრაქცია ღორღით (0 - 40) მმ</t>
  </si>
  <si>
    <t>გრანულატის ნარევის (ნაფრეზის) გაშლა და დატკეპვნა</t>
  </si>
  <si>
    <r>
      <t>მ</t>
    </r>
    <r>
      <rPr>
        <vertAlign val="superscript"/>
        <sz val="10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</si>
  <si>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t>ნაწიბურების დამუშავება ხერხით და თხევადი ბიტუმის მოსხმა ნაწიბურებზე 0.35-0,4 ლ/მ</t>
  </si>
  <si>
    <t>საფუძველის ზედა ფენაზე თხევადი ბიტუმის მოსხმა 0.7ლ/მ2</t>
  </si>
  <si>
    <t>ბიტუმის ემულსიის მოსხმა საფარის ქვედა ფენაზე (0,35ლ/მ2)</t>
  </si>
  <si>
    <t>შემასწორებელი ფენის მოწყობა წვრილმარცლოვანი ა/ბეტონის სისქით 2,5 სმ-მდე</t>
  </si>
  <si>
    <t>მ2</t>
  </si>
  <si>
    <t>საფარის ქვედა ფენის მოწყობა მსხვილმარცვლოვანი, ფოროვანი, ღორღოვანი ასფალტობეტონის ცხელი ნარევით, სისქით 6 სმ</t>
  </si>
  <si>
    <t>საფარის ქვედა ფენის მოწყობა მსხვილმარცვლოვანი, ფოროვანი, ღორღოვანი ასფალტობეტონის ცხელი ნარევით, სისქით 7 სმ</t>
  </si>
  <si>
    <t>საფარის ზედა ფენის მოწყობა წვრილმარცვლოვანი, ასფალტობეტონის ცხელი ნარევით, სისქით 4 სმ</t>
  </si>
  <si>
    <t>საფარის ზედა ფენის მოწყობა წვრილმარცვლოვანი, ასფალტობეტონის ცხელი ნარევით, სისქით 5 სმ</t>
  </si>
  <si>
    <t>დროებითი ასფალტის ფენის დაგება 5 სმ</t>
  </si>
  <si>
    <t>ტროტუარის საფარის მოწყობა ქვიშოვანი აფალტობეტონით საშუალოდსისქით 3 სმ</t>
  </si>
  <si>
    <t>ტროტუარის საფარის მოწყობა წვრილმარცვლოვანი ასფალტობეტონით საშუალოდ სისქით 3 სმ</t>
  </si>
  <si>
    <t>არმატურა, A-III</t>
  </si>
  <si>
    <t>კგ</t>
  </si>
  <si>
    <t>არმატურა A-I</t>
  </si>
  <si>
    <t>ლითონის ბადე შენადუღი კონსტრუქციულიუჯრედის ზომით 10X150X150 (მმ)</t>
  </si>
  <si>
    <t>ბეტონის ფილის მოწყობა (დასხმა, დავარცხნა), ბეტონის მარკა B-22.5, M-300 (შესაბამისი სამუშაოს და საყალიბე მასალის გათვალისწინებით)</t>
  </si>
  <si>
    <r>
      <t>მ</t>
    </r>
    <r>
      <rPr>
        <vertAlign val="superscript"/>
        <sz val="10"/>
        <rFont val="Sylfaen"/>
        <family val="1"/>
      </rPr>
      <t>3</t>
    </r>
  </si>
  <si>
    <t>ბეტონის ფილის მოწყობა (დასხმა, დავარცხნა), ბეტონის მარკა B-25, M-350 (შესაბამისი სამუშაოს და საყალიბე მასალის გათვალისწინებით)</t>
  </si>
  <si>
    <t xml:space="preserve"> ბეტონის საფარის დამუშავება ხერხით და ნაკერების შევსება ბიტუმის ემულსიით</t>
  </si>
  <si>
    <t>არმირებული ბეტონის საფარის დამუშავება ხერხით და ნაკერების შევსება ბიტუმის ემულსიით</t>
  </si>
  <si>
    <t>ბეტონის მოპრიალება სპეციალური მოწყობილობით</t>
  </si>
  <si>
    <r>
      <t>მ</t>
    </r>
    <r>
      <rPr>
        <vertAlign val="superscript"/>
        <sz val="10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</si>
  <si>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t>ბეტონის ნაკეთობების (მათშორის: საყრდენი კედელი, კიბე, პარაპეტი, კიუეტი) მოწყობა/აღდგენა (არანაკლებ B-22,5 ბეტონით საყალიბე მასალის და სამუშაოს გათვალისწინებით)</t>
  </si>
  <si>
    <t>საფუძველის მოწყობა ქვიშა-ცემენტის ნარევით 10%-იანი დანამატით</t>
  </si>
  <si>
    <r>
      <t>მ</t>
    </r>
    <r>
      <rPr>
        <vertAlign val="superscript"/>
        <sz val="10"/>
        <rFont val="Calibri"/>
        <family val="2"/>
        <scheme val="minor"/>
      </rPr>
      <t>3</t>
    </r>
  </si>
  <si>
    <t>ქვაფენილის მოწყობა რიყის არსებული ქვით</t>
  </si>
  <si>
    <t>ქვაფენილის მოწყობა ბაზალტის არსებული ქვით</t>
  </si>
  <si>
    <t>ქვაფენილის მოწყობა რიყის ახალი ქვით</t>
  </si>
  <si>
    <t>ქვაფენილის მოწყობა ბაზალტის, ახალი ქვით (შესაბამისი მასალისა და სამუშაოს ღირებულების გათვალისწინებით)</t>
  </si>
  <si>
    <t>ქვიშის(0-5 მმ) ფრაქცია ჩაყრა (K=0.98-1.25) დატკეპვნით,</t>
  </si>
  <si>
    <r>
      <t>მ</t>
    </r>
    <r>
      <rPr>
        <vertAlign val="superscript"/>
        <sz val="10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</si>
  <si>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t>ბაზალტის ქვის ფილების აღდგენა ტროტუარზე ან გზის სავალ ნაწილზე არსებული მასალით.</t>
  </si>
  <si>
    <t>სხვდასხვა სახის ბუნებრივი ქვის ფილის (ბაზალტის და მარმარილოს ფილის გარდა) აღდგენა ტროტუარზე ან გზის სავალ ნაწილზე არსებული მასალით</t>
  </si>
  <si>
    <t>ცემენტობეტონის ქვის ფილების აღდგენა ტროტუარზე ან გზის სავალ ნაწილზე არსებული მასალით.</t>
  </si>
  <si>
    <t>ცემენტობეტონის ქვის ფილების აღდგენა ტროტუარზე ან გზის სავალ ნაწილზე ახალი მასალით. არაუმეტეს 2-3სმ სისქის</t>
  </si>
  <si>
    <t>ცემენტობეტონის ქვის ფილების აღდგენა ტროტუარზე ან გზის სავალ ნაწილზე ახალი მასალით. 3-5სმ სისქის</t>
  </si>
  <si>
    <t>სხვადასხვა სახის ბუნებრივი ქვის ქვაფენილის (ბაზალტის და მარმარილოს ფილის გარდა) აღდგენა ტროტუარზე ან გზის სავალ ნაწილზე არსებული მასალით.</t>
  </si>
  <si>
    <t>სხვადასხვა სახის ბუნებრივი ქვის ქვაფენილის (ბაზალტის და მარმარილოს ფილის გარდა) აღდგენა ტროტუარზე ან გზის სავალ ნაწილზე ახალი მასალით.</t>
  </si>
  <si>
    <t>ფრაქციული ღორღის (0-10) ჩასოლვა ქვაფენილის ზედაპირზე ( მასალისა და სამუშაოს ღირებულების გათვალისწინებით)</t>
  </si>
  <si>
    <t>ჭის ახალი გადახურვის ფილის მოწყობა D=1200 მმ (ფილას გადასცემს დამკვეთი)</t>
  </si>
  <si>
    <t>ცალი</t>
  </si>
  <si>
    <t>ჭის ახალი გადახურვის ფილის მოწყობა D=1740 მმ (ფილას გადასცემს დამკვეთი)</t>
  </si>
  <si>
    <t>ჭის ახალი გადახურვის ფილის მოწყობა D=2300 მმ (ფილას გადასცემს დამკვეთი)</t>
  </si>
  <si>
    <t>ჭის ახალი რგოლის მოწყობა D=1200 მმ (რგოლს გადასცემს დამკვეთი)</t>
  </si>
  <si>
    <t>ჭის ახალი რგოლის მოწყობა D=1740 მმ (რგოლს გადასცემს დამკვეთი)</t>
  </si>
  <si>
    <t>ჭის ახალი რგოლის მოწყობა D=2300 მმ (რგოლს გადასცემს დამკვეთი)</t>
  </si>
  <si>
    <t>ჭის ახალი ძირის მოწყობა D=1200 მმ (ძირს გადასცემს დამკვეთი)</t>
  </si>
  <si>
    <t>ჭის ახალი ძირის მოწყობა D=1740 მმ (ძირს გადასცემს დამკვეთი)</t>
  </si>
  <si>
    <t>ჭის ახალი ძირის მოწყობა D=2300 მმ (ძირს გადასცემს დამკვეთი)</t>
  </si>
  <si>
    <t>არსებული ჭის მოყვანა გზის ნიშნულზე (ბეტონის შრობის დამაჩქარებელი ქიმიური დანამატის გამოყენებით)</t>
  </si>
  <si>
    <t>არსებული ჭის მოყვანა გზის ნიშნულზე ახალი ფილით(დამკვეთის მასალა)</t>
  </si>
  <si>
    <t>არსებული ჭის მოყვანა გზის ნიშნულზე ბეტონის რკალით, ახალი ფილით (დამკვეთის მასალა)</t>
  </si>
  <si>
    <t>მხოლოდ თუჯის ჩარჩო-ხუფის მონტაჟი (ჩარჩო-ხუფს გადასცემს დამკვეთი)</t>
  </si>
  <si>
    <t>მრიცხველის ქოვერის მონტაჟი (დიდი) (ქოვერს გადასცემს დამკვეთი)</t>
  </si>
  <si>
    <t>მრიცხველის ქოვერის მონტაჟი (პატარა) (ქოვერს გადასცემს დამკვეთი)</t>
  </si>
  <si>
    <t>კედლების გალესვა ( ადგილობრივად) ქვიშა-ცემენტის ნარევით</t>
  </si>
  <si>
    <t>ჭის არმირებული კედლების ჩამოსხმა (ადგილობრივად) ბეტონი არანაკლებ ბ-22.5</t>
  </si>
  <si>
    <t>ჭის ძირის მოწყობა</t>
  </si>
  <si>
    <t>გვერდულების მოწყობა ქვიშა-ხრეშოვანი ნარევით 0-70 მმ და დატკეპნა</t>
  </si>
  <si>
    <t>გეოტექსტილის მოწყობა</t>
  </si>
  <si>
    <t>რულონური ბალახის მოწყობა</t>
  </si>
  <si>
    <t>დღგ:</t>
  </si>
  <si>
    <t>სულ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</si>
</sst>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cadNusx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10"/>
      <name val="Sylfaen"/>
      <family val="1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name val="Sylfaen"/>
      <family val="1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vertAlign val="superscript"/>
      <sz val="10"/>
      <name val="Sylfaen"/>
      <family val="1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/>
    <xf numFmtId="43" fontId="2" fillId="3" borderId="1" xfId="1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2" fontId="7" fillId="0" borderId="8" xfId="0" applyNumberFormat="1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 wrapText="1"/>
    </xf>
    <xf numFmtId="43" fontId="10" fillId="2" borderId="8" xfId="1" applyFont="1" applyFill="1" applyBorder="1" applyAlignment="1">
      <alignment horizontal="center" vertical="center"/>
    </xf>
    <xf numFmtId="2" fontId="3" fillId="0" borderId="6" xfId="0" applyNumberFormat="1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2" fontId="9" fillId="2" borderId="8" xfId="0" applyNumberFormat="1" applyFont="1" applyFill="1" applyBorder="1" applyAlignment="1">
      <alignment horizontal="center" vertical="center" wrapText="1"/>
    </xf>
    <xf numFmtId="2" fontId="12" fillId="2" borderId="8" xfId="2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43" fontId="10" fillId="2" borderId="1" xfId="1" applyFont="1" applyFill="1" applyBorder="1" applyAlignment="1">
      <alignment horizontal="center" vertical="center"/>
    </xf>
    <xf numFmtId="2" fontId="3" fillId="2" borderId="8" xfId="3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wrapText="1"/>
    </xf>
    <xf numFmtId="2" fontId="3" fillId="0" borderId="8" xfId="0" applyNumberFormat="1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vertical="center" wrapText="1"/>
    </xf>
    <xf numFmtId="2" fontId="3" fillId="2" borderId="8" xfId="2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4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 wrapText="1"/>
    </xf>
    <xf numFmtId="2" fontId="15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vertical="center" wrapText="1"/>
    </xf>
    <xf numFmtId="0" fontId="7" fillId="2" borderId="1" xfId="4" applyFont="1" applyFill="1" applyBorder="1" applyAlignment="1">
      <alignment vertical="center" wrapText="1"/>
    </xf>
    <xf numFmtId="2" fontId="7" fillId="2" borderId="8" xfId="4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0" fontId="17" fillId="2" borderId="1" xfId="4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left" vertical="top" wrapText="1"/>
    </xf>
    <xf numFmtId="2" fontId="13" fillId="0" borderId="8" xfId="0" applyNumberFormat="1" applyFont="1" applyBorder="1" applyAlignment="1">
      <alignment horizontal="center" vertical="center"/>
    </xf>
    <xf numFmtId="0" fontId="7" fillId="0" borderId="11" xfId="0" applyFont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wrapText="1"/>
    </xf>
    <xf numFmtId="0" fontId="7" fillId="0" borderId="12" xfId="0" applyFont="1" applyBorder="1" applyAlignment="1">
      <alignment horizontal="center" vertical="center"/>
    </xf>
    <xf numFmtId="0" fontId="13" fillId="2" borderId="1" xfId="0" applyFont="1" applyFill="1" applyBorder="1" applyAlignment="1">
      <alignment wrapText="1"/>
    </xf>
    <xf numFmtId="2" fontId="3" fillId="0" borderId="1" xfId="0" applyNumberFormat="1" applyFont="1" applyBorder="1" applyAlignment="1">
      <alignment horizontal="center" vertical="center"/>
    </xf>
    <xf numFmtId="43" fontId="10" fillId="2" borderId="13" xfId="1" applyFont="1" applyFill="1" applyBorder="1" applyAlignment="1">
      <alignment horizontal="center" vertical="center"/>
    </xf>
    <xf numFmtId="0" fontId="3" fillId="0" borderId="14" xfId="0" applyFont="1" applyBorder="1"/>
    <xf numFmtId="0" fontId="6" fillId="0" borderId="15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5" xfId="0" applyFont="1" applyBorder="1"/>
    <xf numFmtId="2" fontId="3" fillId="0" borderId="15" xfId="0" applyNumberFormat="1" applyFont="1" applyBorder="1" applyAlignment="1">
      <alignment horizontal="center" vertical="center"/>
    </xf>
    <xf numFmtId="43" fontId="6" fillId="0" borderId="15" xfId="1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vertical="center"/>
      <protection locked="0"/>
    </xf>
    <xf numFmtId="9" fontId="3" fillId="0" borderId="15" xfId="0" applyNumberFormat="1" applyFont="1" applyBorder="1" applyAlignment="1">
      <alignment horizontal="center" vertical="center"/>
    </xf>
    <xf numFmtId="43" fontId="10" fillId="0" borderId="15" xfId="1" applyFont="1" applyFill="1" applyBorder="1" applyAlignment="1">
      <alignment horizontal="center" vertical="center"/>
    </xf>
    <xf numFmtId="2" fontId="18" fillId="2" borderId="15" xfId="0" applyNumberFormat="1" applyFont="1" applyFill="1" applyBorder="1" applyAlignment="1">
      <alignment horizontal="center" vertical="center"/>
    </xf>
    <xf numFmtId="43" fontId="2" fillId="0" borderId="15" xfId="1" applyFont="1" applyFill="1" applyBorder="1" applyAlignment="1">
      <alignment horizontal="center" vertical="center"/>
    </xf>
    <xf numFmtId="0" fontId="3" fillId="0" borderId="16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</cellXfs>
  <cellStyles count="5">
    <cellStyle name="Comma" xfId="1" builtinId="3"/>
    <cellStyle name="Normal" xfId="0" builtinId="0"/>
    <cellStyle name="Normal 2" xfId="2" xr:uid="{537F06EA-9C9C-42A9-938B-B086DD3C0DDD}"/>
    <cellStyle name="Normal 3" xfId="4" xr:uid="{FF024FC4-6347-4B35-8693-C7C9F4FA01BD}"/>
    <cellStyle name="Normal 4" xfId="3" xr:uid="{16AF812B-79EA-4AD5-BEF2-813D443DEE0F}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EEB40-2F75-4F2D-B469-6D1F94933B9B}">
  <dimension ref="A1:H86"/>
  <sheetViews>
    <sheetView tabSelected="1" workbookViewId="0">
      <selection activeCell="B3" sqref="B3"/>
    </sheetView>
  </sheetViews>
  <sheetFormatPr defaultRowHeight="13"/>
  <cols>
    <col min="1" max="1" width="8.7265625" style="2"/>
    <col min="2" max="2" width="59.7265625" style="75" customWidth="1"/>
    <col min="3" max="4" width="8.7265625" style="2"/>
    <col min="5" max="5" width="13.26953125" style="2" customWidth="1"/>
    <col min="6" max="6" width="14.81640625" style="2" customWidth="1"/>
    <col min="7" max="8" width="8.7265625" style="76"/>
    <col min="9" max="16384" width="8.7265625" style="2"/>
  </cols>
  <sheetData>
    <row r="1" spans="1:8" ht="33" customHeight="1" thickBot="1">
      <c r="A1" s="1" t="s">
        <v>0</v>
      </c>
      <c r="B1" s="1"/>
      <c r="D1" s="3" t="s">
        <v>1</v>
      </c>
      <c r="E1" s="3"/>
      <c r="F1" s="3"/>
      <c r="G1" s="4" t="s">
        <v>2</v>
      </c>
      <c r="H1" s="5"/>
    </row>
    <row r="2" spans="1:8" ht="42" customHeight="1">
      <c r="A2" s="6" t="s">
        <v>3</v>
      </c>
      <c r="B2" s="7" t="s">
        <v>4</v>
      </c>
      <c r="C2" s="8" t="s">
        <v>5</v>
      </c>
      <c r="D2" s="8" t="s">
        <v>6</v>
      </c>
      <c r="E2" s="8" t="s">
        <v>7</v>
      </c>
      <c r="F2" s="9" t="s">
        <v>8</v>
      </c>
      <c r="G2" s="10" t="s">
        <v>9</v>
      </c>
      <c r="H2" s="11" t="s">
        <v>10</v>
      </c>
    </row>
    <row r="3" spans="1:8" ht="39">
      <c r="A3" s="12">
        <v>1</v>
      </c>
      <c r="B3" s="13" t="s">
        <v>11</v>
      </c>
      <c r="C3" s="14">
        <v>1000</v>
      </c>
      <c r="D3" s="15" t="s">
        <v>12</v>
      </c>
      <c r="E3" s="16">
        <v>4.0186238368799998</v>
      </c>
      <c r="F3" s="17">
        <f t="shared" ref="F3:F69" si="0">E3*C3</f>
        <v>4018.62383688</v>
      </c>
      <c r="G3" s="18"/>
      <c r="H3" s="19">
        <f>G3*E3</f>
        <v>0</v>
      </c>
    </row>
    <row r="4" spans="1:8" ht="39">
      <c r="A4" s="12">
        <v>2</v>
      </c>
      <c r="B4" s="13" t="s">
        <v>13</v>
      </c>
      <c r="C4" s="14">
        <v>1000</v>
      </c>
      <c r="D4" s="15" t="s">
        <v>12</v>
      </c>
      <c r="E4" s="16">
        <v>5.4541911180799998</v>
      </c>
      <c r="F4" s="17">
        <f t="shared" si="0"/>
        <v>5454.1911180799998</v>
      </c>
      <c r="G4" s="18"/>
      <c r="H4" s="19">
        <f t="shared" ref="H4:H67" si="1">G4*E4</f>
        <v>0</v>
      </c>
    </row>
    <row r="5" spans="1:8" ht="14.5">
      <c r="A5" s="12">
        <v>3</v>
      </c>
      <c r="B5" s="13" t="s">
        <v>14</v>
      </c>
      <c r="C5" s="14">
        <v>4411.54</v>
      </c>
      <c r="D5" s="15" t="s">
        <v>15</v>
      </c>
      <c r="E5" s="20">
        <v>6.6174491616000024</v>
      </c>
      <c r="F5" s="17">
        <f t="shared" si="0"/>
        <v>29193.141674364873</v>
      </c>
      <c r="G5" s="18"/>
      <c r="H5" s="19">
        <f t="shared" si="1"/>
        <v>0</v>
      </c>
    </row>
    <row r="6" spans="1:8" ht="14.5">
      <c r="A6" s="12">
        <v>4</v>
      </c>
      <c r="B6" s="13" t="s">
        <v>16</v>
      </c>
      <c r="C6" s="14">
        <v>379.06000000000006</v>
      </c>
      <c r="D6" s="15" t="s">
        <v>15</v>
      </c>
      <c r="E6" s="20">
        <v>61.40474778403199</v>
      </c>
      <c r="F6" s="17">
        <f t="shared" si="0"/>
        <v>23276.083695015172</v>
      </c>
      <c r="G6" s="18"/>
      <c r="H6" s="19">
        <f t="shared" si="1"/>
        <v>0</v>
      </c>
    </row>
    <row r="7" spans="1:8" ht="26">
      <c r="A7" s="12">
        <v>5</v>
      </c>
      <c r="B7" s="13" t="s">
        <v>17</v>
      </c>
      <c r="C7" s="14">
        <f>C5+C6</f>
        <v>4790.6000000000004</v>
      </c>
      <c r="D7" s="15" t="s">
        <v>15</v>
      </c>
      <c r="E7" s="20">
        <v>39.786633747359993</v>
      </c>
      <c r="F7" s="17">
        <f t="shared" si="0"/>
        <v>190601.8476301028</v>
      </c>
      <c r="G7" s="18"/>
      <c r="H7" s="19">
        <f t="shared" si="1"/>
        <v>0</v>
      </c>
    </row>
    <row r="8" spans="1:8" ht="26">
      <c r="A8" s="12">
        <v>6</v>
      </c>
      <c r="B8" s="13" t="s">
        <v>18</v>
      </c>
      <c r="C8" s="14">
        <v>835.05</v>
      </c>
      <c r="D8" s="15" t="s">
        <v>15</v>
      </c>
      <c r="E8" s="20">
        <v>4.5750799273020002</v>
      </c>
      <c r="F8" s="17">
        <f t="shared" si="0"/>
        <v>3820.4204932935349</v>
      </c>
      <c r="G8" s="18"/>
      <c r="H8" s="19">
        <f t="shared" si="1"/>
        <v>0</v>
      </c>
    </row>
    <row r="9" spans="1:8" ht="26">
      <c r="A9" s="12">
        <v>7</v>
      </c>
      <c r="B9" s="13" t="s">
        <v>19</v>
      </c>
      <c r="C9" s="14">
        <v>43.95</v>
      </c>
      <c r="D9" s="15" t="s">
        <v>15</v>
      </c>
      <c r="E9" s="20">
        <v>45.031780623134999</v>
      </c>
      <c r="F9" s="17">
        <f t="shared" si="0"/>
        <v>1979.1467583867834</v>
      </c>
      <c r="G9" s="18"/>
      <c r="H9" s="19">
        <f t="shared" si="1"/>
        <v>0</v>
      </c>
    </row>
    <row r="10" spans="1:8" ht="13.5">
      <c r="A10" s="12">
        <v>8</v>
      </c>
      <c r="B10" s="13" t="s">
        <v>20</v>
      </c>
      <c r="C10" s="14">
        <v>505</v>
      </c>
      <c r="D10" s="15" t="s">
        <v>21</v>
      </c>
      <c r="E10" s="20">
        <v>7.0708201216000006</v>
      </c>
      <c r="F10" s="17">
        <f t="shared" si="0"/>
        <v>3570.7641614080003</v>
      </c>
      <c r="G10" s="18"/>
      <c r="H10" s="19">
        <f t="shared" si="1"/>
        <v>0</v>
      </c>
    </row>
    <row r="11" spans="1:8" ht="13.5">
      <c r="A11" s="12">
        <v>9</v>
      </c>
      <c r="B11" s="13" t="s">
        <v>22</v>
      </c>
      <c r="C11" s="14">
        <v>22.724999999999998</v>
      </c>
      <c r="D11" s="15" t="s">
        <v>23</v>
      </c>
      <c r="E11" s="20">
        <v>3.8112888857599998</v>
      </c>
      <c r="F11" s="17">
        <f t="shared" si="0"/>
        <v>86.611539928895994</v>
      </c>
      <c r="G11" s="18"/>
      <c r="H11" s="19">
        <f t="shared" si="1"/>
        <v>0</v>
      </c>
    </row>
    <row r="12" spans="1:8" ht="26">
      <c r="A12" s="12">
        <v>10</v>
      </c>
      <c r="B12" s="13" t="s">
        <v>24</v>
      </c>
      <c r="C12" s="14">
        <v>45</v>
      </c>
      <c r="D12" s="15" t="s">
        <v>25</v>
      </c>
      <c r="E12" s="21">
        <v>0.61724999073600018</v>
      </c>
      <c r="F12" s="17">
        <f t="shared" si="0"/>
        <v>27.776249583120009</v>
      </c>
      <c r="G12" s="18"/>
      <c r="H12" s="19">
        <f t="shared" si="1"/>
        <v>0</v>
      </c>
    </row>
    <row r="13" spans="1:8" ht="26">
      <c r="A13" s="12">
        <v>11</v>
      </c>
      <c r="B13" s="13" t="s">
        <v>26</v>
      </c>
      <c r="C13" s="22">
        <v>300</v>
      </c>
      <c r="D13" s="15" t="s">
        <v>15</v>
      </c>
      <c r="E13" s="23">
        <v>8.1214328520660022</v>
      </c>
      <c r="F13" s="24">
        <f t="shared" si="0"/>
        <v>2436.4298556198005</v>
      </c>
      <c r="G13" s="18"/>
      <c r="H13" s="19">
        <f t="shared" si="1"/>
        <v>0</v>
      </c>
    </row>
    <row r="14" spans="1:8" ht="26">
      <c r="A14" s="12">
        <v>12</v>
      </c>
      <c r="B14" s="13" t="s">
        <v>27</v>
      </c>
      <c r="C14" s="14">
        <v>20</v>
      </c>
      <c r="D14" s="15" t="s">
        <v>15</v>
      </c>
      <c r="E14" s="25">
        <v>67.577247691392003</v>
      </c>
      <c r="F14" s="17">
        <f t="shared" si="0"/>
        <v>1351.5449538278401</v>
      </c>
      <c r="G14" s="18"/>
      <c r="H14" s="19">
        <f t="shared" si="1"/>
        <v>0</v>
      </c>
    </row>
    <row r="15" spans="1:8" ht="26">
      <c r="A15" s="12">
        <v>13</v>
      </c>
      <c r="B15" s="26" t="s">
        <v>28</v>
      </c>
      <c r="C15" s="14">
        <v>40</v>
      </c>
      <c r="D15" s="27" t="s">
        <v>25</v>
      </c>
      <c r="E15" s="25">
        <v>6.1724999073599998</v>
      </c>
      <c r="F15" s="17">
        <f t="shared" si="0"/>
        <v>246.89999629439998</v>
      </c>
      <c r="G15" s="18"/>
      <c r="H15" s="19">
        <f t="shared" si="1"/>
        <v>0</v>
      </c>
    </row>
    <row r="16" spans="1:8" ht="26">
      <c r="A16" s="12">
        <v>14</v>
      </c>
      <c r="B16" s="28" t="s">
        <v>29</v>
      </c>
      <c r="C16" s="29">
        <f>C13+C14+C12+C15</f>
        <v>405</v>
      </c>
      <c r="D16" s="30" t="s">
        <v>23</v>
      </c>
      <c r="E16" s="29">
        <v>33.614133840000001</v>
      </c>
      <c r="F16" s="17">
        <f t="shared" si="0"/>
        <v>13613.7242052</v>
      </c>
      <c r="G16" s="18"/>
      <c r="H16" s="19">
        <f t="shared" si="1"/>
        <v>0</v>
      </c>
    </row>
    <row r="17" spans="1:8" ht="26">
      <c r="A17" s="12">
        <v>15</v>
      </c>
      <c r="B17" s="13" t="s">
        <v>30</v>
      </c>
      <c r="C17" s="14">
        <v>901.72500000000002</v>
      </c>
      <c r="D17" s="15" t="s">
        <v>15</v>
      </c>
      <c r="E17" s="25">
        <v>23.186950163999995</v>
      </c>
      <c r="F17" s="17">
        <f t="shared" si="0"/>
        <v>20908.252636632897</v>
      </c>
      <c r="G17" s="18"/>
      <c r="H17" s="19">
        <f t="shared" si="1"/>
        <v>0</v>
      </c>
    </row>
    <row r="18" spans="1:8" ht="26">
      <c r="A18" s="12">
        <v>16</v>
      </c>
      <c r="B18" s="13" t="s">
        <v>31</v>
      </c>
      <c r="C18" s="14">
        <v>45</v>
      </c>
      <c r="D18" s="15" t="s">
        <v>21</v>
      </c>
      <c r="E18" s="25">
        <v>7.0708201216000015</v>
      </c>
      <c r="F18" s="17">
        <f t="shared" si="0"/>
        <v>318.18690547200009</v>
      </c>
      <c r="G18" s="18"/>
      <c r="H18" s="19">
        <f t="shared" si="1"/>
        <v>0</v>
      </c>
    </row>
    <row r="19" spans="1:8" ht="26">
      <c r="A19" s="12">
        <v>17</v>
      </c>
      <c r="B19" s="31" t="s">
        <v>32</v>
      </c>
      <c r="C19" s="14">
        <v>255</v>
      </c>
      <c r="D19" s="15" t="s">
        <v>21</v>
      </c>
      <c r="E19" s="32">
        <v>18.245393310799997</v>
      </c>
      <c r="F19" s="17">
        <f t="shared" si="0"/>
        <v>4652.5752942539993</v>
      </c>
      <c r="G19" s="18"/>
      <c r="H19" s="19">
        <f t="shared" si="1"/>
        <v>0</v>
      </c>
    </row>
    <row r="20" spans="1:8" ht="26">
      <c r="A20" s="12">
        <v>18</v>
      </c>
      <c r="B20" s="31" t="s">
        <v>33</v>
      </c>
      <c r="C20" s="14">
        <v>50</v>
      </c>
      <c r="D20" s="15" t="s">
        <v>21</v>
      </c>
      <c r="E20" s="32">
        <v>26.678931214800009</v>
      </c>
      <c r="F20" s="17">
        <f t="shared" si="0"/>
        <v>1333.9465607400005</v>
      </c>
      <c r="G20" s="18"/>
      <c r="H20" s="19">
        <f t="shared" si="1"/>
        <v>0</v>
      </c>
    </row>
    <row r="21" spans="1:8" ht="26">
      <c r="A21" s="12">
        <v>19</v>
      </c>
      <c r="B21" s="31" t="s">
        <v>34</v>
      </c>
      <c r="C21" s="14">
        <v>42</v>
      </c>
      <c r="D21" s="15" t="s">
        <v>21</v>
      </c>
      <c r="E21" s="32">
        <v>62.110924510800011</v>
      </c>
      <c r="F21" s="17">
        <f t="shared" si="0"/>
        <v>2608.6588294536004</v>
      </c>
      <c r="G21" s="18"/>
      <c r="H21" s="19">
        <f t="shared" si="1"/>
        <v>0</v>
      </c>
    </row>
    <row r="22" spans="1:8">
      <c r="A22" s="12">
        <v>20</v>
      </c>
      <c r="B22" s="31" t="s">
        <v>35</v>
      </c>
      <c r="C22" s="14">
        <v>28</v>
      </c>
      <c r="D22" s="15" t="s">
        <v>21</v>
      </c>
      <c r="E22" s="32">
        <v>56.935348510800011</v>
      </c>
      <c r="F22" s="17">
        <f t="shared" si="0"/>
        <v>1594.1897583024004</v>
      </c>
      <c r="G22" s="18"/>
      <c r="H22" s="19">
        <f t="shared" si="1"/>
        <v>0</v>
      </c>
    </row>
    <row r="23" spans="1:8">
      <c r="A23" s="12">
        <v>21</v>
      </c>
      <c r="B23" s="31" t="s">
        <v>36</v>
      </c>
      <c r="C23" s="14">
        <v>170</v>
      </c>
      <c r="D23" s="15" t="s">
        <v>21</v>
      </c>
      <c r="E23" s="32">
        <v>40.07079730280001</v>
      </c>
      <c r="F23" s="17">
        <f t="shared" si="0"/>
        <v>6812.0355414760015</v>
      </c>
      <c r="G23" s="18"/>
      <c r="H23" s="19">
        <f t="shared" si="1"/>
        <v>0</v>
      </c>
    </row>
    <row r="24" spans="1:8" ht="26">
      <c r="A24" s="12">
        <v>22</v>
      </c>
      <c r="B24" s="31" t="s">
        <v>37</v>
      </c>
      <c r="C24" s="14">
        <v>45</v>
      </c>
      <c r="D24" s="15" t="s">
        <v>21</v>
      </c>
      <c r="E24" s="32">
        <v>30.366592302800001</v>
      </c>
      <c r="F24" s="17">
        <f t="shared" si="0"/>
        <v>1366.4966536260001</v>
      </c>
      <c r="G24" s="18"/>
      <c r="H24" s="19">
        <f t="shared" si="1"/>
        <v>0</v>
      </c>
    </row>
    <row r="25" spans="1:8" ht="26">
      <c r="A25" s="12">
        <v>23</v>
      </c>
      <c r="B25" s="13" t="s">
        <v>38</v>
      </c>
      <c r="C25" s="33">
        <v>175</v>
      </c>
      <c r="D25" s="15" t="s">
        <v>15</v>
      </c>
      <c r="E25" s="32">
        <v>48.473548776599991</v>
      </c>
      <c r="F25" s="17">
        <f t="shared" si="0"/>
        <v>8482.8710359049983</v>
      </c>
      <c r="G25" s="18"/>
      <c r="H25" s="19">
        <f t="shared" si="1"/>
        <v>0</v>
      </c>
    </row>
    <row r="26" spans="1:8" ht="26">
      <c r="A26" s="12">
        <v>24</v>
      </c>
      <c r="B26" s="13" t="s">
        <v>39</v>
      </c>
      <c r="C26" s="33">
        <v>85</v>
      </c>
      <c r="D26" s="15" t="s">
        <v>15</v>
      </c>
      <c r="E26" s="32">
        <v>50.052099456600004</v>
      </c>
      <c r="F26" s="17">
        <f t="shared" si="0"/>
        <v>4254.4284538110005</v>
      </c>
      <c r="G26" s="18"/>
      <c r="H26" s="19">
        <f t="shared" si="1"/>
        <v>0</v>
      </c>
    </row>
    <row r="27" spans="1:8" ht="14.5">
      <c r="A27" s="12">
        <v>25</v>
      </c>
      <c r="B27" s="13" t="s">
        <v>40</v>
      </c>
      <c r="C27" s="33">
        <f>(C33+C34+C38+C39)*0.1</f>
        <v>3086.5</v>
      </c>
      <c r="D27" s="15" t="s">
        <v>15</v>
      </c>
      <c r="E27" s="32">
        <v>53.524296202868001</v>
      </c>
      <c r="F27" s="17">
        <f t="shared" si="0"/>
        <v>165202.74023015209</v>
      </c>
      <c r="G27" s="18"/>
      <c r="H27" s="19">
        <f t="shared" si="1"/>
        <v>0</v>
      </c>
    </row>
    <row r="28" spans="1:8" ht="14.5">
      <c r="A28" s="12">
        <v>26</v>
      </c>
      <c r="B28" s="34" t="s">
        <v>41</v>
      </c>
      <c r="C28" s="33">
        <v>275</v>
      </c>
      <c r="D28" s="15" t="s">
        <v>42</v>
      </c>
      <c r="E28" s="25">
        <v>5.8526804166000002</v>
      </c>
      <c r="F28" s="17">
        <f t="shared" si="0"/>
        <v>1609.487114565</v>
      </c>
      <c r="G28" s="18"/>
      <c r="H28" s="19">
        <f t="shared" si="1"/>
        <v>0</v>
      </c>
    </row>
    <row r="29" spans="1:8" ht="26">
      <c r="A29" s="12">
        <v>27</v>
      </c>
      <c r="B29" s="13" t="s">
        <v>43</v>
      </c>
      <c r="C29" s="33">
        <v>4250</v>
      </c>
      <c r="D29" s="15" t="s">
        <v>21</v>
      </c>
      <c r="E29" s="25">
        <v>5.1464070719600006</v>
      </c>
      <c r="F29" s="17">
        <f t="shared" si="0"/>
        <v>21872.230055830001</v>
      </c>
      <c r="G29" s="18"/>
      <c r="H29" s="19">
        <f t="shared" si="1"/>
        <v>0</v>
      </c>
    </row>
    <row r="30" spans="1:8" ht="14.5">
      <c r="A30" s="12">
        <v>28</v>
      </c>
      <c r="B30" s="13" t="s">
        <v>44</v>
      </c>
      <c r="C30" s="33">
        <v>1250</v>
      </c>
      <c r="D30" s="15" t="s">
        <v>25</v>
      </c>
      <c r="E30" s="25">
        <v>1.2594608928720001</v>
      </c>
      <c r="F30" s="17">
        <f t="shared" si="0"/>
        <v>1574.3261160900001</v>
      </c>
      <c r="G30" s="18"/>
      <c r="H30" s="19">
        <f t="shared" si="1"/>
        <v>0</v>
      </c>
    </row>
    <row r="31" spans="1:8" ht="14.5">
      <c r="A31" s="12">
        <v>29</v>
      </c>
      <c r="B31" s="13" t="s">
        <v>45</v>
      </c>
      <c r="C31" s="33">
        <v>1250</v>
      </c>
      <c r="D31" s="15" t="s">
        <v>25</v>
      </c>
      <c r="E31" s="25">
        <v>0.62973044643600007</v>
      </c>
      <c r="F31" s="17">
        <f t="shared" si="0"/>
        <v>787.16305804500007</v>
      </c>
      <c r="G31" s="18"/>
      <c r="H31" s="19">
        <f t="shared" si="1"/>
        <v>0</v>
      </c>
    </row>
    <row r="32" spans="1:8" ht="26">
      <c r="A32" s="12">
        <v>30</v>
      </c>
      <c r="B32" s="13" t="s">
        <v>46</v>
      </c>
      <c r="C32" s="33">
        <v>8516</v>
      </c>
      <c r="D32" s="15" t="s">
        <v>47</v>
      </c>
      <c r="E32" s="32">
        <v>12.867782907427204</v>
      </c>
      <c r="F32" s="17">
        <f t="shared" si="0"/>
        <v>109582.03923965007</v>
      </c>
      <c r="G32" s="18"/>
      <c r="H32" s="19">
        <f t="shared" si="1"/>
        <v>0</v>
      </c>
    </row>
    <row r="33" spans="1:8" ht="26">
      <c r="A33" s="12">
        <v>31</v>
      </c>
      <c r="B33" s="13" t="s">
        <v>48</v>
      </c>
      <c r="C33" s="33">
        <v>29950</v>
      </c>
      <c r="D33" s="15" t="s">
        <v>12</v>
      </c>
      <c r="E33" s="32">
        <v>20.45017932936808</v>
      </c>
      <c r="F33" s="17">
        <f t="shared" si="0"/>
        <v>612482.87091457401</v>
      </c>
      <c r="G33" s="18"/>
      <c r="H33" s="19">
        <f t="shared" si="1"/>
        <v>0</v>
      </c>
    </row>
    <row r="34" spans="1:8" ht="26">
      <c r="A34" s="12">
        <v>32</v>
      </c>
      <c r="B34" s="13" t="s">
        <v>49</v>
      </c>
      <c r="C34" s="33">
        <v>350</v>
      </c>
      <c r="D34" s="15" t="s">
        <v>12</v>
      </c>
      <c r="E34" s="32">
        <v>28.078888453189396</v>
      </c>
      <c r="F34" s="17">
        <f t="shared" si="0"/>
        <v>9827.6109586162893</v>
      </c>
      <c r="G34" s="18"/>
      <c r="H34" s="19">
        <f t="shared" si="1"/>
        <v>0</v>
      </c>
    </row>
    <row r="35" spans="1:8" ht="26">
      <c r="A35" s="12">
        <v>33</v>
      </c>
      <c r="B35" s="13" t="s">
        <v>50</v>
      </c>
      <c r="C35" s="33">
        <v>29950</v>
      </c>
      <c r="D35" s="15" t="s">
        <v>12</v>
      </c>
      <c r="E35" s="20">
        <v>19.692190033747199</v>
      </c>
      <c r="F35" s="17">
        <f t="shared" si="0"/>
        <v>589781.09151072858</v>
      </c>
      <c r="G35" s="18"/>
      <c r="H35" s="19">
        <f t="shared" si="1"/>
        <v>0</v>
      </c>
    </row>
    <row r="36" spans="1:8" ht="26">
      <c r="A36" s="12">
        <v>34</v>
      </c>
      <c r="B36" s="13" t="s">
        <v>51</v>
      </c>
      <c r="C36" s="33">
        <f>2700+5816</f>
        <v>8516</v>
      </c>
      <c r="D36" s="15" t="s">
        <v>12</v>
      </c>
      <c r="E36" s="32">
        <v>24.252691984147198</v>
      </c>
      <c r="F36" s="17">
        <f t="shared" si="0"/>
        <v>206535.92493699753</v>
      </c>
      <c r="G36" s="18"/>
      <c r="H36" s="19">
        <f t="shared" si="1"/>
        <v>0</v>
      </c>
    </row>
    <row r="37" spans="1:8" ht="14.5">
      <c r="A37" s="12">
        <v>35</v>
      </c>
      <c r="B37" s="35" t="s">
        <v>52</v>
      </c>
      <c r="C37" s="33">
        <v>1200</v>
      </c>
      <c r="D37" s="15" t="s">
        <v>12</v>
      </c>
      <c r="E37" s="32">
        <v>24.252691984147202</v>
      </c>
      <c r="F37" s="17">
        <f t="shared" si="0"/>
        <v>29103.230380976642</v>
      </c>
      <c r="G37" s="18"/>
      <c r="H37" s="19">
        <f t="shared" si="1"/>
        <v>0</v>
      </c>
    </row>
    <row r="38" spans="1:8" ht="26">
      <c r="A38" s="12">
        <v>36</v>
      </c>
      <c r="B38" s="35" t="s">
        <v>53</v>
      </c>
      <c r="C38" s="36">
        <v>45</v>
      </c>
      <c r="D38" s="15" t="s">
        <v>12</v>
      </c>
      <c r="E38" s="32">
        <v>14.784675112719995</v>
      </c>
      <c r="F38" s="37">
        <f t="shared" si="0"/>
        <v>665.31038007239977</v>
      </c>
      <c r="G38" s="18"/>
      <c r="H38" s="19">
        <f t="shared" si="1"/>
        <v>0</v>
      </c>
    </row>
    <row r="39" spans="1:8" ht="26">
      <c r="A39" s="12">
        <v>37</v>
      </c>
      <c r="B39" s="35" t="s">
        <v>54</v>
      </c>
      <c r="C39" s="36">
        <v>520</v>
      </c>
      <c r="D39" s="15" t="s">
        <v>12</v>
      </c>
      <c r="E39" s="32">
        <v>15.708515428719997</v>
      </c>
      <c r="F39" s="37">
        <f t="shared" si="0"/>
        <v>8168.4280229343985</v>
      </c>
      <c r="G39" s="18"/>
      <c r="H39" s="19">
        <f t="shared" si="1"/>
        <v>0</v>
      </c>
    </row>
    <row r="40" spans="1:8">
      <c r="A40" s="12">
        <v>38</v>
      </c>
      <c r="B40" s="38" t="s">
        <v>55</v>
      </c>
      <c r="C40" s="39">
        <v>950</v>
      </c>
      <c r="D40" s="40" t="s">
        <v>56</v>
      </c>
      <c r="E40" s="25">
        <v>2.1983259060000004</v>
      </c>
      <c r="F40" s="17">
        <f t="shared" si="0"/>
        <v>2088.4096107000005</v>
      </c>
      <c r="G40" s="18"/>
      <c r="H40" s="19">
        <f t="shared" si="1"/>
        <v>0</v>
      </c>
    </row>
    <row r="41" spans="1:8">
      <c r="A41" s="12">
        <v>39</v>
      </c>
      <c r="B41" s="38" t="s">
        <v>57</v>
      </c>
      <c r="C41" s="39">
        <v>150</v>
      </c>
      <c r="D41" s="40" t="s">
        <v>56</v>
      </c>
      <c r="E41" s="25">
        <v>2.2876045920000001</v>
      </c>
      <c r="F41" s="17">
        <f t="shared" si="0"/>
        <v>343.14068880000002</v>
      </c>
      <c r="G41" s="18"/>
      <c r="H41" s="19">
        <f t="shared" si="1"/>
        <v>0</v>
      </c>
    </row>
    <row r="42" spans="1:8" ht="26">
      <c r="A42" s="12">
        <v>40</v>
      </c>
      <c r="B42" s="38" t="s">
        <v>58</v>
      </c>
      <c r="C42" s="39">
        <v>750</v>
      </c>
      <c r="D42" s="40" t="s">
        <v>25</v>
      </c>
      <c r="E42" s="25">
        <v>19.848333960000001</v>
      </c>
      <c r="F42" s="17">
        <f t="shared" si="0"/>
        <v>14886.250470000001</v>
      </c>
      <c r="G42" s="18"/>
      <c r="H42" s="19">
        <f t="shared" si="1"/>
        <v>0</v>
      </c>
    </row>
    <row r="43" spans="1:8" ht="26">
      <c r="A43" s="12">
        <v>41</v>
      </c>
      <c r="B43" s="38" t="s">
        <v>59</v>
      </c>
      <c r="C43" s="39">
        <v>145</v>
      </c>
      <c r="D43" s="40" t="s">
        <v>60</v>
      </c>
      <c r="E43" s="25">
        <v>320.18</v>
      </c>
      <c r="F43" s="17">
        <f t="shared" si="0"/>
        <v>46426.1</v>
      </c>
      <c r="G43" s="18"/>
      <c r="H43" s="19">
        <f t="shared" si="1"/>
        <v>0</v>
      </c>
    </row>
    <row r="44" spans="1:8" ht="26">
      <c r="A44" s="12">
        <v>42</v>
      </c>
      <c r="B44" s="34" t="s">
        <v>61</v>
      </c>
      <c r="C44" s="33">
        <v>225</v>
      </c>
      <c r="D44" s="40" t="s">
        <v>15</v>
      </c>
      <c r="E44" s="25">
        <v>324.14</v>
      </c>
      <c r="F44" s="17">
        <f t="shared" si="0"/>
        <v>72931.5</v>
      </c>
      <c r="G44" s="18"/>
      <c r="H44" s="19">
        <f t="shared" si="1"/>
        <v>0</v>
      </c>
    </row>
    <row r="45" spans="1:8" ht="26">
      <c r="A45" s="12">
        <v>43</v>
      </c>
      <c r="B45" s="41" t="s">
        <v>62</v>
      </c>
      <c r="C45" s="33">
        <v>350</v>
      </c>
      <c r="D45" s="40" t="s">
        <v>21</v>
      </c>
      <c r="E45" s="25">
        <v>3.0453280580800004</v>
      </c>
      <c r="F45" s="17">
        <f t="shared" si="0"/>
        <v>1065.8648203280002</v>
      </c>
      <c r="G45" s="18"/>
      <c r="H45" s="19">
        <f t="shared" si="1"/>
        <v>0</v>
      </c>
    </row>
    <row r="46" spans="1:8" ht="26">
      <c r="A46" s="12">
        <v>43</v>
      </c>
      <c r="B46" s="41" t="s">
        <v>63</v>
      </c>
      <c r="C46" s="33">
        <f>150*4</f>
        <v>600</v>
      </c>
      <c r="D46" s="40" t="s">
        <v>21</v>
      </c>
      <c r="E46" s="25">
        <v>3.0453280580800004</v>
      </c>
      <c r="F46" s="17">
        <f t="shared" si="0"/>
        <v>1827.1968348480002</v>
      </c>
      <c r="G46" s="18"/>
      <c r="H46" s="19">
        <f t="shared" si="1"/>
        <v>0</v>
      </c>
    </row>
    <row r="47" spans="1:8" ht="14.5">
      <c r="A47" s="12">
        <v>44</v>
      </c>
      <c r="B47" s="42" t="s">
        <v>64</v>
      </c>
      <c r="C47" s="33">
        <v>80</v>
      </c>
      <c r="D47" s="15" t="s">
        <v>65</v>
      </c>
      <c r="E47" s="25">
        <v>35.068872446499995</v>
      </c>
      <c r="F47" s="17">
        <f t="shared" si="0"/>
        <v>2805.5097957199996</v>
      </c>
      <c r="G47" s="18"/>
      <c r="H47" s="19">
        <f t="shared" si="1"/>
        <v>0</v>
      </c>
    </row>
    <row r="48" spans="1:8" ht="39">
      <c r="A48" s="12">
        <v>45</v>
      </c>
      <c r="B48" s="13" t="s">
        <v>66</v>
      </c>
      <c r="C48" s="43">
        <v>25</v>
      </c>
      <c r="D48" s="15" t="s">
        <v>15</v>
      </c>
      <c r="E48" s="25">
        <v>470.1133171144001</v>
      </c>
      <c r="F48" s="17">
        <f t="shared" si="0"/>
        <v>11752.832927860003</v>
      </c>
      <c r="G48" s="18"/>
      <c r="H48" s="19">
        <f t="shared" si="1"/>
        <v>0</v>
      </c>
    </row>
    <row r="49" spans="1:8" ht="14.5">
      <c r="A49" s="12">
        <v>46</v>
      </c>
      <c r="B49" s="44" t="s">
        <v>67</v>
      </c>
      <c r="C49" s="45">
        <v>30</v>
      </c>
      <c r="D49" s="40" t="s">
        <v>68</v>
      </c>
      <c r="E49" s="25">
        <v>243.87756163999998</v>
      </c>
      <c r="F49" s="17">
        <f t="shared" si="0"/>
        <v>7316.3268491999997</v>
      </c>
      <c r="G49" s="18"/>
      <c r="H49" s="19">
        <f t="shared" si="1"/>
        <v>0</v>
      </c>
    </row>
    <row r="50" spans="1:8" ht="14.5">
      <c r="A50" s="12">
        <v>47</v>
      </c>
      <c r="B50" s="44" t="s">
        <v>69</v>
      </c>
      <c r="C50" s="46">
        <v>85</v>
      </c>
      <c r="D50" s="40" t="s">
        <v>25</v>
      </c>
      <c r="E50" s="25">
        <v>11.57098953104</v>
      </c>
      <c r="F50" s="17">
        <f t="shared" si="0"/>
        <v>983.53411013840002</v>
      </c>
      <c r="G50" s="18"/>
      <c r="H50" s="19">
        <f t="shared" si="1"/>
        <v>0</v>
      </c>
    </row>
    <row r="51" spans="1:8" ht="14.5">
      <c r="A51" s="12">
        <v>48</v>
      </c>
      <c r="B51" s="44" t="s">
        <v>70</v>
      </c>
      <c r="C51" s="46">
        <v>38.5</v>
      </c>
      <c r="D51" s="40" t="s">
        <v>25</v>
      </c>
      <c r="E51" s="25">
        <v>6.521749439599998</v>
      </c>
      <c r="F51" s="17">
        <f t="shared" si="0"/>
        <v>251.08735342459991</v>
      </c>
      <c r="G51" s="18"/>
      <c r="H51" s="19">
        <f t="shared" si="1"/>
        <v>0</v>
      </c>
    </row>
    <row r="52" spans="1:8" ht="14.5">
      <c r="A52" s="12">
        <v>49</v>
      </c>
      <c r="B52" s="44" t="s">
        <v>71</v>
      </c>
      <c r="C52" s="45">
        <v>19.5</v>
      </c>
      <c r="D52" s="40" t="s">
        <v>25</v>
      </c>
      <c r="E52" s="25">
        <v>59.388653752640003</v>
      </c>
      <c r="F52" s="17">
        <f t="shared" si="0"/>
        <v>1158.0787481764801</v>
      </c>
      <c r="G52" s="18"/>
      <c r="H52" s="19">
        <f t="shared" si="1"/>
        <v>0</v>
      </c>
    </row>
    <row r="53" spans="1:8" ht="26">
      <c r="A53" s="12">
        <v>50</v>
      </c>
      <c r="B53" s="44" t="s">
        <v>72</v>
      </c>
      <c r="C53" s="45">
        <v>9</v>
      </c>
      <c r="D53" s="40" t="s">
        <v>25</v>
      </c>
      <c r="E53" s="25">
        <v>19.668488816000004</v>
      </c>
      <c r="F53" s="17">
        <f t="shared" si="0"/>
        <v>177.01639934400004</v>
      </c>
      <c r="G53" s="18"/>
      <c r="H53" s="19">
        <f t="shared" si="1"/>
        <v>0</v>
      </c>
    </row>
    <row r="54" spans="1:8" ht="14.5">
      <c r="A54" s="12">
        <v>51</v>
      </c>
      <c r="B54" s="34" t="s">
        <v>73</v>
      </c>
      <c r="C54" s="43">
        <v>8</v>
      </c>
      <c r="D54" s="40" t="s">
        <v>74</v>
      </c>
      <c r="E54" s="25">
        <v>56.08148400000001</v>
      </c>
      <c r="F54" s="17">
        <f t="shared" si="0"/>
        <v>448.65187200000008</v>
      </c>
      <c r="G54" s="18"/>
      <c r="H54" s="19">
        <f t="shared" si="1"/>
        <v>0</v>
      </c>
    </row>
    <row r="55" spans="1:8" ht="26">
      <c r="A55" s="12">
        <v>52</v>
      </c>
      <c r="B55" s="47" t="s">
        <v>75</v>
      </c>
      <c r="C55" s="43">
        <v>9</v>
      </c>
      <c r="D55" s="15" t="s">
        <v>65</v>
      </c>
      <c r="E55" s="25">
        <v>19.668488816000004</v>
      </c>
      <c r="F55" s="17">
        <f t="shared" si="0"/>
        <v>177.01639934400004</v>
      </c>
      <c r="G55" s="18"/>
      <c r="H55" s="19">
        <f t="shared" si="1"/>
        <v>0</v>
      </c>
    </row>
    <row r="56" spans="1:8" ht="39">
      <c r="A56" s="12">
        <v>53</v>
      </c>
      <c r="B56" s="47" t="s">
        <v>76</v>
      </c>
      <c r="C56" s="43">
        <v>10</v>
      </c>
      <c r="D56" s="15" t="s">
        <v>65</v>
      </c>
      <c r="E56" s="25">
        <v>11.67491509712</v>
      </c>
      <c r="F56" s="17">
        <f t="shared" si="0"/>
        <v>116.7491509712</v>
      </c>
      <c r="G56" s="18"/>
      <c r="H56" s="19">
        <f t="shared" si="1"/>
        <v>0</v>
      </c>
    </row>
    <row r="57" spans="1:8" ht="26">
      <c r="A57" s="12">
        <v>54</v>
      </c>
      <c r="B57" s="34" t="s">
        <v>77</v>
      </c>
      <c r="C57" s="33">
        <v>120</v>
      </c>
      <c r="D57" s="15" t="s">
        <v>65</v>
      </c>
      <c r="E57" s="25">
        <v>11.674915097120001</v>
      </c>
      <c r="F57" s="17">
        <f t="shared" si="0"/>
        <v>1400.9898116544002</v>
      </c>
      <c r="G57" s="18"/>
      <c r="H57" s="19">
        <f t="shared" si="1"/>
        <v>0</v>
      </c>
    </row>
    <row r="58" spans="1:8" ht="26">
      <c r="A58" s="12">
        <v>55</v>
      </c>
      <c r="B58" s="48" t="s">
        <v>78</v>
      </c>
      <c r="C58" s="49">
        <v>75</v>
      </c>
      <c r="D58" s="50" t="s">
        <v>47</v>
      </c>
      <c r="E58" s="51">
        <v>30.863363117120002</v>
      </c>
      <c r="F58" s="17">
        <f t="shared" si="0"/>
        <v>2314.7522337840001</v>
      </c>
      <c r="G58" s="52"/>
      <c r="H58" s="19">
        <f t="shared" si="1"/>
        <v>0</v>
      </c>
    </row>
    <row r="59" spans="1:8" ht="26">
      <c r="A59" s="12">
        <v>56</v>
      </c>
      <c r="B59" s="48" t="s">
        <v>79</v>
      </c>
      <c r="C59" s="49">
        <v>65</v>
      </c>
      <c r="D59" s="53" t="s">
        <v>47</v>
      </c>
      <c r="E59" s="51">
        <v>30.863363117119995</v>
      </c>
      <c r="F59" s="17">
        <f t="shared" si="0"/>
        <v>2006.1186026127996</v>
      </c>
      <c r="G59" s="52"/>
      <c r="H59" s="19">
        <f t="shared" si="1"/>
        <v>0</v>
      </c>
    </row>
    <row r="60" spans="1:8" ht="39">
      <c r="A60" s="12">
        <v>57</v>
      </c>
      <c r="B60" s="34" t="s">
        <v>80</v>
      </c>
      <c r="C60" s="33">
        <v>149.5</v>
      </c>
      <c r="D60" s="15" t="s">
        <v>65</v>
      </c>
      <c r="E60" s="25">
        <v>11.674915097120003</v>
      </c>
      <c r="F60" s="17">
        <f t="shared" si="0"/>
        <v>1745.3998070194405</v>
      </c>
      <c r="G60" s="18"/>
      <c r="H60" s="19">
        <f t="shared" si="1"/>
        <v>0</v>
      </c>
    </row>
    <row r="61" spans="1:8" ht="39">
      <c r="A61" s="12">
        <v>58</v>
      </c>
      <c r="B61" s="34" t="s">
        <v>81</v>
      </c>
      <c r="C61" s="33">
        <v>21</v>
      </c>
      <c r="D61" s="15" t="s">
        <v>65</v>
      </c>
      <c r="E61" s="25">
        <v>37.552795097120004</v>
      </c>
      <c r="F61" s="17">
        <f t="shared" si="0"/>
        <v>788.60869703952005</v>
      </c>
      <c r="G61" s="18"/>
      <c r="H61" s="19">
        <f t="shared" si="1"/>
        <v>0</v>
      </c>
    </row>
    <row r="62" spans="1:8" ht="26">
      <c r="A62" s="12">
        <v>59</v>
      </c>
      <c r="B62" s="34" t="s">
        <v>82</v>
      </c>
      <c r="C62" s="33">
        <v>15</v>
      </c>
      <c r="D62" s="15" t="s">
        <v>42</v>
      </c>
      <c r="E62" s="25">
        <v>116.79022641560002</v>
      </c>
      <c r="F62" s="17">
        <f t="shared" si="0"/>
        <v>1751.8533962340002</v>
      </c>
      <c r="G62" s="18"/>
      <c r="H62" s="19">
        <f t="shared" si="1"/>
        <v>0</v>
      </c>
    </row>
    <row r="63" spans="1:8" ht="26">
      <c r="A63" s="12">
        <v>60</v>
      </c>
      <c r="B63" s="34" t="s">
        <v>83</v>
      </c>
      <c r="C63" s="33">
        <v>9</v>
      </c>
      <c r="D63" s="15" t="s">
        <v>84</v>
      </c>
      <c r="E63" s="25">
        <v>34.281451963200006</v>
      </c>
      <c r="F63" s="17">
        <f t="shared" si="0"/>
        <v>308.53306766880007</v>
      </c>
      <c r="G63" s="18"/>
      <c r="H63" s="19">
        <f t="shared" si="1"/>
        <v>0</v>
      </c>
    </row>
    <row r="64" spans="1:8" ht="26">
      <c r="A64" s="12">
        <v>61</v>
      </c>
      <c r="B64" s="34" t="s">
        <v>85</v>
      </c>
      <c r="C64" s="33">
        <v>7</v>
      </c>
      <c r="D64" s="15" t="s">
        <v>84</v>
      </c>
      <c r="E64" s="25">
        <v>86.618536062399997</v>
      </c>
      <c r="F64" s="17">
        <f t="shared" si="0"/>
        <v>606.32975243679994</v>
      </c>
      <c r="G64" s="18"/>
      <c r="H64" s="19">
        <f t="shared" si="1"/>
        <v>0</v>
      </c>
    </row>
    <row r="65" spans="1:8" ht="26">
      <c r="A65" s="12">
        <v>62</v>
      </c>
      <c r="B65" s="34" t="s">
        <v>86</v>
      </c>
      <c r="C65" s="33">
        <v>1</v>
      </c>
      <c r="D65" s="15" t="s">
        <v>84</v>
      </c>
      <c r="E65" s="25">
        <v>180.42956739499994</v>
      </c>
      <c r="F65" s="17">
        <f t="shared" si="0"/>
        <v>180.42956739499994</v>
      </c>
      <c r="G65" s="18"/>
      <c r="H65" s="19">
        <f t="shared" si="1"/>
        <v>0</v>
      </c>
    </row>
    <row r="66" spans="1:8">
      <c r="A66" s="12">
        <v>63</v>
      </c>
      <c r="B66" s="34" t="s">
        <v>87</v>
      </c>
      <c r="C66" s="33">
        <v>9</v>
      </c>
      <c r="D66" s="15" t="s">
        <v>84</v>
      </c>
      <c r="E66" s="25">
        <v>77.326957454999999</v>
      </c>
      <c r="F66" s="17">
        <f t="shared" si="0"/>
        <v>695.94261709499995</v>
      </c>
      <c r="G66" s="18"/>
      <c r="H66" s="19">
        <f t="shared" si="1"/>
        <v>0</v>
      </c>
    </row>
    <row r="67" spans="1:8">
      <c r="A67" s="12">
        <v>64</v>
      </c>
      <c r="B67" s="34" t="s">
        <v>88</v>
      </c>
      <c r="C67" s="33">
        <v>4</v>
      </c>
      <c r="D67" s="15" t="s">
        <v>84</v>
      </c>
      <c r="E67" s="25">
        <v>135.78040788160001</v>
      </c>
      <c r="F67" s="17">
        <f t="shared" si="0"/>
        <v>543.12163152640005</v>
      </c>
      <c r="G67" s="18"/>
      <c r="H67" s="19">
        <f t="shared" si="1"/>
        <v>0</v>
      </c>
    </row>
    <row r="68" spans="1:8">
      <c r="A68" s="12">
        <v>65</v>
      </c>
      <c r="B68" s="34" t="s">
        <v>89</v>
      </c>
      <c r="C68" s="33">
        <v>3</v>
      </c>
      <c r="D68" s="15" t="s">
        <v>84</v>
      </c>
      <c r="E68" s="25">
        <v>224.95114896000001</v>
      </c>
      <c r="F68" s="17">
        <f t="shared" si="0"/>
        <v>674.85344688000009</v>
      </c>
      <c r="G68" s="18"/>
      <c r="H68" s="19">
        <f t="shared" ref="H68:H83" si="2">G68*E68</f>
        <v>0</v>
      </c>
    </row>
    <row r="69" spans="1:8">
      <c r="A69" s="12">
        <v>66</v>
      </c>
      <c r="B69" s="34" t="s">
        <v>90</v>
      </c>
      <c r="C69" s="33">
        <v>11</v>
      </c>
      <c r="D69" s="15" t="s">
        <v>84</v>
      </c>
      <c r="E69" s="25">
        <v>39.835099295000006</v>
      </c>
      <c r="F69" s="17">
        <f t="shared" si="0"/>
        <v>438.18609224500005</v>
      </c>
      <c r="G69" s="18"/>
      <c r="H69" s="19">
        <f t="shared" si="2"/>
        <v>0</v>
      </c>
    </row>
    <row r="70" spans="1:8">
      <c r="A70" s="12">
        <v>67</v>
      </c>
      <c r="B70" s="34" t="s">
        <v>91</v>
      </c>
      <c r="C70" s="33">
        <v>6</v>
      </c>
      <c r="D70" s="15" t="s">
        <v>84</v>
      </c>
      <c r="E70" s="25">
        <v>100.66478515359999</v>
      </c>
      <c r="F70" s="17">
        <f t="shared" ref="F70:F83" si="3">E70*C70</f>
        <v>603.98871092159993</v>
      </c>
      <c r="G70" s="18"/>
      <c r="H70" s="19">
        <f t="shared" si="2"/>
        <v>0</v>
      </c>
    </row>
    <row r="71" spans="1:8">
      <c r="A71" s="12">
        <v>68</v>
      </c>
      <c r="B71" s="34" t="s">
        <v>92</v>
      </c>
      <c r="C71" s="33">
        <v>1</v>
      </c>
      <c r="D71" s="15" t="s">
        <v>84</v>
      </c>
      <c r="E71" s="25">
        <v>194.48901420500002</v>
      </c>
      <c r="F71" s="17">
        <f t="shared" si="3"/>
        <v>194.48901420500002</v>
      </c>
      <c r="G71" s="18"/>
      <c r="H71" s="19">
        <f t="shared" si="2"/>
        <v>0</v>
      </c>
    </row>
    <row r="72" spans="1:8" ht="26">
      <c r="A72" s="12">
        <v>69</v>
      </c>
      <c r="B72" s="13" t="s">
        <v>93</v>
      </c>
      <c r="C72" s="33">
        <v>41</v>
      </c>
      <c r="D72" s="15" t="s">
        <v>84</v>
      </c>
      <c r="E72" s="25">
        <v>142.74043130449999</v>
      </c>
      <c r="F72" s="17">
        <f t="shared" si="3"/>
        <v>5852.3576834844998</v>
      </c>
      <c r="G72" s="18"/>
      <c r="H72" s="19">
        <f t="shared" si="2"/>
        <v>0</v>
      </c>
    </row>
    <row r="73" spans="1:8" ht="26">
      <c r="A73" s="12">
        <v>70</v>
      </c>
      <c r="B73" s="34" t="s">
        <v>94</v>
      </c>
      <c r="C73" s="33">
        <v>12</v>
      </c>
      <c r="D73" s="15" t="s">
        <v>84</v>
      </c>
      <c r="E73" s="25">
        <v>43.732953621500002</v>
      </c>
      <c r="F73" s="17">
        <f t="shared" si="3"/>
        <v>524.79544345800002</v>
      </c>
      <c r="G73" s="18"/>
      <c r="H73" s="19">
        <f t="shared" si="2"/>
        <v>0</v>
      </c>
    </row>
    <row r="74" spans="1:8" ht="26">
      <c r="A74" s="12">
        <v>71</v>
      </c>
      <c r="B74" s="34" t="s">
        <v>95</v>
      </c>
      <c r="C74" s="33">
        <v>12</v>
      </c>
      <c r="D74" s="15" t="s">
        <v>84</v>
      </c>
      <c r="E74" s="25">
        <v>127.65294570600001</v>
      </c>
      <c r="F74" s="17">
        <f t="shared" si="3"/>
        <v>1531.8353484720001</v>
      </c>
      <c r="G74" s="18"/>
      <c r="H74" s="19">
        <f t="shared" si="2"/>
        <v>0</v>
      </c>
    </row>
    <row r="75" spans="1:8" ht="26">
      <c r="A75" s="12">
        <v>72</v>
      </c>
      <c r="B75" s="34" t="s">
        <v>96</v>
      </c>
      <c r="C75" s="33">
        <v>14</v>
      </c>
      <c r="D75" s="15" t="s">
        <v>84</v>
      </c>
      <c r="E75" s="25">
        <v>23.504924632000002</v>
      </c>
      <c r="F75" s="17">
        <f t="shared" si="3"/>
        <v>329.068944848</v>
      </c>
      <c r="G75" s="18"/>
      <c r="H75" s="19">
        <f t="shared" si="2"/>
        <v>0</v>
      </c>
    </row>
    <row r="76" spans="1:8">
      <c r="A76" s="12">
        <v>73</v>
      </c>
      <c r="B76" s="34" t="s">
        <v>97</v>
      </c>
      <c r="C76" s="33">
        <v>7</v>
      </c>
      <c r="D76" s="15" t="s">
        <v>84</v>
      </c>
      <c r="E76" s="25">
        <v>12.467571104000003</v>
      </c>
      <c r="F76" s="17">
        <f t="shared" si="3"/>
        <v>87.272997728000021</v>
      </c>
      <c r="G76" s="18"/>
      <c r="H76" s="19">
        <f t="shared" si="2"/>
        <v>0</v>
      </c>
    </row>
    <row r="77" spans="1:8">
      <c r="A77" s="12">
        <v>74</v>
      </c>
      <c r="B77" s="34" t="s">
        <v>98</v>
      </c>
      <c r="C77" s="33">
        <v>18</v>
      </c>
      <c r="D77" s="15" t="s">
        <v>84</v>
      </c>
      <c r="E77" s="25">
        <v>12.467571103999999</v>
      </c>
      <c r="F77" s="17">
        <f t="shared" si="3"/>
        <v>224.41627987199999</v>
      </c>
      <c r="G77" s="18"/>
      <c r="H77" s="19">
        <f t="shared" si="2"/>
        <v>0</v>
      </c>
    </row>
    <row r="78" spans="1:8" ht="14.5">
      <c r="A78" s="12">
        <v>75</v>
      </c>
      <c r="B78" s="34" t="s">
        <v>99</v>
      </c>
      <c r="C78" s="33">
        <v>15</v>
      </c>
      <c r="D78" s="15" t="s">
        <v>25</v>
      </c>
      <c r="E78" s="25">
        <v>10.767695553999999</v>
      </c>
      <c r="F78" s="17">
        <f t="shared" si="3"/>
        <v>161.51543330999999</v>
      </c>
      <c r="G78" s="18"/>
      <c r="H78" s="19">
        <f t="shared" si="2"/>
        <v>0</v>
      </c>
    </row>
    <row r="79" spans="1:8" ht="26">
      <c r="A79" s="12">
        <v>76</v>
      </c>
      <c r="B79" s="34" t="s">
        <v>100</v>
      </c>
      <c r="C79" s="33">
        <v>6</v>
      </c>
      <c r="D79" s="15" t="s">
        <v>74</v>
      </c>
      <c r="E79" s="25">
        <v>575.01714929220009</v>
      </c>
      <c r="F79" s="17">
        <f t="shared" si="3"/>
        <v>3450.1028957532008</v>
      </c>
      <c r="G79" s="18"/>
      <c r="H79" s="19">
        <f t="shared" si="2"/>
        <v>0</v>
      </c>
    </row>
    <row r="80" spans="1:8" ht="13.5">
      <c r="A80" s="12">
        <v>77</v>
      </c>
      <c r="B80" s="34" t="s">
        <v>101</v>
      </c>
      <c r="C80" s="20">
        <v>3</v>
      </c>
      <c r="D80" s="54" t="s">
        <v>84</v>
      </c>
      <c r="E80" s="25">
        <v>272.14028892326803</v>
      </c>
      <c r="F80" s="17">
        <f t="shared" si="3"/>
        <v>816.42086676980409</v>
      </c>
      <c r="G80" s="18"/>
      <c r="H80" s="19">
        <f t="shared" si="2"/>
        <v>0</v>
      </c>
    </row>
    <row r="81" spans="1:8" ht="14.5">
      <c r="A81" s="12">
        <v>78</v>
      </c>
      <c r="B81" s="55" t="s">
        <v>102</v>
      </c>
      <c r="C81" s="33">
        <v>35</v>
      </c>
      <c r="D81" s="56" t="s">
        <v>68</v>
      </c>
      <c r="E81" s="25">
        <v>9.9140168395648018</v>
      </c>
      <c r="F81" s="17">
        <f t="shared" si="3"/>
        <v>346.99058938476804</v>
      </c>
      <c r="G81" s="18"/>
      <c r="H81" s="19">
        <f t="shared" si="2"/>
        <v>0</v>
      </c>
    </row>
    <row r="82" spans="1:8" ht="14.5">
      <c r="A82" s="12">
        <v>79</v>
      </c>
      <c r="B82" s="57" t="s">
        <v>103</v>
      </c>
      <c r="C82" s="29">
        <v>20</v>
      </c>
      <c r="D82" s="15" t="s">
        <v>25</v>
      </c>
      <c r="E82" s="25">
        <v>4.8683920233839988</v>
      </c>
      <c r="F82" s="17">
        <f t="shared" si="3"/>
        <v>97.367840467679969</v>
      </c>
      <c r="G82" s="18"/>
      <c r="H82" s="19">
        <f t="shared" si="2"/>
        <v>0</v>
      </c>
    </row>
    <row r="83" spans="1:8" ht="15" thickBot="1">
      <c r="A83" s="58">
        <v>80</v>
      </c>
      <c r="B83" s="59" t="s">
        <v>104</v>
      </c>
      <c r="C83" s="60">
        <v>40</v>
      </c>
      <c r="D83" s="56" t="s">
        <v>25</v>
      </c>
      <c r="E83" s="60">
        <v>23.047710983999998</v>
      </c>
      <c r="F83" s="61">
        <f t="shared" si="3"/>
        <v>921.90843935999987</v>
      </c>
      <c r="G83" s="18"/>
      <c r="H83" s="19">
        <f t="shared" si="2"/>
        <v>0</v>
      </c>
    </row>
    <row r="84" spans="1:8" ht="19.5" customHeight="1" thickBot="1">
      <c r="A84" s="62"/>
      <c r="B84" s="63" t="s">
        <v>8</v>
      </c>
      <c r="C84" s="64"/>
      <c r="D84" s="65"/>
      <c r="E84" s="66"/>
      <c r="F84" s="67">
        <f>SUM(F3:F83)</f>
        <v>2282554.2159993704</v>
      </c>
      <c r="G84" s="18"/>
      <c r="H84" s="68">
        <f>SUM(H3:H83)</f>
        <v>0</v>
      </c>
    </row>
    <row r="85" spans="1:8" ht="21" customHeight="1" thickBot="1">
      <c r="A85" s="62"/>
      <c r="B85" s="64" t="s">
        <v>105</v>
      </c>
      <c r="C85" s="64"/>
      <c r="D85" s="69">
        <v>0.18</v>
      </c>
      <c r="E85" s="66"/>
      <c r="F85" s="70">
        <f>F84*D85</f>
        <v>410859.75887988665</v>
      </c>
      <c r="G85" s="18"/>
      <c r="H85" s="19">
        <f>H84*D85</f>
        <v>0</v>
      </c>
    </row>
    <row r="86" spans="1:8" ht="23.25" customHeight="1" thickBot="1">
      <c r="A86" s="62"/>
      <c r="B86" s="63" t="s">
        <v>106</v>
      </c>
      <c r="C86" s="64"/>
      <c r="D86" s="65"/>
      <c r="E86" s="71"/>
      <c r="F86" s="72">
        <f>SUM(F84:F85)</f>
        <v>2693413.9748792569</v>
      </c>
      <c r="G86" s="73"/>
      <c r="H86" s="74">
        <f>H84+H85</f>
        <v>0</v>
      </c>
    </row>
  </sheetData>
  <sheetProtection algorithmName="SHA-512" hashValue="gHHXrH4dOTplyDZ91EA0A/qLCSVlpt0/3H8XxgzXrc+i8+kQZepPXBniNSINzk4um2JK4S0gMisvVS0hFTU34A==" saltValue="SIVzlkwhAoxWqL5HPzCAHg==" spinCount="100000" sheet="1" objects="1" scenarios="1"/>
  <mergeCells count="3">
    <mergeCell ref="A1:B1"/>
    <mergeCell ref="D1:F1"/>
    <mergeCell ref="G1:H1"/>
  </mergeCells>
  <conditionalFormatting sqref="E3:E11">
    <cfRule type="cellIs" dxfId="1" priority="2" stopIfTrue="1" operator="equal">
      <formula>8223.307275</formula>
    </cfRule>
  </conditionalFormatting>
  <conditionalFormatting sqref="E35">
    <cfRule type="cellIs" dxfId="0" priority="1" stopIfTrue="1" operator="equal">
      <formula>8223.307275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ლოტი 3 - დანართი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Kandelaki, Ketevan</dc:creator>
  <cp:lastModifiedBy>Kandelaki, Ketevan</cp:lastModifiedBy>
  <dcterms:created xsi:type="dcterms:W3CDTF">2026-07-16T11:53:34Z</dcterms:created>
  <dcterms:modified xsi:type="dcterms:W3CDTF">2026-07-16T14:05:08Z</dcterms:modified>
</cp:coreProperties>
</file>