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zberoshvili\Desktop\desk\ტენდერები\CMC MRI სარემონტო\"/>
    </mc:Choice>
  </mc:AlternateContent>
  <xr:revisionPtr revIDLastSave="0" documentId="13_ncr:1_{E18232D9-EF90-48A4-8BD7-6B26AEA7EC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ხარჯთაღრიცხვა MRI" sheetId="1" r:id="rId1"/>
  </sheets>
  <definedNames>
    <definedName name="_xlnm.Print_Area" localSheetId="0">'ხარჯთაღრიცხვა MRI'!$A$1:$L$340</definedName>
    <definedName name="_xlnm.Print_Titles" localSheetId="0">'ხარჯთაღრიცხვა MRI'!$4:$5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312" i="1" s="1"/>
  <c r="G313" i="1" s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1" i="1"/>
  <c r="G292" i="1"/>
  <c r="G293" i="1"/>
  <c r="G294" i="1"/>
  <c r="G295" i="1"/>
  <c r="G296" i="1"/>
  <c r="G297" i="1"/>
  <c r="G298" i="1"/>
  <c r="G300" i="1"/>
  <c r="G301" i="1"/>
  <c r="G302" i="1"/>
  <c r="G303" i="1"/>
  <c r="G304" i="1"/>
  <c r="G305" i="1"/>
  <c r="G306" i="1"/>
  <c r="G307" i="1"/>
  <c r="G308" i="1"/>
  <c r="K308" i="1"/>
  <c r="I308" i="1"/>
  <c r="E308" i="1"/>
  <c r="L308" i="1" s="1"/>
  <c r="K307" i="1"/>
  <c r="I307" i="1"/>
  <c r="E307" i="1"/>
  <c r="L307" i="1" s="1"/>
  <c r="K306" i="1"/>
  <c r="I306" i="1"/>
  <c r="E306" i="1"/>
  <c r="L306" i="1" s="1"/>
  <c r="K305" i="1"/>
  <c r="I305" i="1"/>
  <c r="L305" i="1" s="1"/>
  <c r="K304" i="1"/>
  <c r="I304" i="1"/>
  <c r="E304" i="1"/>
  <c r="L304" i="1" s="1"/>
  <c r="K303" i="1"/>
  <c r="I303" i="1"/>
  <c r="L303" i="1"/>
  <c r="K302" i="1"/>
  <c r="I302" i="1"/>
  <c r="E302" i="1"/>
  <c r="L302" i="1" s="1"/>
  <c r="K301" i="1"/>
  <c r="I301" i="1"/>
  <c r="E301" i="1"/>
  <c r="L301" i="1" s="1"/>
  <c r="K300" i="1"/>
  <c r="I300" i="1"/>
  <c r="L300" i="1"/>
  <c r="K298" i="1"/>
  <c r="I298" i="1"/>
  <c r="E298" i="1"/>
  <c r="K297" i="1"/>
  <c r="I297" i="1"/>
  <c r="E297" i="1"/>
  <c r="L297" i="1" s="1"/>
  <c r="K296" i="1"/>
  <c r="I296" i="1"/>
  <c r="L296" i="1"/>
  <c r="K295" i="1"/>
  <c r="I295" i="1"/>
  <c r="E295" i="1"/>
  <c r="L295" i="1" s="1"/>
  <c r="K294" i="1"/>
  <c r="I294" i="1"/>
  <c r="E294" i="1"/>
  <c r="L294" i="1" s="1"/>
  <c r="K293" i="1"/>
  <c r="I293" i="1"/>
  <c r="E293" i="1"/>
  <c r="L293" i="1" s="1"/>
  <c r="K292" i="1"/>
  <c r="I292" i="1"/>
  <c r="E292" i="1"/>
  <c r="K291" i="1"/>
  <c r="L291" i="1" s="1"/>
  <c r="I291" i="1"/>
  <c r="K289" i="1"/>
  <c r="I289" i="1"/>
  <c r="E289" i="1"/>
  <c r="I288" i="1"/>
  <c r="E288" i="1"/>
  <c r="K288" i="1" s="1"/>
  <c r="K287" i="1"/>
  <c r="I287" i="1"/>
  <c r="L287" i="1"/>
  <c r="K286" i="1"/>
  <c r="I286" i="1"/>
  <c r="E286" i="1"/>
  <c r="K285" i="1"/>
  <c r="I285" i="1"/>
  <c r="E285" i="1"/>
  <c r="K284" i="1"/>
  <c r="I284" i="1"/>
  <c r="L284" i="1"/>
  <c r="K283" i="1"/>
  <c r="I283" i="1"/>
  <c r="E283" i="1"/>
  <c r="L283" i="1" s="1"/>
  <c r="K282" i="1"/>
  <c r="I282" i="1"/>
  <c r="E282" i="1"/>
  <c r="L282" i="1" s="1"/>
  <c r="K281" i="1"/>
  <c r="I281" i="1"/>
  <c r="E281" i="1"/>
  <c r="L281" i="1" s="1"/>
  <c r="K280" i="1"/>
  <c r="I280" i="1"/>
  <c r="E280" i="1"/>
  <c r="K279" i="1"/>
  <c r="I279" i="1"/>
  <c r="E279" i="1"/>
  <c r="L279" i="1" s="1"/>
  <c r="K278" i="1"/>
  <c r="I278" i="1"/>
  <c r="E278" i="1"/>
  <c r="L278" i="1" s="1"/>
  <c r="K277" i="1"/>
  <c r="I277" i="1"/>
  <c r="E277" i="1"/>
  <c r="L277" i="1" s="1"/>
  <c r="K276" i="1"/>
  <c r="I276" i="1"/>
  <c r="E276" i="1"/>
  <c r="L276" i="1" s="1"/>
  <c r="K275" i="1"/>
  <c r="I275" i="1"/>
  <c r="L275" i="1"/>
  <c r="K274" i="1"/>
  <c r="I274" i="1"/>
  <c r="E274" i="1"/>
  <c r="I273" i="1"/>
  <c r="E273" i="1"/>
  <c r="K273" i="1" s="1"/>
  <c r="K272" i="1"/>
  <c r="I272" i="1"/>
  <c r="E272" i="1"/>
  <c r="K271" i="1"/>
  <c r="I271" i="1"/>
  <c r="E271" i="1"/>
  <c r="L271" i="1" s="1"/>
  <c r="K270" i="1"/>
  <c r="I270" i="1"/>
  <c r="E270" i="1"/>
  <c r="L270" i="1" s="1"/>
  <c r="K269" i="1"/>
  <c r="I269" i="1"/>
  <c r="E269" i="1"/>
  <c r="L269" i="1" s="1"/>
  <c r="K268" i="1"/>
  <c r="I268" i="1"/>
  <c r="E268" i="1"/>
  <c r="L268" i="1" s="1"/>
  <c r="K267" i="1"/>
  <c r="I267" i="1"/>
  <c r="L267" i="1"/>
  <c r="E267" i="1"/>
  <c r="K266" i="1"/>
  <c r="I266" i="1"/>
  <c r="E266" i="1"/>
  <c r="L266" i="1" s="1"/>
  <c r="K265" i="1"/>
  <c r="I265" i="1"/>
  <c r="E265" i="1"/>
  <c r="K264" i="1"/>
  <c r="I264" i="1"/>
  <c r="E264" i="1"/>
  <c r="K263" i="1"/>
  <c r="I263" i="1"/>
  <c r="K262" i="1"/>
  <c r="I262" i="1"/>
  <c r="E262" i="1"/>
  <c r="I261" i="1"/>
  <c r="E261" i="1"/>
  <c r="K261" i="1" s="1"/>
  <c r="K260" i="1"/>
  <c r="I260" i="1"/>
  <c r="E260" i="1"/>
  <c r="K259" i="1"/>
  <c r="I259" i="1"/>
  <c r="E259" i="1"/>
  <c r="K258" i="1"/>
  <c r="I258" i="1"/>
  <c r="E258" i="1"/>
  <c r="K257" i="1"/>
  <c r="I257" i="1"/>
  <c r="K256" i="1"/>
  <c r="I256" i="1"/>
  <c r="E256" i="1"/>
  <c r="K255" i="1"/>
  <c r="I255" i="1"/>
  <c r="E255" i="1"/>
  <c r="K254" i="1"/>
  <c r="I254" i="1"/>
  <c r="L254" i="1"/>
  <c r="K253" i="1"/>
  <c r="I253" i="1"/>
  <c r="E253" i="1"/>
  <c r="K252" i="1"/>
  <c r="I252" i="1"/>
  <c r="E252" i="1"/>
  <c r="K251" i="1"/>
  <c r="I251" i="1"/>
  <c r="E251" i="1"/>
  <c r="L251" i="1" s="1"/>
  <c r="K250" i="1"/>
  <c r="I250" i="1"/>
  <c r="E250" i="1"/>
  <c r="L250" i="1" s="1"/>
  <c r="K249" i="1"/>
  <c r="I249" i="1"/>
  <c r="E249" i="1"/>
  <c r="K248" i="1"/>
  <c r="I248" i="1"/>
  <c r="E248" i="1"/>
  <c r="L248" i="1" s="1"/>
  <c r="K247" i="1"/>
  <c r="I247" i="1"/>
  <c r="L247" i="1" s="1"/>
  <c r="K246" i="1"/>
  <c r="I246" i="1"/>
  <c r="E246" i="1"/>
  <c r="L246" i="1" s="1"/>
  <c r="I245" i="1"/>
  <c r="E245" i="1"/>
  <c r="K245" i="1" s="1"/>
  <c r="I244" i="1"/>
  <c r="E244" i="1"/>
  <c r="K244" i="1" s="1"/>
  <c r="K243" i="1"/>
  <c r="I243" i="1"/>
  <c r="E243" i="1"/>
  <c r="L243" i="1" s="1"/>
  <c r="K242" i="1"/>
  <c r="I242" i="1"/>
  <c r="E242" i="1"/>
  <c r="L242" i="1" s="1"/>
  <c r="K241" i="1"/>
  <c r="I241" i="1"/>
  <c r="E241" i="1"/>
  <c r="L241" i="1" s="1"/>
  <c r="K240" i="1"/>
  <c r="I240" i="1"/>
  <c r="E240" i="1"/>
  <c r="L240" i="1" s="1"/>
  <c r="K239" i="1"/>
  <c r="I239" i="1"/>
  <c r="E239" i="1"/>
  <c r="K238" i="1"/>
  <c r="I238" i="1"/>
  <c r="K236" i="1"/>
  <c r="I236" i="1"/>
  <c r="E236" i="1"/>
  <c r="I235" i="1"/>
  <c r="E235" i="1"/>
  <c r="K235" i="1" s="1"/>
  <c r="K234" i="1"/>
  <c r="I234" i="1"/>
  <c r="K233" i="1"/>
  <c r="I233" i="1"/>
  <c r="E233" i="1"/>
  <c r="K232" i="1"/>
  <c r="I232" i="1"/>
  <c r="K231" i="1"/>
  <c r="I231" i="1"/>
  <c r="E231" i="1"/>
  <c r="K230" i="1"/>
  <c r="I230" i="1"/>
  <c r="E230" i="1"/>
  <c r="K229" i="1"/>
  <c r="I229" i="1"/>
  <c r="E229" i="1"/>
  <c r="K228" i="1"/>
  <c r="I228" i="1"/>
  <c r="K227" i="1"/>
  <c r="I227" i="1"/>
  <c r="E227" i="1"/>
  <c r="K226" i="1"/>
  <c r="I226" i="1"/>
  <c r="E226" i="1"/>
  <c r="K225" i="1"/>
  <c r="I225" i="1"/>
  <c r="E225" i="1"/>
  <c r="K224" i="1"/>
  <c r="I224" i="1"/>
  <c r="E224" i="1"/>
  <c r="K223" i="1"/>
  <c r="I223" i="1"/>
  <c r="K222" i="1"/>
  <c r="I222" i="1"/>
  <c r="E222" i="1"/>
  <c r="K221" i="1"/>
  <c r="I221" i="1"/>
  <c r="E221" i="1"/>
  <c r="K220" i="1"/>
  <c r="I220" i="1"/>
  <c r="E220" i="1"/>
  <c r="K219" i="1"/>
  <c r="I219" i="1"/>
  <c r="E219" i="1"/>
  <c r="K218" i="1"/>
  <c r="I218" i="1"/>
  <c r="E218" i="1"/>
  <c r="K217" i="1"/>
  <c r="I217" i="1"/>
  <c r="E217" i="1"/>
  <c r="K216" i="1"/>
  <c r="I216" i="1"/>
  <c r="K215" i="1"/>
  <c r="I215" i="1"/>
  <c r="E215" i="1"/>
  <c r="K214" i="1"/>
  <c r="I214" i="1"/>
  <c r="E214" i="1"/>
  <c r="K213" i="1"/>
  <c r="I213" i="1"/>
  <c r="E213" i="1"/>
  <c r="K212" i="1"/>
  <c r="I212" i="1"/>
  <c r="E212" i="1"/>
  <c r="K211" i="1"/>
  <c r="I211" i="1"/>
  <c r="E211" i="1"/>
  <c r="K210" i="1"/>
  <c r="I210" i="1"/>
  <c r="E210" i="1"/>
  <c r="K209" i="1"/>
  <c r="I209" i="1"/>
  <c r="L209" i="1"/>
  <c r="K208" i="1"/>
  <c r="I208" i="1"/>
  <c r="E208" i="1"/>
  <c r="I207" i="1"/>
  <c r="E207" i="1"/>
  <c r="K207" i="1" s="1"/>
  <c r="K206" i="1"/>
  <c r="I206" i="1"/>
  <c r="E206" i="1"/>
  <c r="L206" i="1" s="1"/>
  <c r="K205" i="1"/>
  <c r="I205" i="1"/>
  <c r="E205" i="1"/>
  <c r="K204" i="1"/>
  <c r="I204" i="1"/>
  <c r="E204" i="1"/>
  <c r="L204" i="1" s="1"/>
  <c r="K203" i="1"/>
  <c r="I203" i="1"/>
  <c r="E203" i="1"/>
  <c r="K202" i="1"/>
  <c r="I202" i="1"/>
  <c r="E202" i="1"/>
  <c r="K201" i="1"/>
  <c r="I201" i="1"/>
  <c r="E201" i="1"/>
  <c r="L201" i="1" s="1"/>
  <c r="K200" i="1"/>
  <c r="I200" i="1"/>
  <c r="E200" i="1"/>
  <c r="K199" i="1"/>
  <c r="I199" i="1"/>
  <c r="E199" i="1"/>
  <c r="L199" i="1" s="1"/>
  <c r="K198" i="1"/>
  <c r="I198" i="1"/>
  <c r="E198" i="1"/>
  <c r="K197" i="1"/>
  <c r="I197" i="1"/>
  <c r="K196" i="1"/>
  <c r="I196" i="1"/>
  <c r="E196" i="1"/>
  <c r="I195" i="1"/>
  <c r="E195" i="1"/>
  <c r="K195" i="1" s="1"/>
  <c r="I194" i="1"/>
  <c r="E194" i="1"/>
  <c r="K194" i="1" s="1"/>
  <c r="K193" i="1"/>
  <c r="E193" i="1"/>
  <c r="K192" i="1"/>
  <c r="I192" i="1"/>
  <c r="E192" i="1"/>
  <c r="K191" i="1"/>
  <c r="I191" i="1"/>
  <c r="E191" i="1"/>
  <c r="L191" i="1" s="1"/>
  <c r="K190" i="1"/>
  <c r="I190" i="1"/>
  <c r="E190" i="1"/>
  <c r="K189" i="1"/>
  <c r="I189" i="1"/>
  <c r="E189" i="1"/>
  <c r="K188" i="1"/>
  <c r="I188" i="1"/>
  <c r="E188" i="1"/>
  <c r="L188" i="1" s="1"/>
  <c r="K187" i="1"/>
  <c r="I187" i="1"/>
  <c r="E187" i="1"/>
  <c r="K186" i="1"/>
  <c r="I186" i="1"/>
  <c r="E186" i="1"/>
  <c r="L186" i="1" s="1"/>
  <c r="K185" i="1"/>
  <c r="I185" i="1"/>
  <c r="E185" i="1"/>
  <c r="K184" i="1"/>
  <c r="I184" i="1"/>
  <c r="E184" i="1"/>
  <c r="K183" i="1"/>
  <c r="I183" i="1"/>
  <c r="E183" i="1"/>
  <c r="K182" i="1"/>
  <c r="I182" i="1"/>
  <c r="E182" i="1"/>
  <c r="K181" i="1"/>
  <c r="I181" i="1"/>
  <c r="E181" i="1"/>
  <c r="K180" i="1"/>
  <c r="I180" i="1"/>
  <c r="E180" i="1"/>
  <c r="K179" i="1"/>
  <c r="I179" i="1"/>
  <c r="E179" i="1"/>
  <c r="L179" i="1" s="1"/>
  <c r="K178" i="1"/>
  <c r="I178" i="1"/>
  <c r="E178" i="1"/>
  <c r="L178" i="1" s="1"/>
  <c r="K177" i="1"/>
  <c r="I177" i="1"/>
  <c r="L177" i="1"/>
  <c r="K175" i="1"/>
  <c r="I175" i="1"/>
  <c r="E175" i="1"/>
  <c r="L175" i="1" s="1"/>
  <c r="I174" i="1"/>
  <c r="E174" i="1"/>
  <c r="K174" i="1" s="1"/>
  <c r="K173" i="1"/>
  <c r="I173" i="1"/>
  <c r="E173" i="1"/>
  <c r="K172" i="1"/>
  <c r="I172" i="1"/>
  <c r="L172" i="1"/>
  <c r="K171" i="1"/>
  <c r="I171" i="1"/>
  <c r="E171" i="1"/>
  <c r="L171" i="1" s="1"/>
  <c r="I170" i="1"/>
  <c r="E170" i="1"/>
  <c r="K170" i="1" s="1"/>
  <c r="K169" i="1"/>
  <c r="I169" i="1"/>
  <c r="E169" i="1"/>
  <c r="L169" i="1" s="1"/>
  <c r="K168" i="1"/>
  <c r="I168" i="1"/>
  <c r="E168" i="1"/>
  <c r="L168" i="1" s="1"/>
  <c r="K167" i="1"/>
  <c r="I167" i="1"/>
  <c r="E167" i="1"/>
  <c r="K166" i="1"/>
  <c r="I166" i="1"/>
  <c r="E166" i="1"/>
  <c r="K165" i="1"/>
  <c r="I165" i="1"/>
  <c r="L165" i="1"/>
  <c r="K164" i="1"/>
  <c r="I164" i="1"/>
  <c r="E164" i="1"/>
  <c r="I163" i="1"/>
  <c r="E163" i="1"/>
  <c r="K163" i="1" s="1"/>
  <c r="K162" i="1"/>
  <c r="I162" i="1"/>
  <c r="E162" i="1"/>
  <c r="L162" i="1" s="1"/>
  <c r="K161" i="1"/>
  <c r="I161" i="1"/>
  <c r="E161" i="1"/>
  <c r="K160" i="1"/>
  <c r="I160" i="1"/>
  <c r="E160" i="1"/>
  <c r="K159" i="1"/>
  <c r="I159" i="1"/>
  <c r="E159" i="1"/>
  <c r="K158" i="1"/>
  <c r="I158" i="1"/>
  <c r="L158" i="1" s="1"/>
  <c r="K157" i="1"/>
  <c r="I157" i="1"/>
  <c r="E157" i="1"/>
  <c r="L157" i="1" s="1"/>
  <c r="I156" i="1"/>
  <c r="E156" i="1"/>
  <c r="K156" i="1" s="1"/>
  <c r="K155" i="1"/>
  <c r="I155" i="1"/>
  <c r="E155" i="1"/>
  <c r="L155" i="1" s="1"/>
  <c r="K154" i="1"/>
  <c r="I154" i="1"/>
  <c r="E154" i="1"/>
  <c r="L154" i="1" s="1"/>
  <c r="K153" i="1"/>
  <c r="I153" i="1"/>
  <c r="E153" i="1"/>
  <c r="K152" i="1"/>
  <c r="I152" i="1"/>
  <c r="E152" i="1"/>
  <c r="K151" i="1"/>
  <c r="I151" i="1"/>
  <c r="K149" i="1"/>
  <c r="I149" i="1"/>
  <c r="E149" i="1"/>
  <c r="L149" i="1" s="1"/>
  <c r="I148" i="1"/>
  <c r="E148" i="1"/>
  <c r="K148" i="1" s="1"/>
  <c r="K147" i="1"/>
  <c r="I147" i="1"/>
  <c r="E147" i="1"/>
  <c r="L147" i="1" s="1"/>
  <c r="K146" i="1"/>
  <c r="I146" i="1"/>
  <c r="E146" i="1"/>
  <c r="K145" i="1"/>
  <c r="I145" i="1"/>
  <c r="L145" i="1" s="1"/>
  <c r="K144" i="1"/>
  <c r="I144" i="1"/>
  <c r="E144" i="1"/>
  <c r="L144" i="1" s="1"/>
  <c r="K143" i="1"/>
  <c r="I143" i="1"/>
  <c r="E143" i="1"/>
  <c r="K142" i="1"/>
  <c r="I142" i="1"/>
  <c r="K141" i="1"/>
  <c r="I141" i="1"/>
  <c r="E141" i="1"/>
  <c r="I140" i="1"/>
  <c r="E140" i="1"/>
  <c r="K140" i="1" s="1"/>
  <c r="K139" i="1"/>
  <c r="I139" i="1"/>
  <c r="E139" i="1"/>
  <c r="L139" i="1" s="1"/>
  <c r="K138" i="1"/>
  <c r="I138" i="1"/>
  <c r="E138" i="1"/>
  <c r="K137" i="1"/>
  <c r="I137" i="1"/>
  <c r="E137" i="1"/>
  <c r="K136" i="1"/>
  <c r="I136" i="1"/>
  <c r="E136" i="1"/>
  <c r="L136" i="1" s="1"/>
  <c r="K135" i="1"/>
  <c r="I135" i="1"/>
  <c r="K134" i="1"/>
  <c r="I134" i="1"/>
  <c r="E134" i="1"/>
  <c r="I133" i="1"/>
  <c r="E133" i="1"/>
  <c r="K133" i="1" s="1"/>
  <c r="I132" i="1"/>
  <c r="E132" i="1"/>
  <c r="K132" i="1" s="1"/>
  <c r="K131" i="1"/>
  <c r="I131" i="1"/>
  <c r="E131" i="1"/>
  <c r="K130" i="1"/>
  <c r="I130" i="1"/>
  <c r="E130" i="1"/>
  <c r="K129" i="1"/>
  <c r="I129" i="1"/>
  <c r="E129" i="1"/>
  <c r="L129" i="1" s="1"/>
  <c r="K128" i="1"/>
  <c r="I128" i="1"/>
  <c r="E128" i="1"/>
  <c r="K127" i="1"/>
  <c r="I127" i="1"/>
  <c r="E127" i="1"/>
  <c r="K126" i="1"/>
  <c r="I126" i="1"/>
  <c r="K125" i="1"/>
  <c r="I125" i="1"/>
  <c r="E125" i="1"/>
  <c r="L125" i="1" s="1"/>
  <c r="I124" i="1"/>
  <c r="E124" i="1"/>
  <c r="K124" i="1" s="1"/>
  <c r="I123" i="1"/>
  <c r="E123" i="1"/>
  <c r="K123" i="1" s="1"/>
  <c r="K122" i="1"/>
  <c r="I122" i="1"/>
  <c r="E122" i="1"/>
  <c r="L122" i="1" s="1"/>
  <c r="K121" i="1"/>
  <c r="I121" i="1"/>
  <c r="E121" i="1"/>
  <c r="K120" i="1"/>
  <c r="I120" i="1"/>
  <c r="E120" i="1"/>
  <c r="K119" i="1"/>
  <c r="I119" i="1"/>
  <c r="E119" i="1"/>
  <c r="K118" i="1"/>
  <c r="I118" i="1"/>
  <c r="E118" i="1"/>
  <c r="L118" i="1" s="1"/>
  <c r="K117" i="1"/>
  <c r="I117" i="1"/>
  <c r="E117" i="1"/>
  <c r="K116" i="1"/>
  <c r="I116" i="1"/>
  <c r="E116" i="1"/>
  <c r="L116" i="1" s="1"/>
  <c r="K115" i="1"/>
  <c r="I115" i="1"/>
  <c r="I114" i="1"/>
  <c r="E114" i="1"/>
  <c r="K114" i="1" s="1"/>
  <c r="K113" i="1"/>
  <c r="I113" i="1"/>
  <c r="E113" i="1"/>
  <c r="L113" i="1" s="1"/>
  <c r="K112" i="1"/>
  <c r="I112" i="1"/>
  <c r="E112" i="1"/>
  <c r="L112" i="1" s="1"/>
  <c r="K111" i="1"/>
  <c r="I111" i="1"/>
  <c r="E111" i="1"/>
  <c r="K110" i="1"/>
  <c r="I110" i="1"/>
  <c r="E110" i="1"/>
  <c r="L110" i="1" s="1"/>
  <c r="K109" i="1"/>
  <c r="I109" i="1"/>
  <c r="E109" i="1"/>
  <c r="K108" i="1"/>
  <c r="I108" i="1"/>
  <c r="E108" i="1"/>
  <c r="K107" i="1"/>
  <c r="I107" i="1"/>
  <c r="L107" i="1" s="1"/>
  <c r="I106" i="1"/>
  <c r="E106" i="1"/>
  <c r="K106" i="1" s="1"/>
  <c r="K105" i="1"/>
  <c r="I105" i="1"/>
  <c r="E105" i="1"/>
  <c r="I104" i="1"/>
  <c r="E104" i="1"/>
  <c r="K104" i="1" s="1"/>
  <c r="I103" i="1"/>
  <c r="E103" i="1"/>
  <c r="K103" i="1" s="1"/>
  <c r="K102" i="1"/>
  <c r="I102" i="1"/>
  <c r="E102" i="1"/>
  <c r="K101" i="1"/>
  <c r="I101" i="1"/>
  <c r="E101" i="1"/>
  <c r="K100" i="1"/>
  <c r="I100" i="1"/>
  <c r="E100" i="1"/>
  <c r="L100" i="1" s="1"/>
  <c r="K99" i="1"/>
  <c r="I99" i="1"/>
  <c r="E99" i="1"/>
  <c r="L99" i="1" s="1"/>
  <c r="K98" i="1"/>
  <c r="I98" i="1"/>
  <c r="K97" i="1"/>
  <c r="I97" i="1"/>
  <c r="E97" i="1"/>
  <c r="L97" i="1" s="1"/>
  <c r="I96" i="1"/>
  <c r="E96" i="1"/>
  <c r="K96" i="1" s="1"/>
  <c r="I95" i="1"/>
  <c r="E95" i="1"/>
  <c r="K95" i="1" s="1"/>
  <c r="I94" i="1"/>
  <c r="E94" i="1"/>
  <c r="K94" i="1" s="1"/>
  <c r="K93" i="1"/>
  <c r="I93" i="1"/>
  <c r="E93" i="1"/>
  <c r="L93" i="1" s="1"/>
  <c r="K92" i="1"/>
  <c r="I92" i="1"/>
  <c r="E92" i="1"/>
  <c r="K91" i="1"/>
  <c r="I91" i="1"/>
  <c r="E91" i="1"/>
  <c r="K90" i="1"/>
  <c r="I90" i="1"/>
  <c r="E90" i="1"/>
  <c r="K89" i="1"/>
  <c r="I89" i="1"/>
  <c r="E89" i="1"/>
  <c r="K88" i="1"/>
  <c r="I88" i="1"/>
  <c r="E88" i="1"/>
  <c r="K87" i="1"/>
  <c r="I87" i="1"/>
  <c r="E87" i="1"/>
  <c r="L87" i="1" s="1"/>
  <c r="K86" i="1"/>
  <c r="I86" i="1"/>
  <c r="E86" i="1"/>
  <c r="L86" i="1" s="1"/>
  <c r="K85" i="1"/>
  <c r="I85" i="1"/>
  <c r="K84" i="1"/>
  <c r="I84" i="1"/>
  <c r="E84" i="1"/>
  <c r="I83" i="1"/>
  <c r="E83" i="1"/>
  <c r="K83" i="1" s="1"/>
  <c r="K82" i="1"/>
  <c r="I82" i="1"/>
  <c r="E82" i="1"/>
  <c r="K81" i="1"/>
  <c r="I81" i="1"/>
  <c r="E81" i="1"/>
  <c r="L81" i="1" s="1"/>
  <c r="K80" i="1"/>
  <c r="I80" i="1"/>
  <c r="E80" i="1"/>
  <c r="L80" i="1" s="1"/>
  <c r="K79" i="1"/>
  <c r="I79" i="1"/>
  <c r="L79" i="1"/>
  <c r="K78" i="1"/>
  <c r="I78" i="1"/>
  <c r="E78" i="1"/>
  <c r="I77" i="1"/>
  <c r="E77" i="1"/>
  <c r="K77" i="1" s="1"/>
  <c r="I76" i="1"/>
  <c r="E76" i="1"/>
  <c r="K76" i="1" s="1"/>
  <c r="K75" i="1"/>
  <c r="I75" i="1"/>
  <c r="E75" i="1"/>
  <c r="L75" i="1" s="1"/>
  <c r="K74" i="1"/>
  <c r="I74" i="1"/>
  <c r="E74" i="1"/>
  <c r="K73" i="1"/>
  <c r="I73" i="1"/>
  <c r="E73" i="1"/>
  <c r="L73" i="1" s="1"/>
  <c r="K72" i="1"/>
  <c r="I72" i="1"/>
  <c r="E72" i="1"/>
  <c r="L72" i="1" s="1"/>
  <c r="K71" i="1"/>
  <c r="I71" i="1"/>
  <c r="L71" i="1"/>
  <c r="E71" i="1"/>
  <c r="K70" i="1"/>
  <c r="I70" i="1"/>
  <c r="K69" i="1"/>
  <c r="I69" i="1"/>
  <c r="E69" i="1"/>
  <c r="L69" i="1" s="1"/>
  <c r="I68" i="1"/>
  <c r="E68" i="1"/>
  <c r="K68" i="1" s="1"/>
  <c r="K67" i="1"/>
  <c r="I67" i="1"/>
  <c r="E67" i="1"/>
  <c r="K66" i="1"/>
  <c r="I66" i="1"/>
  <c r="E66" i="1"/>
  <c r="K65" i="1"/>
  <c r="E65" i="1"/>
  <c r="I65" i="1" s="1"/>
  <c r="I64" i="1"/>
  <c r="E64" i="1"/>
  <c r="K64" i="1" s="1"/>
  <c r="I63" i="1"/>
  <c r="E63" i="1"/>
  <c r="K63" i="1" s="1"/>
  <c r="I62" i="1"/>
  <c r="E62" i="1"/>
  <c r="K62" i="1" s="1"/>
  <c r="K61" i="1"/>
  <c r="I61" i="1"/>
  <c r="E61" i="1"/>
  <c r="K60" i="1"/>
  <c r="I60" i="1"/>
  <c r="L60" i="1"/>
  <c r="E60" i="1"/>
  <c r="K59" i="1"/>
  <c r="I59" i="1"/>
  <c r="L59" i="1"/>
  <c r="E59" i="1"/>
  <c r="K58" i="1"/>
  <c r="I58" i="1"/>
  <c r="L58" i="1"/>
  <c r="E58" i="1"/>
  <c r="K57" i="1"/>
  <c r="I57" i="1"/>
  <c r="E57" i="1"/>
  <c r="L57" i="1" s="1"/>
  <c r="K56" i="1"/>
  <c r="I56" i="1"/>
  <c r="L56" i="1"/>
  <c r="E56" i="1"/>
  <c r="K55" i="1"/>
  <c r="I55" i="1"/>
  <c r="K54" i="1"/>
  <c r="I54" i="1"/>
  <c r="E54" i="1"/>
  <c r="L54" i="1" s="1"/>
  <c r="I53" i="1"/>
  <c r="E53" i="1"/>
  <c r="K53" i="1" s="1"/>
  <c r="I52" i="1"/>
  <c r="E52" i="1"/>
  <c r="K52" i="1" s="1"/>
  <c r="K51" i="1"/>
  <c r="I51" i="1"/>
  <c r="E51" i="1"/>
  <c r="K50" i="1"/>
  <c r="I50" i="1"/>
  <c r="E50" i="1"/>
  <c r="L50" i="1" s="1"/>
  <c r="K49" i="1"/>
  <c r="I49" i="1"/>
  <c r="L49" i="1"/>
  <c r="K48" i="1"/>
  <c r="I48" i="1"/>
  <c r="E48" i="1"/>
  <c r="I47" i="1"/>
  <c r="E47" i="1"/>
  <c r="K47" i="1" s="1"/>
  <c r="K46" i="1"/>
  <c r="I46" i="1"/>
  <c r="E46" i="1"/>
  <c r="K45" i="1"/>
  <c r="I45" i="1"/>
  <c r="E45" i="1"/>
  <c r="L45" i="1" s="1"/>
  <c r="K44" i="1"/>
  <c r="L44" i="1" s="1"/>
  <c r="I44" i="1"/>
  <c r="K43" i="1"/>
  <c r="I43" i="1"/>
  <c r="E43" i="1"/>
  <c r="K42" i="1"/>
  <c r="I42" i="1"/>
  <c r="E42" i="1"/>
  <c r="K41" i="1"/>
  <c r="I41" i="1"/>
  <c r="K40" i="1"/>
  <c r="I40" i="1"/>
  <c r="E40" i="1"/>
  <c r="I39" i="1"/>
  <c r="E39" i="1"/>
  <c r="K39" i="1" s="1"/>
  <c r="K38" i="1"/>
  <c r="I38" i="1"/>
  <c r="E38" i="1"/>
  <c r="K37" i="1"/>
  <c r="I37" i="1"/>
  <c r="E37" i="1"/>
  <c r="K36" i="1"/>
  <c r="I36" i="1"/>
  <c r="E36" i="1"/>
  <c r="K35" i="1"/>
  <c r="I35" i="1"/>
  <c r="E35" i="1"/>
  <c r="L35" i="1" s="1"/>
  <c r="K34" i="1"/>
  <c r="I34" i="1"/>
  <c r="L34" i="1"/>
  <c r="K33" i="1"/>
  <c r="I33" i="1"/>
  <c r="E33" i="1"/>
  <c r="I32" i="1"/>
  <c r="E32" i="1"/>
  <c r="K32" i="1" s="1"/>
  <c r="K31" i="1"/>
  <c r="I31" i="1"/>
  <c r="E31" i="1"/>
  <c r="K30" i="1"/>
  <c r="I30" i="1"/>
  <c r="E30" i="1"/>
  <c r="L30" i="1" s="1"/>
  <c r="K29" i="1"/>
  <c r="I29" i="1"/>
  <c r="E29" i="1"/>
  <c r="L29" i="1" s="1"/>
  <c r="K28" i="1"/>
  <c r="I28" i="1"/>
  <c r="E28" i="1"/>
  <c r="K27" i="1"/>
  <c r="I27" i="1"/>
  <c r="E27" i="1"/>
  <c r="K26" i="1"/>
  <c r="I26" i="1"/>
  <c r="E26" i="1"/>
  <c r="L26" i="1" s="1"/>
  <c r="K25" i="1"/>
  <c r="I25" i="1"/>
  <c r="E25" i="1"/>
  <c r="L25" i="1" s="1"/>
  <c r="K24" i="1"/>
  <c r="I24" i="1"/>
  <c r="I23" i="1"/>
  <c r="E23" i="1"/>
  <c r="K23" i="1" s="1"/>
  <c r="K22" i="1"/>
  <c r="I22" i="1"/>
  <c r="E22" i="1"/>
  <c r="L22" i="1" s="1"/>
  <c r="I21" i="1"/>
  <c r="E21" i="1"/>
  <c r="K21" i="1" s="1"/>
  <c r="I20" i="1"/>
  <c r="E20" i="1"/>
  <c r="K20" i="1" s="1"/>
  <c r="I19" i="1"/>
  <c r="E19" i="1"/>
  <c r="K19" i="1" s="1"/>
  <c r="K18" i="1"/>
  <c r="I18" i="1"/>
  <c r="E18" i="1"/>
  <c r="K17" i="1"/>
  <c r="I17" i="1"/>
  <c r="E17" i="1"/>
  <c r="L17" i="1" s="1"/>
  <c r="K16" i="1"/>
  <c r="I16" i="1"/>
  <c r="E16" i="1"/>
  <c r="L16" i="1" s="1"/>
  <c r="K15" i="1"/>
  <c r="I15" i="1"/>
  <c r="E15" i="1"/>
  <c r="K14" i="1"/>
  <c r="I14" i="1"/>
  <c r="E14" i="1"/>
  <c r="K13" i="1"/>
  <c r="I13" i="1"/>
  <c r="E13" i="1"/>
  <c r="K12" i="1"/>
  <c r="I12" i="1"/>
  <c r="E12" i="1"/>
  <c r="K11" i="1"/>
  <c r="I11" i="1"/>
  <c r="E11" i="1"/>
  <c r="K10" i="1"/>
  <c r="I10" i="1"/>
  <c r="E10" i="1"/>
  <c r="K9" i="1"/>
  <c r="I9" i="1"/>
  <c r="E9" i="1"/>
  <c r="K8" i="1"/>
  <c r="I8" i="1"/>
  <c r="E8" i="1"/>
  <c r="L8" i="1" s="1"/>
  <c r="K7" i="1"/>
  <c r="I7" i="1"/>
  <c r="K312" i="1" l="1"/>
  <c r="K315" i="1" s="1"/>
  <c r="L280" i="1"/>
  <c r="L274" i="1"/>
  <c r="L272" i="1"/>
  <c r="L253" i="1"/>
  <c r="L166" i="1"/>
  <c r="L61" i="1"/>
  <c r="L42" i="1"/>
  <c r="L11" i="1"/>
  <c r="L216" i="1"/>
  <c r="L223" i="1"/>
  <c r="L228" i="1"/>
  <c r="L232" i="1"/>
  <c r="L234" i="1"/>
  <c r="L238" i="1"/>
  <c r="L259" i="1"/>
  <c r="L263" i="1"/>
  <c r="L298" i="1"/>
  <c r="L292" i="1"/>
  <c r="L289" i="1"/>
  <c r="L196" i="1"/>
  <c r="L120" i="1"/>
  <c r="L51" i="1"/>
  <c r="L264" i="1"/>
  <c r="L260" i="1"/>
  <c r="L258" i="1"/>
  <c r="L256" i="1"/>
  <c r="L236" i="1"/>
  <c r="L233" i="1"/>
  <c r="L229" i="1"/>
  <c r="L226" i="1"/>
  <c r="L221" i="1"/>
  <c r="L219" i="1"/>
  <c r="L217" i="1"/>
  <c r="L215" i="1"/>
  <c r="L214" i="1"/>
  <c r="L212" i="1"/>
  <c r="L211" i="1"/>
  <c r="G314" i="1"/>
  <c r="L313" i="1"/>
  <c r="L257" i="1"/>
  <c r="L239" i="1"/>
  <c r="L231" i="1"/>
  <c r="L213" i="1"/>
  <c r="L210" i="1"/>
  <c r="L208" i="1"/>
  <c r="L205" i="1"/>
  <c r="L203" i="1"/>
  <c r="L198" i="1"/>
  <c r="L197" i="1"/>
  <c r="L190" i="1"/>
  <c r="L185" i="1"/>
  <c r="L182" i="1"/>
  <c r="L164" i="1"/>
  <c r="L159" i="1"/>
  <c r="L153" i="1"/>
  <c r="L152" i="1"/>
  <c r="L143" i="1"/>
  <c r="L142" i="1"/>
  <c r="L141" i="1"/>
  <c r="L135" i="1"/>
  <c r="L127" i="1"/>
  <c r="L96" i="1"/>
  <c r="L92" i="1"/>
  <c r="L90" i="1"/>
  <c r="L85" i="1"/>
  <c r="L67" i="1"/>
  <c r="L66" i="1"/>
  <c r="L46" i="1"/>
  <c r="L40" i="1"/>
  <c r="L31" i="1"/>
  <c r="L24" i="1"/>
  <c r="L33" i="1"/>
  <c r="L21" i="1"/>
  <c r="L286" i="1"/>
  <c r="L262" i="1"/>
  <c r="L255" i="1"/>
  <c r="L252" i="1"/>
  <c r="L249" i="1"/>
  <c r="L230" i="1"/>
  <c r="L225" i="1"/>
  <c r="L224" i="1"/>
  <c r="L222" i="1"/>
  <c r="L220" i="1"/>
  <c r="L218" i="1"/>
  <c r="L192" i="1"/>
  <c r="L187" i="1"/>
  <c r="L184" i="1"/>
  <c r="L183" i="1"/>
  <c r="L181" i="1"/>
  <c r="L180" i="1"/>
  <c r="L173" i="1"/>
  <c r="L167" i="1"/>
  <c r="L161" i="1"/>
  <c r="L160" i="1"/>
  <c r="L151" i="1"/>
  <c r="L146" i="1"/>
  <c r="L138" i="1"/>
  <c r="L137" i="1"/>
  <c r="L131" i="1"/>
  <c r="L111" i="1"/>
  <c r="L108" i="1"/>
  <c r="L105" i="1"/>
  <c r="L102" i="1"/>
  <c r="L101" i="1"/>
  <c r="L94" i="1"/>
  <c r="L15" i="1"/>
  <c r="L12" i="1"/>
  <c r="L10" i="1"/>
  <c r="L9" i="1"/>
  <c r="L265" i="1"/>
  <c r="L202" i="1"/>
  <c r="L115" i="1"/>
  <c r="L78" i="1"/>
  <c r="J321" i="1"/>
  <c r="L321" i="1" s="1"/>
  <c r="L134" i="1"/>
  <c r="L130" i="1"/>
  <c r="L128" i="1"/>
  <c r="L126" i="1"/>
  <c r="L121" i="1"/>
  <c r="L119" i="1"/>
  <c r="L117" i="1"/>
  <c r="L109" i="1"/>
  <c r="L98" i="1"/>
  <c r="L89" i="1"/>
  <c r="L88" i="1"/>
  <c r="L84" i="1"/>
  <c r="L82" i="1"/>
  <c r="L74" i="1"/>
  <c r="L55" i="1"/>
  <c r="L43" i="1"/>
  <c r="L41" i="1"/>
  <c r="L38" i="1"/>
  <c r="L37" i="1"/>
  <c r="L36" i="1"/>
  <c r="L28" i="1"/>
  <c r="L19" i="1"/>
  <c r="L18" i="1"/>
  <c r="L14" i="1"/>
  <c r="L13" i="1"/>
  <c r="L285" i="1"/>
  <c r="L189" i="1"/>
  <c r="L200" i="1"/>
  <c r="L156" i="1"/>
  <c r="L83" i="1"/>
  <c r="L103" i="1"/>
  <c r="L227" i="1"/>
  <c r="L91" i="1"/>
  <c r="L20" i="1"/>
  <c r="L70" i="1"/>
  <c r="L48" i="1"/>
  <c r="L32" i="1"/>
  <c r="L27" i="1"/>
  <c r="I193" i="1"/>
  <c r="I312" i="1" s="1"/>
  <c r="I315" i="1" s="1"/>
  <c r="L7" i="1"/>
  <c r="L288" i="1"/>
  <c r="L273" i="1"/>
  <c r="L235" i="1"/>
  <c r="L195" i="1"/>
  <c r="L194" i="1"/>
  <c r="L163" i="1"/>
  <c r="L95" i="1"/>
  <c r="L261" i="1"/>
  <c r="L245" i="1"/>
  <c r="L244" i="1"/>
  <c r="L104" i="1"/>
  <c r="L207" i="1"/>
  <c r="L106" i="1"/>
  <c r="L23" i="1"/>
  <c r="L174" i="1"/>
  <c r="L170" i="1"/>
  <c r="L148" i="1"/>
  <c r="L140" i="1"/>
  <c r="L133" i="1"/>
  <c r="L132" i="1"/>
  <c r="L124" i="1"/>
  <c r="L123" i="1"/>
  <c r="L114" i="1"/>
  <c r="L77" i="1"/>
  <c r="L76" i="1"/>
  <c r="L68" i="1"/>
  <c r="L65" i="1"/>
  <c r="L64" i="1"/>
  <c r="L63" i="1"/>
  <c r="L62" i="1"/>
  <c r="L53" i="1"/>
  <c r="L52" i="1"/>
  <c r="L47" i="1"/>
  <c r="L39" i="1"/>
  <c r="L314" i="1" l="1"/>
  <c r="G315" i="1"/>
  <c r="J319" i="1" s="1"/>
  <c r="L193" i="1"/>
  <c r="L312" i="1" s="1"/>
  <c r="L315" i="1" l="1"/>
  <c r="L326" i="1" s="1"/>
  <c r="J320" i="1" l="1"/>
  <c r="L320" i="1" s="1"/>
  <c r="L319" i="1"/>
  <c r="L322" i="1" l="1"/>
  <c r="L327" i="1" l="1"/>
  <c r="L328" i="1" s="1"/>
  <c r="J329" i="1" s="1"/>
  <c r="L329" i="1" s="1"/>
  <c r="L330" i="1" s="1"/>
  <c r="J331" i="1" s="1"/>
  <c r="L331" i="1" s="1"/>
  <c r="L332" i="1" s="1"/>
  <c r="J333" i="1" s="1"/>
  <c r="L333" i="1" s="1"/>
  <c r="L334" i="1" s="1"/>
  <c r="J2" i="1" s="1"/>
  <c r="K322" i="1"/>
</calcChain>
</file>

<file path=xl/sharedStrings.xml><?xml version="1.0" encoding="utf-8"?>
<sst xmlns="http://schemas.openxmlformats.org/spreadsheetml/2006/main" count="911" uniqueCount="430">
  <si>
    <t>კავკასიის მედ. ცენტრი — MRI განყოფილების სართულის სარემონტო-სამონტაჟო სამუშაოები</t>
  </si>
  <si>
    <t>სულ ჯამი:</t>
  </si>
  <si>
    <t>N</t>
  </si>
  <si>
    <t>სამუშაოების დასახელება</t>
  </si>
  <si>
    <t>განზ</t>
  </si>
  <si>
    <t>ნორმატ.
რესურსი</t>
  </si>
  <si>
    <t>რაოდენობა</t>
  </si>
  <si>
    <t>მასალა
ერთ. ფასი</t>
  </si>
  <si>
    <t>მასალა
ჯამი</t>
  </si>
  <si>
    <t>ხელფასი
ერთ. ფასი</t>
  </si>
  <si>
    <t>ხელფასი
ჯამი</t>
  </si>
  <si>
    <t>მანქ.-მექ.
ერთ. ფასი</t>
  </si>
  <si>
    <t>მანქ.-მექ.
ჯამი</t>
  </si>
  <si>
    <t>ჯამი</t>
  </si>
  <si>
    <t>ტიხრები, მოპირკეთება, იატაკი და ჭერი</t>
  </si>
  <si>
    <t>ლითონის კარკასზე თაბაშირ-მუყაოს ტიხრის მოწყობა სისქე 100 მმ, ბგერა/ხმაიზოლაციით</t>
  </si>
  <si>
    <t>მ²</t>
  </si>
  <si>
    <t>1.1</t>
  </si>
  <si>
    <t>გალვანური პროფილი CW-100 (0.6 მმ) — EN 14195, Z100, 0.6 მმ</t>
  </si>
  <si>
    <t>გრძ.მ</t>
  </si>
  <si>
    <t>1.2</t>
  </si>
  <si>
    <t>გალვანური პროფილი UW-100 (0.6 მმ) — EN 14195, Z100, 0.6 მმ</t>
  </si>
  <si>
    <t>1.3</t>
  </si>
  <si>
    <t>თაბაშირ-მუყაოს ფილა 12.5 მმ (სველ ზონაში ტენმედეგი) — EN 520 H2, A2-s1,d0, CE</t>
  </si>
  <si>
    <t>1.4</t>
  </si>
  <si>
    <t>ქვაბამბის ხმაიზოლაცია 100 მმ, სიმკვრივე 50 კგ/მ³ — EN 13162, λ≤0.037, A1</t>
  </si>
  <si>
    <t>1.5</t>
  </si>
  <si>
    <t>თვითმჭრელი ხრახნი TN25 / TN35 — DIN 7504, თუთიით</t>
  </si>
  <si>
    <t>ცალი</t>
  </si>
  <si>
    <t>1.6</t>
  </si>
  <si>
    <t>დიუბელი-ლურსმანი 6x40 — ETA, თუთიით</t>
  </si>
  <si>
    <t>1.7</t>
  </si>
  <si>
    <t>თვითწებვადი ბადე-ლენტი 50 მმ × 90 მ — მინაბოჭკო</t>
  </si>
  <si>
    <t>1.8</t>
  </si>
  <si>
    <t>პერფორირებული ალუმინის კუთხოვანა პროფილი 25×25 — ალუმინი, 0.4 მმ</t>
  </si>
  <si>
    <t>1.9</t>
  </si>
  <si>
    <t>პერფორირებული სამაგრი ლენტი</t>
  </si>
  <si>
    <t>1.10</t>
  </si>
  <si>
    <t>აკრილის ჰერმეტიკი 310 მლ — EN 15651-1, გადასაღებავი</t>
  </si>
  <si>
    <t>1.11</t>
  </si>
  <si>
    <t>ჩამკეტი (dichtungsband) ლენტი 70 მმ × 30 მ</t>
  </si>
  <si>
    <t>1.12</t>
  </si>
  <si>
    <t>ბურღ-სახრახნისი</t>
  </si>
  <si>
    <t>მანქ.-სთ</t>
  </si>
  <si>
    <t>1.13</t>
  </si>
  <si>
    <t>ლაზერული ნიველირი</t>
  </si>
  <si>
    <t>1.14</t>
  </si>
  <si>
    <t>მობილური ხარაჩო</t>
  </si>
  <si>
    <t>1.15</t>
  </si>
  <si>
    <t>სხვა დამხმარე მასალები</t>
  </si>
  <si>
    <t>კომპლ</t>
  </si>
  <si>
    <t>1.16</t>
  </si>
  <si>
    <t>ლითონის დისკური საჭრელი (კუთხსახეხი 125 მმ) — პროფილის დაჭრა</t>
  </si>
  <si>
    <t>არსებული კედლების შეფუთვა თაბაშირ-მუყაოთი CD/UD კარკასზე, ცალმხრივ</t>
  </si>
  <si>
    <t>2.1</t>
  </si>
  <si>
    <t>ჭერის პროფილი CD-60 — EN 14195, 0.6 მმ</t>
  </si>
  <si>
    <t>2.2</t>
  </si>
  <si>
    <t>მიმმართველი პროფილი UD-27 — EN 14195, 0.6 მმ</t>
  </si>
  <si>
    <t>2.3</t>
  </si>
  <si>
    <t>პირდაპირი კიდული (ES) — EN 14195</t>
  </si>
  <si>
    <t>2.4</t>
  </si>
  <si>
    <t>თაბაშირ-მუყაო ტენმედეგი 12.5 მმ — EN 520 H2, A2-s1,d0, CE</t>
  </si>
  <si>
    <t>2.5</t>
  </si>
  <si>
    <t>2.6</t>
  </si>
  <si>
    <t>2.7</t>
  </si>
  <si>
    <t>თვითწებვადი ბადე-ლენტი და კუთხოვანა პროფილი</t>
  </si>
  <si>
    <t>2.8</t>
  </si>
  <si>
    <t>2.9</t>
  </si>
  <si>
    <t>3.1</t>
  </si>
  <si>
    <t>თაბაშირ-მუყაო ცეცხლგამძლე 12.5 მმ — EN 520 ტიპი DF, A2-s1,d0, CE</t>
  </si>
  <si>
    <t>3.2</t>
  </si>
  <si>
    <t>3.3</t>
  </si>
  <si>
    <t>3.4</t>
  </si>
  <si>
    <t>ცეცხლმედეგი (intumescent) ჰერმეტიკი 310 მლ — EN 1366-4, ETA</t>
  </si>
  <si>
    <t>3.5</t>
  </si>
  <si>
    <t>3.6</t>
  </si>
  <si>
    <t>სხვა დამხმარე მასალები (2% სამუშაოს მასალის ღირებულებიდან)</t>
  </si>
  <si>
    <t>კარის ღიობების გამაგრება გაძლიერებული პროფილით/ბრუსით</t>
  </si>
  <si>
    <t>4.1</t>
  </si>
  <si>
    <t>გაძლიერებული პროფილი UA-100 / ხის ბრუსი — EN 14195, 2.0 მმ</t>
  </si>
  <si>
    <t>4.2</t>
  </si>
  <si>
    <t>სველ წერტილებში იატაკისა და კედლის ჰიდროიზოლაცია ორ ფენად</t>
  </si>
  <si>
    <t>5.1</t>
  </si>
  <si>
    <t>ცემენტ-პოლიმერული ჰიდროსაიზოლაციო შემადგენლობა — EN 14891 CM O2P</t>
  </si>
  <si>
    <t>კგ</t>
  </si>
  <si>
    <t>5.2</t>
  </si>
  <si>
    <t>ჰიდროსაიზოლაციო ელასტიური ლენტი კუთხეებში 120 მმ</t>
  </si>
  <si>
    <t>5.3</t>
  </si>
  <si>
    <t>სამშენებლო მიქსერი</t>
  </si>
  <si>
    <t>5.4</t>
  </si>
  <si>
    <t>იატაკის ბაზისის მოსწორება თვითგასწორებადი ხსნარით 5 მმ EN 13813 CT-C25-F6</t>
  </si>
  <si>
    <t>6.1</t>
  </si>
  <si>
    <t>თვითგასწორებადი ხსნარი — EN 13813 CT-C25-F6</t>
  </si>
  <si>
    <t>6.2</t>
  </si>
  <si>
    <t>ბეტონკონტაქტი / შემაკავშირებელი გრუნტი — ადჰეზია ≥1.0 N/მმ²</t>
  </si>
  <si>
    <t>ლიტ</t>
  </si>
  <si>
    <t>6.3</t>
  </si>
  <si>
    <t>სამშენებლო მიქსერი (მაღალი ბრუნვის)</t>
  </si>
  <si>
    <t>6.4</t>
  </si>
  <si>
    <t>სახეხი მანქანა</t>
  </si>
  <si>
    <t>6.5</t>
  </si>
  <si>
    <t>სამედიცინო PVC ვინილის იატაკის საფარის მოწყობა პლინტუსით</t>
  </si>
  <si>
    <t>7.1</t>
  </si>
  <si>
    <t>ვინილი PVC რულონური საფარი (დამკვეთის მასალით)</t>
  </si>
  <si>
    <t>7.2</t>
  </si>
  <si>
    <t>გრუნტი ვინილის</t>
  </si>
  <si>
    <t>7.3</t>
  </si>
  <si>
    <t>ვინილის წებო (დამკვეთის მასალით)</t>
  </si>
  <si>
    <t>7.4</t>
  </si>
  <si>
    <t>ელექტროგამტარი წებო გრაფიტის (დამკვეთის მასალით)</t>
  </si>
  <si>
    <t>7.5</t>
  </si>
  <si>
    <t>შესადუღებელი ლარი (PVC ზონდი) — Ø4 მმ, ცხელი შედუღება</t>
  </si>
  <si>
    <t>7.6</t>
  </si>
  <si>
    <t>სპილენძის გამტარი ლენტი (ანტისტატიკური დამიწება) — სპილენძი, ≤10⁶ Ω (EN 1081)</t>
  </si>
  <si>
    <t>7.7</t>
  </si>
  <si>
    <t>ცხელი ჰაერის შედუღების აპარატი (PVC)</t>
  </si>
  <si>
    <t>7.8</t>
  </si>
  <si>
    <t>ღარის საფრეზი მანქანა (ნაკერისთვის)</t>
  </si>
  <si>
    <t>7.9</t>
  </si>
  <si>
    <t>სამშენებლო მტვერსასრუტი M-კლასი</t>
  </si>
  <si>
    <t>7.10</t>
  </si>
  <si>
    <t>კედელზე ამოწეული (coved) პლინტუსის მოწყობა პროფილით</t>
  </si>
  <si>
    <t>7.11</t>
  </si>
  <si>
    <t>პლინტუსის ამოსაწევი პროფილი (galtel) — ამოწევა 100 მმ, R50</t>
  </si>
  <si>
    <t>7.12</t>
  </si>
  <si>
    <t>დამასრულებელი პროფილი, შიდა/გარე კუთხე</t>
  </si>
  <si>
    <t>7.13</t>
  </si>
  <si>
    <t>7.14</t>
  </si>
  <si>
    <t>კერამოგრანიტის იატაკის მოწყობა (არსებული მასალით)</t>
  </si>
  <si>
    <t>8.1</t>
  </si>
  <si>
    <t>კერამოგრანიტი (დამკვეთის მასალით)</t>
  </si>
  <si>
    <t>8.2</t>
  </si>
  <si>
    <t>წებოცემენტი C2TE — EN 12004-1, C2TE</t>
  </si>
  <si>
    <t>8.3</t>
  </si>
  <si>
    <t>ეპოქსიდური ფუგა — EN 13888, კლასი RG</t>
  </si>
  <si>
    <t>8.4</t>
  </si>
  <si>
    <t>სამონტაჟო სახარჯი კომპლექტი (ჯვრები, სოლები, ჰერმეტიკი)</t>
  </si>
  <si>
    <t>8.5</t>
  </si>
  <si>
    <t>სანიტარული სილიკონის ჰერმეტიკი 280 მლ — EN 15651-3 S, ფუნგიციდით</t>
  </si>
  <si>
    <t>8.6</t>
  </si>
  <si>
    <t>ფილის ელექტრო საჭრელი</t>
  </si>
  <si>
    <t>8.7</t>
  </si>
  <si>
    <t>8.8</t>
  </si>
  <si>
    <t>კერამოგრანიტის პლინტუსების მოწყობა h=100 მმ</t>
  </si>
  <si>
    <t>9.1</t>
  </si>
  <si>
    <t>კერამოგრანიტის ფილა 600×100, რექტიფიცირებული — EN 14411, ქიმ. UA</t>
  </si>
  <si>
    <t>9.2</t>
  </si>
  <si>
    <t>9.3</t>
  </si>
  <si>
    <t>9.4</t>
  </si>
  <si>
    <t>9.5</t>
  </si>
  <si>
    <t>ჰიგიენური საკიდი ჭერის მოწყობა 600x600, გარეცხვადი ფილით, T-24 კარკასზე</t>
  </si>
  <si>
    <t>10.1</t>
  </si>
  <si>
    <t>ჰიგიენური ჭერის ფილა 600x600 (ვინილის საფარით, გარეცხვადი) — EN 13964, A2-s1,d0, გარეცხვადი</t>
  </si>
  <si>
    <t>10.2</t>
  </si>
  <si>
    <t>T-24 კარკასის პროფილი (მთავარი და განივი) — EN 13964, თუთიით</t>
  </si>
  <si>
    <t>10.3</t>
  </si>
  <si>
    <t>კიდული ღერო რეგულირებადი ზამბარით — EN 13964, ≥0.25 kN</t>
  </si>
  <si>
    <t>10.4</t>
  </si>
  <si>
    <t>კედლის კუთხოვანა პროფილი</t>
  </si>
  <si>
    <t>10.5</t>
  </si>
  <si>
    <t>დიუბელი-ლურსმანი 6×40 — ETA, თუთიით</t>
  </si>
  <si>
    <t>10.6</t>
  </si>
  <si>
    <t>თვითმჭრელი ხრახნი TN25 — DIN 7504, თუთიით</t>
  </si>
  <si>
    <t>10.7</t>
  </si>
  <si>
    <t>ანკერული ჭანჭიკი M6 ჭერზე — ETA, უჟანგავი A2</t>
  </si>
  <si>
    <t>10.8</t>
  </si>
  <si>
    <t>სახარჯი (ბურღი, ბაწარი, ნიშანდება)</t>
  </si>
  <si>
    <t>10.9</t>
  </si>
  <si>
    <t>10.10</t>
  </si>
  <si>
    <t>პერფორატორი SDS-plus</t>
  </si>
  <si>
    <t>10.11</t>
  </si>
  <si>
    <t>10.12</t>
  </si>
  <si>
    <t>კედლების დამუშავება ფითხით და დაგრუნტვა</t>
  </si>
  <si>
    <t>11.1</t>
  </si>
  <si>
    <t>ფითხი (საწყისი + საფინიშო)</t>
  </si>
  <si>
    <t>11.2</t>
  </si>
  <si>
    <t>ღრმად შემღწევი გრუნტი — აკრილი, VOC ≤30 გ/ლ</t>
  </si>
  <si>
    <t>11.3</t>
  </si>
  <si>
    <t>სახეხი ბადე P120, 225×280 მმ</t>
  </si>
  <si>
    <t>11.4</t>
  </si>
  <si>
    <t>ფითხის დანისა და სახეხი ხელსაწყოს ცვეთა</t>
  </si>
  <si>
    <t>11.5</t>
  </si>
  <si>
    <t>სახეხი მანქანა მტვერშემწოვით</t>
  </si>
  <si>
    <t>11.6</t>
  </si>
  <si>
    <t>11.7</t>
  </si>
  <si>
    <t>11.8</t>
  </si>
  <si>
    <t>კედლების შეღებვა სამედიცინო გარეცხვადი აკრილის საღებავით ორ ფენად</t>
  </si>
  <si>
    <t>12.1</t>
  </si>
  <si>
    <t>გარეცხვადი ანტიბაქტერიული აკრილის საღებავი — EN 13300 კლ.1, ISO 22196</t>
  </si>
  <si>
    <t>12.2</t>
  </si>
  <si>
    <t>გრუნტი</t>
  </si>
  <si>
    <t>12.3</t>
  </si>
  <si>
    <t>სამღებრო ბეწვის ვალიკი 250 მმ</t>
  </si>
  <si>
    <t>12.4</t>
  </si>
  <si>
    <t>სამღებრო ლენტი 38 მმ × 40 მ</t>
  </si>
  <si>
    <t>12.5</t>
  </si>
  <si>
    <t>პოლიეთილენის დამცავი ფირი 40 მკმ</t>
  </si>
  <si>
    <t>12.6</t>
  </si>
  <si>
    <t>12.7</t>
  </si>
  <si>
    <t>სველ წერტილებში კერამიკული ფილის მოწყობა კედელზე (სრული სიმაღლე)</t>
  </si>
  <si>
    <t>13.1</t>
  </si>
  <si>
    <t>რექტიფიცირებული კერამიკული ფილა 600x1200 — EN 14411, ლაქმედეგ. კლ.5, ქიმ. UA</t>
  </si>
  <si>
    <t>13.2</t>
  </si>
  <si>
    <t>13.3</t>
  </si>
  <si>
    <t>13.4</t>
  </si>
  <si>
    <t>ალუმინის კუთხის დამასრულებელი პროფილი 10 მმ — ანოდირებული ≥15 მკმ</t>
  </si>
  <si>
    <t>13.5</t>
  </si>
  <si>
    <t>სარბილებელი ჯვრები 1.5 მმ (100 ც.)</t>
  </si>
  <si>
    <t>შეკვრა</t>
  </si>
  <si>
    <t>13.6</t>
  </si>
  <si>
    <t>სანიტარული ანტისოკოვანი სილიკონი 280 მლ — EN 15651-3 S, ფუნგიციდით</t>
  </si>
  <si>
    <t>13.7</t>
  </si>
  <si>
    <t>ფილის ალმასის საჭრელი დისკი და სახარჯი — EN 13236</t>
  </si>
  <si>
    <t>13.8</t>
  </si>
  <si>
    <t>13.9</t>
  </si>
  <si>
    <t>13.10</t>
  </si>
  <si>
    <t>დეკორატიული ლამელური (MDF) აკუსტიკური კედლის პანელის მოწყობა — რეგისტრატურა და მოსაცდელი</t>
  </si>
  <si>
    <t>14.1</t>
  </si>
  <si>
    <t>MDF ლამელური აკუსტიკური პანელი, ცეცხლმედეგი დამუშავებით — EN 622-5, B-s1,d0, E1, αw ≥0.55</t>
  </si>
  <si>
    <t>14.2</t>
  </si>
  <si>
    <t>ალუმინის საკიდი პროფილი (rail) — ალუმინი, ანოდირებული</t>
  </si>
  <si>
    <t>14.3</t>
  </si>
  <si>
    <t>მონტაჟის პოლიურეთანის წებო 310 მლ — MS-პოლიმერი, ≥1.5 N/მმ²</t>
  </si>
  <si>
    <t>14.4</t>
  </si>
  <si>
    <t>სამაგრი და ხრახნი</t>
  </si>
  <si>
    <t>14.5</t>
  </si>
  <si>
    <t>დამასრულებელი და შემაერთებელი პროფილი</t>
  </si>
  <si>
    <t>14.6</t>
  </si>
  <si>
    <t>სატორსიო ხერხი (ლამელა)</t>
  </si>
  <si>
    <t>14.7</t>
  </si>
  <si>
    <t>14.8</t>
  </si>
  <si>
    <t>დერეფნის კედლის დამცავი ლარტყის (handrail bumper) მოწყობა</t>
  </si>
  <si>
    <t>15.1</t>
  </si>
  <si>
    <t>HPL/ხის დამცავი ლარტყა 150 მმ, საყრდენებით — EN 438-3, 150 მმ, დარტყმამედეგი</t>
  </si>
  <si>
    <t>15.2</t>
  </si>
  <si>
    <t>ლარტყის საყრდენი</t>
  </si>
  <si>
    <t>15.3</t>
  </si>
  <si>
    <t>ანკერული დიუბელი 8×60</t>
  </si>
  <si>
    <t>15.4</t>
  </si>
  <si>
    <t>ბოლოს დამასრულებელი ქუდი / კუთხე</t>
  </si>
  <si>
    <t>15.5</t>
  </si>
  <si>
    <t>15.6</t>
  </si>
  <si>
    <t>კუთხის დამცავი პროფილის მოწყობა</t>
  </si>
  <si>
    <t>16.1</t>
  </si>
  <si>
    <t>PVC/ალუმინის კუთხის დამცავი პროფილი — B-s1,d0, სიმაღლე 1.5 მ</t>
  </si>
  <si>
    <t>16.2</t>
  </si>
  <si>
    <t>რეგისტრატურის LED-განათებული აბრის/ლოგოს და დეკორატიული პანოს მონტაჟი</t>
  </si>
  <si>
    <t>17.1</t>
  </si>
  <si>
    <t>LED-ით განათებული აბრა/ლოგო (რეგისტრატურა და მოსაცდელი)</t>
  </si>
  <si>
    <t>17.2</t>
  </si>
  <si>
    <t>დეკორატიული პანოს სამაგრი კომპლექტი (პანო — დამკვეთის მიწოდებით)</t>
  </si>
  <si>
    <t>17.3</t>
  </si>
  <si>
    <t>ბურღ-სახრახნისი და ლაზერული ნიველირი</t>
  </si>
  <si>
    <t>17.4</t>
  </si>
  <si>
    <t>კარები და მინაფარდები</t>
  </si>
  <si>
    <t>სამედიცინო HPL კარის ბლოკის მონტაჟი სათვალთვალო მინით, 900x2100</t>
  </si>
  <si>
    <t>HPL სამედიცინო კარის ბლოკი კომპლექტში (კოლოფი, ნალესი, ფურნიტურა) — EN 438-3; ანჯამა EN 1935, საკეტი EN 12209</t>
  </si>
  <si>
    <t>მონტაჟის პოლიურეთანის ქაფი 750 მლ — B3/B2, PU</t>
  </si>
  <si>
    <t>ჩარჩოს ანკერი 10×132 — ETA, თუთიით</t>
  </si>
  <si>
    <t>ნეიტრალური სილიკონი 280 მლ — EN 15651-1, ოქსიმური</t>
  </si>
  <si>
    <t>ლამინირებული კარის ბლოკის მონტაჟი 800x2100 (სველი წერტილები, გასახდელები) — CPL; ანჯამა EN 1935, საკეტი EN 12209</t>
  </si>
  <si>
    <t>ლამინირებული კარის ბლოკი კომპლექტში — CPL; ანჯამა EN 1935, საკეტი EN 12209</t>
  </si>
  <si>
    <t>სახანძრო კარის EI30 მონტაჟი 900x2100 ანტიპანიკის ფურნიტურით</t>
  </si>
  <si>
    <t>სახანძრო კარი EI30 სერტიფიცირებული, ანტიპანიკის ფურნიტურით — EI₂30 (EN 13501-2), CE EN 16034; ანტიპანიკა EN 1125</t>
  </si>
  <si>
    <t>ცეცხლმედეგი მონტაჟის ქაფი B1, 750 მლ — B1 (DIN 4102-1), EN 1366-4</t>
  </si>
  <si>
    <t>ცეცხლმედეგი ჩარჩოს ანკერი 10×132 — ETA, თუთიით</t>
  </si>
  <si>
    <t>რეგისტრატურის ალუმინის მინაფარდის მოწყობა</t>
  </si>
  <si>
    <t>ალუმინის პროფილი დაკომპლექტებული მინა-პაკეტით — EN 14351-2; მინა EN 1279 + ESG</t>
  </si>
  <si>
    <t>ალუმინის სისტემის საჭრელი და ბურღი</t>
  </si>
  <si>
    <t>4.3</t>
  </si>
  <si>
    <t>წყალსადენ-კანალიზაციის ქსელი და სანტექნიკა (სპეციფიკაციის მიხედვით)</t>
  </si>
  <si>
    <t>წყალმომარაგების ქსელის მოწყობა პოლიპროპილენის მილებით, გამოცდით</t>
  </si>
  <si>
    <t>პოლიპროპილენის მილი D=20 მმ — EN ISO 15874 PP-R, PN20</t>
  </si>
  <si>
    <t>პოლიპროპილენის მილი D=25 მმ — EN ISO 15874 PP-R, PN20</t>
  </si>
  <si>
    <t>პოლიპროპილენის მილი D=32 მმ — EN ISO 15874 PP-R, PN20</t>
  </si>
  <si>
    <t>ვენტილი D=20 მმ — EN 1213, ლატუნი, PN16</t>
  </si>
  <si>
    <t>ვენტილი D=25 მმ — EN 1213, ლატუნი, PN16</t>
  </si>
  <si>
    <t>ვენტილი D=32 მმ — EN 1213, ლატუნი, PN16</t>
  </si>
  <si>
    <t>ქურო D=20 / D=25 მმ</t>
  </si>
  <si>
    <t>მუხლი D=20 მმ</t>
  </si>
  <si>
    <t>მუხლი D=25 მმ</t>
  </si>
  <si>
    <t>სამკაპი 20x20x20 / 25x20x25 / 32x25x32</t>
  </si>
  <si>
    <t>ჩიბუხი D=20 მმ</t>
  </si>
  <si>
    <t>კუთხოვანი ვენტილი D=15 მმ — EN 1213, კუთხოვანი</t>
  </si>
  <si>
    <t>მილის PE თბოიზოლაცია D20–32, კედელი 9 მმ — EN 14313, 9 მმ, λ ≤0.040</t>
  </si>
  <si>
    <t>მილის სამაგრი D20/25/32</t>
  </si>
  <si>
    <t>საკიდი ღერო M8 და ანკერი</t>
  </si>
  <si>
    <t>არსებულ ქსელთან შეერთების კვანძი</t>
  </si>
  <si>
    <t>1.17</t>
  </si>
  <si>
    <t>PP-R შედუღების აპარატი</t>
  </si>
  <si>
    <t>1.18</t>
  </si>
  <si>
    <t>1.19</t>
  </si>
  <si>
    <t>საკანალიზაციო ქსელის მოწყობა სქელკედლიანი პლასტმასის მილებით</t>
  </si>
  <si>
    <t>პლასტმასის საკანალიზაციო მილი D=50 მმ — EN 1451-1, ხმა ≤20 dB(A)</t>
  </si>
  <si>
    <t>პლასტმასის საკანალიზაციო მილი D=100 მმ — EN 1451-1, ხმა ≤20 dB(A)</t>
  </si>
  <si>
    <t>მუხლი D=50 მმ</t>
  </si>
  <si>
    <t>მუხლი D=100 მმ</t>
  </si>
  <si>
    <t>წყალმიმღები D=50 მმ (მშრალი ჩამკეტით) — EN 1253, მშრალი ჩამკეტი</t>
  </si>
  <si>
    <t>სამკაპი 50x50x50 / 100x50x100 / 100x100x100</t>
  </si>
  <si>
    <t>საკანალიზაციო მილის სამაგრი D50/D100</t>
  </si>
  <si>
    <t>სანტექნიკური სილიკონი 280 მლ</t>
  </si>
  <si>
    <t>მილის ხმაიზოლაციის ლენტი 3 მმ — ხმა ≤20 dB(A), EN 14366</t>
  </si>
  <si>
    <t>2.10</t>
  </si>
  <si>
    <t>2.11</t>
  </si>
  <si>
    <t>უნიტაზის მონტაჟი ჩამრეცხი ავზით და მიერთებით</t>
  </si>
  <si>
    <t>უნიტაზი ჩამრეცხი ავზით, მიკროლიფტიანი სახურავით — EN 997, 3/6 ლ, კლასი I</t>
  </si>
  <si>
    <t>საკანალიზაციო მოქნილი გადამყვანი D110, ექსცენტრული</t>
  </si>
  <si>
    <t>მოქნილი მილაკი 3/8"×1/2", 40 სმ</t>
  </si>
  <si>
    <t>კუთხოვანი ჩამკეტი ონკანი 1/2"×3/8"</t>
  </si>
  <si>
    <t>სანტექნიკური ჰერმეტიკი და FUM ლენტი</t>
  </si>
  <si>
    <t>პირსაბანის მონტაჟი კარადითა და შემრევით</t>
  </si>
  <si>
    <t>კერამიკული პირსაბანი და ხის/MDF კარადა (რენდერის შესაბამისად) — EN 14688; ტუმბო E1</t>
  </si>
  <si>
    <t>შემრევი ონკანი — EN 817, აკუსტ. ჯგუფი I</t>
  </si>
  <si>
    <t>პირსაბანის ბოთლისებრი სიფონი, ქრომი — EN 274-1, ჩამკეტი ≥50 მმ</t>
  </si>
  <si>
    <t>4.4</t>
  </si>
  <si>
    <t>მოქნილი მილაკი 1/2", 50 სმ</t>
  </si>
  <si>
    <t>4.5</t>
  </si>
  <si>
    <t>კედლის სამაგრი კომპლექტი (ჭანჭიკი, დიუბელი)</t>
  </si>
  <si>
    <t>4.6</t>
  </si>
  <si>
    <t>სარკის, ხელსაშრობის და სანიტარული აქსესუარების მონტაჟი</t>
  </si>
  <si>
    <t>სარკე</t>
  </si>
  <si>
    <t>ელექტრო ხელსაშრობი — EN 60335-2-23, IP23, HEPA</t>
  </si>
  <si>
    <t>ქაღალდისა და სითხის გამცემი, ნარჩენების კალათა, კაუჭი</t>
  </si>
  <si>
    <t>შშმ პირთა სველი წერტილის აღჭურვა</t>
  </si>
  <si>
    <t>გადასაწევი (ასაწევი) მოაჯირი 800 მმ, უჟანგავი — DIN 18040-1, ≥1 kN, AISI 304</t>
  </si>
  <si>
    <t>ფიქსირებული კედლის მოაჯირი 600 მმ, უჟანგავი — DIN 18040-1, ≥1 kN, AISI 304</t>
  </si>
  <si>
    <t>სანტექ.სამუშაოების საერთო დამხმარე მასალა ფასონური დეტალები</t>
  </si>
  <si>
    <t>სისტემის ჰიდრავლიკური გამოცდა, რეგულირება, ნაკადების შემოწმება და ჩაბარება</t>
  </si>
  <si>
    <t>ჰიდრავლიკური გამოცდის ტუმბო</t>
  </si>
  <si>
    <t>სუსტი დენების სისტემები</t>
  </si>
  <si>
    <t>სტრუქტურირებული საკაბელო ქსელის (SCS) მოწყობა</t>
  </si>
  <si>
    <t>წერტ</t>
  </si>
  <si>
    <t>UTP cat.6 კაბელი (LSZH) — EN 50173-1 კატ.6, LSZH, Cca-s1b,d1,a1</t>
  </si>
  <si>
    <t>RJ45 როზეტი კომპლექტში, ჩარჩოთი — EN 50173-1 კატ.6, 250 MHz</t>
  </si>
  <si>
    <t>გოფრირებული მილი Ø20, თვითჩამქრობი — EN 61386-22, 320 N, 850 °C</t>
  </si>
  <si>
    <t>სამაგრი Ø20</t>
  </si>
  <si>
    <t>პერფორატორი და კროსის ხელსაწყო</t>
  </si>
  <si>
    <t>ქსელის ტესტერი (Fluke კლასი)</t>
  </si>
  <si>
    <t>სასერვერო კარადის და პასიური მოწყობილობის მონტაჟი, კომუტაცია</t>
  </si>
  <si>
    <t>კარადა 12U + პაჩ-პანელი 48 პორტი + მომწესრიგებელი + PDU — EN 61587-1, 19", IP20</t>
  </si>
  <si>
    <t>პაჩ-კორდი cat.6, 1 მ — კატ.6, LSZH, ≥Cca</t>
  </si>
  <si>
    <t>პაჩ-კორდი cat.6, 2 მ — კატ.6, LSZH, ≥Cca</t>
  </si>
  <si>
    <t>შემკვრელი ლენტი და კაბელის მომწესრიგებელი</t>
  </si>
  <si>
    <t>პორტების ნიშანდების ეტიკეტი და მარკერი</t>
  </si>
  <si>
    <t>Wi-Fi წვდომის წერტილების მონტაჟი და გამართვა</t>
  </si>
  <si>
    <t>Wi-Fi წვდომის წერტილი (PoE, ჭერის სამონტაჟო) — RED 2014/53/EU, PoE, Wi-Fi 6</t>
  </si>
  <si>
    <t>ვიდეოსამეთვალყურეო სისტემის მოწყობა</t>
  </si>
  <si>
    <t>IP კამერა 4MP, PoE, ჭერის/კედლის — EN 62676-2, IP66/IK08, ONVIF S</t>
  </si>
  <si>
    <t>NVR 16 არხი + HDD 4TB — EN 62676-2, ONVIF S (დამკვეთის მასალით)</t>
  </si>
  <si>
    <t>UTP cat.6 კაბელი და გოფრირებული მილი — EN 61386-22, 320 N, 850 °C</t>
  </si>
  <si>
    <t>სახანძრო სიგნალიზაციის მისამართული სისტემის მოწყობა</t>
  </si>
  <si>
    <t>მისამართული კვამლის დეტექტორი ბაზით — EN 54-7, CE + DoP</t>
  </si>
  <si>
    <t>ხელით გამოსაძახებელი ღილაკი — EN 54-11 ტიპი A, CE</t>
  </si>
  <si>
    <t>ხმოვან-სინათლის შემტყობინებელი — EN 54-3 / EN 54-23, CE</t>
  </si>
  <si>
    <t>მისამართული საკონტროლო პანელი (2 მარყუჟი), აკუმულატორით — EN 54-2/-4, რეზერვი ≥30 სთ, CE (დამკვეთის მასალით)</t>
  </si>
  <si>
    <t>5.5</t>
  </si>
  <si>
    <t>ცეცხლმედეგი კაბელი JE-H(St)H 2x2x0.8 — PH30 (EN 50200), უჰალოგენო, Cca-s1b,d1,a1</t>
  </si>
  <si>
    <t>5.6</t>
  </si>
  <si>
    <t>გოფრირებული მილი Ø16, თვითჩამქრობი — EN 61386-22, 320 N, 850 °C</t>
  </si>
  <si>
    <t>5.7</t>
  </si>
  <si>
    <t>სამაგრი Ø16 და დიუბელი</t>
  </si>
  <si>
    <t>5.8</t>
  </si>
  <si>
    <t>ცეცხლმედეგი კერამიკული კლემა — 950 °C, EN 60998-2-2</t>
  </si>
  <si>
    <t>5.9</t>
  </si>
  <si>
    <t>მარყუჟის ნიშანდება და ეტიკეტი</t>
  </si>
  <si>
    <t>5.10</t>
  </si>
  <si>
    <t>5.11</t>
  </si>
  <si>
    <t>წვდომის კონტროლის სისტემის მოწყობა</t>
  </si>
  <si>
    <t>კარი</t>
  </si>
  <si>
    <t>ელექტრომაგნიტური ჩამკეტი 300 კგ, საყრდენით — EN 13637, ხანძარზე გახსნა</t>
  </si>
  <si>
    <t>RFID წამკითხველი და გამოსასვლელი ღილაკი — EN 60839-11-1 კლ.2, DESFire</t>
  </si>
  <si>
    <t>კონტროლერი, ბლოკ-კვება, აკუმულატორი — EN 60839-11-1; რეზერვი ≥4 სთ</t>
  </si>
  <si>
    <t>სასიგნალო კაბელი КСПВ 6×0.22 — უჰალოგენო, Cca-s1b,d1,a1 (EN 50575)</t>
  </si>
  <si>
    <t>გოფრირებული მილი Ø16 — EN 61386-22, 320 N, 850 °C</t>
  </si>
  <si>
    <t>6.6</t>
  </si>
  <si>
    <t>კარის მოქნილი გადამყვანი (მარყუჟი)</t>
  </si>
  <si>
    <t>6.7</t>
  </si>
  <si>
    <t>სამაგრი, დიუბელი, ნიშანდება</t>
  </si>
  <si>
    <t>6.8</t>
  </si>
  <si>
    <t>MRI კაბინეტსა და საოპერატოროს შორის ინტერკომის და სიგნალის ხაზების მოწყობა RF ფილტრით</t>
  </si>
  <si>
    <t>არამაგნიტური ინტერკომის კაბელი და გამყვანი კვანძები</t>
  </si>
  <si>
    <t>სუსტი დენების სისტემების პროგრამირება, ტესტირება და ჩაბარება</t>
  </si>
  <si>
    <t>ქსელის ტესტერი და პროგრამატორი</t>
  </si>
  <si>
    <t>სახანძრო უსაფრთხოების ღონისძიებები</t>
  </si>
  <si>
    <t>ცეცხლმაქრების, ევაკუაციის ნიშნების და გეგმების განთავსება</t>
  </si>
  <si>
    <t>ფხვნილოვანი ცეცხლმაქრი 18 კგ, საყრდენით — EN 3-7, ABC, ≥34A 183B, CE</t>
  </si>
  <si>
    <t>ფოტოლუმინესცენტური ევაკუაციის ნიშანი — EN ISO 7010, DIN 67510 კლ.B</t>
  </si>
  <si>
    <t>ევაკუაციის გეგმა ჩარჩოში — EN ISO 23601</t>
  </si>
  <si>
    <t>საინჟინრო კომუნიკაციების გამჭოლი ღიობების ცეცხლმედეგი ჰერმეტიზაცია</t>
  </si>
  <si>
    <t>ცეცხლმედეგი ჰერმეტიკი, ბალიში, გამაფართოებელი საღებავი — EN 1366-3/-4, ETA</t>
  </si>
  <si>
    <t>საერთო-სამშენებლო თანმდევი ხარჯები</t>
  </si>
  <si>
    <t>სამშენებლო წარმოების უსაფრთხოება, დროებითი განათება და ელ. კვება</t>
  </si>
  <si>
    <t>დროებითი ფარი, კაბელი, სანათი, დამცავი აღჭურვილობა</t>
  </si>
  <si>
    <t>სამშენებლო ნარჩენების შეგროვება, ავტომანქანაზე დატვირთვა და გატანა 20 კმ მანძილზე — ავტომანქანის ტევადობა 1.5 მ³/რეისი</t>
  </si>
  <si>
    <t>რეისი</t>
  </si>
  <si>
    <t>ნარჩენების ტომარა / კონტეინერის ქირა</t>
  </si>
  <si>
    <t>სამშენებლო ნარჩენების ტომარა 120 ლ</t>
  </si>
  <si>
    <t>ცხრილი 1. პირდაპირი დანახარჯები</t>
  </si>
  <si>
    <t>მაჩვენებელი</t>
  </si>
  <si>
    <t>მასალა</t>
  </si>
  <si>
    <t>ხელფასი</t>
  </si>
  <si>
    <t>მანქ.-მექ.</t>
  </si>
  <si>
    <t>ჯამი, ₾</t>
  </si>
  <si>
    <t>ხარჯთაღრიცხვით</t>
  </si>
  <si>
    <t>ტრანსპორტი ობიექტის საწყობამდე — 5%</t>
  </si>
  <si>
    <t>საწყობისა და მომარაგების ხარჯი — 2%</t>
  </si>
  <si>
    <t>პირდაპირი დანახარჯები</t>
  </si>
  <si>
    <t>ცხრილი 2. ზედნადები ხარჯები</t>
  </si>
  <si>
    <t>სამუშაოს ტიპი</t>
  </si>
  <si>
    <t>დარიცხვის ბაზა</t>
  </si>
  <si>
    <t>ბაზა, ₾</t>
  </si>
  <si>
    <t>ნორმა</t>
  </si>
  <si>
    <t>თანხა, ₾</t>
  </si>
  <si>
    <t>სამშენებლო, სარემონტო-მოსაპირკეთებელი, კარები, სახანძრო, თანმდევი</t>
  </si>
  <si>
    <t>შიდა სანიტარულ-ტექნიკური</t>
  </si>
  <si>
    <t>სუსტი დენების ქსელების გაყვანა</t>
  </si>
  <si>
    <t>ცხრილი 3. სახარჯთაღრიცხვო ღირებულება</t>
  </si>
  <si>
    <t>დარიცხვა</t>
  </si>
  <si>
    <t>ზედნადები ხარჯები</t>
  </si>
  <si>
    <t>გეგმური მოგება</t>
  </si>
  <si>
    <t>გაუთვალისწინებელი ხარჯები</t>
  </si>
  <si>
    <t>ჯამი დღგ-ს გარეშე</t>
  </si>
  <si>
    <t>დღგ</t>
  </si>
  <si>
    <t>სულ ჯამი</t>
  </si>
  <si>
    <t>შენიშვნები</t>
  </si>
  <si>
    <t>დარიცხვები — საქართველოს მთავრობის 2026 წლის 1 ივნისის №241 დადგენილების დანართი (კონსოლიდ. რედაქცია 16.06.2026): პ.1 — გეგმური მოგება 8%; პ.2, ცხრილი №1 — 14.1% და 13.3%, ცხრილი №2 — 77% ხელფასზე; პ.3 — ტრანსპორტი და საწყობი-მომარაგება მასალაზე; პ.5(გ) — გაუთვალისწინებელი 3%.</t>
  </si>
  <si>
    <t>მოცულობაში არ შედის: RF (Faraday) ეკრანირებული გალია, ელექტროსამონტაჟო სამუშაოები, ვენტილაცია და კონდიცირება (HVAC), MRI ტომოგრაფი და სამედიცინო აპარატურა, quench მილი, UPS და გენერატორი, ავეჯი. აგრეთვე არ შედის სამედიცინო გამოძახების (nurse call) სისტემა — DIN VDE 0834-1.</t>
  </si>
  <si>
    <t>ხარჯთაღრიცხვა დასაზუსტებელი იქნება დიზაინერის და კონსტრუქტორის სრული მოცემულობის შემდეგ</t>
  </si>
  <si>
    <t>დამხმარე სათავსოებში (ტექნიკური ოთახები, საწყობი, ნარჩენები) ტიხრის შემოფარება ცეცხლგამძლე თაბაშირ-მუყაოთი</t>
  </si>
  <si>
    <t>ობიექტის ეტაპობრივი და სრული სამშენებლო დასუფთავება და საბოლოო გენერალური წმენდა, ნარჩენების გატანა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</si>
</sst>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თარიღი: &quot;dd\.mm\.yyyy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3"/>
      <name val="Sylfaen"/>
    </font>
    <font>
      <b/>
      <sz val="11"/>
      <name val="Sylfaen"/>
    </font>
    <font>
      <b/>
      <sz val="12"/>
      <name val="Sylfaen"/>
    </font>
    <font>
      <b/>
      <sz val="8"/>
      <color rgb="FFFFFFFF"/>
      <name val="Sylfaen"/>
    </font>
    <font>
      <i/>
      <sz val="8"/>
      <name val="Sylfaen"/>
    </font>
    <font>
      <b/>
      <sz val="8"/>
      <name val="Sylfaen"/>
    </font>
    <font>
      <sz val="8"/>
      <name val="Sylfaen"/>
    </font>
    <font>
      <sz val="11"/>
      <name val="Sylfaen"/>
    </font>
    <font>
      <sz val="10"/>
      <name val="Sylfaen"/>
    </font>
    <font>
      <b/>
      <sz val="10"/>
      <name val="Sylfaen"/>
    </font>
    <font>
      <sz val="9"/>
      <name val="Sylfaen"/>
    </font>
    <font>
      <b/>
      <sz val="9"/>
      <name val="Sylfaen"/>
    </font>
    <font>
      <b/>
      <sz val="11"/>
      <color rgb="FFFFFFFF"/>
      <name val="Sylfaen"/>
    </font>
    <font>
      <i/>
      <sz val="8"/>
      <color rgb="FF7F5F00"/>
      <name val="Sylfaen"/>
    </font>
    <font>
      <sz val="11"/>
      <color theme="1"/>
      <name val="Sylfaen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1F2"/>
      </patternFill>
    </fill>
    <fill>
      <patternFill patternType="solid">
        <fgColor rgb="FFF7F9FC"/>
      </patternFill>
    </fill>
    <fill>
      <patternFill patternType="solid">
        <fgColor rgb="FFEDF3FA"/>
      </patternFill>
    </fill>
    <fill>
      <patternFill patternType="solid">
        <fgColor rgb="FFE2EFDA"/>
      </patternFill>
    </fill>
    <fill>
      <patternFill patternType="solid">
        <fgColor rgb="FFF2F2F2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5" fillId="0" borderId="0" xfId="0" applyFont="1"/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5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15" fillId="7" borderId="1" xfId="0" applyFont="1" applyFill="1" applyBorder="1"/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/>
    <xf numFmtId="0" fontId="10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/>
    <xf numFmtId="0" fontId="2" fillId="0" borderId="0" xfId="0" applyFont="1" applyAlignment="1">
      <alignment horizontal="left" vertical="center"/>
    </xf>
    <xf numFmtId="0" fontId="15" fillId="0" borderId="0" xfId="0" applyFont="1"/>
    <xf numFmtId="0" fontId="14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/>
    <xf numFmtId="4" fontId="3" fillId="0" borderId="0" xfId="0" applyNumberFormat="1" applyFont="1" applyAlignment="1">
      <alignment horizontal="righ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4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43" fontId="7" fillId="4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horizontal="right" vertical="center"/>
    </xf>
    <xf numFmtId="43" fontId="7" fillId="5" borderId="1" xfId="1" applyFont="1" applyFill="1" applyBorder="1" applyAlignment="1">
      <alignment horizontal="center" vertical="center"/>
    </xf>
    <xf numFmtId="43" fontId="8" fillId="5" borderId="1" xfId="1" applyFont="1" applyFill="1" applyBorder="1" applyAlignment="1">
      <alignment horizontal="center" vertical="center"/>
    </xf>
    <xf numFmtId="43" fontId="8" fillId="5" borderId="1" xfId="1" applyFont="1" applyFill="1" applyBorder="1" applyAlignment="1">
      <alignment horizontal="right" vertical="center"/>
    </xf>
    <xf numFmtId="43" fontId="15" fillId="3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9"/>
  <sheetViews>
    <sheetView showGridLines="0" tabSelected="1" workbookViewId="0">
      <pane ySplit="5" topLeftCell="A296" activePane="bottomLeft" state="frozen"/>
      <selection pane="bottomLeft" activeCell="H302" sqref="H302"/>
    </sheetView>
  </sheetViews>
  <sheetFormatPr defaultRowHeight="14.5" x14ac:dyDescent="0.35"/>
  <cols>
    <col min="1" max="1" width="5" customWidth="1"/>
    <col min="2" max="2" width="61.453125" customWidth="1"/>
    <col min="3" max="3" width="7" customWidth="1"/>
    <col min="4" max="4" width="10" customWidth="1"/>
    <col min="5" max="5" width="11" customWidth="1"/>
    <col min="6" max="6" width="9.453125" customWidth="1"/>
    <col min="7" max="7" width="11" customWidth="1"/>
    <col min="8" max="8" width="9.453125" customWidth="1"/>
    <col min="9" max="9" width="10.453125" customWidth="1"/>
    <col min="10" max="10" width="12" customWidth="1"/>
    <col min="11" max="11" width="10.453125" customWidth="1"/>
    <col min="12" max="12" width="13.453125" customWidth="1"/>
  </cols>
  <sheetData>
    <row r="1" spans="1:12" ht="18.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" x14ac:dyDescent="0.35">
      <c r="A2" s="2"/>
      <c r="B2" s="3">
        <v>46239</v>
      </c>
      <c r="C2" s="2"/>
      <c r="D2" s="2"/>
      <c r="E2" s="2"/>
      <c r="F2" s="2"/>
      <c r="G2" s="2"/>
      <c r="H2" s="2"/>
      <c r="I2" s="4" t="s">
        <v>1</v>
      </c>
      <c r="J2" s="46" t="e">
        <f>L334</f>
        <v>#DIV/0!</v>
      </c>
      <c r="K2" s="43"/>
      <c r="L2" s="43"/>
    </row>
    <row r="3" spans="1:12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6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ht="12" customHeigh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2" x14ac:dyDescent="0.35">
      <c r="A6" s="7"/>
      <c r="B6" s="8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9" x14ac:dyDescent="0.35">
      <c r="A7" s="9">
        <v>1</v>
      </c>
      <c r="B7" s="10" t="s">
        <v>15</v>
      </c>
      <c r="C7" s="11" t="s">
        <v>16</v>
      </c>
      <c r="D7" s="53"/>
      <c r="E7" s="56">
        <v>416</v>
      </c>
      <c r="F7" s="54"/>
      <c r="G7" s="54" t="str">
        <f t="shared" ref="G7:G38" si="0">IF(F7="","",E7*F7)</f>
        <v/>
      </c>
      <c r="H7" s="54"/>
      <c r="I7" s="54" t="str">
        <f t="shared" ref="I7:I38" si="1">IF(H7="","",E7*H7)</f>
        <v/>
      </c>
      <c r="J7" s="54"/>
      <c r="K7" s="54" t="str">
        <f t="shared" ref="K7:K38" si="2">IF(J7="","",E7*J7)</f>
        <v/>
      </c>
      <c r="L7" s="55">
        <f t="shared" ref="L7:L38" si="3">N(G7)+N(I7)+N(K7)</f>
        <v>0</v>
      </c>
    </row>
    <row r="8" spans="1:12" x14ac:dyDescent="0.35">
      <c r="A8" s="12" t="s">
        <v>17</v>
      </c>
      <c r="B8" s="13" t="s">
        <v>18</v>
      </c>
      <c r="C8" s="14" t="s">
        <v>19</v>
      </c>
      <c r="D8" s="56">
        <v>2.1</v>
      </c>
      <c r="E8" s="56">
        <f>ROUND(D8*E7,1)</f>
        <v>873.6</v>
      </c>
      <c r="F8" s="57"/>
      <c r="G8" s="57" t="str">
        <f t="shared" si="0"/>
        <v/>
      </c>
      <c r="H8" s="57"/>
      <c r="I8" s="57" t="str">
        <f t="shared" si="1"/>
        <v/>
      </c>
      <c r="J8" s="57"/>
      <c r="K8" s="57" t="str">
        <f t="shared" si="2"/>
        <v/>
      </c>
      <c r="L8" s="58">
        <f t="shared" si="3"/>
        <v>0</v>
      </c>
    </row>
    <row r="9" spans="1:12" x14ac:dyDescent="0.35">
      <c r="A9" s="12" t="s">
        <v>20</v>
      </c>
      <c r="B9" s="13" t="s">
        <v>21</v>
      </c>
      <c r="C9" s="14" t="s">
        <v>19</v>
      </c>
      <c r="D9" s="56">
        <v>0.85</v>
      </c>
      <c r="E9" s="56">
        <f>ROUND(D9*E7,1)</f>
        <v>353.6</v>
      </c>
      <c r="F9" s="57"/>
      <c r="G9" s="57" t="str">
        <f t="shared" si="0"/>
        <v/>
      </c>
      <c r="H9" s="57"/>
      <c r="I9" s="57" t="str">
        <f t="shared" si="1"/>
        <v/>
      </c>
      <c r="J9" s="57"/>
      <c r="K9" s="57" t="str">
        <f t="shared" si="2"/>
        <v/>
      </c>
      <c r="L9" s="58">
        <f t="shared" si="3"/>
        <v>0</v>
      </c>
    </row>
    <row r="10" spans="1:12" ht="29" x14ac:dyDescent="0.35">
      <c r="A10" s="12" t="s">
        <v>22</v>
      </c>
      <c r="B10" s="13" t="s">
        <v>23</v>
      </c>
      <c r="C10" s="14" t="s">
        <v>16</v>
      </c>
      <c r="D10" s="56">
        <v>2.1</v>
      </c>
      <c r="E10" s="56">
        <f>ROUND(D10*E7,1)</f>
        <v>873.6</v>
      </c>
      <c r="F10" s="57"/>
      <c r="G10" s="57" t="str">
        <f t="shared" si="0"/>
        <v/>
      </c>
      <c r="H10" s="57"/>
      <c r="I10" s="57" t="str">
        <f t="shared" si="1"/>
        <v/>
      </c>
      <c r="J10" s="57"/>
      <c r="K10" s="57" t="str">
        <f t="shared" si="2"/>
        <v/>
      </c>
      <c r="L10" s="58">
        <f t="shared" si="3"/>
        <v>0</v>
      </c>
    </row>
    <row r="11" spans="1:12" ht="29" x14ac:dyDescent="0.35">
      <c r="A11" s="12" t="s">
        <v>24</v>
      </c>
      <c r="B11" s="13" t="s">
        <v>25</v>
      </c>
      <c r="C11" s="14" t="s">
        <v>16</v>
      </c>
      <c r="D11" s="56">
        <v>1.05</v>
      </c>
      <c r="E11" s="56">
        <f>ROUND(D11*E7,1)</f>
        <v>436.8</v>
      </c>
      <c r="F11" s="57"/>
      <c r="G11" s="57" t="str">
        <f t="shared" si="0"/>
        <v/>
      </c>
      <c r="H11" s="57"/>
      <c r="I11" s="57" t="str">
        <f t="shared" si="1"/>
        <v/>
      </c>
      <c r="J11" s="57"/>
      <c r="K11" s="57" t="str">
        <f t="shared" si="2"/>
        <v/>
      </c>
      <c r="L11" s="58">
        <f t="shared" si="3"/>
        <v>0</v>
      </c>
    </row>
    <row r="12" spans="1:12" x14ac:dyDescent="0.35">
      <c r="A12" s="12" t="s">
        <v>26</v>
      </c>
      <c r="B12" s="13" t="s">
        <v>27</v>
      </c>
      <c r="C12" s="14" t="s">
        <v>28</v>
      </c>
      <c r="D12" s="56">
        <v>34</v>
      </c>
      <c r="E12" s="56">
        <f>ROUND(D12*E7,0)</f>
        <v>14144</v>
      </c>
      <c r="F12" s="57"/>
      <c r="G12" s="57" t="str">
        <f t="shared" si="0"/>
        <v/>
      </c>
      <c r="H12" s="57"/>
      <c r="I12" s="57" t="str">
        <f t="shared" si="1"/>
        <v/>
      </c>
      <c r="J12" s="57"/>
      <c r="K12" s="57" t="str">
        <f t="shared" si="2"/>
        <v/>
      </c>
      <c r="L12" s="58">
        <f t="shared" si="3"/>
        <v>0</v>
      </c>
    </row>
    <row r="13" spans="1:12" x14ac:dyDescent="0.35">
      <c r="A13" s="12" t="s">
        <v>29</v>
      </c>
      <c r="B13" s="13" t="s">
        <v>30</v>
      </c>
      <c r="C13" s="14" t="s">
        <v>28</v>
      </c>
      <c r="D13" s="56">
        <v>1.6</v>
      </c>
      <c r="E13" s="56">
        <f>ROUND(D13*E7,0)</f>
        <v>666</v>
      </c>
      <c r="F13" s="57"/>
      <c r="G13" s="57" t="str">
        <f t="shared" si="0"/>
        <v/>
      </c>
      <c r="H13" s="57"/>
      <c r="I13" s="57" t="str">
        <f t="shared" si="1"/>
        <v/>
      </c>
      <c r="J13" s="57"/>
      <c r="K13" s="57" t="str">
        <f t="shared" si="2"/>
        <v/>
      </c>
      <c r="L13" s="58">
        <f t="shared" si="3"/>
        <v>0</v>
      </c>
    </row>
    <row r="14" spans="1:12" x14ac:dyDescent="0.35">
      <c r="A14" s="12" t="s">
        <v>31</v>
      </c>
      <c r="B14" s="13" t="s">
        <v>32</v>
      </c>
      <c r="C14" s="14" t="s">
        <v>28</v>
      </c>
      <c r="D14" s="56">
        <v>7.6999999999999999E-2</v>
      </c>
      <c r="E14" s="56">
        <f>ROUND(D14*E7,0)</f>
        <v>32</v>
      </c>
      <c r="F14" s="57"/>
      <c r="G14" s="57" t="str">
        <f t="shared" si="0"/>
        <v/>
      </c>
      <c r="H14" s="57"/>
      <c r="I14" s="57" t="str">
        <f t="shared" si="1"/>
        <v/>
      </c>
      <c r="J14" s="57"/>
      <c r="K14" s="57" t="str">
        <f t="shared" si="2"/>
        <v/>
      </c>
      <c r="L14" s="58">
        <f t="shared" si="3"/>
        <v>0</v>
      </c>
    </row>
    <row r="15" spans="1:12" ht="29" x14ac:dyDescent="0.35">
      <c r="A15" s="12" t="s">
        <v>33</v>
      </c>
      <c r="B15" s="13" t="s">
        <v>34</v>
      </c>
      <c r="C15" s="14" t="s">
        <v>19</v>
      </c>
      <c r="D15" s="56">
        <v>0.66500000000000004</v>
      </c>
      <c r="E15" s="56">
        <f>ROUND(D15*E7,1)</f>
        <v>276.60000000000002</v>
      </c>
      <c r="F15" s="57"/>
      <c r="G15" s="57" t="str">
        <f t="shared" si="0"/>
        <v/>
      </c>
      <c r="H15" s="57"/>
      <c r="I15" s="57" t="str">
        <f t="shared" si="1"/>
        <v/>
      </c>
      <c r="J15" s="57"/>
      <c r="K15" s="57" t="str">
        <f t="shared" si="2"/>
        <v/>
      </c>
      <c r="L15" s="58">
        <f t="shared" si="3"/>
        <v>0</v>
      </c>
    </row>
    <row r="16" spans="1:12" x14ac:dyDescent="0.35">
      <c r="A16" s="12" t="s">
        <v>35</v>
      </c>
      <c r="B16" s="13" t="s">
        <v>36</v>
      </c>
      <c r="C16" s="14" t="s">
        <v>19</v>
      </c>
      <c r="D16" s="56">
        <v>0.35</v>
      </c>
      <c r="E16" s="56">
        <f>ROUND(D16*E7,1)</f>
        <v>145.6</v>
      </c>
      <c r="F16" s="57"/>
      <c r="G16" s="57" t="str">
        <f t="shared" si="0"/>
        <v/>
      </c>
      <c r="H16" s="57"/>
      <c r="I16" s="57" t="str">
        <f t="shared" si="1"/>
        <v/>
      </c>
      <c r="J16" s="57"/>
      <c r="K16" s="57" t="str">
        <f t="shared" si="2"/>
        <v/>
      </c>
      <c r="L16" s="58">
        <f t="shared" si="3"/>
        <v>0</v>
      </c>
    </row>
    <row r="17" spans="1:12" x14ac:dyDescent="0.35">
      <c r="A17" s="12" t="s">
        <v>37</v>
      </c>
      <c r="B17" s="13" t="s">
        <v>38</v>
      </c>
      <c r="C17" s="14" t="s">
        <v>28</v>
      </c>
      <c r="D17" s="56">
        <v>3.3700000000000001E-2</v>
      </c>
      <c r="E17" s="56">
        <f>ROUND(D17*E7,0)</f>
        <v>14</v>
      </c>
      <c r="F17" s="57"/>
      <c r="G17" s="57" t="str">
        <f t="shared" si="0"/>
        <v/>
      </c>
      <c r="H17" s="57"/>
      <c r="I17" s="57" t="str">
        <f t="shared" si="1"/>
        <v/>
      </c>
      <c r="J17" s="57"/>
      <c r="K17" s="57" t="str">
        <f t="shared" si="2"/>
        <v/>
      </c>
      <c r="L17" s="58">
        <f t="shared" si="3"/>
        <v>0</v>
      </c>
    </row>
    <row r="18" spans="1:12" x14ac:dyDescent="0.35">
      <c r="A18" s="12" t="s">
        <v>39</v>
      </c>
      <c r="B18" s="13" t="s">
        <v>40</v>
      </c>
      <c r="C18" s="14" t="s">
        <v>28</v>
      </c>
      <c r="D18" s="56">
        <v>1.44E-2</v>
      </c>
      <c r="E18" s="56">
        <f>ROUND(D18*E7,0)</f>
        <v>6</v>
      </c>
      <c r="F18" s="57"/>
      <c r="G18" s="57" t="str">
        <f t="shared" si="0"/>
        <v/>
      </c>
      <c r="H18" s="57"/>
      <c r="I18" s="57" t="str">
        <f t="shared" si="1"/>
        <v/>
      </c>
      <c r="J18" s="57"/>
      <c r="K18" s="57" t="str">
        <f t="shared" si="2"/>
        <v/>
      </c>
      <c r="L18" s="58">
        <f t="shared" si="3"/>
        <v>0</v>
      </c>
    </row>
    <row r="19" spans="1:12" x14ac:dyDescent="0.35">
      <c r="A19" s="15" t="s">
        <v>41</v>
      </c>
      <c r="B19" s="16" t="s">
        <v>42</v>
      </c>
      <c r="C19" s="17" t="s">
        <v>43</v>
      </c>
      <c r="D19" s="59">
        <v>0.1</v>
      </c>
      <c r="E19" s="56">
        <f>ROUND(D19*E7,1)</f>
        <v>41.6</v>
      </c>
      <c r="F19" s="60"/>
      <c r="G19" s="60" t="str">
        <f t="shared" si="0"/>
        <v/>
      </c>
      <c r="H19" s="60"/>
      <c r="I19" s="60" t="str">
        <f t="shared" si="1"/>
        <v/>
      </c>
      <c r="J19" s="60"/>
      <c r="K19" s="60" t="str">
        <f t="shared" si="2"/>
        <v/>
      </c>
      <c r="L19" s="61">
        <f t="shared" si="3"/>
        <v>0</v>
      </c>
    </row>
    <row r="20" spans="1:12" x14ac:dyDescent="0.35">
      <c r="A20" s="15" t="s">
        <v>44</v>
      </c>
      <c r="B20" s="16" t="s">
        <v>45</v>
      </c>
      <c r="C20" s="17" t="s">
        <v>43</v>
      </c>
      <c r="D20" s="59">
        <v>0.01</v>
      </c>
      <c r="E20" s="56">
        <f>ROUND(D20*E7,1)</f>
        <v>4.2</v>
      </c>
      <c r="F20" s="60"/>
      <c r="G20" s="60" t="str">
        <f t="shared" si="0"/>
        <v/>
      </c>
      <c r="H20" s="60"/>
      <c r="I20" s="60" t="str">
        <f t="shared" si="1"/>
        <v/>
      </c>
      <c r="J20" s="60"/>
      <c r="K20" s="60" t="str">
        <f t="shared" si="2"/>
        <v/>
      </c>
      <c r="L20" s="61">
        <f t="shared" si="3"/>
        <v>0</v>
      </c>
    </row>
    <row r="21" spans="1:12" x14ac:dyDescent="0.35">
      <c r="A21" s="15" t="s">
        <v>46</v>
      </c>
      <c r="B21" s="16" t="s">
        <v>47</v>
      </c>
      <c r="C21" s="17" t="s">
        <v>43</v>
      </c>
      <c r="D21" s="59">
        <v>0.04</v>
      </c>
      <c r="E21" s="56">
        <f>ROUND(D21*E7,1)</f>
        <v>16.600000000000001</v>
      </c>
      <c r="F21" s="60"/>
      <c r="G21" s="60" t="str">
        <f t="shared" si="0"/>
        <v/>
      </c>
      <c r="H21" s="60"/>
      <c r="I21" s="60" t="str">
        <f t="shared" si="1"/>
        <v/>
      </c>
      <c r="J21" s="60"/>
      <c r="K21" s="60" t="str">
        <f t="shared" si="2"/>
        <v/>
      </c>
      <c r="L21" s="61">
        <f t="shared" si="3"/>
        <v>0</v>
      </c>
    </row>
    <row r="22" spans="1:12" x14ac:dyDescent="0.35">
      <c r="A22" s="12" t="s">
        <v>48</v>
      </c>
      <c r="B22" s="13" t="s">
        <v>49</v>
      </c>
      <c r="C22" s="14" t="s">
        <v>50</v>
      </c>
      <c r="D22" s="56">
        <v>2.5000000000000001E-2</v>
      </c>
      <c r="E22" s="56">
        <f>ROUND(D22*E7,0)</f>
        <v>10</v>
      </c>
      <c r="F22" s="57"/>
      <c r="G22" s="57" t="str">
        <f t="shared" si="0"/>
        <v/>
      </c>
      <c r="H22" s="57"/>
      <c r="I22" s="57" t="str">
        <f t="shared" si="1"/>
        <v/>
      </c>
      <c r="J22" s="57"/>
      <c r="K22" s="57" t="str">
        <f t="shared" si="2"/>
        <v/>
      </c>
      <c r="L22" s="58">
        <f t="shared" si="3"/>
        <v>0</v>
      </c>
    </row>
    <row r="23" spans="1:12" ht="29" x14ac:dyDescent="0.35">
      <c r="A23" s="15" t="s">
        <v>51</v>
      </c>
      <c r="B23" s="16" t="s">
        <v>52</v>
      </c>
      <c r="C23" s="17" t="s">
        <v>43</v>
      </c>
      <c r="D23" s="59">
        <v>3.5000000000000003E-2</v>
      </c>
      <c r="E23" s="56">
        <f>ROUND(D23*E7,1)</f>
        <v>14.6</v>
      </c>
      <c r="F23" s="60"/>
      <c r="G23" s="60" t="str">
        <f t="shared" si="0"/>
        <v/>
      </c>
      <c r="H23" s="60"/>
      <c r="I23" s="60" t="str">
        <f t="shared" si="1"/>
        <v/>
      </c>
      <c r="J23" s="60"/>
      <c r="K23" s="60" t="str">
        <f t="shared" si="2"/>
        <v/>
      </c>
      <c r="L23" s="61">
        <f t="shared" si="3"/>
        <v>0</v>
      </c>
    </row>
    <row r="24" spans="1:12" ht="29" x14ac:dyDescent="0.35">
      <c r="A24" s="9">
        <v>2</v>
      </c>
      <c r="B24" s="10" t="s">
        <v>53</v>
      </c>
      <c r="C24" s="11" t="s">
        <v>16</v>
      </c>
      <c r="D24" s="53"/>
      <c r="E24" s="56">
        <v>227.5</v>
      </c>
      <c r="F24" s="54"/>
      <c r="G24" s="54" t="str">
        <f t="shared" si="0"/>
        <v/>
      </c>
      <c r="H24" s="54"/>
      <c r="I24" s="54" t="str">
        <f t="shared" si="1"/>
        <v/>
      </c>
      <c r="J24" s="54"/>
      <c r="K24" s="54" t="str">
        <f t="shared" si="2"/>
        <v/>
      </c>
      <c r="L24" s="55">
        <f t="shared" si="3"/>
        <v>0</v>
      </c>
    </row>
    <row r="25" spans="1:12" x14ac:dyDescent="0.35">
      <c r="A25" s="12" t="s">
        <v>54</v>
      </c>
      <c r="B25" s="13" t="s">
        <v>55</v>
      </c>
      <c r="C25" s="14" t="s">
        <v>19</v>
      </c>
      <c r="D25" s="56">
        <v>2.9</v>
      </c>
      <c r="E25" s="56">
        <f>ROUND(D25*E24,1)</f>
        <v>659.8</v>
      </c>
      <c r="F25" s="57"/>
      <c r="G25" s="57" t="str">
        <f t="shared" si="0"/>
        <v/>
      </c>
      <c r="H25" s="57"/>
      <c r="I25" s="57" t="str">
        <f t="shared" si="1"/>
        <v/>
      </c>
      <c r="J25" s="57"/>
      <c r="K25" s="57" t="str">
        <f t="shared" si="2"/>
        <v/>
      </c>
      <c r="L25" s="58">
        <f t="shared" si="3"/>
        <v>0</v>
      </c>
    </row>
    <row r="26" spans="1:12" x14ac:dyDescent="0.35">
      <c r="A26" s="12" t="s">
        <v>56</v>
      </c>
      <c r="B26" s="13" t="s">
        <v>57</v>
      </c>
      <c r="C26" s="14" t="s">
        <v>19</v>
      </c>
      <c r="D26" s="56">
        <v>0.8</v>
      </c>
      <c r="E26" s="56">
        <f>ROUND(D26*E24,1)</f>
        <v>182</v>
      </c>
      <c r="F26" s="57"/>
      <c r="G26" s="57" t="str">
        <f t="shared" si="0"/>
        <v/>
      </c>
      <c r="H26" s="57"/>
      <c r="I26" s="57" t="str">
        <f t="shared" si="1"/>
        <v/>
      </c>
      <c r="J26" s="57"/>
      <c r="K26" s="57" t="str">
        <f t="shared" si="2"/>
        <v/>
      </c>
      <c r="L26" s="58">
        <f t="shared" si="3"/>
        <v>0</v>
      </c>
    </row>
    <row r="27" spans="1:12" x14ac:dyDescent="0.35">
      <c r="A27" s="12" t="s">
        <v>58</v>
      </c>
      <c r="B27" s="13" t="s">
        <v>59</v>
      </c>
      <c r="C27" s="14" t="s">
        <v>28</v>
      </c>
      <c r="D27" s="56">
        <v>1.6</v>
      </c>
      <c r="E27" s="56">
        <f>ROUND(D27*E24,0)</f>
        <v>364</v>
      </c>
      <c r="F27" s="57"/>
      <c r="G27" s="57" t="str">
        <f t="shared" si="0"/>
        <v/>
      </c>
      <c r="H27" s="57"/>
      <c r="I27" s="57" t="str">
        <f t="shared" si="1"/>
        <v/>
      </c>
      <c r="J27" s="57"/>
      <c r="K27" s="57" t="str">
        <f t="shared" si="2"/>
        <v/>
      </c>
      <c r="L27" s="58">
        <f t="shared" si="3"/>
        <v>0</v>
      </c>
    </row>
    <row r="28" spans="1:12" x14ac:dyDescent="0.35">
      <c r="A28" s="12" t="s">
        <v>60</v>
      </c>
      <c r="B28" s="13" t="s">
        <v>61</v>
      </c>
      <c r="C28" s="14" t="s">
        <v>16</v>
      </c>
      <c r="D28" s="56">
        <v>1.1000000000000001</v>
      </c>
      <c r="E28" s="56">
        <f>ROUND(D28*E24,1)</f>
        <v>250.3</v>
      </c>
      <c r="F28" s="57"/>
      <c r="G28" s="57" t="str">
        <f t="shared" si="0"/>
        <v/>
      </c>
      <c r="H28" s="57"/>
      <c r="I28" s="57" t="str">
        <f t="shared" si="1"/>
        <v/>
      </c>
      <c r="J28" s="57"/>
      <c r="K28" s="57" t="str">
        <f t="shared" si="2"/>
        <v/>
      </c>
      <c r="L28" s="58">
        <f t="shared" si="3"/>
        <v>0</v>
      </c>
    </row>
    <row r="29" spans="1:12" x14ac:dyDescent="0.35">
      <c r="A29" s="12" t="s">
        <v>62</v>
      </c>
      <c r="B29" s="13" t="s">
        <v>27</v>
      </c>
      <c r="C29" s="14" t="s">
        <v>28</v>
      </c>
      <c r="D29" s="56">
        <v>17</v>
      </c>
      <c r="E29" s="56">
        <f>ROUND(D29*E24,0)</f>
        <v>3868</v>
      </c>
      <c r="F29" s="57"/>
      <c r="G29" s="57" t="str">
        <f t="shared" si="0"/>
        <v/>
      </c>
      <c r="H29" s="57"/>
      <c r="I29" s="57" t="str">
        <f t="shared" si="1"/>
        <v/>
      </c>
      <c r="J29" s="57"/>
      <c r="K29" s="57" t="str">
        <f t="shared" si="2"/>
        <v/>
      </c>
      <c r="L29" s="58">
        <f t="shared" si="3"/>
        <v>0</v>
      </c>
    </row>
    <row r="30" spans="1:12" x14ac:dyDescent="0.35">
      <c r="A30" s="12" t="s">
        <v>63</v>
      </c>
      <c r="B30" s="13" t="s">
        <v>30</v>
      </c>
      <c r="C30" s="14" t="s">
        <v>28</v>
      </c>
      <c r="D30" s="56">
        <v>2.4</v>
      </c>
      <c r="E30" s="56">
        <f>ROUND(D30*E24,0)</f>
        <v>546</v>
      </c>
      <c r="F30" s="57"/>
      <c r="G30" s="57" t="str">
        <f t="shared" si="0"/>
        <v/>
      </c>
      <c r="H30" s="57"/>
      <c r="I30" s="57" t="str">
        <f t="shared" si="1"/>
        <v/>
      </c>
      <c r="J30" s="57"/>
      <c r="K30" s="57" t="str">
        <f t="shared" si="2"/>
        <v/>
      </c>
      <c r="L30" s="58">
        <f t="shared" si="3"/>
        <v>0</v>
      </c>
    </row>
    <row r="31" spans="1:12" x14ac:dyDescent="0.35">
      <c r="A31" s="12" t="s">
        <v>64</v>
      </c>
      <c r="B31" s="13" t="s">
        <v>65</v>
      </c>
      <c r="C31" s="14" t="s">
        <v>19</v>
      </c>
      <c r="D31" s="56">
        <v>0.55000000000000004</v>
      </c>
      <c r="E31" s="56">
        <f>ROUND(D31*E24,1)</f>
        <v>125.1</v>
      </c>
      <c r="F31" s="57"/>
      <c r="G31" s="57" t="str">
        <f t="shared" si="0"/>
        <v/>
      </c>
      <c r="H31" s="57"/>
      <c r="I31" s="57" t="str">
        <f t="shared" si="1"/>
        <v/>
      </c>
      <c r="J31" s="57"/>
      <c r="K31" s="57" t="str">
        <f t="shared" si="2"/>
        <v/>
      </c>
      <c r="L31" s="58">
        <f t="shared" si="3"/>
        <v>0</v>
      </c>
    </row>
    <row r="32" spans="1:12" x14ac:dyDescent="0.35">
      <c r="A32" s="15" t="s">
        <v>66</v>
      </c>
      <c r="B32" s="16" t="s">
        <v>42</v>
      </c>
      <c r="C32" s="17" t="s">
        <v>43</v>
      </c>
      <c r="D32" s="59">
        <v>0.1</v>
      </c>
      <c r="E32" s="56">
        <f>ROUND(D32*E24,1)</f>
        <v>22.8</v>
      </c>
      <c r="F32" s="60"/>
      <c r="G32" s="60" t="str">
        <f t="shared" si="0"/>
        <v/>
      </c>
      <c r="H32" s="60"/>
      <c r="I32" s="60" t="str">
        <f t="shared" si="1"/>
        <v/>
      </c>
      <c r="J32" s="60"/>
      <c r="K32" s="60" t="str">
        <f t="shared" si="2"/>
        <v/>
      </c>
      <c r="L32" s="61">
        <f t="shared" si="3"/>
        <v>0</v>
      </c>
    </row>
    <row r="33" spans="1:12" x14ac:dyDescent="0.35">
      <c r="A33" s="12" t="s">
        <v>67</v>
      </c>
      <c r="B33" s="13" t="s">
        <v>49</v>
      </c>
      <c r="C33" s="14" t="s">
        <v>50</v>
      </c>
      <c r="D33" s="56">
        <v>0.02</v>
      </c>
      <c r="E33" s="56">
        <f>ROUND(D33*E24,0)</f>
        <v>5</v>
      </c>
      <c r="F33" s="57"/>
      <c r="G33" s="57" t="str">
        <f t="shared" si="0"/>
        <v/>
      </c>
      <c r="H33" s="57"/>
      <c r="I33" s="57" t="str">
        <f t="shared" si="1"/>
        <v/>
      </c>
      <c r="J33" s="57"/>
      <c r="K33" s="57" t="str">
        <f t="shared" si="2"/>
        <v/>
      </c>
      <c r="L33" s="58">
        <f t="shared" si="3"/>
        <v>0</v>
      </c>
    </row>
    <row r="34" spans="1:12" ht="43.5" x14ac:dyDescent="0.35">
      <c r="A34" s="9">
        <v>3</v>
      </c>
      <c r="B34" s="10" t="s">
        <v>428</v>
      </c>
      <c r="C34" s="11" t="s">
        <v>16</v>
      </c>
      <c r="D34" s="53"/>
      <c r="E34" s="56">
        <v>115</v>
      </c>
      <c r="F34" s="54"/>
      <c r="G34" s="54" t="str">
        <f t="shared" si="0"/>
        <v/>
      </c>
      <c r="H34" s="54"/>
      <c r="I34" s="54" t="str">
        <f t="shared" si="1"/>
        <v/>
      </c>
      <c r="J34" s="54"/>
      <c r="K34" s="54" t="str">
        <f t="shared" si="2"/>
        <v/>
      </c>
      <c r="L34" s="55">
        <f t="shared" si="3"/>
        <v>0</v>
      </c>
    </row>
    <row r="35" spans="1:12" ht="29" x14ac:dyDescent="0.35">
      <c r="A35" s="12" t="s">
        <v>68</v>
      </c>
      <c r="B35" s="13" t="s">
        <v>69</v>
      </c>
      <c r="C35" s="14" t="s">
        <v>16</v>
      </c>
      <c r="D35" s="56">
        <v>2.1</v>
      </c>
      <c r="E35" s="56">
        <f>ROUND(D35*E34,1)</f>
        <v>241.5</v>
      </c>
      <c r="F35" s="57"/>
      <c r="G35" s="57" t="str">
        <f t="shared" si="0"/>
        <v/>
      </c>
      <c r="H35" s="57"/>
      <c r="I35" s="57" t="str">
        <f t="shared" si="1"/>
        <v/>
      </c>
      <c r="J35" s="57"/>
      <c r="K35" s="57" t="str">
        <f t="shared" si="2"/>
        <v/>
      </c>
      <c r="L35" s="58">
        <f t="shared" si="3"/>
        <v>0</v>
      </c>
    </row>
    <row r="36" spans="1:12" x14ac:dyDescent="0.35">
      <c r="A36" s="12" t="s">
        <v>70</v>
      </c>
      <c r="B36" s="13" t="s">
        <v>27</v>
      </c>
      <c r="C36" s="14" t="s">
        <v>28</v>
      </c>
      <c r="D36" s="56">
        <v>17</v>
      </c>
      <c r="E36" s="56">
        <f>ROUND(D36*E34,0)</f>
        <v>1955</v>
      </c>
      <c r="F36" s="57"/>
      <c r="G36" s="57" t="str">
        <f t="shared" si="0"/>
        <v/>
      </c>
      <c r="H36" s="57"/>
      <c r="I36" s="57" t="str">
        <f t="shared" si="1"/>
        <v/>
      </c>
      <c r="J36" s="57"/>
      <c r="K36" s="57" t="str">
        <f t="shared" si="2"/>
        <v/>
      </c>
      <c r="L36" s="58">
        <f t="shared" si="3"/>
        <v>0</v>
      </c>
    </row>
    <row r="37" spans="1:12" x14ac:dyDescent="0.35">
      <c r="A37" s="12" t="s">
        <v>71</v>
      </c>
      <c r="B37" s="13" t="s">
        <v>65</v>
      </c>
      <c r="C37" s="14" t="s">
        <v>19</v>
      </c>
      <c r="D37" s="56">
        <v>0.55000000000000004</v>
      </c>
      <c r="E37" s="56">
        <f>ROUND(D37*E34,1)</f>
        <v>63.3</v>
      </c>
      <c r="F37" s="57"/>
      <c r="G37" s="57" t="str">
        <f t="shared" si="0"/>
        <v/>
      </c>
      <c r="H37" s="57"/>
      <c r="I37" s="57" t="str">
        <f t="shared" si="1"/>
        <v/>
      </c>
      <c r="J37" s="57"/>
      <c r="K37" s="57" t="str">
        <f t="shared" si="2"/>
        <v/>
      </c>
      <c r="L37" s="58">
        <f t="shared" si="3"/>
        <v>0</v>
      </c>
    </row>
    <row r="38" spans="1:12" ht="29" x14ac:dyDescent="0.35">
      <c r="A38" s="12" t="s">
        <v>72</v>
      </c>
      <c r="B38" s="13" t="s">
        <v>73</v>
      </c>
      <c r="C38" s="14" t="s">
        <v>28</v>
      </c>
      <c r="D38" s="56">
        <v>0.08</v>
      </c>
      <c r="E38" s="56">
        <f>ROUND(D38*E34,0)</f>
        <v>9</v>
      </c>
      <c r="F38" s="57"/>
      <c r="G38" s="57" t="str">
        <f t="shared" si="0"/>
        <v/>
      </c>
      <c r="H38" s="57"/>
      <c r="I38" s="57" t="str">
        <f t="shared" si="1"/>
        <v/>
      </c>
      <c r="J38" s="57"/>
      <c r="K38" s="57" t="str">
        <f t="shared" si="2"/>
        <v/>
      </c>
      <c r="L38" s="58">
        <f t="shared" si="3"/>
        <v>0</v>
      </c>
    </row>
    <row r="39" spans="1:12" x14ac:dyDescent="0.35">
      <c r="A39" s="15" t="s">
        <v>74</v>
      </c>
      <c r="B39" s="16" t="s">
        <v>42</v>
      </c>
      <c r="C39" s="17" t="s">
        <v>43</v>
      </c>
      <c r="D39" s="59">
        <v>0.1</v>
      </c>
      <c r="E39" s="56">
        <f>ROUND(D39*E34,1)</f>
        <v>11.5</v>
      </c>
      <c r="F39" s="60"/>
      <c r="G39" s="60" t="str">
        <f t="shared" ref="G39:G70" si="4">IF(F39="","",E39*F39)</f>
        <v/>
      </c>
      <c r="H39" s="60"/>
      <c r="I39" s="60" t="str">
        <f t="shared" ref="I39:I70" si="5">IF(H39="","",E39*H39)</f>
        <v/>
      </c>
      <c r="J39" s="60"/>
      <c r="K39" s="60" t="str">
        <f t="shared" ref="K39:K70" si="6">IF(J39="","",E39*J39)</f>
        <v/>
      </c>
      <c r="L39" s="61">
        <f t="shared" ref="L39:L70" si="7">N(G39)+N(I39)+N(K39)</f>
        <v>0</v>
      </c>
    </row>
    <row r="40" spans="1:12" ht="29" x14ac:dyDescent="0.35">
      <c r="A40" s="12" t="s">
        <v>75</v>
      </c>
      <c r="B40" s="13" t="s">
        <v>76</v>
      </c>
      <c r="C40" s="14" t="s">
        <v>50</v>
      </c>
      <c r="D40" s="56">
        <v>6.1000000000000004E-3</v>
      </c>
      <c r="E40" s="56">
        <f>ROUND(D40*E34,0)</f>
        <v>1</v>
      </c>
      <c r="F40" s="57"/>
      <c r="G40" s="57" t="str">
        <f t="shared" si="4"/>
        <v/>
      </c>
      <c r="H40" s="57"/>
      <c r="I40" s="57" t="str">
        <f t="shared" si="5"/>
        <v/>
      </c>
      <c r="J40" s="57"/>
      <c r="K40" s="57" t="str">
        <f t="shared" si="6"/>
        <v/>
      </c>
      <c r="L40" s="58">
        <f t="shared" si="7"/>
        <v>0</v>
      </c>
    </row>
    <row r="41" spans="1:12" ht="29" x14ac:dyDescent="0.35">
      <c r="A41" s="9">
        <v>4</v>
      </c>
      <c r="B41" s="10" t="s">
        <v>77</v>
      </c>
      <c r="C41" s="11" t="s">
        <v>28</v>
      </c>
      <c r="D41" s="53"/>
      <c r="E41" s="56">
        <v>22</v>
      </c>
      <c r="F41" s="54"/>
      <c r="G41" s="54" t="str">
        <f t="shared" si="4"/>
        <v/>
      </c>
      <c r="H41" s="54"/>
      <c r="I41" s="54" t="str">
        <f t="shared" si="5"/>
        <v/>
      </c>
      <c r="J41" s="54"/>
      <c r="K41" s="54" t="str">
        <f t="shared" si="6"/>
        <v/>
      </c>
      <c r="L41" s="55">
        <f t="shared" si="7"/>
        <v>0</v>
      </c>
    </row>
    <row r="42" spans="1:12" ht="29" x14ac:dyDescent="0.35">
      <c r="A42" s="12" t="s">
        <v>78</v>
      </c>
      <c r="B42" s="13" t="s">
        <v>79</v>
      </c>
      <c r="C42" s="14" t="s">
        <v>19</v>
      </c>
      <c r="D42" s="56">
        <v>5.4</v>
      </c>
      <c r="E42" s="56">
        <f>ROUND(D42*E41,1)</f>
        <v>118.8</v>
      </c>
      <c r="F42" s="57"/>
      <c r="G42" s="57" t="str">
        <f t="shared" si="4"/>
        <v/>
      </c>
      <c r="H42" s="57"/>
      <c r="I42" s="57" t="str">
        <f t="shared" si="5"/>
        <v/>
      </c>
      <c r="J42" s="57"/>
      <c r="K42" s="57" t="str">
        <f t="shared" si="6"/>
        <v/>
      </c>
      <c r="L42" s="58">
        <f t="shared" si="7"/>
        <v>0</v>
      </c>
    </row>
    <row r="43" spans="1:12" x14ac:dyDescent="0.35">
      <c r="A43" s="12" t="s">
        <v>80</v>
      </c>
      <c r="B43" s="13" t="s">
        <v>49</v>
      </c>
      <c r="C43" s="14" t="s">
        <v>50</v>
      </c>
      <c r="D43" s="56">
        <v>0.03</v>
      </c>
      <c r="E43" s="56">
        <f>ROUND(D43*E41,0)</f>
        <v>1</v>
      </c>
      <c r="F43" s="57"/>
      <c r="G43" s="57" t="str">
        <f t="shared" si="4"/>
        <v/>
      </c>
      <c r="H43" s="57"/>
      <c r="I43" s="57" t="str">
        <f t="shared" si="5"/>
        <v/>
      </c>
      <c r="J43" s="57"/>
      <c r="K43" s="57" t="str">
        <f t="shared" si="6"/>
        <v/>
      </c>
      <c r="L43" s="58">
        <f t="shared" si="7"/>
        <v>0</v>
      </c>
    </row>
    <row r="44" spans="1:12" ht="29" x14ac:dyDescent="0.35">
      <c r="A44" s="9">
        <v>5</v>
      </c>
      <c r="B44" s="10" t="s">
        <v>81</v>
      </c>
      <c r="C44" s="11" t="s">
        <v>16</v>
      </c>
      <c r="D44" s="53"/>
      <c r="E44" s="56">
        <v>78</v>
      </c>
      <c r="F44" s="54"/>
      <c r="G44" s="54" t="str">
        <f t="shared" si="4"/>
        <v/>
      </c>
      <c r="H44" s="54"/>
      <c r="I44" s="54" t="str">
        <f t="shared" si="5"/>
        <v/>
      </c>
      <c r="J44" s="54"/>
      <c r="K44" s="54" t="str">
        <f t="shared" si="6"/>
        <v/>
      </c>
      <c r="L44" s="55">
        <f t="shared" si="7"/>
        <v>0</v>
      </c>
    </row>
    <row r="45" spans="1:12" ht="29" x14ac:dyDescent="0.35">
      <c r="A45" s="12" t="s">
        <v>82</v>
      </c>
      <c r="B45" s="13" t="s">
        <v>83</v>
      </c>
      <c r="C45" s="14" t="s">
        <v>84</v>
      </c>
      <c r="D45" s="56">
        <v>3.2</v>
      </c>
      <c r="E45" s="56">
        <f>ROUND(D45*E44,1)</f>
        <v>249.6</v>
      </c>
      <c r="F45" s="57"/>
      <c r="G45" s="57" t="str">
        <f t="shared" si="4"/>
        <v/>
      </c>
      <c r="H45" s="57"/>
      <c r="I45" s="57" t="str">
        <f t="shared" si="5"/>
        <v/>
      </c>
      <c r="J45" s="57"/>
      <c r="K45" s="57" t="str">
        <f t="shared" si="6"/>
        <v/>
      </c>
      <c r="L45" s="58">
        <f t="shared" si="7"/>
        <v>0</v>
      </c>
    </row>
    <row r="46" spans="1:12" x14ac:dyDescent="0.35">
      <c r="A46" s="12" t="s">
        <v>85</v>
      </c>
      <c r="B46" s="13" t="s">
        <v>86</v>
      </c>
      <c r="C46" s="14" t="s">
        <v>19</v>
      </c>
      <c r="D46" s="56">
        <v>1.1000000000000001</v>
      </c>
      <c r="E46" s="56">
        <f>ROUND(D46*E44,1)</f>
        <v>85.8</v>
      </c>
      <c r="F46" s="57"/>
      <c r="G46" s="57" t="str">
        <f t="shared" si="4"/>
        <v/>
      </c>
      <c r="H46" s="57"/>
      <c r="I46" s="57" t="str">
        <f t="shared" si="5"/>
        <v/>
      </c>
      <c r="J46" s="57"/>
      <c r="K46" s="57" t="str">
        <f t="shared" si="6"/>
        <v/>
      </c>
      <c r="L46" s="58">
        <f t="shared" si="7"/>
        <v>0</v>
      </c>
    </row>
    <row r="47" spans="1:12" x14ac:dyDescent="0.35">
      <c r="A47" s="15" t="s">
        <v>87</v>
      </c>
      <c r="B47" s="16" t="s">
        <v>88</v>
      </c>
      <c r="C47" s="17" t="s">
        <v>43</v>
      </c>
      <c r="D47" s="59">
        <v>0.05</v>
      </c>
      <c r="E47" s="56">
        <f>ROUND(D47*E44,1)</f>
        <v>3.9</v>
      </c>
      <c r="F47" s="60"/>
      <c r="G47" s="60" t="str">
        <f t="shared" si="4"/>
        <v/>
      </c>
      <c r="H47" s="60"/>
      <c r="I47" s="60" t="str">
        <f t="shared" si="5"/>
        <v/>
      </c>
      <c r="J47" s="60"/>
      <c r="K47" s="60" t="str">
        <f t="shared" si="6"/>
        <v/>
      </c>
      <c r="L47" s="61">
        <f t="shared" si="7"/>
        <v>0</v>
      </c>
    </row>
    <row r="48" spans="1:12" x14ac:dyDescent="0.35">
      <c r="A48" s="12" t="s">
        <v>89</v>
      </c>
      <c r="B48" s="13" t="s">
        <v>49</v>
      </c>
      <c r="C48" s="14" t="s">
        <v>50</v>
      </c>
      <c r="D48" s="56">
        <v>0.04</v>
      </c>
      <c r="E48" s="56">
        <f>ROUND(D48*E44,0)</f>
        <v>3</v>
      </c>
      <c r="F48" s="57"/>
      <c r="G48" s="57" t="str">
        <f t="shared" si="4"/>
        <v/>
      </c>
      <c r="H48" s="57"/>
      <c r="I48" s="57" t="str">
        <f t="shared" si="5"/>
        <v/>
      </c>
      <c r="J48" s="57"/>
      <c r="K48" s="57" t="str">
        <f t="shared" si="6"/>
        <v/>
      </c>
      <c r="L48" s="58">
        <f t="shared" si="7"/>
        <v>0</v>
      </c>
    </row>
    <row r="49" spans="1:12" ht="29" x14ac:dyDescent="0.35">
      <c r="A49" s="9">
        <v>6</v>
      </c>
      <c r="B49" s="10" t="s">
        <v>90</v>
      </c>
      <c r="C49" s="11" t="s">
        <v>16</v>
      </c>
      <c r="D49" s="53"/>
      <c r="E49" s="56">
        <v>200.8</v>
      </c>
      <c r="F49" s="54"/>
      <c r="G49" s="54" t="str">
        <f t="shared" si="4"/>
        <v/>
      </c>
      <c r="H49" s="54"/>
      <c r="I49" s="54" t="str">
        <f t="shared" si="5"/>
        <v/>
      </c>
      <c r="J49" s="54"/>
      <c r="K49" s="54" t="str">
        <f t="shared" si="6"/>
        <v/>
      </c>
      <c r="L49" s="55">
        <f t="shared" si="7"/>
        <v>0</v>
      </c>
    </row>
    <row r="50" spans="1:12" x14ac:dyDescent="0.35">
      <c r="A50" s="12" t="s">
        <v>91</v>
      </c>
      <c r="B50" s="13" t="s">
        <v>92</v>
      </c>
      <c r="C50" s="14" t="s">
        <v>84</v>
      </c>
      <c r="D50" s="56">
        <v>7.5</v>
      </c>
      <c r="E50" s="56">
        <f>ROUND(D50*E49,1)</f>
        <v>1506</v>
      </c>
      <c r="F50" s="57"/>
      <c r="G50" s="57" t="str">
        <f t="shared" si="4"/>
        <v/>
      </c>
      <c r="H50" s="57"/>
      <c r="I50" s="57" t="str">
        <f t="shared" si="5"/>
        <v/>
      </c>
      <c r="J50" s="57"/>
      <c r="K50" s="57" t="str">
        <f t="shared" si="6"/>
        <v/>
      </c>
      <c r="L50" s="58">
        <f t="shared" si="7"/>
        <v>0</v>
      </c>
    </row>
    <row r="51" spans="1:12" ht="29" x14ac:dyDescent="0.35">
      <c r="A51" s="12" t="s">
        <v>93</v>
      </c>
      <c r="B51" s="13" t="s">
        <v>94</v>
      </c>
      <c r="C51" s="14" t="s">
        <v>95</v>
      </c>
      <c r="D51" s="56">
        <v>0.25</v>
      </c>
      <c r="E51" s="56">
        <f>ROUND(D51*E49,1)</f>
        <v>50.2</v>
      </c>
      <c r="F51" s="57"/>
      <c r="G51" s="57" t="str">
        <f t="shared" si="4"/>
        <v/>
      </c>
      <c r="H51" s="57"/>
      <c r="I51" s="57" t="str">
        <f t="shared" si="5"/>
        <v/>
      </c>
      <c r="J51" s="57"/>
      <c r="K51" s="57" t="str">
        <f t="shared" si="6"/>
        <v/>
      </c>
      <c r="L51" s="58">
        <f t="shared" si="7"/>
        <v>0</v>
      </c>
    </row>
    <row r="52" spans="1:12" x14ac:dyDescent="0.35">
      <c r="A52" s="15" t="s">
        <v>96</v>
      </c>
      <c r="B52" s="16" t="s">
        <v>97</v>
      </c>
      <c r="C52" s="17" t="s">
        <v>43</v>
      </c>
      <c r="D52" s="59">
        <v>0.06</v>
      </c>
      <c r="E52" s="56">
        <f>ROUND(D52*E49,1)</f>
        <v>12</v>
      </c>
      <c r="F52" s="60"/>
      <c r="G52" s="60" t="str">
        <f t="shared" si="4"/>
        <v/>
      </c>
      <c r="H52" s="60"/>
      <c r="I52" s="60" t="str">
        <f t="shared" si="5"/>
        <v/>
      </c>
      <c r="J52" s="60"/>
      <c r="K52" s="60" t="str">
        <f t="shared" si="6"/>
        <v/>
      </c>
      <c r="L52" s="61">
        <f t="shared" si="7"/>
        <v>0</v>
      </c>
    </row>
    <row r="53" spans="1:12" x14ac:dyDescent="0.35">
      <c r="A53" s="15" t="s">
        <v>98</v>
      </c>
      <c r="B53" s="16" t="s">
        <v>99</v>
      </c>
      <c r="C53" s="17" t="s">
        <v>43</v>
      </c>
      <c r="D53" s="59">
        <v>0.03</v>
      </c>
      <c r="E53" s="56">
        <f>ROUND(D53*E49,1)</f>
        <v>6</v>
      </c>
      <c r="F53" s="60"/>
      <c r="G53" s="60" t="str">
        <f t="shared" si="4"/>
        <v/>
      </c>
      <c r="H53" s="60"/>
      <c r="I53" s="60" t="str">
        <f t="shared" si="5"/>
        <v/>
      </c>
      <c r="J53" s="60"/>
      <c r="K53" s="60" t="str">
        <f t="shared" si="6"/>
        <v/>
      </c>
      <c r="L53" s="61">
        <f t="shared" si="7"/>
        <v>0</v>
      </c>
    </row>
    <row r="54" spans="1:12" x14ac:dyDescent="0.35">
      <c r="A54" s="12" t="s">
        <v>100</v>
      </c>
      <c r="B54" s="13" t="s">
        <v>49</v>
      </c>
      <c r="C54" s="14" t="s">
        <v>50</v>
      </c>
      <c r="D54" s="56">
        <v>0.05</v>
      </c>
      <c r="E54" s="56">
        <f>ROUND(D54*E49,0)</f>
        <v>10</v>
      </c>
      <c r="F54" s="57"/>
      <c r="G54" s="57" t="str">
        <f t="shared" si="4"/>
        <v/>
      </c>
      <c r="H54" s="57"/>
      <c r="I54" s="57" t="str">
        <f t="shared" si="5"/>
        <v/>
      </c>
      <c r="J54" s="57"/>
      <c r="K54" s="57" t="str">
        <f t="shared" si="6"/>
        <v/>
      </c>
      <c r="L54" s="58">
        <f t="shared" si="7"/>
        <v>0</v>
      </c>
    </row>
    <row r="55" spans="1:12" ht="29" x14ac:dyDescent="0.35">
      <c r="A55" s="9">
        <v>7</v>
      </c>
      <c r="B55" s="10" t="s">
        <v>101</v>
      </c>
      <c r="C55" s="11" t="s">
        <v>16</v>
      </c>
      <c r="D55" s="53"/>
      <c r="E55" s="56">
        <v>200.8</v>
      </c>
      <c r="F55" s="54"/>
      <c r="G55" s="54" t="str">
        <f t="shared" si="4"/>
        <v/>
      </c>
      <c r="H55" s="54"/>
      <c r="I55" s="54" t="str">
        <f t="shared" si="5"/>
        <v/>
      </c>
      <c r="J55" s="54"/>
      <c r="K55" s="54" t="str">
        <f t="shared" si="6"/>
        <v/>
      </c>
      <c r="L55" s="55">
        <f t="shared" si="7"/>
        <v>0</v>
      </c>
    </row>
    <row r="56" spans="1:12" x14ac:dyDescent="0.35">
      <c r="A56" s="12" t="s">
        <v>102</v>
      </c>
      <c r="B56" s="13" t="s">
        <v>103</v>
      </c>
      <c r="C56" s="14" t="s">
        <v>16</v>
      </c>
      <c r="D56" s="56">
        <v>1.1299999999999999</v>
      </c>
      <c r="E56" s="56">
        <f>ROUND(D56*E55,1)</f>
        <v>226.9</v>
      </c>
      <c r="F56" s="57"/>
      <c r="G56" s="57" t="str">
        <f t="shared" si="4"/>
        <v/>
      </c>
      <c r="H56" s="57"/>
      <c r="I56" s="57" t="str">
        <f t="shared" si="5"/>
        <v/>
      </c>
      <c r="J56" s="57"/>
      <c r="K56" s="57" t="str">
        <f t="shared" si="6"/>
        <v/>
      </c>
      <c r="L56" s="58">
        <f t="shared" si="7"/>
        <v>0</v>
      </c>
    </row>
    <row r="57" spans="1:12" x14ac:dyDescent="0.35">
      <c r="A57" s="12" t="s">
        <v>104</v>
      </c>
      <c r="B57" s="13" t="s">
        <v>105</v>
      </c>
      <c r="C57" s="14" t="s">
        <v>84</v>
      </c>
      <c r="D57" s="56">
        <v>0.2</v>
      </c>
      <c r="E57" s="56">
        <f>ROUND(D57*E55,1)</f>
        <v>40.200000000000003</v>
      </c>
      <c r="F57" s="57"/>
      <c r="G57" s="57" t="str">
        <f t="shared" si="4"/>
        <v/>
      </c>
      <c r="H57" s="57"/>
      <c r="I57" s="57" t="str">
        <f t="shared" si="5"/>
        <v/>
      </c>
      <c r="J57" s="57"/>
      <c r="K57" s="57" t="str">
        <f t="shared" si="6"/>
        <v/>
      </c>
      <c r="L57" s="58">
        <f t="shared" si="7"/>
        <v>0</v>
      </c>
    </row>
    <row r="58" spans="1:12" x14ac:dyDescent="0.35">
      <c r="A58" s="12" t="s">
        <v>106</v>
      </c>
      <c r="B58" s="13" t="s">
        <v>107</v>
      </c>
      <c r="C58" s="14" t="s">
        <v>84</v>
      </c>
      <c r="D58" s="56">
        <v>0.35</v>
      </c>
      <c r="E58" s="56">
        <f>ROUND(D58*E55,1)</f>
        <v>70.3</v>
      </c>
      <c r="F58" s="57"/>
      <c r="G58" s="57" t="str">
        <f t="shared" si="4"/>
        <v/>
      </c>
      <c r="H58" s="57"/>
      <c r="I58" s="57" t="str">
        <f t="shared" si="5"/>
        <v/>
      </c>
      <c r="J58" s="57"/>
      <c r="K58" s="57" t="str">
        <f t="shared" si="6"/>
        <v/>
      </c>
      <c r="L58" s="58">
        <f t="shared" si="7"/>
        <v>0</v>
      </c>
    </row>
    <row r="59" spans="1:12" x14ac:dyDescent="0.35">
      <c r="A59" s="12" t="s">
        <v>108</v>
      </c>
      <c r="B59" s="13" t="s">
        <v>109</v>
      </c>
      <c r="C59" s="14" t="s">
        <v>84</v>
      </c>
      <c r="D59" s="56">
        <v>0.3</v>
      </c>
      <c r="E59" s="56">
        <f>ROUND(D59*E55,1)</f>
        <v>60.2</v>
      </c>
      <c r="F59" s="57"/>
      <c r="G59" s="57" t="str">
        <f t="shared" si="4"/>
        <v/>
      </c>
      <c r="H59" s="57"/>
      <c r="I59" s="57" t="str">
        <f t="shared" si="5"/>
        <v/>
      </c>
      <c r="J59" s="57"/>
      <c r="K59" s="57" t="str">
        <f t="shared" si="6"/>
        <v/>
      </c>
      <c r="L59" s="58">
        <f t="shared" si="7"/>
        <v>0</v>
      </c>
    </row>
    <row r="60" spans="1:12" x14ac:dyDescent="0.35">
      <c r="A60" s="12" t="s">
        <v>110</v>
      </c>
      <c r="B60" s="13" t="s">
        <v>111</v>
      </c>
      <c r="C60" s="14" t="s">
        <v>19</v>
      </c>
      <c r="D60" s="56">
        <v>1.6</v>
      </c>
      <c r="E60" s="56">
        <f>ROUND(D60*E55,1)</f>
        <v>321.3</v>
      </c>
      <c r="F60" s="57"/>
      <c r="G60" s="57" t="str">
        <f t="shared" si="4"/>
        <v/>
      </c>
      <c r="H60" s="57"/>
      <c r="I60" s="57" t="str">
        <f t="shared" si="5"/>
        <v/>
      </c>
      <c r="J60" s="57"/>
      <c r="K60" s="57" t="str">
        <f t="shared" si="6"/>
        <v/>
      </c>
      <c r="L60" s="58">
        <f t="shared" si="7"/>
        <v>0</v>
      </c>
    </row>
    <row r="61" spans="1:12" ht="29" x14ac:dyDescent="0.35">
      <c r="A61" s="12" t="s">
        <v>112</v>
      </c>
      <c r="B61" s="13" t="s">
        <v>113</v>
      </c>
      <c r="C61" s="14" t="s">
        <v>19</v>
      </c>
      <c r="D61" s="56">
        <v>0.35</v>
      </c>
      <c r="E61" s="56">
        <f>ROUND(D61*E55,1)</f>
        <v>70.3</v>
      </c>
      <c r="F61" s="57"/>
      <c r="G61" s="57" t="str">
        <f t="shared" si="4"/>
        <v/>
      </c>
      <c r="H61" s="57"/>
      <c r="I61" s="57" t="str">
        <f t="shared" si="5"/>
        <v/>
      </c>
      <c r="J61" s="57"/>
      <c r="K61" s="57" t="str">
        <f t="shared" si="6"/>
        <v/>
      </c>
      <c r="L61" s="58">
        <f t="shared" si="7"/>
        <v>0</v>
      </c>
    </row>
    <row r="62" spans="1:12" x14ac:dyDescent="0.35">
      <c r="A62" s="15" t="s">
        <v>114</v>
      </c>
      <c r="B62" s="16" t="s">
        <v>115</v>
      </c>
      <c r="C62" s="17" t="s">
        <v>43</v>
      </c>
      <c r="D62" s="59">
        <v>0.12</v>
      </c>
      <c r="E62" s="56">
        <f>ROUND(D62*E55,1)</f>
        <v>24.1</v>
      </c>
      <c r="F62" s="60"/>
      <c r="G62" s="60" t="str">
        <f t="shared" si="4"/>
        <v/>
      </c>
      <c r="H62" s="60"/>
      <c r="I62" s="60" t="str">
        <f t="shared" si="5"/>
        <v/>
      </c>
      <c r="J62" s="60"/>
      <c r="K62" s="60" t="str">
        <f t="shared" si="6"/>
        <v/>
      </c>
      <c r="L62" s="61">
        <f t="shared" si="7"/>
        <v>0</v>
      </c>
    </row>
    <row r="63" spans="1:12" x14ac:dyDescent="0.35">
      <c r="A63" s="15" t="s">
        <v>116</v>
      </c>
      <c r="B63" s="16" t="s">
        <v>117</v>
      </c>
      <c r="C63" s="17" t="s">
        <v>43</v>
      </c>
      <c r="D63" s="59">
        <v>0.06</v>
      </c>
      <c r="E63" s="56">
        <f>ROUND(D63*E55,1)</f>
        <v>12</v>
      </c>
      <c r="F63" s="60"/>
      <c r="G63" s="60" t="str">
        <f t="shared" si="4"/>
        <v/>
      </c>
      <c r="H63" s="60"/>
      <c r="I63" s="60" t="str">
        <f t="shared" si="5"/>
        <v/>
      </c>
      <c r="J63" s="60"/>
      <c r="K63" s="60" t="str">
        <f t="shared" si="6"/>
        <v/>
      </c>
      <c r="L63" s="61">
        <f t="shared" si="7"/>
        <v>0</v>
      </c>
    </row>
    <row r="64" spans="1:12" x14ac:dyDescent="0.35">
      <c r="A64" s="15" t="s">
        <v>118</v>
      </c>
      <c r="B64" s="16" t="s">
        <v>119</v>
      </c>
      <c r="C64" s="17" t="s">
        <v>43</v>
      </c>
      <c r="D64" s="59">
        <v>0.03</v>
      </c>
      <c r="E64" s="56">
        <f>ROUND(D64*E55,1)</f>
        <v>6</v>
      </c>
      <c r="F64" s="60"/>
      <c r="G64" s="60" t="str">
        <f t="shared" si="4"/>
        <v/>
      </c>
      <c r="H64" s="60"/>
      <c r="I64" s="60" t="str">
        <f t="shared" si="5"/>
        <v/>
      </c>
      <c r="J64" s="60"/>
      <c r="K64" s="60" t="str">
        <f t="shared" si="6"/>
        <v/>
      </c>
      <c r="L64" s="61">
        <f t="shared" si="7"/>
        <v>0</v>
      </c>
    </row>
    <row r="65" spans="1:12" x14ac:dyDescent="0.35">
      <c r="A65" s="12" t="s">
        <v>120</v>
      </c>
      <c r="B65" s="13" t="s">
        <v>121</v>
      </c>
      <c r="C65" s="14" t="s">
        <v>19</v>
      </c>
      <c r="D65" s="56"/>
      <c r="E65" s="56">
        <f>ROUND(D65*E55,1)</f>
        <v>0</v>
      </c>
      <c r="F65" s="57"/>
      <c r="G65" s="57" t="str">
        <f t="shared" si="4"/>
        <v/>
      </c>
      <c r="H65" s="57"/>
      <c r="I65" s="57" t="str">
        <f t="shared" si="5"/>
        <v/>
      </c>
      <c r="J65" s="57"/>
      <c r="K65" s="57" t="str">
        <f t="shared" si="6"/>
        <v/>
      </c>
      <c r="L65" s="58">
        <f t="shared" si="7"/>
        <v>0</v>
      </c>
    </row>
    <row r="66" spans="1:12" x14ac:dyDescent="0.35">
      <c r="A66" s="12" t="s">
        <v>122</v>
      </c>
      <c r="B66" s="13" t="s">
        <v>123</v>
      </c>
      <c r="C66" s="14" t="s">
        <v>19</v>
      </c>
      <c r="D66" s="56">
        <v>1.05</v>
      </c>
      <c r="E66" s="56">
        <f>ROUND(D66*E55,1)</f>
        <v>210.8</v>
      </c>
      <c r="F66" s="57"/>
      <c r="G66" s="57" t="str">
        <f t="shared" si="4"/>
        <v/>
      </c>
      <c r="H66" s="57"/>
      <c r="I66" s="57" t="str">
        <f t="shared" si="5"/>
        <v/>
      </c>
      <c r="J66" s="57"/>
      <c r="K66" s="57" t="str">
        <f t="shared" si="6"/>
        <v/>
      </c>
      <c r="L66" s="58">
        <f t="shared" si="7"/>
        <v>0</v>
      </c>
    </row>
    <row r="67" spans="1:12" x14ac:dyDescent="0.35">
      <c r="A67" s="12" t="s">
        <v>124</v>
      </c>
      <c r="B67" s="13" t="s">
        <v>125</v>
      </c>
      <c r="C67" s="14" t="s">
        <v>28</v>
      </c>
      <c r="D67" s="56">
        <v>0.12</v>
      </c>
      <c r="E67" s="56">
        <f>ROUND(D67*E55,0)</f>
        <v>24</v>
      </c>
      <c r="F67" s="57"/>
      <c r="G67" s="57" t="str">
        <f t="shared" si="4"/>
        <v/>
      </c>
      <c r="H67" s="57"/>
      <c r="I67" s="57" t="str">
        <f t="shared" si="5"/>
        <v/>
      </c>
      <c r="J67" s="57"/>
      <c r="K67" s="57" t="str">
        <f t="shared" si="6"/>
        <v/>
      </c>
      <c r="L67" s="58">
        <f t="shared" si="7"/>
        <v>0</v>
      </c>
    </row>
    <row r="68" spans="1:12" x14ac:dyDescent="0.35">
      <c r="A68" s="15" t="s">
        <v>126</v>
      </c>
      <c r="B68" s="16" t="s">
        <v>115</v>
      </c>
      <c r="C68" s="17" t="s">
        <v>43</v>
      </c>
      <c r="D68" s="59">
        <v>0.05</v>
      </c>
      <c r="E68" s="56">
        <f>ROUND(D68*E55,1)</f>
        <v>10</v>
      </c>
      <c r="F68" s="60"/>
      <c r="G68" s="60" t="str">
        <f t="shared" si="4"/>
        <v/>
      </c>
      <c r="H68" s="60"/>
      <c r="I68" s="60" t="str">
        <f t="shared" si="5"/>
        <v/>
      </c>
      <c r="J68" s="60"/>
      <c r="K68" s="60" t="str">
        <f t="shared" si="6"/>
        <v/>
      </c>
      <c r="L68" s="61">
        <f t="shared" si="7"/>
        <v>0</v>
      </c>
    </row>
    <row r="69" spans="1:12" x14ac:dyDescent="0.35">
      <c r="A69" s="12" t="s">
        <v>127</v>
      </c>
      <c r="B69" s="13" t="s">
        <v>49</v>
      </c>
      <c r="C69" s="14" t="s">
        <v>50</v>
      </c>
      <c r="D69" s="56">
        <v>0.03</v>
      </c>
      <c r="E69" s="56">
        <f>ROUND(D69*E55,0)</f>
        <v>6</v>
      </c>
      <c r="F69" s="57"/>
      <c r="G69" s="57" t="str">
        <f t="shared" si="4"/>
        <v/>
      </c>
      <c r="H69" s="57"/>
      <c r="I69" s="57" t="str">
        <f t="shared" si="5"/>
        <v/>
      </c>
      <c r="J69" s="57"/>
      <c r="K69" s="57" t="str">
        <f t="shared" si="6"/>
        <v/>
      </c>
      <c r="L69" s="58">
        <f t="shared" si="7"/>
        <v>0</v>
      </c>
    </row>
    <row r="70" spans="1:12" x14ac:dyDescent="0.35">
      <c r="A70" s="9">
        <v>8</v>
      </c>
      <c r="B70" s="10" t="s">
        <v>128</v>
      </c>
      <c r="C70" s="11" t="s">
        <v>16</v>
      </c>
      <c r="D70" s="53"/>
      <c r="E70" s="56">
        <v>100</v>
      </c>
      <c r="F70" s="54"/>
      <c r="G70" s="54" t="str">
        <f t="shared" si="4"/>
        <v/>
      </c>
      <c r="H70" s="54"/>
      <c r="I70" s="54" t="str">
        <f t="shared" si="5"/>
        <v/>
      </c>
      <c r="J70" s="54"/>
      <c r="K70" s="54" t="str">
        <f t="shared" si="6"/>
        <v/>
      </c>
      <c r="L70" s="55">
        <f t="shared" si="7"/>
        <v>0</v>
      </c>
    </row>
    <row r="71" spans="1:12" x14ac:dyDescent="0.35">
      <c r="A71" s="12" t="s">
        <v>129</v>
      </c>
      <c r="B71" s="13" t="s">
        <v>130</v>
      </c>
      <c r="C71" s="14" t="s">
        <v>16</v>
      </c>
      <c r="D71" s="56">
        <v>1.08</v>
      </c>
      <c r="E71" s="56">
        <f>ROUND(D71*E70,1)</f>
        <v>108</v>
      </c>
      <c r="F71" s="57"/>
      <c r="G71" s="57" t="str">
        <f t="shared" ref="G71:G102" si="8">IF(F71="","",E71*F71)</f>
        <v/>
      </c>
      <c r="H71" s="57"/>
      <c r="I71" s="57" t="str">
        <f t="shared" ref="I71:I102" si="9">IF(H71="","",E71*H71)</f>
        <v/>
      </c>
      <c r="J71" s="57"/>
      <c r="K71" s="57" t="str">
        <f t="shared" ref="K71:K102" si="10">IF(J71="","",E71*J71)</f>
        <v/>
      </c>
      <c r="L71" s="58">
        <f t="shared" ref="L71:L102" si="11">N(G71)+N(I71)+N(K71)</f>
        <v>0</v>
      </c>
    </row>
    <row r="72" spans="1:12" x14ac:dyDescent="0.35">
      <c r="A72" s="12" t="s">
        <v>131</v>
      </c>
      <c r="B72" s="13" t="s">
        <v>132</v>
      </c>
      <c r="C72" s="14" t="s">
        <v>84</v>
      </c>
      <c r="D72" s="56">
        <v>6</v>
      </c>
      <c r="E72" s="56">
        <f>ROUND(D72*E70,1)</f>
        <v>600</v>
      </c>
      <c r="F72" s="57"/>
      <c r="G72" s="57" t="str">
        <f t="shared" si="8"/>
        <v/>
      </c>
      <c r="H72" s="57"/>
      <c r="I72" s="57" t="str">
        <f t="shared" si="9"/>
        <v/>
      </c>
      <c r="J72" s="57"/>
      <c r="K72" s="57" t="str">
        <f t="shared" si="10"/>
        <v/>
      </c>
      <c r="L72" s="58">
        <f t="shared" si="11"/>
        <v>0</v>
      </c>
    </row>
    <row r="73" spans="1:12" x14ac:dyDescent="0.35">
      <c r="A73" s="12" t="s">
        <v>133</v>
      </c>
      <c r="B73" s="13" t="s">
        <v>134</v>
      </c>
      <c r="C73" s="14" t="s">
        <v>84</v>
      </c>
      <c r="D73" s="56">
        <v>0.2</v>
      </c>
      <c r="E73" s="56">
        <f>ROUND(D73*E70,1)</f>
        <v>20</v>
      </c>
      <c r="F73" s="57"/>
      <c r="G73" s="57" t="str">
        <f t="shared" si="8"/>
        <v/>
      </c>
      <c r="H73" s="57"/>
      <c r="I73" s="57" t="str">
        <f t="shared" si="9"/>
        <v/>
      </c>
      <c r="J73" s="57"/>
      <c r="K73" s="57" t="str">
        <f t="shared" si="10"/>
        <v/>
      </c>
      <c r="L73" s="58">
        <f t="shared" si="11"/>
        <v>0</v>
      </c>
    </row>
    <row r="74" spans="1:12" x14ac:dyDescent="0.35">
      <c r="A74" s="12" t="s">
        <v>135</v>
      </c>
      <c r="B74" s="13" t="s">
        <v>136</v>
      </c>
      <c r="C74" s="14" t="s">
        <v>50</v>
      </c>
      <c r="D74" s="56">
        <v>0.1</v>
      </c>
      <c r="E74" s="56">
        <f>ROUND(D74*E70,0)</f>
        <v>10</v>
      </c>
      <c r="F74" s="57"/>
      <c r="G74" s="57" t="str">
        <f t="shared" si="8"/>
        <v/>
      </c>
      <c r="H74" s="57"/>
      <c r="I74" s="57" t="str">
        <f t="shared" si="9"/>
        <v/>
      </c>
      <c r="J74" s="57"/>
      <c r="K74" s="57" t="str">
        <f t="shared" si="10"/>
        <v/>
      </c>
      <c r="L74" s="58">
        <f t="shared" si="11"/>
        <v>0</v>
      </c>
    </row>
    <row r="75" spans="1:12" ht="29" x14ac:dyDescent="0.35">
      <c r="A75" s="12" t="s">
        <v>137</v>
      </c>
      <c r="B75" s="13" t="s">
        <v>138</v>
      </c>
      <c r="C75" s="14" t="s">
        <v>28</v>
      </c>
      <c r="D75" s="56">
        <v>3.3300000000000003E-2</v>
      </c>
      <c r="E75" s="56">
        <f>ROUND(D75*E70,0)</f>
        <v>3</v>
      </c>
      <c r="F75" s="57"/>
      <c r="G75" s="57" t="str">
        <f t="shared" si="8"/>
        <v/>
      </c>
      <c r="H75" s="57"/>
      <c r="I75" s="57" t="str">
        <f t="shared" si="9"/>
        <v/>
      </c>
      <c r="J75" s="57"/>
      <c r="K75" s="57" t="str">
        <f t="shared" si="10"/>
        <v/>
      </c>
      <c r="L75" s="58">
        <f t="shared" si="11"/>
        <v>0</v>
      </c>
    </row>
    <row r="76" spans="1:12" x14ac:dyDescent="0.35">
      <c r="A76" s="15" t="s">
        <v>139</v>
      </c>
      <c r="B76" s="16" t="s">
        <v>140</v>
      </c>
      <c r="C76" s="17" t="s">
        <v>43</v>
      </c>
      <c r="D76" s="59">
        <v>0.15</v>
      </c>
      <c r="E76" s="56">
        <f>ROUND(D76*E70,1)</f>
        <v>15</v>
      </c>
      <c r="F76" s="60"/>
      <c r="G76" s="60" t="str">
        <f t="shared" si="8"/>
        <v/>
      </c>
      <c r="H76" s="60"/>
      <c r="I76" s="60" t="str">
        <f t="shared" si="9"/>
        <v/>
      </c>
      <c r="J76" s="60"/>
      <c r="K76" s="60" t="str">
        <f t="shared" si="10"/>
        <v/>
      </c>
      <c r="L76" s="61">
        <f t="shared" si="11"/>
        <v>0</v>
      </c>
    </row>
    <row r="77" spans="1:12" x14ac:dyDescent="0.35">
      <c r="A77" s="15" t="s">
        <v>141</v>
      </c>
      <c r="B77" s="16" t="s">
        <v>88</v>
      </c>
      <c r="C77" s="17" t="s">
        <v>43</v>
      </c>
      <c r="D77" s="59">
        <v>0.05</v>
      </c>
      <c r="E77" s="56">
        <f>ROUND(D77*E70,1)</f>
        <v>5</v>
      </c>
      <c r="F77" s="60"/>
      <c r="G77" s="60" t="str">
        <f t="shared" si="8"/>
        <v/>
      </c>
      <c r="H77" s="60"/>
      <c r="I77" s="60" t="str">
        <f t="shared" si="9"/>
        <v/>
      </c>
      <c r="J77" s="60"/>
      <c r="K77" s="60" t="str">
        <f t="shared" si="10"/>
        <v/>
      </c>
      <c r="L77" s="61">
        <f t="shared" si="11"/>
        <v>0</v>
      </c>
    </row>
    <row r="78" spans="1:12" x14ac:dyDescent="0.35">
      <c r="A78" s="12" t="s">
        <v>142</v>
      </c>
      <c r="B78" s="13" t="s">
        <v>49</v>
      </c>
      <c r="C78" s="14" t="s">
        <v>50</v>
      </c>
      <c r="D78" s="56">
        <v>0.04</v>
      </c>
      <c r="E78" s="56">
        <f>ROUND(D78*E70,0)</f>
        <v>4</v>
      </c>
      <c r="F78" s="57"/>
      <c r="G78" s="57" t="str">
        <f t="shared" si="8"/>
        <v/>
      </c>
      <c r="H78" s="57"/>
      <c r="I78" s="57" t="str">
        <f t="shared" si="9"/>
        <v/>
      </c>
      <c r="J78" s="57"/>
      <c r="K78" s="57" t="str">
        <f t="shared" si="10"/>
        <v/>
      </c>
      <c r="L78" s="58">
        <f t="shared" si="11"/>
        <v>0</v>
      </c>
    </row>
    <row r="79" spans="1:12" x14ac:dyDescent="0.35">
      <c r="A79" s="9">
        <v>9</v>
      </c>
      <c r="B79" s="10" t="s">
        <v>143</v>
      </c>
      <c r="C79" s="11" t="s">
        <v>19</v>
      </c>
      <c r="D79" s="53"/>
      <c r="E79" s="56">
        <v>87</v>
      </c>
      <c r="F79" s="54"/>
      <c r="G79" s="54" t="str">
        <f t="shared" si="8"/>
        <v/>
      </c>
      <c r="H79" s="54"/>
      <c r="I79" s="54" t="str">
        <f t="shared" si="9"/>
        <v/>
      </c>
      <c r="J79" s="54"/>
      <c r="K79" s="54" t="str">
        <f t="shared" si="10"/>
        <v/>
      </c>
      <c r="L79" s="55">
        <f t="shared" si="11"/>
        <v>0</v>
      </c>
    </row>
    <row r="80" spans="1:12" ht="29" x14ac:dyDescent="0.35">
      <c r="A80" s="12" t="s">
        <v>144</v>
      </c>
      <c r="B80" s="13" t="s">
        <v>145</v>
      </c>
      <c r="C80" s="14" t="s">
        <v>19</v>
      </c>
      <c r="D80" s="56">
        <v>1.05</v>
      </c>
      <c r="E80" s="56">
        <f>ROUND(D80*E79,1)</f>
        <v>91.4</v>
      </c>
      <c r="F80" s="57"/>
      <c r="G80" s="57" t="str">
        <f t="shared" si="8"/>
        <v/>
      </c>
      <c r="H80" s="57"/>
      <c r="I80" s="57" t="str">
        <f t="shared" si="9"/>
        <v/>
      </c>
      <c r="J80" s="57"/>
      <c r="K80" s="57" t="str">
        <f t="shared" si="10"/>
        <v/>
      </c>
      <c r="L80" s="58">
        <f t="shared" si="11"/>
        <v>0</v>
      </c>
    </row>
    <row r="81" spans="1:12" x14ac:dyDescent="0.35">
      <c r="A81" s="12" t="s">
        <v>146</v>
      </c>
      <c r="B81" s="13" t="s">
        <v>132</v>
      </c>
      <c r="C81" s="14" t="s">
        <v>84</v>
      </c>
      <c r="D81" s="56">
        <v>0.6</v>
      </c>
      <c r="E81" s="56">
        <f>ROUND(D81*E79,1)</f>
        <v>52.2</v>
      </c>
      <c r="F81" s="57"/>
      <c r="G81" s="57" t="str">
        <f t="shared" si="8"/>
        <v/>
      </c>
      <c r="H81" s="57"/>
      <c r="I81" s="57" t="str">
        <f t="shared" si="9"/>
        <v/>
      </c>
      <c r="J81" s="57"/>
      <c r="K81" s="57" t="str">
        <f t="shared" si="10"/>
        <v/>
      </c>
      <c r="L81" s="58">
        <f t="shared" si="11"/>
        <v>0</v>
      </c>
    </row>
    <row r="82" spans="1:12" x14ac:dyDescent="0.35">
      <c r="A82" s="12" t="s">
        <v>147</v>
      </c>
      <c r="B82" s="13" t="s">
        <v>134</v>
      </c>
      <c r="C82" s="14" t="s">
        <v>84</v>
      </c>
      <c r="D82" s="56">
        <v>0.05</v>
      </c>
      <c r="E82" s="56">
        <f>ROUND(D82*E79,1)</f>
        <v>4.4000000000000004</v>
      </c>
      <c r="F82" s="57"/>
      <c r="G82" s="57" t="str">
        <f t="shared" si="8"/>
        <v/>
      </c>
      <c r="H82" s="57"/>
      <c r="I82" s="57" t="str">
        <f t="shared" si="9"/>
        <v/>
      </c>
      <c r="J82" s="57"/>
      <c r="K82" s="57" t="str">
        <f t="shared" si="10"/>
        <v/>
      </c>
      <c r="L82" s="58">
        <f t="shared" si="11"/>
        <v>0</v>
      </c>
    </row>
    <row r="83" spans="1:12" x14ac:dyDescent="0.35">
      <c r="A83" s="15" t="s">
        <v>148</v>
      </c>
      <c r="B83" s="16" t="s">
        <v>140</v>
      </c>
      <c r="C83" s="17" t="s">
        <v>43</v>
      </c>
      <c r="D83" s="59">
        <v>0.08</v>
      </c>
      <c r="E83" s="56">
        <f>ROUND(D83*E79,1)</f>
        <v>7</v>
      </c>
      <c r="F83" s="60"/>
      <c r="G83" s="60" t="str">
        <f t="shared" si="8"/>
        <v/>
      </c>
      <c r="H83" s="60"/>
      <c r="I83" s="60" t="str">
        <f t="shared" si="9"/>
        <v/>
      </c>
      <c r="J83" s="60"/>
      <c r="K83" s="60" t="str">
        <f t="shared" si="10"/>
        <v/>
      </c>
      <c r="L83" s="61">
        <f t="shared" si="11"/>
        <v>0</v>
      </c>
    </row>
    <row r="84" spans="1:12" x14ac:dyDescent="0.35">
      <c r="A84" s="12" t="s">
        <v>149</v>
      </c>
      <c r="B84" s="13" t="s">
        <v>49</v>
      </c>
      <c r="C84" s="14" t="s">
        <v>50</v>
      </c>
      <c r="D84" s="56">
        <v>1.5699999999999999E-2</v>
      </c>
      <c r="E84" s="56">
        <f>ROUND(D84*E79,0)</f>
        <v>1</v>
      </c>
      <c r="F84" s="57"/>
      <c r="G84" s="57" t="str">
        <f t="shared" si="8"/>
        <v/>
      </c>
      <c r="H84" s="57"/>
      <c r="I84" s="57" t="str">
        <f t="shared" si="9"/>
        <v/>
      </c>
      <c r="J84" s="57"/>
      <c r="K84" s="57" t="str">
        <f t="shared" si="10"/>
        <v/>
      </c>
      <c r="L84" s="58">
        <f t="shared" si="11"/>
        <v>0</v>
      </c>
    </row>
    <row r="85" spans="1:12" ht="29" x14ac:dyDescent="0.35">
      <c r="A85" s="9">
        <v>10</v>
      </c>
      <c r="B85" s="10" t="s">
        <v>150</v>
      </c>
      <c r="C85" s="11" t="s">
        <v>16</v>
      </c>
      <c r="D85" s="53"/>
      <c r="E85" s="56">
        <v>240</v>
      </c>
      <c r="F85" s="54"/>
      <c r="G85" s="54" t="str">
        <f t="shared" si="8"/>
        <v/>
      </c>
      <c r="H85" s="54"/>
      <c r="I85" s="54" t="str">
        <f t="shared" si="9"/>
        <v/>
      </c>
      <c r="J85" s="54"/>
      <c r="K85" s="54" t="str">
        <f t="shared" si="10"/>
        <v/>
      </c>
      <c r="L85" s="55">
        <f t="shared" si="11"/>
        <v>0</v>
      </c>
    </row>
    <row r="86" spans="1:12" ht="29" x14ac:dyDescent="0.35">
      <c r="A86" s="12" t="s">
        <v>151</v>
      </c>
      <c r="B86" s="13" t="s">
        <v>152</v>
      </c>
      <c r="C86" s="14" t="s">
        <v>16</v>
      </c>
      <c r="D86" s="56">
        <v>1.06</v>
      </c>
      <c r="E86" s="56">
        <f>ROUND(D86*E85,1)</f>
        <v>254.4</v>
      </c>
      <c r="F86" s="57"/>
      <c r="G86" s="57" t="str">
        <f t="shared" si="8"/>
        <v/>
      </c>
      <c r="H86" s="57"/>
      <c r="I86" s="57" t="str">
        <f t="shared" si="9"/>
        <v/>
      </c>
      <c r="J86" s="57"/>
      <c r="K86" s="57" t="str">
        <f t="shared" si="10"/>
        <v/>
      </c>
      <c r="L86" s="58">
        <f t="shared" si="11"/>
        <v>0</v>
      </c>
    </row>
    <row r="87" spans="1:12" ht="29" x14ac:dyDescent="0.35">
      <c r="A87" s="12" t="s">
        <v>153</v>
      </c>
      <c r="B87" s="13" t="s">
        <v>154</v>
      </c>
      <c r="C87" s="14" t="s">
        <v>19</v>
      </c>
      <c r="D87" s="56">
        <v>3.35</v>
      </c>
      <c r="E87" s="56">
        <f>ROUND(D87*E85,1)</f>
        <v>804</v>
      </c>
      <c r="F87" s="57"/>
      <c r="G87" s="57" t="str">
        <f t="shared" si="8"/>
        <v/>
      </c>
      <c r="H87" s="57"/>
      <c r="I87" s="57" t="str">
        <f t="shared" si="9"/>
        <v/>
      </c>
      <c r="J87" s="57"/>
      <c r="K87" s="57" t="str">
        <f t="shared" si="10"/>
        <v/>
      </c>
      <c r="L87" s="58">
        <f t="shared" si="11"/>
        <v>0</v>
      </c>
    </row>
    <row r="88" spans="1:12" ht="29" x14ac:dyDescent="0.35">
      <c r="A88" s="12" t="s">
        <v>155</v>
      </c>
      <c r="B88" s="13" t="s">
        <v>156</v>
      </c>
      <c r="C88" s="14" t="s">
        <v>28</v>
      </c>
      <c r="D88" s="56">
        <v>1.1000000000000001</v>
      </c>
      <c r="E88" s="56">
        <f>ROUND(D88*E85,0)</f>
        <v>264</v>
      </c>
      <c r="F88" s="57"/>
      <c r="G88" s="57" t="str">
        <f t="shared" si="8"/>
        <v/>
      </c>
      <c r="H88" s="57"/>
      <c r="I88" s="57" t="str">
        <f t="shared" si="9"/>
        <v/>
      </c>
      <c r="J88" s="57"/>
      <c r="K88" s="57" t="str">
        <f t="shared" si="10"/>
        <v/>
      </c>
      <c r="L88" s="58">
        <f t="shared" si="11"/>
        <v>0</v>
      </c>
    </row>
    <row r="89" spans="1:12" x14ac:dyDescent="0.35">
      <c r="A89" s="12" t="s">
        <v>157</v>
      </c>
      <c r="B89" s="13" t="s">
        <v>158</v>
      </c>
      <c r="C89" s="14" t="s">
        <v>19</v>
      </c>
      <c r="D89" s="56">
        <v>0.55000000000000004</v>
      </c>
      <c r="E89" s="56">
        <f>ROUND(D89*E85,1)</f>
        <v>132</v>
      </c>
      <c r="F89" s="57"/>
      <c r="G89" s="57" t="str">
        <f t="shared" si="8"/>
        <v/>
      </c>
      <c r="H89" s="57"/>
      <c r="I89" s="57" t="str">
        <f t="shared" si="9"/>
        <v/>
      </c>
      <c r="J89" s="57"/>
      <c r="K89" s="57" t="str">
        <f t="shared" si="10"/>
        <v/>
      </c>
      <c r="L89" s="58">
        <f t="shared" si="11"/>
        <v>0</v>
      </c>
    </row>
    <row r="90" spans="1:12" x14ac:dyDescent="0.35">
      <c r="A90" s="12" t="s">
        <v>159</v>
      </c>
      <c r="B90" s="13" t="s">
        <v>160</v>
      </c>
      <c r="C90" s="14" t="s">
        <v>28</v>
      </c>
      <c r="D90" s="56">
        <v>1.1000000000000001</v>
      </c>
      <c r="E90" s="56">
        <f>ROUND(D90*E85,0)</f>
        <v>264</v>
      </c>
      <c r="F90" s="57"/>
      <c r="G90" s="57" t="str">
        <f t="shared" si="8"/>
        <v/>
      </c>
      <c r="H90" s="57"/>
      <c r="I90" s="57" t="str">
        <f t="shared" si="9"/>
        <v/>
      </c>
      <c r="J90" s="57"/>
      <c r="K90" s="57" t="str">
        <f t="shared" si="10"/>
        <v/>
      </c>
      <c r="L90" s="58">
        <f t="shared" si="11"/>
        <v>0</v>
      </c>
    </row>
    <row r="91" spans="1:12" x14ac:dyDescent="0.35">
      <c r="A91" s="12" t="s">
        <v>161</v>
      </c>
      <c r="B91" s="13" t="s">
        <v>162</v>
      </c>
      <c r="C91" s="14" t="s">
        <v>28</v>
      </c>
      <c r="D91" s="56">
        <v>2</v>
      </c>
      <c r="E91" s="56">
        <f>ROUND(D91*E85,0)</f>
        <v>480</v>
      </c>
      <c r="F91" s="57"/>
      <c r="G91" s="57" t="str">
        <f t="shared" si="8"/>
        <v/>
      </c>
      <c r="H91" s="57"/>
      <c r="I91" s="57" t="str">
        <f t="shared" si="9"/>
        <v/>
      </c>
      <c r="J91" s="57"/>
      <c r="K91" s="57" t="str">
        <f t="shared" si="10"/>
        <v/>
      </c>
      <c r="L91" s="58">
        <f t="shared" si="11"/>
        <v>0</v>
      </c>
    </row>
    <row r="92" spans="1:12" x14ac:dyDescent="0.35">
      <c r="A92" s="12" t="s">
        <v>163</v>
      </c>
      <c r="B92" s="13" t="s">
        <v>164</v>
      </c>
      <c r="C92" s="14" t="s">
        <v>28</v>
      </c>
      <c r="D92" s="56">
        <v>1.24</v>
      </c>
      <c r="E92" s="56">
        <f>ROUND(D92*E85,0)</f>
        <v>298</v>
      </c>
      <c r="F92" s="57"/>
      <c r="G92" s="57" t="str">
        <f t="shared" si="8"/>
        <v/>
      </c>
      <c r="H92" s="57"/>
      <c r="I92" s="57" t="str">
        <f t="shared" si="9"/>
        <v/>
      </c>
      <c r="J92" s="57"/>
      <c r="K92" s="57" t="str">
        <f t="shared" si="10"/>
        <v/>
      </c>
      <c r="L92" s="58">
        <f t="shared" si="11"/>
        <v>0</v>
      </c>
    </row>
    <row r="93" spans="1:12" x14ac:dyDescent="0.35">
      <c r="A93" s="12" t="s">
        <v>165</v>
      </c>
      <c r="B93" s="13" t="s">
        <v>166</v>
      </c>
      <c r="C93" s="14" t="s">
        <v>50</v>
      </c>
      <c r="D93" s="56">
        <v>1.21E-2</v>
      </c>
      <c r="E93" s="56">
        <f>ROUND(D93*E85,0)</f>
        <v>3</v>
      </c>
      <c r="F93" s="57"/>
      <c r="G93" s="57" t="str">
        <f t="shared" si="8"/>
        <v/>
      </c>
      <c r="H93" s="57"/>
      <c r="I93" s="57" t="str">
        <f t="shared" si="9"/>
        <v/>
      </c>
      <c r="J93" s="57"/>
      <c r="K93" s="57" t="str">
        <f t="shared" si="10"/>
        <v/>
      </c>
      <c r="L93" s="58">
        <f t="shared" si="11"/>
        <v>0</v>
      </c>
    </row>
    <row r="94" spans="1:12" x14ac:dyDescent="0.35">
      <c r="A94" s="15" t="s">
        <v>167</v>
      </c>
      <c r="B94" s="16" t="s">
        <v>45</v>
      </c>
      <c r="C94" s="17" t="s">
        <v>43</v>
      </c>
      <c r="D94" s="59">
        <v>0.02</v>
      </c>
      <c r="E94" s="56">
        <f>ROUND(D94*E85,1)</f>
        <v>4.8</v>
      </c>
      <c r="F94" s="60"/>
      <c r="G94" s="60" t="str">
        <f t="shared" si="8"/>
        <v/>
      </c>
      <c r="H94" s="60"/>
      <c r="I94" s="60" t="str">
        <f t="shared" si="9"/>
        <v/>
      </c>
      <c r="J94" s="60"/>
      <c r="K94" s="60" t="str">
        <f t="shared" si="10"/>
        <v/>
      </c>
      <c r="L94" s="61">
        <f t="shared" si="11"/>
        <v>0</v>
      </c>
    </row>
    <row r="95" spans="1:12" x14ac:dyDescent="0.35">
      <c r="A95" s="15" t="s">
        <v>168</v>
      </c>
      <c r="B95" s="16" t="s">
        <v>169</v>
      </c>
      <c r="C95" s="17" t="s">
        <v>43</v>
      </c>
      <c r="D95" s="59">
        <v>0.05</v>
      </c>
      <c r="E95" s="56">
        <f>ROUND(D95*E85,1)</f>
        <v>12</v>
      </c>
      <c r="F95" s="60"/>
      <c r="G95" s="60" t="str">
        <f t="shared" si="8"/>
        <v/>
      </c>
      <c r="H95" s="60"/>
      <c r="I95" s="60" t="str">
        <f t="shared" si="9"/>
        <v/>
      </c>
      <c r="J95" s="60"/>
      <c r="K95" s="60" t="str">
        <f t="shared" si="10"/>
        <v/>
      </c>
      <c r="L95" s="61">
        <f t="shared" si="11"/>
        <v>0</v>
      </c>
    </row>
    <row r="96" spans="1:12" x14ac:dyDescent="0.35">
      <c r="A96" s="15" t="s">
        <v>170</v>
      </c>
      <c r="B96" s="16" t="s">
        <v>47</v>
      </c>
      <c r="C96" s="17" t="s">
        <v>43</v>
      </c>
      <c r="D96" s="59">
        <v>0.05</v>
      </c>
      <c r="E96" s="56">
        <f>ROUND(D96*E85,1)</f>
        <v>12</v>
      </c>
      <c r="F96" s="60"/>
      <c r="G96" s="60" t="str">
        <f t="shared" si="8"/>
        <v/>
      </c>
      <c r="H96" s="60"/>
      <c r="I96" s="60" t="str">
        <f t="shared" si="9"/>
        <v/>
      </c>
      <c r="J96" s="60"/>
      <c r="K96" s="60" t="str">
        <f t="shared" si="10"/>
        <v/>
      </c>
      <c r="L96" s="61">
        <f t="shared" si="11"/>
        <v>0</v>
      </c>
    </row>
    <row r="97" spans="1:12" x14ac:dyDescent="0.35">
      <c r="A97" s="12" t="s">
        <v>171</v>
      </c>
      <c r="B97" s="13" t="s">
        <v>49</v>
      </c>
      <c r="C97" s="14" t="s">
        <v>50</v>
      </c>
      <c r="D97" s="56">
        <v>1.5699999999999999E-2</v>
      </c>
      <c r="E97" s="56">
        <f>ROUND(D97*E85,0)</f>
        <v>4</v>
      </c>
      <c r="F97" s="57"/>
      <c r="G97" s="57" t="str">
        <f t="shared" si="8"/>
        <v/>
      </c>
      <c r="H97" s="57"/>
      <c r="I97" s="57" t="str">
        <f t="shared" si="9"/>
        <v/>
      </c>
      <c r="J97" s="57"/>
      <c r="K97" s="57" t="str">
        <f t="shared" si="10"/>
        <v/>
      </c>
      <c r="L97" s="58">
        <f t="shared" si="11"/>
        <v>0</v>
      </c>
    </row>
    <row r="98" spans="1:12" x14ac:dyDescent="0.35">
      <c r="A98" s="9">
        <v>11</v>
      </c>
      <c r="B98" s="10" t="s">
        <v>172</v>
      </c>
      <c r="C98" s="11" t="s">
        <v>16</v>
      </c>
      <c r="D98" s="53"/>
      <c r="E98" s="56">
        <v>801</v>
      </c>
      <c r="F98" s="54"/>
      <c r="G98" s="54" t="str">
        <f t="shared" si="8"/>
        <v/>
      </c>
      <c r="H98" s="54"/>
      <c r="I98" s="54" t="str">
        <f t="shared" si="9"/>
        <v/>
      </c>
      <c r="J98" s="54"/>
      <c r="K98" s="54" t="str">
        <f t="shared" si="10"/>
        <v/>
      </c>
      <c r="L98" s="55">
        <f t="shared" si="11"/>
        <v>0</v>
      </c>
    </row>
    <row r="99" spans="1:12" x14ac:dyDescent="0.35">
      <c r="A99" s="12" t="s">
        <v>173</v>
      </c>
      <c r="B99" s="13" t="s">
        <v>174</v>
      </c>
      <c r="C99" s="14" t="s">
        <v>84</v>
      </c>
      <c r="D99" s="56">
        <v>2.4</v>
      </c>
      <c r="E99" s="56">
        <f>ROUND(D99*E98,1)</f>
        <v>1922.4</v>
      </c>
      <c r="F99" s="57"/>
      <c r="G99" s="57" t="str">
        <f t="shared" si="8"/>
        <v/>
      </c>
      <c r="H99" s="57"/>
      <c r="I99" s="57" t="str">
        <f t="shared" si="9"/>
        <v/>
      </c>
      <c r="J99" s="57"/>
      <c r="K99" s="57" t="str">
        <f t="shared" si="10"/>
        <v/>
      </c>
      <c r="L99" s="58">
        <f t="shared" si="11"/>
        <v>0</v>
      </c>
    </row>
    <row r="100" spans="1:12" x14ac:dyDescent="0.35">
      <c r="A100" s="12" t="s">
        <v>175</v>
      </c>
      <c r="B100" s="13" t="s">
        <v>176</v>
      </c>
      <c r="C100" s="14" t="s">
        <v>95</v>
      </c>
      <c r="D100" s="56">
        <v>0.22</v>
      </c>
      <c r="E100" s="56">
        <f>ROUND(D100*E98,1)</f>
        <v>176.2</v>
      </c>
      <c r="F100" s="57"/>
      <c r="G100" s="57" t="str">
        <f t="shared" si="8"/>
        <v/>
      </c>
      <c r="H100" s="57"/>
      <c r="I100" s="57" t="str">
        <f t="shared" si="9"/>
        <v/>
      </c>
      <c r="J100" s="57"/>
      <c r="K100" s="57" t="str">
        <f t="shared" si="10"/>
        <v/>
      </c>
      <c r="L100" s="58">
        <f t="shared" si="11"/>
        <v>0</v>
      </c>
    </row>
    <row r="101" spans="1:12" x14ac:dyDescent="0.35">
      <c r="A101" s="12" t="s">
        <v>177</v>
      </c>
      <c r="B101" s="13" t="s">
        <v>178</v>
      </c>
      <c r="C101" s="14" t="s">
        <v>28</v>
      </c>
      <c r="D101" s="56">
        <v>0.37</v>
      </c>
      <c r="E101" s="56">
        <f>ROUND(D101*E98,0)</f>
        <v>296</v>
      </c>
      <c r="F101" s="57"/>
      <c r="G101" s="57" t="str">
        <f t="shared" si="8"/>
        <v/>
      </c>
      <c r="H101" s="57"/>
      <c r="I101" s="57" t="str">
        <f t="shared" si="9"/>
        <v/>
      </c>
      <c r="J101" s="57"/>
      <c r="K101" s="57" t="str">
        <f t="shared" si="10"/>
        <v/>
      </c>
      <c r="L101" s="58">
        <f t="shared" si="11"/>
        <v>0</v>
      </c>
    </row>
    <row r="102" spans="1:12" x14ac:dyDescent="0.35">
      <c r="A102" s="12" t="s">
        <v>179</v>
      </c>
      <c r="B102" s="13" t="s">
        <v>180</v>
      </c>
      <c r="C102" s="14" t="s">
        <v>28</v>
      </c>
      <c r="D102" s="56">
        <v>2.6499999999999999E-2</v>
      </c>
      <c r="E102" s="56">
        <f>ROUND(D102*E98,0)</f>
        <v>21</v>
      </c>
      <c r="F102" s="57"/>
      <c r="G102" s="57" t="str">
        <f t="shared" si="8"/>
        <v/>
      </c>
      <c r="H102" s="57"/>
      <c r="I102" s="57" t="str">
        <f t="shared" si="9"/>
        <v/>
      </c>
      <c r="J102" s="57"/>
      <c r="K102" s="57" t="str">
        <f t="shared" si="10"/>
        <v/>
      </c>
      <c r="L102" s="58">
        <f t="shared" si="11"/>
        <v>0</v>
      </c>
    </row>
    <row r="103" spans="1:12" x14ac:dyDescent="0.35">
      <c r="A103" s="15" t="s">
        <v>181</v>
      </c>
      <c r="B103" s="16" t="s">
        <v>182</v>
      </c>
      <c r="C103" s="17" t="s">
        <v>43</v>
      </c>
      <c r="D103" s="59">
        <v>0.1</v>
      </c>
      <c r="E103" s="56">
        <f>ROUND(D103*E98,1)</f>
        <v>80.099999999999994</v>
      </c>
      <c r="F103" s="60"/>
      <c r="G103" s="60" t="str">
        <f t="shared" ref="G103:G134" si="12">IF(F103="","",E103*F103)</f>
        <v/>
      </c>
      <c r="H103" s="60"/>
      <c r="I103" s="60" t="str">
        <f t="shared" ref="I103:I134" si="13">IF(H103="","",E103*H103)</f>
        <v/>
      </c>
      <c r="J103" s="60"/>
      <c r="K103" s="60" t="str">
        <f t="shared" ref="K103:K134" si="14">IF(J103="","",E103*J103)</f>
        <v/>
      </c>
      <c r="L103" s="61">
        <f t="shared" ref="L103:L134" si="15">N(G103)+N(I103)+N(K103)</f>
        <v>0</v>
      </c>
    </row>
    <row r="104" spans="1:12" x14ac:dyDescent="0.35">
      <c r="A104" s="15" t="s">
        <v>183</v>
      </c>
      <c r="B104" s="16" t="s">
        <v>88</v>
      </c>
      <c r="C104" s="17" t="s">
        <v>43</v>
      </c>
      <c r="D104" s="59">
        <v>0.04</v>
      </c>
      <c r="E104" s="56">
        <f>ROUND(D104*E98,1)</f>
        <v>32</v>
      </c>
      <c r="F104" s="60"/>
      <c r="G104" s="60" t="str">
        <f t="shared" si="12"/>
        <v/>
      </c>
      <c r="H104" s="60"/>
      <c r="I104" s="60" t="str">
        <f t="shared" si="13"/>
        <v/>
      </c>
      <c r="J104" s="60"/>
      <c r="K104" s="60" t="str">
        <f t="shared" si="14"/>
        <v/>
      </c>
      <c r="L104" s="61">
        <f t="shared" si="15"/>
        <v>0</v>
      </c>
    </row>
    <row r="105" spans="1:12" x14ac:dyDescent="0.35">
      <c r="A105" s="12" t="s">
        <v>184</v>
      </c>
      <c r="B105" s="13" t="s">
        <v>49</v>
      </c>
      <c r="C105" s="14" t="s">
        <v>50</v>
      </c>
      <c r="D105" s="56">
        <v>0.02</v>
      </c>
      <c r="E105" s="56">
        <f>ROUND(D105*E98,0)</f>
        <v>16</v>
      </c>
      <c r="F105" s="57"/>
      <c r="G105" s="57" t="str">
        <f t="shared" si="12"/>
        <v/>
      </c>
      <c r="H105" s="57"/>
      <c r="I105" s="57" t="str">
        <f t="shared" si="13"/>
        <v/>
      </c>
      <c r="J105" s="57"/>
      <c r="K105" s="57" t="str">
        <f t="shared" si="14"/>
        <v/>
      </c>
      <c r="L105" s="58">
        <f t="shared" si="15"/>
        <v>0</v>
      </c>
    </row>
    <row r="106" spans="1:12" x14ac:dyDescent="0.35">
      <c r="A106" s="15" t="s">
        <v>185</v>
      </c>
      <c r="B106" s="16" t="s">
        <v>47</v>
      </c>
      <c r="C106" s="17" t="s">
        <v>43</v>
      </c>
      <c r="D106" s="59">
        <v>0.03</v>
      </c>
      <c r="E106" s="56">
        <f>ROUND(D106*E98,1)</f>
        <v>24</v>
      </c>
      <c r="F106" s="60"/>
      <c r="G106" s="60" t="str">
        <f t="shared" si="12"/>
        <v/>
      </c>
      <c r="H106" s="60"/>
      <c r="I106" s="60" t="str">
        <f t="shared" si="13"/>
        <v/>
      </c>
      <c r="J106" s="60"/>
      <c r="K106" s="60" t="str">
        <f t="shared" si="14"/>
        <v/>
      </c>
      <c r="L106" s="61">
        <f t="shared" si="15"/>
        <v>0</v>
      </c>
    </row>
    <row r="107" spans="1:12" ht="29" x14ac:dyDescent="0.35">
      <c r="A107" s="9">
        <v>12</v>
      </c>
      <c r="B107" s="10" t="s">
        <v>186</v>
      </c>
      <c r="C107" s="11" t="s">
        <v>16</v>
      </c>
      <c r="D107" s="53"/>
      <c r="E107" s="56">
        <v>613</v>
      </c>
      <c r="F107" s="54"/>
      <c r="G107" s="54" t="str">
        <f t="shared" si="12"/>
        <v/>
      </c>
      <c r="H107" s="54"/>
      <c r="I107" s="54" t="str">
        <f t="shared" si="13"/>
        <v/>
      </c>
      <c r="J107" s="54"/>
      <c r="K107" s="54" t="str">
        <f t="shared" si="14"/>
        <v/>
      </c>
      <c r="L107" s="55">
        <f t="shared" si="15"/>
        <v>0</v>
      </c>
    </row>
    <row r="108" spans="1:12" ht="29" x14ac:dyDescent="0.35">
      <c r="A108" s="12" t="s">
        <v>187</v>
      </c>
      <c r="B108" s="13" t="s">
        <v>188</v>
      </c>
      <c r="C108" s="14" t="s">
        <v>95</v>
      </c>
      <c r="D108" s="56">
        <v>0.28000000000000003</v>
      </c>
      <c r="E108" s="56">
        <f>ROUND(D108*E107,1)</f>
        <v>171.6</v>
      </c>
      <c r="F108" s="57"/>
      <c r="G108" s="57" t="str">
        <f t="shared" si="12"/>
        <v/>
      </c>
      <c r="H108" s="57"/>
      <c r="I108" s="57" t="str">
        <f t="shared" si="13"/>
        <v/>
      </c>
      <c r="J108" s="57"/>
      <c r="K108" s="57" t="str">
        <f t="shared" si="14"/>
        <v/>
      </c>
      <c r="L108" s="58">
        <f t="shared" si="15"/>
        <v>0</v>
      </c>
    </row>
    <row r="109" spans="1:12" x14ac:dyDescent="0.35">
      <c r="A109" s="12" t="s">
        <v>189</v>
      </c>
      <c r="B109" s="13" t="s">
        <v>190</v>
      </c>
      <c r="C109" s="14" t="s">
        <v>95</v>
      </c>
      <c r="D109" s="56">
        <v>0.1</v>
      </c>
      <c r="E109" s="56">
        <f>ROUND(D109*E107,1)</f>
        <v>61.3</v>
      </c>
      <c r="F109" s="57"/>
      <c r="G109" s="57" t="str">
        <f t="shared" si="12"/>
        <v/>
      </c>
      <c r="H109" s="57"/>
      <c r="I109" s="57" t="str">
        <f t="shared" si="13"/>
        <v/>
      </c>
      <c r="J109" s="57"/>
      <c r="K109" s="57" t="str">
        <f t="shared" si="14"/>
        <v/>
      </c>
      <c r="L109" s="58">
        <f t="shared" si="15"/>
        <v>0</v>
      </c>
    </row>
    <row r="110" spans="1:12" x14ac:dyDescent="0.35">
      <c r="A110" s="12" t="s">
        <v>191</v>
      </c>
      <c r="B110" s="13" t="s">
        <v>192</v>
      </c>
      <c r="C110" s="14" t="s">
        <v>28</v>
      </c>
      <c r="D110" s="56">
        <v>2.6200000000000001E-2</v>
      </c>
      <c r="E110" s="56">
        <f>ROUND(D110*E107,0)</f>
        <v>16</v>
      </c>
      <c r="F110" s="57"/>
      <c r="G110" s="57" t="str">
        <f t="shared" si="12"/>
        <v/>
      </c>
      <c r="H110" s="57"/>
      <c r="I110" s="57" t="str">
        <f t="shared" si="13"/>
        <v/>
      </c>
      <c r="J110" s="57"/>
      <c r="K110" s="57" t="str">
        <f t="shared" si="14"/>
        <v/>
      </c>
      <c r="L110" s="58">
        <f t="shared" si="15"/>
        <v>0</v>
      </c>
    </row>
    <row r="111" spans="1:12" x14ac:dyDescent="0.35">
      <c r="A111" s="12" t="s">
        <v>193</v>
      </c>
      <c r="B111" s="13" t="s">
        <v>194</v>
      </c>
      <c r="C111" s="14" t="s">
        <v>28</v>
      </c>
      <c r="D111" s="56">
        <v>7.2999999999999995E-2</v>
      </c>
      <c r="E111" s="56">
        <f>ROUND(D111*E107,0)</f>
        <v>45</v>
      </c>
      <c r="F111" s="57"/>
      <c r="G111" s="57" t="str">
        <f t="shared" si="12"/>
        <v/>
      </c>
      <c r="H111" s="57"/>
      <c r="I111" s="57" t="str">
        <f t="shared" si="13"/>
        <v/>
      </c>
      <c r="J111" s="57"/>
      <c r="K111" s="57" t="str">
        <f t="shared" si="14"/>
        <v/>
      </c>
      <c r="L111" s="58">
        <f t="shared" si="15"/>
        <v>0</v>
      </c>
    </row>
    <row r="112" spans="1:12" x14ac:dyDescent="0.35">
      <c r="A112" s="12" t="s">
        <v>195</v>
      </c>
      <c r="B112" s="13" t="s">
        <v>196</v>
      </c>
      <c r="C112" s="14" t="s">
        <v>16</v>
      </c>
      <c r="D112" s="56">
        <v>0.94</v>
      </c>
      <c r="E112" s="56">
        <f>ROUND(D112*E107,1)</f>
        <v>576.20000000000005</v>
      </c>
      <c r="F112" s="57"/>
      <c r="G112" s="57" t="str">
        <f t="shared" si="12"/>
        <v/>
      </c>
      <c r="H112" s="57"/>
      <c r="I112" s="57" t="str">
        <f t="shared" si="13"/>
        <v/>
      </c>
      <c r="J112" s="57"/>
      <c r="K112" s="57" t="str">
        <f t="shared" si="14"/>
        <v/>
      </c>
      <c r="L112" s="58">
        <f t="shared" si="15"/>
        <v>0</v>
      </c>
    </row>
    <row r="113" spans="1:12" x14ac:dyDescent="0.35">
      <c r="A113" s="12" t="s">
        <v>197</v>
      </c>
      <c r="B113" s="13" t="s">
        <v>49</v>
      </c>
      <c r="C113" s="14" t="s">
        <v>50</v>
      </c>
      <c r="D113" s="56">
        <v>2.1999999999999999E-2</v>
      </c>
      <c r="E113" s="56">
        <f>ROUND(D113*E107,0)</f>
        <v>13</v>
      </c>
      <c r="F113" s="57"/>
      <c r="G113" s="57" t="str">
        <f t="shared" si="12"/>
        <v/>
      </c>
      <c r="H113" s="57"/>
      <c r="I113" s="57" t="str">
        <f t="shared" si="13"/>
        <v/>
      </c>
      <c r="J113" s="57"/>
      <c r="K113" s="57" t="str">
        <f t="shared" si="14"/>
        <v/>
      </c>
      <c r="L113" s="58">
        <f t="shared" si="15"/>
        <v>0</v>
      </c>
    </row>
    <row r="114" spans="1:12" x14ac:dyDescent="0.35">
      <c r="A114" s="15" t="s">
        <v>198</v>
      </c>
      <c r="B114" s="16" t="s">
        <v>47</v>
      </c>
      <c r="C114" s="17" t="s">
        <v>43</v>
      </c>
      <c r="D114" s="59">
        <v>0.02</v>
      </c>
      <c r="E114" s="56">
        <f>ROUND(D114*E107,1)</f>
        <v>12.3</v>
      </c>
      <c r="F114" s="60"/>
      <c r="G114" s="60" t="str">
        <f t="shared" si="12"/>
        <v/>
      </c>
      <c r="H114" s="60"/>
      <c r="I114" s="60" t="str">
        <f t="shared" si="13"/>
        <v/>
      </c>
      <c r="J114" s="60"/>
      <c r="K114" s="60" t="str">
        <f t="shared" si="14"/>
        <v/>
      </c>
      <c r="L114" s="61">
        <f t="shared" si="15"/>
        <v>0</v>
      </c>
    </row>
    <row r="115" spans="1:12" ht="29" x14ac:dyDescent="0.35">
      <c r="A115" s="9">
        <v>13</v>
      </c>
      <c r="B115" s="10" t="s">
        <v>199</v>
      </c>
      <c r="C115" s="11" t="s">
        <v>16</v>
      </c>
      <c r="D115" s="53"/>
      <c r="E115" s="56">
        <v>205</v>
      </c>
      <c r="F115" s="54"/>
      <c r="G115" s="54" t="str">
        <f t="shared" si="12"/>
        <v/>
      </c>
      <c r="H115" s="54"/>
      <c r="I115" s="54" t="str">
        <f t="shared" si="13"/>
        <v/>
      </c>
      <c r="J115" s="54"/>
      <c r="K115" s="54" t="str">
        <f t="shared" si="14"/>
        <v/>
      </c>
      <c r="L115" s="55">
        <f t="shared" si="15"/>
        <v>0</v>
      </c>
    </row>
    <row r="116" spans="1:12" ht="29" x14ac:dyDescent="0.35">
      <c r="A116" s="12" t="s">
        <v>200</v>
      </c>
      <c r="B116" s="13" t="s">
        <v>201</v>
      </c>
      <c r="C116" s="14" t="s">
        <v>16</v>
      </c>
      <c r="D116" s="56">
        <v>1.08</v>
      </c>
      <c r="E116" s="56">
        <f>ROUND(D116*E115,1)</f>
        <v>221.4</v>
      </c>
      <c r="F116" s="57"/>
      <c r="G116" s="57" t="str">
        <f t="shared" si="12"/>
        <v/>
      </c>
      <c r="H116" s="57"/>
      <c r="I116" s="57" t="str">
        <f t="shared" si="13"/>
        <v/>
      </c>
      <c r="J116" s="57"/>
      <c r="K116" s="57" t="str">
        <f t="shared" si="14"/>
        <v/>
      </c>
      <c r="L116" s="58">
        <f t="shared" si="15"/>
        <v>0</v>
      </c>
    </row>
    <row r="117" spans="1:12" x14ac:dyDescent="0.35">
      <c r="A117" s="12" t="s">
        <v>202</v>
      </c>
      <c r="B117" s="13" t="s">
        <v>132</v>
      </c>
      <c r="C117" s="14" t="s">
        <v>84</v>
      </c>
      <c r="D117" s="56">
        <v>7.5</v>
      </c>
      <c r="E117" s="56">
        <f>ROUND(D117*E115,1)</f>
        <v>1537.5</v>
      </c>
      <c r="F117" s="57"/>
      <c r="G117" s="57" t="str">
        <f t="shared" si="12"/>
        <v/>
      </c>
      <c r="H117" s="57"/>
      <c r="I117" s="57" t="str">
        <f t="shared" si="13"/>
        <v/>
      </c>
      <c r="J117" s="57"/>
      <c r="K117" s="57" t="str">
        <f t="shared" si="14"/>
        <v/>
      </c>
      <c r="L117" s="58">
        <f t="shared" si="15"/>
        <v>0</v>
      </c>
    </row>
    <row r="118" spans="1:12" x14ac:dyDescent="0.35">
      <c r="A118" s="12" t="s">
        <v>203</v>
      </c>
      <c r="B118" s="13" t="s">
        <v>134</v>
      </c>
      <c r="C118" s="14" t="s">
        <v>84</v>
      </c>
      <c r="D118" s="56">
        <v>0.122</v>
      </c>
      <c r="E118" s="56">
        <f>ROUND(D118*E115,1)</f>
        <v>25</v>
      </c>
      <c r="F118" s="57"/>
      <c r="G118" s="57" t="str">
        <f t="shared" si="12"/>
        <v/>
      </c>
      <c r="H118" s="57"/>
      <c r="I118" s="57" t="str">
        <f t="shared" si="13"/>
        <v/>
      </c>
      <c r="J118" s="57"/>
      <c r="K118" s="57" t="str">
        <f t="shared" si="14"/>
        <v/>
      </c>
      <c r="L118" s="58">
        <f t="shared" si="15"/>
        <v>0</v>
      </c>
    </row>
    <row r="119" spans="1:12" ht="29" x14ac:dyDescent="0.35">
      <c r="A119" s="12" t="s">
        <v>204</v>
      </c>
      <c r="B119" s="13" t="s">
        <v>205</v>
      </c>
      <c r="C119" s="14" t="s">
        <v>19</v>
      </c>
      <c r="D119" s="56">
        <v>0.17299999999999999</v>
      </c>
      <c r="E119" s="56">
        <f>ROUND(D119*E115,1)</f>
        <v>35.5</v>
      </c>
      <c r="F119" s="57"/>
      <c r="G119" s="57" t="str">
        <f t="shared" si="12"/>
        <v/>
      </c>
      <c r="H119" s="57"/>
      <c r="I119" s="57" t="str">
        <f t="shared" si="13"/>
        <v/>
      </c>
      <c r="J119" s="57"/>
      <c r="K119" s="57" t="str">
        <f t="shared" si="14"/>
        <v/>
      </c>
      <c r="L119" s="58">
        <f t="shared" si="15"/>
        <v>0</v>
      </c>
    </row>
    <row r="120" spans="1:12" x14ac:dyDescent="0.35">
      <c r="A120" s="12" t="s">
        <v>206</v>
      </c>
      <c r="B120" s="13" t="s">
        <v>207</v>
      </c>
      <c r="C120" s="14" t="s">
        <v>208</v>
      </c>
      <c r="D120" s="56">
        <v>0.17</v>
      </c>
      <c r="E120" s="56">
        <f>ROUND(D120*E115,0)</f>
        <v>35</v>
      </c>
      <c r="F120" s="57"/>
      <c r="G120" s="57" t="str">
        <f t="shared" si="12"/>
        <v/>
      </c>
      <c r="H120" s="57"/>
      <c r="I120" s="57" t="str">
        <f t="shared" si="13"/>
        <v/>
      </c>
      <c r="J120" s="57"/>
      <c r="K120" s="57" t="str">
        <f t="shared" si="14"/>
        <v/>
      </c>
      <c r="L120" s="58">
        <f t="shared" si="15"/>
        <v>0</v>
      </c>
    </row>
    <row r="121" spans="1:12" ht="29" x14ac:dyDescent="0.35">
      <c r="A121" s="12" t="s">
        <v>209</v>
      </c>
      <c r="B121" s="13" t="s">
        <v>210</v>
      </c>
      <c r="C121" s="14" t="s">
        <v>28</v>
      </c>
      <c r="D121" s="56">
        <v>0.127</v>
      </c>
      <c r="E121" s="56">
        <f>ROUND(D121*E115,0)</f>
        <v>26</v>
      </c>
      <c r="F121" s="57"/>
      <c r="G121" s="57" t="str">
        <f t="shared" si="12"/>
        <v/>
      </c>
      <c r="H121" s="57"/>
      <c r="I121" s="57" t="str">
        <f t="shared" si="13"/>
        <v/>
      </c>
      <c r="J121" s="57"/>
      <c r="K121" s="57" t="str">
        <f t="shared" si="14"/>
        <v/>
      </c>
      <c r="L121" s="58">
        <f t="shared" si="15"/>
        <v>0</v>
      </c>
    </row>
    <row r="122" spans="1:12" x14ac:dyDescent="0.35">
      <c r="A122" s="12" t="s">
        <v>211</v>
      </c>
      <c r="B122" s="13" t="s">
        <v>212</v>
      </c>
      <c r="C122" s="14" t="s">
        <v>28</v>
      </c>
      <c r="D122" s="56">
        <v>3.4000000000000002E-2</v>
      </c>
      <c r="E122" s="56">
        <f>ROUND(D122*E115,0)</f>
        <v>7</v>
      </c>
      <c r="F122" s="57"/>
      <c r="G122" s="57" t="str">
        <f t="shared" si="12"/>
        <v/>
      </c>
      <c r="H122" s="57"/>
      <c r="I122" s="57" t="str">
        <f t="shared" si="13"/>
        <v/>
      </c>
      <c r="J122" s="57"/>
      <c r="K122" s="57" t="str">
        <f t="shared" si="14"/>
        <v/>
      </c>
      <c r="L122" s="58">
        <f t="shared" si="15"/>
        <v>0</v>
      </c>
    </row>
    <row r="123" spans="1:12" x14ac:dyDescent="0.35">
      <c r="A123" s="15" t="s">
        <v>213</v>
      </c>
      <c r="B123" s="16" t="s">
        <v>140</v>
      </c>
      <c r="C123" s="17" t="s">
        <v>43</v>
      </c>
      <c r="D123" s="59">
        <v>0.18</v>
      </c>
      <c r="E123" s="56">
        <f>ROUND(D123*E115,1)</f>
        <v>36.9</v>
      </c>
      <c r="F123" s="60"/>
      <c r="G123" s="60" t="str">
        <f t="shared" si="12"/>
        <v/>
      </c>
      <c r="H123" s="60"/>
      <c r="I123" s="60" t="str">
        <f t="shared" si="13"/>
        <v/>
      </c>
      <c r="J123" s="60"/>
      <c r="K123" s="60" t="str">
        <f t="shared" si="14"/>
        <v/>
      </c>
      <c r="L123" s="61">
        <f t="shared" si="15"/>
        <v>0</v>
      </c>
    </row>
    <row r="124" spans="1:12" x14ac:dyDescent="0.35">
      <c r="A124" s="15" t="s">
        <v>214</v>
      </c>
      <c r="B124" s="16" t="s">
        <v>88</v>
      </c>
      <c r="C124" s="17" t="s">
        <v>43</v>
      </c>
      <c r="D124" s="59">
        <v>0.06</v>
      </c>
      <c r="E124" s="56">
        <f>ROUND(D124*E115,1)</f>
        <v>12.3</v>
      </c>
      <c r="F124" s="60"/>
      <c r="G124" s="60" t="str">
        <f t="shared" si="12"/>
        <v/>
      </c>
      <c r="H124" s="60"/>
      <c r="I124" s="60" t="str">
        <f t="shared" si="13"/>
        <v/>
      </c>
      <c r="J124" s="60"/>
      <c r="K124" s="60" t="str">
        <f t="shared" si="14"/>
        <v/>
      </c>
      <c r="L124" s="61">
        <f t="shared" si="15"/>
        <v>0</v>
      </c>
    </row>
    <row r="125" spans="1:12" x14ac:dyDescent="0.35">
      <c r="A125" s="12" t="s">
        <v>215</v>
      </c>
      <c r="B125" s="13" t="s">
        <v>49</v>
      </c>
      <c r="C125" s="14" t="s">
        <v>50</v>
      </c>
      <c r="D125" s="56">
        <v>2.1999999999999999E-2</v>
      </c>
      <c r="E125" s="56">
        <f>ROUND(D125*E115,0)</f>
        <v>5</v>
      </c>
      <c r="F125" s="57"/>
      <c r="G125" s="57" t="str">
        <f t="shared" si="12"/>
        <v/>
      </c>
      <c r="H125" s="57"/>
      <c r="I125" s="57" t="str">
        <f t="shared" si="13"/>
        <v/>
      </c>
      <c r="J125" s="57"/>
      <c r="K125" s="57" t="str">
        <f t="shared" si="14"/>
        <v/>
      </c>
      <c r="L125" s="58">
        <f t="shared" si="15"/>
        <v>0</v>
      </c>
    </row>
    <row r="126" spans="1:12" ht="29" x14ac:dyDescent="0.35">
      <c r="A126" s="9">
        <v>14</v>
      </c>
      <c r="B126" s="10" t="s">
        <v>216</v>
      </c>
      <c r="C126" s="11" t="s">
        <v>16</v>
      </c>
      <c r="D126" s="53"/>
      <c r="E126" s="56">
        <v>55</v>
      </c>
      <c r="F126" s="54"/>
      <c r="G126" s="54" t="str">
        <f t="shared" si="12"/>
        <v/>
      </c>
      <c r="H126" s="54"/>
      <c r="I126" s="54" t="str">
        <f t="shared" si="13"/>
        <v/>
      </c>
      <c r="J126" s="54"/>
      <c r="K126" s="54" t="str">
        <f t="shared" si="14"/>
        <v/>
      </c>
      <c r="L126" s="55">
        <f t="shared" si="15"/>
        <v>0</v>
      </c>
    </row>
    <row r="127" spans="1:12" ht="29" x14ac:dyDescent="0.35">
      <c r="A127" s="12" t="s">
        <v>217</v>
      </c>
      <c r="B127" s="13" t="s">
        <v>218</v>
      </c>
      <c r="C127" s="14" t="s">
        <v>16</v>
      </c>
      <c r="D127" s="56">
        <v>1.05</v>
      </c>
      <c r="E127" s="56">
        <f>ROUND(D127*E126,1)</f>
        <v>57.8</v>
      </c>
      <c r="F127" s="57"/>
      <c r="G127" s="57" t="str">
        <f t="shared" si="12"/>
        <v/>
      </c>
      <c r="H127" s="57"/>
      <c r="I127" s="57" t="str">
        <f t="shared" si="13"/>
        <v/>
      </c>
      <c r="J127" s="57"/>
      <c r="K127" s="57" t="str">
        <f t="shared" si="14"/>
        <v/>
      </c>
      <c r="L127" s="58">
        <f t="shared" si="15"/>
        <v>0</v>
      </c>
    </row>
    <row r="128" spans="1:12" x14ac:dyDescent="0.35">
      <c r="A128" s="12" t="s">
        <v>219</v>
      </c>
      <c r="B128" s="13" t="s">
        <v>220</v>
      </c>
      <c r="C128" s="14" t="s">
        <v>19</v>
      </c>
      <c r="D128" s="56">
        <v>1.17</v>
      </c>
      <c r="E128" s="56">
        <f>ROUND(D128*E126,1)</f>
        <v>64.400000000000006</v>
      </c>
      <c r="F128" s="57"/>
      <c r="G128" s="57" t="str">
        <f t="shared" si="12"/>
        <v/>
      </c>
      <c r="H128" s="57"/>
      <c r="I128" s="57" t="str">
        <f t="shared" si="13"/>
        <v/>
      </c>
      <c r="J128" s="57"/>
      <c r="K128" s="57" t="str">
        <f t="shared" si="14"/>
        <v/>
      </c>
      <c r="L128" s="58">
        <f t="shared" si="15"/>
        <v>0</v>
      </c>
    </row>
    <row r="129" spans="1:12" ht="29" x14ac:dyDescent="0.35">
      <c r="A129" s="12" t="s">
        <v>221</v>
      </c>
      <c r="B129" s="13" t="s">
        <v>222</v>
      </c>
      <c r="C129" s="14" t="s">
        <v>28</v>
      </c>
      <c r="D129" s="56">
        <v>0.47</v>
      </c>
      <c r="E129" s="56">
        <f>ROUND(D129*E126,0)</f>
        <v>26</v>
      </c>
      <c r="F129" s="57"/>
      <c r="G129" s="57" t="str">
        <f t="shared" si="12"/>
        <v/>
      </c>
      <c r="H129" s="57"/>
      <c r="I129" s="57" t="str">
        <f t="shared" si="13"/>
        <v/>
      </c>
      <c r="J129" s="57"/>
      <c r="K129" s="57" t="str">
        <f t="shared" si="14"/>
        <v/>
      </c>
      <c r="L129" s="58">
        <f t="shared" si="15"/>
        <v>0</v>
      </c>
    </row>
    <row r="130" spans="1:12" x14ac:dyDescent="0.35">
      <c r="A130" s="12" t="s">
        <v>223</v>
      </c>
      <c r="B130" s="13" t="s">
        <v>224</v>
      </c>
      <c r="C130" s="14" t="s">
        <v>28</v>
      </c>
      <c r="D130" s="56">
        <v>6</v>
      </c>
      <c r="E130" s="56">
        <f>ROUND(D130*E126,0)</f>
        <v>330</v>
      </c>
      <c r="F130" s="57"/>
      <c r="G130" s="57" t="str">
        <f t="shared" si="12"/>
        <v/>
      </c>
      <c r="H130" s="57"/>
      <c r="I130" s="57" t="str">
        <f t="shared" si="13"/>
        <v/>
      </c>
      <c r="J130" s="57"/>
      <c r="K130" s="57" t="str">
        <f t="shared" si="14"/>
        <v/>
      </c>
      <c r="L130" s="58">
        <f t="shared" si="15"/>
        <v>0</v>
      </c>
    </row>
    <row r="131" spans="1:12" x14ac:dyDescent="0.35">
      <c r="A131" s="12" t="s">
        <v>225</v>
      </c>
      <c r="B131" s="13" t="s">
        <v>226</v>
      </c>
      <c r="C131" s="14" t="s">
        <v>19</v>
      </c>
      <c r="D131" s="56">
        <v>0.8</v>
      </c>
      <c r="E131" s="56">
        <f>ROUND(D131*E126,1)</f>
        <v>44</v>
      </c>
      <c r="F131" s="57"/>
      <c r="G131" s="57" t="str">
        <f t="shared" si="12"/>
        <v/>
      </c>
      <c r="H131" s="57"/>
      <c r="I131" s="57" t="str">
        <f t="shared" si="13"/>
        <v/>
      </c>
      <c r="J131" s="57"/>
      <c r="K131" s="57" t="str">
        <f t="shared" si="14"/>
        <v/>
      </c>
      <c r="L131" s="58">
        <f t="shared" si="15"/>
        <v>0</v>
      </c>
    </row>
    <row r="132" spans="1:12" x14ac:dyDescent="0.35">
      <c r="A132" s="15" t="s">
        <v>227</v>
      </c>
      <c r="B132" s="16" t="s">
        <v>228</v>
      </c>
      <c r="C132" s="17" t="s">
        <v>43</v>
      </c>
      <c r="D132" s="59">
        <v>0.1</v>
      </c>
      <c r="E132" s="56">
        <f>ROUND(D132*E126,1)</f>
        <v>5.5</v>
      </c>
      <c r="F132" s="60"/>
      <c r="G132" s="60" t="str">
        <f t="shared" si="12"/>
        <v/>
      </c>
      <c r="H132" s="60"/>
      <c r="I132" s="60" t="str">
        <f t="shared" si="13"/>
        <v/>
      </c>
      <c r="J132" s="60"/>
      <c r="K132" s="60" t="str">
        <f t="shared" si="14"/>
        <v/>
      </c>
      <c r="L132" s="61">
        <f t="shared" si="15"/>
        <v>0</v>
      </c>
    </row>
    <row r="133" spans="1:12" x14ac:dyDescent="0.35">
      <c r="A133" s="15" t="s">
        <v>229</v>
      </c>
      <c r="B133" s="16" t="s">
        <v>42</v>
      </c>
      <c r="C133" s="17" t="s">
        <v>43</v>
      </c>
      <c r="D133" s="59">
        <v>0.06</v>
      </c>
      <c r="E133" s="56">
        <f>ROUND(D133*E126,1)</f>
        <v>3.3</v>
      </c>
      <c r="F133" s="60"/>
      <c r="G133" s="60" t="str">
        <f t="shared" si="12"/>
        <v/>
      </c>
      <c r="H133" s="60"/>
      <c r="I133" s="60" t="str">
        <f t="shared" si="13"/>
        <v/>
      </c>
      <c r="J133" s="60"/>
      <c r="K133" s="60" t="str">
        <f t="shared" si="14"/>
        <v/>
      </c>
      <c r="L133" s="61">
        <f t="shared" si="15"/>
        <v>0</v>
      </c>
    </row>
    <row r="134" spans="1:12" x14ac:dyDescent="0.35">
      <c r="A134" s="12" t="s">
        <v>230</v>
      </c>
      <c r="B134" s="13" t="s">
        <v>49</v>
      </c>
      <c r="C134" s="14" t="s">
        <v>50</v>
      </c>
      <c r="D134" s="56">
        <v>0.2</v>
      </c>
      <c r="E134" s="56">
        <f>ROUND(D134*E126,0)</f>
        <v>11</v>
      </c>
      <c r="F134" s="57"/>
      <c r="G134" s="57" t="str">
        <f t="shared" si="12"/>
        <v/>
      </c>
      <c r="H134" s="57"/>
      <c r="I134" s="57" t="str">
        <f t="shared" si="13"/>
        <v/>
      </c>
      <c r="J134" s="57"/>
      <c r="K134" s="57" t="str">
        <f t="shared" si="14"/>
        <v/>
      </c>
      <c r="L134" s="58">
        <f t="shared" si="15"/>
        <v>0</v>
      </c>
    </row>
    <row r="135" spans="1:12" ht="29" x14ac:dyDescent="0.35">
      <c r="A135" s="9">
        <v>15</v>
      </c>
      <c r="B135" s="10" t="s">
        <v>231</v>
      </c>
      <c r="C135" s="11" t="s">
        <v>19</v>
      </c>
      <c r="D135" s="53"/>
      <c r="E135" s="56">
        <v>62</v>
      </c>
      <c r="F135" s="54"/>
      <c r="G135" s="54" t="str">
        <f t="shared" ref="G135:G149" si="16">IF(F135="","",E135*F135)</f>
        <v/>
      </c>
      <c r="H135" s="54"/>
      <c r="I135" s="54" t="str">
        <f t="shared" ref="I135:I149" si="17">IF(H135="","",E135*H135)</f>
        <v/>
      </c>
      <c r="J135" s="54"/>
      <c r="K135" s="54" t="str">
        <f t="shared" ref="K135:K149" si="18">IF(J135="","",E135*J135)</f>
        <v/>
      </c>
      <c r="L135" s="55">
        <f t="shared" ref="L135:L149" si="19">N(G135)+N(I135)+N(K135)</f>
        <v>0</v>
      </c>
    </row>
    <row r="136" spans="1:12" ht="29" x14ac:dyDescent="0.35">
      <c r="A136" s="12" t="s">
        <v>232</v>
      </c>
      <c r="B136" s="13" t="s">
        <v>233</v>
      </c>
      <c r="C136" s="14" t="s">
        <v>19</v>
      </c>
      <c r="D136" s="56">
        <v>1.03</v>
      </c>
      <c r="E136" s="56">
        <f>ROUND(D136*E135,1)</f>
        <v>63.9</v>
      </c>
      <c r="F136" s="57"/>
      <c r="G136" s="57" t="str">
        <f t="shared" si="16"/>
        <v/>
      </c>
      <c r="H136" s="57"/>
      <c r="I136" s="57" t="str">
        <f t="shared" si="17"/>
        <v/>
      </c>
      <c r="J136" s="57"/>
      <c r="K136" s="57" t="str">
        <f t="shared" si="18"/>
        <v/>
      </c>
      <c r="L136" s="58">
        <f t="shared" si="19"/>
        <v>0</v>
      </c>
    </row>
    <row r="137" spans="1:12" x14ac:dyDescent="0.35">
      <c r="A137" s="12" t="s">
        <v>234</v>
      </c>
      <c r="B137" s="13" t="s">
        <v>235</v>
      </c>
      <c r="C137" s="14" t="s">
        <v>28</v>
      </c>
      <c r="D137" s="56">
        <v>0.42</v>
      </c>
      <c r="E137" s="56">
        <f>ROUND(D137*E135,0)</f>
        <v>26</v>
      </c>
      <c r="F137" s="57"/>
      <c r="G137" s="57" t="str">
        <f t="shared" si="16"/>
        <v/>
      </c>
      <c r="H137" s="57"/>
      <c r="I137" s="57" t="str">
        <f t="shared" si="17"/>
        <v/>
      </c>
      <c r="J137" s="57"/>
      <c r="K137" s="57" t="str">
        <f t="shared" si="18"/>
        <v/>
      </c>
      <c r="L137" s="58">
        <f t="shared" si="19"/>
        <v>0</v>
      </c>
    </row>
    <row r="138" spans="1:12" x14ac:dyDescent="0.35">
      <c r="A138" s="12" t="s">
        <v>236</v>
      </c>
      <c r="B138" s="13" t="s">
        <v>237</v>
      </c>
      <c r="C138" s="14" t="s">
        <v>28</v>
      </c>
      <c r="D138" s="56">
        <v>1.6</v>
      </c>
      <c r="E138" s="56">
        <f>ROUND(D138*E135,0)</f>
        <v>99</v>
      </c>
      <c r="F138" s="57"/>
      <c r="G138" s="57" t="str">
        <f t="shared" si="16"/>
        <v/>
      </c>
      <c r="H138" s="57"/>
      <c r="I138" s="57" t="str">
        <f t="shared" si="17"/>
        <v/>
      </c>
      <c r="J138" s="57"/>
      <c r="K138" s="57" t="str">
        <f t="shared" si="18"/>
        <v/>
      </c>
      <c r="L138" s="58">
        <f t="shared" si="19"/>
        <v>0</v>
      </c>
    </row>
    <row r="139" spans="1:12" x14ac:dyDescent="0.35">
      <c r="A139" s="12" t="s">
        <v>238</v>
      </c>
      <c r="B139" s="13" t="s">
        <v>239</v>
      </c>
      <c r="C139" s="14" t="s">
        <v>28</v>
      </c>
      <c r="D139" s="56">
        <v>0.30599999999999999</v>
      </c>
      <c r="E139" s="56">
        <f>ROUND(D139*E135,0)</f>
        <v>19</v>
      </c>
      <c r="F139" s="57"/>
      <c r="G139" s="57" t="str">
        <f t="shared" si="16"/>
        <v/>
      </c>
      <c r="H139" s="57"/>
      <c r="I139" s="57" t="str">
        <f t="shared" si="17"/>
        <v/>
      </c>
      <c r="J139" s="57"/>
      <c r="K139" s="57" t="str">
        <f t="shared" si="18"/>
        <v/>
      </c>
      <c r="L139" s="58">
        <f t="shared" si="19"/>
        <v>0</v>
      </c>
    </row>
    <row r="140" spans="1:12" x14ac:dyDescent="0.35">
      <c r="A140" s="15" t="s">
        <v>240</v>
      </c>
      <c r="B140" s="16" t="s">
        <v>169</v>
      </c>
      <c r="C140" s="17" t="s">
        <v>43</v>
      </c>
      <c r="D140" s="59">
        <v>0.08</v>
      </c>
      <c r="E140" s="56">
        <f>ROUND(D140*E135,1)</f>
        <v>5</v>
      </c>
      <c r="F140" s="60"/>
      <c r="G140" s="60" t="str">
        <f t="shared" si="16"/>
        <v/>
      </c>
      <c r="H140" s="60"/>
      <c r="I140" s="60" t="str">
        <f t="shared" si="17"/>
        <v/>
      </c>
      <c r="J140" s="60"/>
      <c r="K140" s="60" t="str">
        <f t="shared" si="18"/>
        <v/>
      </c>
      <c r="L140" s="61">
        <f t="shared" si="19"/>
        <v>0</v>
      </c>
    </row>
    <row r="141" spans="1:12" x14ac:dyDescent="0.35">
      <c r="A141" s="12" t="s">
        <v>241</v>
      </c>
      <c r="B141" s="13" t="s">
        <v>49</v>
      </c>
      <c r="C141" s="14" t="s">
        <v>50</v>
      </c>
      <c r="D141" s="56">
        <v>2.1999999999999999E-2</v>
      </c>
      <c r="E141" s="56">
        <f>ROUND(D141*E135,0)</f>
        <v>1</v>
      </c>
      <c r="F141" s="57"/>
      <c r="G141" s="57" t="str">
        <f t="shared" si="16"/>
        <v/>
      </c>
      <c r="H141" s="57"/>
      <c r="I141" s="57" t="str">
        <f t="shared" si="17"/>
        <v/>
      </c>
      <c r="J141" s="57"/>
      <c r="K141" s="57" t="str">
        <f t="shared" si="18"/>
        <v/>
      </c>
      <c r="L141" s="58">
        <f t="shared" si="19"/>
        <v>0</v>
      </c>
    </row>
    <row r="142" spans="1:12" x14ac:dyDescent="0.35">
      <c r="A142" s="9">
        <v>16</v>
      </c>
      <c r="B142" s="10" t="s">
        <v>242</v>
      </c>
      <c r="C142" s="11" t="s">
        <v>19</v>
      </c>
      <c r="D142" s="53"/>
      <c r="E142" s="56">
        <v>40</v>
      </c>
      <c r="F142" s="54"/>
      <c r="G142" s="54" t="str">
        <f t="shared" si="16"/>
        <v/>
      </c>
      <c r="H142" s="54"/>
      <c r="I142" s="54" t="str">
        <f t="shared" si="17"/>
        <v/>
      </c>
      <c r="J142" s="54"/>
      <c r="K142" s="54" t="str">
        <f t="shared" si="18"/>
        <v/>
      </c>
      <c r="L142" s="55">
        <f t="shared" si="19"/>
        <v>0</v>
      </c>
    </row>
    <row r="143" spans="1:12" ht="29" x14ac:dyDescent="0.35">
      <c r="A143" s="12" t="s">
        <v>243</v>
      </c>
      <c r="B143" s="13" t="s">
        <v>244</v>
      </c>
      <c r="C143" s="14" t="s">
        <v>19</v>
      </c>
      <c r="D143" s="56">
        <v>1.03</v>
      </c>
      <c r="E143" s="56">
        <f>ROUND(D143*E142,1)</f>
        <v>41.2</v>
      </c>
      <c r="F143" s="57"/>
      <c r="G143" s="57" t="str">
        <f t="shared" si="16"/>
        <v/>
      </c>
      <c r="H143" s="57"/>
      <c r="I143" s="57" t="str">
        <f t="shared" si="17"/>
        <v/>
      </c>
      <c r="J143" s="57"/>
      <c r="K143" s="57" t="str">
        <f t="shared" si="18"/>
        <v/>
      </c>
      <c r="L143" s="58">
        <f t="shared" si="19"/>
        <v>0</v>
      </c>
    </row>
    <row r="144" spans="1:12" x14ac:dyDescent="0.35">
      <c r="A144" s="12" t="s">
        <v>245</v>
      </c>
      <c r="B144" s="13" t="s">
        <v>49</v>
      </c>
      <c r="C144" s="14" t="s">
        <v>50</v>
      </c>
      <c r="D144" s="56">
        <v>0.1</v>
      </c>
      <c r="E144" s="56">
        <f>ROUND(D144*E142,0)</f>
        <v>4</v>
      </c>
      <c r="F144" s="57"/>
      <c r="G144" s="57" t="str">
        <f t="shared" si="16"/>
        <v/>
      </c>
      <c r="H144" s="57"/>
      <c r="I144" s="57" t="str">
        <f t="shared" si="17"/>
        <v/>
      </c>
      <c r="J144" s="57"/>
      <c r="K144" s="57" t="str">
        <f t="shared" si="18"/>
        <v/>
      </c>
      <c r="L144" s="58">
        <f t="shared" si="19"/>
        <v>0</v>
      </c>
    </row>
    <row r="145" spans="1:12" ht="29" x14ac:dyDescent="0.35">
      <c r="A145" s="9">
        <v>17</v>
      </c>
      <c r="B145" s="10" t="s">
        <v>246</v>
      </c>
      <c r="C145" s="11" t="s">
        <v>50</v>
      </c>
      <c r="D145" s="53"/>
      <c r="E145" s="56">
        <v>1</v>
      </c>
      <c r="F145" s="54"/>
      <c r="G145" s="54" t="str">
        <f t="shared" si="16"/>
        <v/>
      </c>
      <c r="H145" s="54"/>
      <c r="I145" s="54" t="str">
        <f t="shared" si="17"/>
        <v/>
      </c>
      <c r="J145" s="54"/>
      <c r="K145" s="54" t="str">
        <f t="shared" si="18"/>
        <v/>
      </c>
      <c r="L145" s="55">
        <f t="shared" si="19"/>
        <v>0</v>
      </c>
    </row>
    <row r="146" spans="1:12" ht="29" x14ac:dyDescent="0.35">
      <c r="A146" s="12" t="s">
        <v>247</v>
      </c>
      <c r="B146" s="13" t="s">
        <v>248</v>
      </c>
      <c r="C146" s="14" t="s">
        <v>28</v>
      </c>
      <c r="D146" s="56">
        <v>2</v>
      </c>
      <c r="E146" s="56">
        <f>ROUND(D146*E145,0)</f>
        <v>2</v>
      </c>
      <c r="F146" s="57"/>
      <c r="G146" s="57" t="str">
        <f t="shared" si="16"/>
        <v/>
      </c>
      <c r="H146" s="57"/>
      <c r="I146" s="57" t="str">
        <f t="shared" si="17"/>
        <v/>
      </c>
      <c r="J146" s="57"/>
      <c r="K146" s="57" t="str">
        <f t="shared" si="18"/>
        <v/>
      </c>
      <c r="L146" s="58">
        <f t="shared" si="19"/>
        <v>0</v>
      </c>
    </row>
    <row r="147" spans="1:12" ht="29" x14ac:dyDescent="0.35">
      <c r="A147" s="12" t="s">
        <v>249</v>
      </c>
      <c r="B147" s="13" t="s">
        <v>250</v>
      </c>
      <c r="C147" s="14" t="s">
        <v>50</v>
      </c>
      <c r="D147" s="56">
        <v>4</v>
      </c>
      <c r="E147" s="56">
        <f>ROUND(D147*E145,0)</f>
        <v>4</v>
      </c>
      <c r="F147" s="57"/>
      <c r="G147" s="57" t="str">
        <f t="shared" si="16"/>
        <v/>
      </c>
      <c r="H147" s="57"/>
      <c r="I147" s="57" t="str">
        <f t="shared" si="17"/>
        <v/>
      </c>
      <c r="J147" s="57"/>
      <c r="K147" s="57" t="str">
        <f t="shared" si="18"/>
        <v/>
      </c>
      <c r="L147" s="58">
        <f t="shared" si="19"/>
        <v>0</v>
      </c>
    </row>
    <row r="148" spans="1:12" x14ac:dyDescent="0.35">
      <c r="A148" s="15" t="s">
        <v>251</v>
      </c>
      <c r="B148" s="16" t="s">
        <v>252</v>
      </c>
      <c r="C148" s="17" t="s">
        <v>43</v>
      </c>
      <c r="D148" s="59">
        <v>3</v>
      </c>
      <c r="E148" s="56">
        <f>ROUND(D148*E145,1)</f>
        <v>3</v>
      </c>
      <c r="F148" s="60"/>
      <c r="G148" s="60" t="str">
        <f t="shared" si="16"/>
        <v/>
      </c>
      <c r="H148" s="60"/>
      <c r="I148" s="60" t="str">
        <f t="shared" si="17"/>
        <v/>
      </c>
      <c r="J148" s="60"/>
      <c r="K148" s="60" t="str">
        <f t="shared" si="18"/>
        <v/>
      </c>
      <c r="L148" s="61">
        <f t="shared" si="19"/>
        <v>0</v>
      </c>
    </row>
    <row r="149" spans="1:12" ht="29" x14ac:dyDescent="0.35">
      <c r="A149" s="12" t="s">
        <v>253</v>
      </c>
      <c r="B149" s="13" t="s">
        <v>76</v>
      </c>
      <c r="C149" s="14" t="s">
        <v>50</v>
      </c>
      <c r="D149" s="56">
        <v>1.8</v>
      </c>
      <c r="E149" s="56">
        <f>ROUND(D149*E145,0)</f>
        <v>2</v>
      </c>
      <c r="F149" s="57"/>
      <c r="G149" s="57" t="str">
        <f t="shared" si="16"/>
        <v/>
      </c>
      <c r="H149" s="57"/>
      <c r="I149" s="57" t="str">
        <f t="shared" si="17"/>
        <v/>
      </c>
      <c r="J149" s="57"/>
      <c r="K149" s="57" t="str">
        <f t="shared" si="18"/>
        <v/>
      </c>
      <c r="L149" s="58">
        <f t="shared" si="19"/>
        <v>0</v>
      </c>
    </row>
    <row r="150" spans="1:12" x14ac:dyDescent="0.35">
      <c r="A150" s="7"/>
      <c r="B150" s="8" t="s">
        <v>254</v>
      </c>
      <c r="C150" s="7"/>
      <c r="D150" s="62"/>
      <c r="E150" s="56"/>
      <c r="F150" s="62"/>
      <c r="G150" s="62"/>
      <c r="H150" s="62"/>
      <c r="I150" s="62"/>
      <c r="J150" s="62"/>
      <c r="K150" s="62"/>
      <c r="L150" s="62"/>
    </row>
    <row r="151" spans="1:12" ht="29" x14ac:dyDescent="0.35">
      <c r="A151" s="9">
        <v>1</v>
      </c>
      <c r="B151" s="10" t="s">
        <v>255</v>
      </c>
      <c r="C151" s="11" t="s">
        <v>28</v>
      </c>
      <c r="D151" s="53"/>
      <c r="E151" s="56">
        <v>8</v>
      </c>
      <c r="F151" s="54"/>
      <c r="G151" s="54" t="str">
        <f t="shared" ref="G151:G175" si="20">IF(F151="","",E151*F151)</f>
        <v/>
      </c>
      <c r="H151" s="54"/>
      <c r="I151" s="54" t="str">
        <f t="shared" ref="I151:I175" si="21">IF(H151="","",E151*H151)</f>
        <v/>
      </c>
      <c r="J151" s="54"/>
      <c r="K151" s="54" t="str">
        <f t="shared" ref="K151:K175" si="22">IF(J151="","",E151*J151)</f>
        <v/>
      </c>
      <c r="L151" s="55">
        <f t="shared" ref="L151:L175" si="23">N(G151)+N(I151)+N(K151)</f>
        <v>0</v>
      </c>
    </row>
    <row r="152" spans="1:12" ht="29" x14ac:dyDescent="0.35">
      <c r="A152" s="12" t="s">
        <v>17</v>
      </c>
      <c r="B152" s="13" t="s">
        <v>256</v>
      </c>
      <c r="C152" s="14" t="s">
        <v>28</v>
      </c>
      <c r="D152" s="56">
        <v>1</v>
      </c>
      <c r="E152" s="56">
        <f>ROUND(D152*E151,0)</f>
        <v>8</v>
      </c>
      <c r="F152" s="57"/>
      <c r="G152" s="57" t="str">
        <f t="shared" si="20"/>
        <v/>
      </c>
      <c r="H152" s="57"/>
      <c r="I152" s="57" t="str">
        <f t="shared" si="21"/>
        <v/>
      </c>
      <c r="J152" s="57"/>
      <c r="K152" s="57" t="str">
        <f t="shared" si="22"/>
        <v/>
      </c>
      <c r="L152" s="58">
        <f t="shared" si="23"/>
        <v>0</v>
      </c>
    </row>
    <row r="153" spans="1:12" x14ac:dyDescent="0.35">
      <c r="A153" s="12" t="s">
        <v>20</v>
      </c>
      <c r="B153" s="13" t="s">
        <v>257</v>
      </c>
      <c r="C153" s="14" t="s">
        <v>28</v>
      </c>
      <c r="D153" s="56">
        <v>2</v>
      </c>
      <c r="E153" s="56">
        <f>ROUND(D153*E151,0)</f>
        <v>16</v>
      </c>
      <c r="F153" s="57"/>
      <c r="G153" s="57" t="str">
        <f t="shared" si="20"/>
        <v/>
      </c>
      <c r="H153" s="57"/>
      <c r="I153" s="57" t="str">
        <f t="shared" si="21"/>
        <v/>
      </c>
      <c r="J153" s="57"/>
      <c r="K153" s="57" t="str">
        <f t="shared" si="22"/>
        <v/>
      </c>
      <c r="L153" s="58">
        <f t="shared" si="23"/>
        <v>0</v>
      </c>
    </row>
    <row r="154" spans="1:12" x14ac:dyDescent="0.35">
      <c r="A154" s="12" t="s">
        <v>22</v>
      </c>
      <c r="B154" s="13" t="s">
        <v>258</v>
      </c>
      <c r="C154" s="14" t="s">
        <v>28</v>
      </c>
      <c r="D154" s="56">
        <v>10.119999999999999</v>
      </c>
      <c r="E154" s="56">
        <f>ROUND(D154*E151,0)</f>
        <v>81</v>
      </c>
      <c r="F154" s="57"/>
      <c r="G154" s="57" t="str">
        <f t="shared" si="20"/>
        <v/>
      </c>
      <c r="H154" s="57"/>
      <c r="I154" s="57" t="str">
        <f t="shared" si="21"/>
        <v/>
      </c>
      <c r="J154" s="57"/>
      <c r="K154" s="57" t="str">
        <f t="shared" si="22"/>
        <v/>
      </c>
      <c r="L154" s="58">
        <f t="shared" si="23"/>
        <v>0</v>
      </c>
    </row>
    <row r="155" spans="1:12" x14ac:dyDescent="0.35">
      <c r="A155" s="12" t="s">
        <v>24</v>
      </c>
      <c r="B155" s="13" t="s">
        <v>259</v>
      </c>
      <c r="C155" s="14" t="s">
        <v>28</v>
      </c>
      <c r="D155" s="56">
        <v>1</v>
      </c>
      <c r="E155" s="56">
        <f>ROUND(D155*E151,0)</f>
        <v>8</v>
      </c>
      <c r="F155" s="57"/>
      <c r="G155" s="57" t="str">
        <f t="shared" si="20"/>
        <v/>
      </c>
      <c r="H155" s="57"/>
      <c r="I155" s="57" t="str">
        <f t="shared" si="21"/>
        <v/>
      </c>
      <c r="J155" s="57"/>
      <c r="K155" s="57" t="str">
        <f t="shared" si="22"/>
        <v/>
      </c>
      <c r="L155" s="58">
        <f t="shared" si="23"/>
        <v>0</v>
      </c>
    </row>
    <row r="156" spans="1:12" x14ac:dyDescent="0.35">
      <c r="A156" s="15" t="s">
        <v>26</v>
      </c>
      <c r="B156" s="16" t="s">
        <v>252</v>
      </c>
      <c r="C156" s="17" t="s">
        <v>43</v>
      </c>
      <c r="D156" s="59">
        <v>0.45</v>
      </c>
      <c r="E156" s="56">
        <f>ROUND(D156*E151,1)</f>
        <v>3.6</v>
      </c>
      <c r="F156" s="60"/>
      <c r="G156" s="60" t="str">
        <f t="shared" si="20"/>
        <v/>
      </c>
      <c r="H156" s="60"/>
      <c r="I156" s="60" t="str">
        <f t="shared" si="21"/>
        <v/>
      </c>
      <c r="J156" s="60"/>
      <c r="K156" s="60" t="str">
        <f t="shared" si="22"/>
        <v/>
      </c>
      <c r="L156" s="61">
        <f t="shared" si="23"/>
        <v>0</v>
      </c>
    </row>
    <row r="157" spans="1:12" x14ac:dyDescent="0.35">
      <c r="A157" s="12" t="s">
        <v>29</v>
      </c>
      <c r="B157" s="13" t="s">
        <v>49</v>
      </c>
      <c r="C157" s="14" t="s">
        <v>50</v>
      </c>
      <c r="D157" s="56">
        <v>0.3</v>
      </c>
      <c r="E157" s="56">
        <f>ROUND(D157*E151,0)</f>
        <v>2</v>
      </c>
      <c r="F157" s="57"/>
      <c r="G157" s="57" t="str">
        <f t="shared" si="20"/>
        <v/>
      </c>
      <c r="H157" s="57"/>
      <c r="I157" s="57" t="str">
        <f t="shared" si="21"/>
        <v/>
      </c>
      <c r="J157" s="57"/>
      <c r="K157" s="57" t="str">
        <f t="shared" si="22"/>
        <v/>
      </c>
      <c r="L157" s="58">
        <f t="shared" si="23"/>
        <v>0</v>
      </c>
    </row>
    <row r="158" spans="1:12" ht="43.5" x14ac:dyDescent="0.35">
      <c r="A158" s="9">
        <v>2</v>
      </c>
      <c r="B158" s="10" t="s">
        <v>260</v>
      </c>
      <c r="C158" s="11" t="s">
        <v>28</v>
      </c>
      <c r="D158" s="53"/>
      <c r="E158" s="56">
        <v>12</v>
      </c>
      <c r="F158" s="54"/>
      <c r="G158" s="54" t="str">
        <f t="shared" si="20"/>
        <v/>
      </c>
      <c r="H158" s="54"/>
      <c r="I158" s="54" t="str">
        <f t="shared" si="21"/>
        <v/>
      </c>
      <c r="J158" s="54"/>
      <c r="K158" s="54" t="str">
        <f t="shared" si="22"/>
        <v/>
      </c>
      <c r="L158" s="55">
        <f t="shared" si="23"/>
        <v>0</v>
      </c>
    </row>
    <row r="159" spans="1:12" ht="29" x14ac:dyDescent="0.35">
      <c r="A159" s="12" t="s">
        <v>54</v>
      </c>
      <c r="B159" s="13" t="s">
        <v>261</v>
      </c>
      <c r="C159" s="14" t="s">
        <v>28</v>
      </c>
      <c r="D159" s="56">
        <v>1</v>
      </c>
      <c r="E159" s="56">
        <f>ROUND(D159*E158,0)</f>
        <v>12</v>
      </c>
      <c r="F159" s="57"/>
      <c r="G159" s="57" t="str">
        <f t="shared" si="20"/>
        <v/>
      </c>
      <c r="H159" s="57"/>
      <c r="I159" s="57" t="str">
        <f t="shared" si="21"/>
        <v/>
      </c>
      <c r="J159" s="57"/>
      <c r="K159" s="57" t="str">
        <f t="shared" si="22"/>
        <v/>
      </c>
      <c r="L159" s="58">
        <f t="shared" si="23"/>
        <v>0</v>
      </c>
    </row>
    <row r="160" spans="1:12" x14ac:dyDescent="0.35">
      <c r="A160" s="12" t="s">
        <v>56</v>
      </c>
      <c r="B160" s="13" t="s">
        <v>257</v>
      </c>
      <c r="C160" s="14" t="s">
        <v>28</v>
      </c>
      <c r="D160" s="56">
        <v>1.67</v>
      </c>
      <c r="E160" s="56">
        <f>ROUND(D160*E158,0)</f>
        <v>20</v>
      </c>
      <c r="F160" s="57"/>
      <c r="G160" s="57" t="str">
        <f t="shared" si="20"/>
        <v/>
      </c>
      <c r="H160" s="57"/>
      <c r="I160" s="57" t="str">
        <f t="shared" si="21"/>
        <v/>
      </c>
      <c r="J160" s="57"/>
      <c r="K160" s="57" t="str">
        <f t="shared" si="22"/>
        <v/>
      </c>
      <c r="L160" s="58">
        <f t="shared" si="23"/>
        <v>0</v>
      </c>
    </row>
    <row r="161" spans="1:12" x14ac:dyDescent="0.35">
      <c r="A161" s="12" t="s">
        <v>58</v>
      </c>
      <c r="B161" s="13" t="s">
        <v>258</v>
      </c>
      <c r="C161" s="14" t="s">
        <v>28</v>
      </c>
      <c r="D161" s="56">
        <v>8.25</v>
      </c>
      <c r="E161" s="56">
        <f>ROUND(D161*E158,0)</f>
        <v>99</v>
      </c>
      <c r="F161" s="57"/>
      <c r="G161" s="57" t="str">
        <f t="shared" si="20"/>
        <v/>
      </c>
      <c r="H161" s="57"/>
      <c r="I161" s="57" t="str">
        <f t="shared" si="21"/>
        <v/>
      </c>
      <c r="J161" s="57"/>
      <c r="K161" s="57" t="str">
        <f t="shared" si="22"/>
        <v/>
      </c>
      <c r="L161" s="58">
        <f t="shared" si="23"/>
        <v>0</v>
      </c>
    </row>
    <row r="162" spans="1:12" x14ac:dyDescent="0.35">
      <c r="A162" s="12" t="s">
        <v>60</v>
      </c>
      <c r="B162" s="13" t="s">
        <v>259</v>
      </c>
      <c r="C162" s="14" t="s">
        <v>28</v>
      </c>
      <c r="D162" s="56">
        <v>0.83</v>
      </c>
      <c r="E162" s="56">
        <f>ROUND(D162*E158,0)</f>
        <v>10</v>
      </c>
      <c r="F162" s="57"/>
      <c r="G162" s="57" t="str">
        <f t="shared" si="20"/>
        <v/>
      </c>
      <c r="H162" s="57"/>
      <c r="I162" s="57" t="str">
        <f t="shared" si="21"/>
        <v/>
      </c>
      <c r="J162" s="57"/>
      <c r="K162" s="57" t="str">
        <f t="shared" si="22"/>
        <v/>
      </c>
      <c r="L162" s="58">
        <f t="shared" si="23"/>
        <v>0</v>
      </c>
    </row>
    <row r="163" spans="1:12" x14ac:dyDescent="0.35">
      <c r="A163" s="15" t="s">
        <v>62</v>
      </c>
      <c r="B163" s="16" t="s">
        <v>252</v>
      </c>
      <c r="C163" s="17" t="s">
        <v>43</v>
      </c>
      <c r="D163" s="59">
        <v>0.35</v>
      </c>
      <c r="E163" s="56">
        <f>ROUND(D163*E158,1)</f>
        <v>4.2</v>
      </c>
      <c r="F163" s="60"/>
      <c r="G163" s="60" t="str">
        <f t="shared" si="20"/>
        <v/>
      </c>
      <c r="H163" s="60"/>
      <c r="I163" s="60" t="str">
        <f t="shared" si="21"/>
        <v/>
      </c>
      <c r="J163" s="60"/>
      <c r="K163" s="60" t="str">
        <f t="shared" si="22"/>
        <v/>
      </c>
      <c r="L163" s="61">
        <f t="shared" si="23"/>
        <v>0</v>
      </c>
    </row>
    <row r="164" spans="1:12" x14ac:dyDescent="0.35">
      <c r="A164" s="12" t="s">
        <v>63</v>
      </c>
      <c r="B164" s="13" t="s">
        <v>49</v>
      </c>
      <c r="C164" s="14" t="s">
        <v>50</v>
      </c>
      <c r="D164" s="56">
        <v>0.7</v>
      </c>
      <c r="E164" s="56">
        <f>ROUND(D164*E158,0)</f>
        <v>8</v>
      </c>
      <c r="F164" s="57"/>
      <c r="G164" s="57" t="str">
        <f t="shared" si="20"/>
        <v/>
      </c>
      <c r="H164" s="57"/>
      <c r="I164" s="57" t="str">
        <f t="shared" si="21"/>
        <v/>
      </c>
      <c r="J164" s="57"/>
      <c r="K164" s="57" t="str">
        <f t="shared" si="22"/>
        <v/>
      </c>
      <c r="L164" s="58">
        <f t="shared" si="23"/>
        <v>0</v>
      </c>
    </row>
    <row r="165" spans="1:12" ht="29" x14ac:dyDescent="0.35">
      <c r="A165" s="9">
        <v>3</v>
      </c>
      <c r="B165" s="10" t="s">
        <v>262</v>
      </c>
      <c r="C165" s="11" t="s">
        <v>28</v>
      </c>
      <c r="D165" s="53"/>
      <c r="E165" s="56">
        <v>2</v>
      </c>
      <c r="F165" s="54"/>
      <c r="G165" s="54" t="str">
        <f t="shared" si="20"/>
        <v/>
      </c>
      <c r="H165" s="54"/>
      <c r="I165" s="54" t="str">
        <f t="shared" si="21"/>
        <v/>
      </c>
      <c r="J165" s="54"/>
      <c r="K165" s="54" t="str">
        <f t="shared" si="22"/>
        <v/>
      </c>
      <c r="L165" s="55">
        <f t="shared" si="23"/>
        <v>0</v>
      </c>
    </row>
    <row r="166" spans="1:12" ht="43.5" x14ac:dyDescent="0.35">
      <c r="A166" s="12" t="s">
        <v>68</v>
      </c>
      <c r="B166" s="13" t="s">
        <v>263</v>
      </c>
      <c r="C166" s="14" t="s">
        <v>28</v>
      </c>
      <c r="D166" s="56">
        <v>1</v>
      </c>
      <c r="E166" s="56">
        <f>ROUND(D166*E165,0)</f>
        <v>2</v>
      </c>
      <c r="F166" s="57"/>
      <c r="G166" s="57" t="str">
        <f t="shared" si="20"/>
        <v/>
      </c>
      <c r="H166" s="57"/>
      <c r="I166" s="57" t="str">
        <f t="shared" si="21"/>
        <v/>
      </c>
      <c r="J166" s="57"/>
      <c r="K166" s="57" t="str">
        <f t="shared" si="22"/>
        <v/>
      </c>
      <c r="L166" s="58">
        <f t="shared" si="23"/>
        <v>0</v>
      </c>
    </row>
    <row r="167" spans="1:12" ht="29" x14ac:dyDescent="0.35">
      <c r="A167" s="12" t="s">
        <v>70</v>
      </c>
      <c r="B167" s="13" t="s">
        <v>264</v>
      </c>
      <c r="C167" s="14" t="s">
        <v>28</v>
      </c>
      <c r="D167" s="56">
        <v>1.5</v>
      </c>
      <c r="E167" s="56">
        <f>ROUND(D167*E165,0)</f>
        <v>3</v>
      </c>
      <c r="F167" s="57"/>
      <c r="G167" s="57" t="str">
        <f t="shared" si="20"/>
        <v/>
      </c>
      <c r="H167" s="57"/>
      <c r="I167" s="57" t="str">
        <f t="shared" si="21"/>
        <v/>
      </c>
      <c r="J167" s="57"/>
      <c r="K167" s="57" t="str">
        <f t="shared" si="22"/>
        <v/>
      </c>
      <c r="L167" s="58">
        <f t="shared" si="23"/>
        <v>0</v>
      </c>
    </row>
    <row r="168" spans="1:12" x14ac:dyDescent="0.35">
      <c r="A168" s="12" t="s">
        <v>71</v>
      </c>
      <c r="B168" s="13" t="s">
        <v>265</v>
      </c>
      <c r="C168" s="14" t="s">
        <v>28</v>
      </c>
      <c r="D168" s="56">
        <v>10</v>
      </c>
      <c r="E168" s="56">
        <f>ROUND(D168*E165,0)</f>
        <v>20</v>
      </c>
      <c r="F168" s="57"/>
      <c r="G168" s="57" t="str">
        <f t="shared" si="20"/>
        <v/>
      </c>
      <c r="H168" s="57"/>
      <c r="I168" s="57" t="str">
        <f t="shared" si="21"/>
        <v/>
      </c>
      <c r="J168" s="57"/>
      <c r="K168" s="57" t="str">
        <f t="shared" si="22"/>
        <v/>
      </c>
      <c r="L168" s="58">
        <f t="shared" si="23"/>
        <v>0</v>
      </c>
    </row>
    <row r="169" spans="1:12" ht="29" x14ac:dyDescent="0.35">
      <c r="A169" s="12" t="s">
        <v>72</v>
      </c>
      <c r="B169" s="13" t="s">
        <v>73</v>
      </c>
      <c r="C169" s="14" t="s">
        <v>28</v>
      </c>
      <c r="D169" s="56">
        <v>0.5</v>
      </c>
      <c r="E169" s="56">
        <f>ROUND(D169*E165,0)</f>
        <v>1</v>
      </c>
      <c r="F169" s="57"/>
      <c r="G169" s="57" t="str">
        <f t="shared" si="20"/>
        <v/>
      </c>
      <c r="H169" s="57"/>
      <c r="I169" s="57" t="str">
        <f t="shared" si="21"/>
        <v/>
      </c>
      <c r="J169" s="57"/>
      <c r="K169" s="57" t="str">
        <f t="shared" si="22"/>
        <v/>
      </c>
      <c r="L169" s="58">
        <f t="shared" si="23"/>
        <v>0</v>
      </c>
    </row>
    <row r="170" spans="1:12" x14ac:dyDescent="0.35">
      <c r="A170" s="15" t="s">
        <v>74</v>
      </c>
      <c r="B170" s="16" t="s">
        <v>252</v>
      </c>
      <c r="C170" s="17" t="s">
        <v>43</v>
      </c>
      <c r="D170" s="59">
        <v>0.6</v>
      </c>
      <c r="E170" s="56">
        <f>ROUND(D170*E165,1)</f>
        <v>1.2</v>
      </c>
      <c r="F170" s="60"/>
      <c r="G170" s="60" t="str">
        <f t="shared" si="20"/>
        <v/>
      </c>
      <c r="H170" s="60"/>
      <c r="I170" s="60" t="str">
        <f t="shared" si="21"/>
        <v/>
      </c>
      <c r="J170" s="60"/>
      <c r="K170" s="60" t="str">
        <f t="shared" si="22"/>
        <v/>
      </c>
      <c r="L170" s="61">
        <f t="shared" si="23"/>
        <v>0</v>
      </c>
    </row>
    <row r="171" spans="1:12" x14ac:dyDescent="0.35">
      <c r="A171" s="12" t="s">
        <v>75</v>
      </c>
      <c r="B171" s="13" t="s">
        <v>49</v>
      </c>
      <c r="C171" s="14" t="s">
        <v>50</v>
      </c>
      <c r="D171" s="56">
        <v>0.8</v>
      </c>
      <c r="E171" s="56">
        <f>ROUND(D171*E165,0)</f>
        <v>2</v>
      </c>
      <c r="F171" s="57"/>
      <c r="G171" s="57" t="str">
        <f t="shared" si="20"/>
        <v/>
      </c>
      <c r="H171" s="57"/>
      <c r="I171" s="57" t="str">
        <f t="shared" si="21"/>
        <v/>
      </c>
      <c r="J171" s="57"/>
      <c r="K171" s="57" t="str">
        <f t="shared" si="22"/>
        <v/>
      </c>
      <c r="L171" s="58">
        <f t="shared" si="23"/>
        <v>0</v>
      </c>
    </row>
    <row r="172" spans="1:12" x14ac:dyDescent="0.35">
      <c r="A172" s="9">
        <v>4</v>
      </c>
      <c r="B172" s="10" t="s">
        <v>266</v>
      </c>
      <c r="C172" s="11" t="s">
        <v>16</v>
      </c>
      <c r="D172" s="53"/>
      <c r="E172" s="56">
        <v>12</v>
      </c>
      <c r="F172" s="54"/>
      <c r="G172" s="54" t="str">
        <f t="shared" si="20"/>
        <v/>
      </c>
      <c r="H172" s="54"/>
      <c r="I172" s="54" t="str">
        <f t="shared" si="21"/>
        <v/>
      </c>
      <c r="J172" s="54"/>
      <c r="K172" s="54" t="str">
        <f t="shared" si="22"/>
        <v/>
      </c>
      <c r="L172" s="55">
        <f t="shared" si="23"/>
        <v>0</v>
      </c>
    </row>
    <row r="173" spans="1:12" ht="29" x14ac:dyDescent="0.35">
      <c r="A173" s="12" t="s">
        <v>78</v>
      </c>
      <c r="B173" s="13" t="s">
        <v>267</v>
      </c>
      <c r="C173" s="14" t="s">
        <v>16</v>
      </c>
      <c r="D173" s="56">
        <v>1</v>
      </c>
      <c r="E173" s="56">
        <f>ROUND(D173*E172,1)</f>
        <v>12</v>
      </c>
      <c r="F173" s="57"/>
      <c r="G173" s="57" t="str">
        <f t="shared" si="20"/>
        <v/>
      </c>
      <c r="H173" s="57"/>
      <c r="I173" s="57" t="str">
        <f t="shared" si="21"/>
        <v/>
      </c>
      <c r="J173" s="57"/>
      <c r="K173" s="57" t="str">
        <f t="shared" si="22"/>
        <v/>
      </c>
      <c r="L173" s="58">
        <f t="shared" si="23"/>
        <v>0</v>
      </c>
    </row>
    <row r="174" spans="1:12" x14ac:dyDescent="0.35">
      <c r="A174" s="15" t="s">
        <v>80</v>
      </c>
      <c r="B174" s="16" t="s">
        <v>268</v>
      </c>
      <c r="C174" s="17" t="s">
        <v>43</v>
      </c>
      <c r="D174" s="59">
        <v>0.5</v>
      </c>
      <c r="E174" s="56">
        <f>ROUND(D174*E172,1)</f>
        <v>6</v>
      </c>
      <c r="F174" s="60"/>
      <c r="G174" s="60" t="str">
        <f t="shared" si="20"/>
        <v/>
      </c>
      <c r="H174" s="60"/>
      <c r="I174" s="60" t="str">
        <f t="shared" si="21"/>
        <v/>
      </c>
      <c r="J174" s="60"/>
      <c r="K174" s="60" t="str">
        <f t="shared" si="22"/>
        <v/>
      </c>
      <c r="L174" s="61">
        <f t="shared" si="23"/>
        <v>0</v>
      </c>
    </row>
    <row r="175" spans="1:12" x14ac:dyDescent="0.35">
      <c r="A175" s="12" t="s">
        <v>269</v>
      </c>
      <c r="B175" s="13" t="s">
        <v>49</v>
      </c>
      <c r="C175" s="14" t="s">
        <v>50</v>
      </c>
      <c r="D175" s="56">
        <v>0.8</v>
      </c>
      <c r="E175" s="56">
        <f>ROUND(D175*E172,0)</f>
        <v>10</v>
      </c>
      <c r="F175" s="57"/>
      <c r="G175" s="57" t="str">
        <f t="shared" si="20"/>
        <v/>
      </c>
      <c r="H175" s="57"/>
      <c r="I175" s="57" t="str">
        <f t="shared" si="21"/>
        <v/>
      </c>
      <c r="J175" s="57"/>
      <c r="K175" s="57" t="str">
        <f t="shared" si="22"/>
        <v/>
      </c>
      <c r="L175" s="58">
        <f t="shared" si="23"/>
        <v>0</v>
      </c>
    </row>
    <row r="176" spans="1:12" x14ac:dyDescent="0.35">
      <c r="A176" s="7"/>
      <c r="B176" s="8" t="s">
        <v>270</v>
      </c>
      <c r="C176" s="7"/>
      <c r="D176" s="62"/>
      <c r="E176" s="56"/>
      <c r="F176" s="62"/>
      <c r="G176" s="62"/>
      <c r="H176" s="62"/>
      <c r="I176" s="62"/>
      <c r="J176" s="62"/>
      <c r="K176" s="62"/>
      <c r="L176" s="62"/>
    </row>
    <row r="177" spans="1:12" ht="29" x14ac:dyDescent="0.35">
      <c r="A177" s="9">
        <v>1</v>
      </c>
      <c r="B177" s="10" t="s">
        <v>271</v>
      </c>
      <c r="C177" s="11" t="s">
        <v>19</v>
      </c>
      <c r="D177" s="53"/>
      <c r="E177" s="56">
        <v>84</v>
      </c>
      <c r="F177" s="54"/>
      <c r="G177" s="54" t="str">
        <f t="shared" ref="G177:G208" si="24">IF(F177="","",E177*F177)</f>
        <v/>
      </c>
      <c r="H177" s="54"/>
      <c r="I177" s="54" t="str">
        <f t="shared" ref="I177:I208" si="25">IF(H177="","",E177*H177)</f>
        <v/>
      </c>
      <c r="J177" s="54"/>
      <c r="K177" s="54" t="str">
        <f t="shared" ref="K177:K208" si="26">IF(J177="","",E177*J177)</f>
        <v/>
      </c>
      <c r="L177" s="55">
        <f t="shared" ref="L177:L208" si="27">N(G177)+N(I177)+N(K177)</f>
        <v>0</v>
      </c>
    </row>
    <row r="178" spans="1:12" x14ac:dyDescent="0.35">
      <c r="A178" s="12" t="s">
        <v>17</v>
      </c>
      <c r="B178" s="13" t="s">
        <v>272</v>
      </c>
      <c r="C178" s="14" t="s">
        <v>19</v>
      </c>
      <c r="D178" s="56">
        <v>0.4</v>
      </c>
      <c r="E178" s="56">
        <f>ROUND(D178*E177,1)</f>
        <v>33.6</v>
      </c>
      <c r="F178" s="57"/>
      <c r="G178" s="57" t="str">
        <f t="shared" si="24"/>
        <v/>
      </c>
      <c r="H178" s="57"/>
      <c r="I178" s="57" t="str">
        <f t="shared" si="25"/>
        <v/>
      </c>
      <c r="J178" s="57"/>
      <c r="K178" s="57" t="str">
        <f t="shared" si="26"/>
        <v/>
      </c>
      <c r="L178" s="58">
        <f t="shared" si="27"/>
        <v>0</v>
      </c>
    </row>
    <row r="179" spans="1:12" x14ac:dyDescent="0.35">
      <c r="A179" s="12" t="s">
        <v>20</v>
      </c>
      <c r="B179" s="13" t="s">
        <v>273</v>
      </c>
      <c r="C179" s="14" t="s">
        <v>19</v>
      </c>
      <c r="D179" s="56">
        <v>0.5</v>
      </c>
      <c r="E179" s="56">
        <f>ROUND(D179*E177,1)</f>
        <v>42</v>
      </c>
      <c r="F179" s="57"/>
      <c r="G179" s="57" t="str">
        <f t="shared" si="24"/>
        <v/>
      </c>
      <c r="H179" s="57"/>
      <c r="I179" s="57" t="str">
        <f t="shared" si="25"/>
        <v/>
      </c>
      <c r="J179" s="57"/>
      <c r="K179" s="57" t="str">
        <f t="shared" si="26"/>
        <v/>
      </c>
      <c r="L179" s="58">
        <f t="shared" si="27"/>
        <v>0</v>
      </c>
    </row>
    <row r="180" spans="1:12" x14ac:dyDescent="0.35">
      <c r="A180" s="12" t="s">
        <v>22</v>
      </c>
      <c r="B180" s="13" t="s">
        <v>274</v>
      </c>
      <c r="C180" s="14" t="s">
        <v>19</v>
      </c>
      <c r="D180" s="56">
        <v>0.14899999999999999</v>
      </c>
      <c r="E180" s="56">
        <f>ROUND(D180*E177,1)</f>
        <v>12.5</v>
      </c>
      <c r="F180" s="57"/>
      <c r="G180" s="57" t="str">
        <f t="shared" si="24"/>
        <v/>
      </c>
      <c r="H180" s="57"/>
      <c r="I180" s="57" t="str">
        <f t="shared" si="25"/>
        <v/>
      </c>
      <c r="J180" s="57"/>
      <c r="K180" s="57" t="str">
        <f t="shared" si="26"/>
        <v/>
      </c>
      <c r="L180" s="58">
        <f t="shared" si="27"/>
        <v>0</v>
      </c>
    </row>
    <row r="181" spans="1:12" x14ac:dyDescent="0.35">
      <c r="A181" s="12" t="s">
        <v>24</v>
      </c>
      <c r="B181" s="13" t="s">
        <v>275</v>
      </c>
      <c r="C181" s="14" t="s">
        <v>28</v>
      </c>
      <c r="D181" s="56">
        <v>3.5700000000000003E-2</v>
      </c>
      <c r="E181" s="56">
        <f>ROUND(D181*E177,0)</f>
        <v>3</v>
      </c>
      <c r="F181" s="57"/>
      <c r="G181" s="57" t="str">
        <f t="shared" si="24"/>
        <v/>
      </c>
      <c r="H181" s="57"/>
      <c r="I181" s="57" t="str">
        <f t="shared" si="25"/>
        <v/>
      </c>
      <c r="J181" s="57"/>
      <c r="K181" s="57" t="str">
        <f t="shared" si="26"/>
        <v/>
      </c>
      <c r="L181" s="58">
        <f t="shared" si="27"/>
        <v>0</v>
      </c>
    </row>
    <row r="182" spans="1:12" x14ac:dyDescent="0.35">
      <c r="A182" s="12" t="s">
        <v>26</v>
      </c>
      <c r="B182" s="13" t="s">
        <v>276</v>
      </c>
      <c r="C182" s="14" t="s">
        <v>28</v>
      </c>
      <c r="D182" s="56">
        <v>4.7600000000000003E-2</v>
      </c>
      <c r="E182" s="56">
        <f>ROUND(D182*E177,0)</f>
        <v>4</v>
      </c>
      <c r="F182" s="57"/>
      <c r="G182" s="57" t="str">
        <f t="shared" si="24"/>
        <v/>
      </c>
      <c r="H182" s="57"/>
      <c r="I182" s="57" t="str">
        <f t="shared" si="25"/>
        <v/>
      </c>
      <c r="J182" s="57"/>
      <c r="K182" s="57" t="str">
        <f t="shared" si="26"/>
        <v/>
      </c>
      <c r="L182" s="58">
        <f t="shared" si="27"/>
        <v>0</v>
      </c>
    </row>
    <row r="183" spans="1:12" x14ac:dyDescent="0.35">
      <c r="A183" s="12" t="s">
        <v>29</v>
      </c>
      <c r="B183" s="13" t="s">
        <v>277</v>
      </c>
      <c r="C183" s="14" t="s">
        <v>28</v>
      </c>
      <c r="D183" s="56">
        <v>2.3800000000000002E-2</v>
      </c>
      <c r="E183" s="56">
        <f>ROUND(D183*E177,0)</f>
        <v>2</v>
      </c>
      <c r="F183" s="57"/>
      <c r="G183" s="57" t="str">
        <f t="shared" si="24"/>
        <v/>
      </c>
      <c r="H183" s="57"/>
      <c r="I183" s="57" t="str">
        <f t="shared" si="25"/>
        <v/>
      </c>
      <c r="J183" s="57"/>
      <c r="K183" s="57" t="str">
        <f t="shared" si="26"/>
        <v/>
      </c>
      <c r="L183" s="58">
        <f t="shared" si="27"/>
        <v>0</v>
      </c>
    </row>
    <row r="184" spans="1:12" x14ac:dyDescent="0.35">
      <c r="A184" s="12" t="s">
        <v>31</v>
      </c>
      <c r="B184" s="13" t="s">
        <v>278</v>
      </c>
      <c r="C184" s="14" t="s">
        <v>28</v>
      </c>
      <c r="D184" s="56">
        <v>0.14299999999999999</v>
      </c>
      <c r="E184" s="56">
        <f>ROUND(D184*E177,0)</f>
        <v>12</v>
      </c>
      <c r="F184" s="57"/>
      <c r="G184" s="57" t="str">
        <f t="shared" si="24"/>
        <v/>
      </c>
      <c r="H184" s="57"/>
      <c r="I184" s="57" t="str">
        <f t="shared" si="25"/>
        <v/>
      </c>
      <c r="J184" s="57"/>
      <c r="K184" s="57" t="str">
        <f t="shared" si="26"/>
        <v/>
      </c>
      <c r="L184" s="58">
        <f t="shared" si="27"/>
        <v>0</v>
      </c>
    </row>
    <row r="185" spans="1:12" x14ac:dyDescent="0.35">
      <c r="A185" s="12" t="s">
        <v>33</v>
      </c>
      <c r="B185" s="13" t="s">
        <v>279</v>
      </c>
      <c r="C185" s="14" t="s">
        <v>28</v>
      </c>
      <c r="D185" s="56">
        <v>0.47599999999999998</v>
      </c>
      <c r="E185" s="56">
        <f>ROUND(D185*E177,0)</f>
        <v>40</v>
      </c>
      <c r="F185" s="57"/>
      <c r="G185" s="57" t="str">
        <f t="shared" si="24"/>
        <v/>
      </c>
      <c r="H185" s="57"/>
      <c r="I185" s="57" t="str">
        <f t="shared" si="25"/>
        <v/>
      </c>
      <c r="J185" s="57"/>
      <c r="K185" s="57" t="str">
        <f t="shared" si="26"/>
        <v/>
      </c>
      <c r="L185" s="58">
        <f t="shared" si="27"/>
        <v>0</v>
      </c>
    </row>
    <row r="186" spans="1:12" x14ac:dyDescent="0.35">
      <c r="A186" s="12" t="s">
        <v>35</v>
      </c>
      <c r="B186" s="13" t="s">
        <v>280</v>
      </c>
      <c r="C186" s="14" t="s">
        <v>28</v>
      </c>
      <c r="D186" s="56">
        <v>0.19</v>
      </c>
      <c r="E186" s="56">
        <f>ROUND(D186*E177,0)</f>
        <v>16</v>
      </c>
      <c r="F186" s="57"/>
      <c r="G186" s="57" t="str">
        <f t="shared" si="24"/>
        <v/>
      </c>
      <c r="H186" s="57"/>
      <c r="I186" s="57" t="str">
        <f t="shared" si="25"/>
        <v/>
      </c>
      <c r="J186" s="57"/>
      <c r="K186" s="57" t="str">
        <f t="shared" si="26"/>
        <v/>
      </c>
      <c r="L186" s="58">
        <f t="shared" si="27"/>
        <v>0</v>
      </c>
    </row>
    <row r="187" spans="1:12" x14ac:dyDescent="0.35">
      <c r="A187" s="12" t="s">
        <v>37</v>
      </c>
      <c r="B187" s="13" t="s">
        <v>281</v>
      </c>
      <c r="C187" s="14" t="s">
        <v>28</v>
      </c>
      <c r="D187" s="56">
        <v>0.14299999999999999</v>
      </c>
      <c r="E187" s="56">
        <f>ROUND(D187*E177,0)</f>
        <v>12</v>
      </c>
      <c r="F187" s="57"/>
      <c r="G187" s="57" t="str">
        <f t="shared" si="24"/>
        <v/>
      </c>
      <c r="H187" s="57"/>
      <c r="I187" s="57" t="str">
        <f t="shared" si="25"/>
        <v/>
      </c>
      <c r="J187" s="57"/>
      <c r="K187" s="57" t="str">
        <f t="shared" si="26"/>
        <v/>
      </c>
      <c r="L187" s="58">
        <f t="shared" si="27"/>
        <v>0</v>
      </c>
    </row>
    <row r="188" spans="1:12" x14ac:dyDescent="0.35">
      <c r="A188" s="12" t="s">
        <v>39</v>
      </c>
      <c r="B188" s="13" t="s">
        <v>282</v>
      </c>
      <c r="C188" s="14" t="s">
        <v>28</v>
      </c>
      <c r="D188" s="56">
        <v>0.16700000000000001</v>
      </c>
      <c r="E188" s="56">
        <f>ROUND(D188*E177,0)</f>
        <v>14</v>
      </c>
      <c r="F188" s="57"/>
      <c r="G188" s="57" t="str">
        <f t="shared" si="24"/>
        <v/>
      </c>
      <c r="H188" s="57"/>
      <c r="I188" s="57" t="str">
        <f t="shared" si="25"/>
        <v/>
      </c>
      <c r="J188" s="57"/>
      <c r="K188" s="57" t="str">
        <f t="shared" si="26"/>
        <v/>
      </c>
      <c r="L188" s="58">
        <f t="shared" si="27"/>
        <v>0</v>
      </c>
    </row>
    <row r="189" spans="1:12" x14ac:dyDescent="0.35">
      <c r="A189" s="12" t="s">
        <v>41</v>
      </c>
      <c r="B189" s="13" t="s">
        <v>283</v>
      </c>
      <c r="C189" s="14" t="s">
        <v>28</v>
      </c>
      <c r="D189" s="56">
        <v>0.16700000000000001</v>
      </c>
      <c r="E189" s="56">
        <f>ROUND(D189*E177,0)</f>
        <v>14</v>
      </c>
      <c r="F189" s="57"/>
      <c r="G189" s="57" t="str">
        <f t="shared" si="24"/>
        <v/>
      </c>
      <c r="H189" s="57"/>
      <c r="I189" s="57" t="str">
        <f t="shared" si="25"/>
        <v/>
      </c>
      <c r="J189" s="57"/>
      <c r="K189" s="57" t="str">
        <f t="shared" si="26"/>
        <v/>
      </c>
      <c r="L189" s="58">
        <f t="shared" si="27"/>
        <v>0</v>
      </c>
    </row>
    <row r="190" spans="1:12" ht="29" x14ac:dyDescent="0.35">
      <c r="A190" s="12" t="s">
        <v>44</v>
      </c>
      <c r="B190" s="13" t="s">
        <v>284</v>
      </c>
      <c r="C190" s="14" t="s">
        <v>19</v>
      </c>
      <c r="D190" s="56">
        <v>1.01</v>
      </c>
      <c r="E190" s="56">
        <f>ROUND(D190*E177,1)</f>
        <v>84.8</v>
      </c>
      <c r="F190" s="57"/>
      <c r="G190" s="57" t="str">
        <f t="shared" si="24"/>
        <v/>
      </c>
      <c r="H190" s="57"/>
      <c r="I190" s="57" t="str">
        <f t="shared" si="25"/>
        <v/>
      </c>
      <c r="J190" s="57"/>
      <c r="K190" s="57" t="str">
        <f t="shared" si="26"/>
        <v/>
      </c>
      <c r="L190" s="58">
        <f t="shared" si="27"/>
        <v>0</v>
      </c>
    </row>
    <row r="191" spans="1:12" x14ac:dyDescent="0.35">
      <c r="A191" s="12" t="s">
        <v>46</v>
      </c>
      <c r="B191" s="13" t="s">
        <v>285</v>
      </c>
      <c r="C191" s="14" t="s">
        <v>28</v>
      </c>
      <c r="D191" s="56">
        <v>1.1100000000000001</v>
      </c>
      <c r="E191" s="56">
        <f>ROUND(D191*E177,0)</f>
        <v>93</v>
      </c>
      <c r="F191" s="57"/>
      <c r="G191" s="57" t="str">
        <f t="shared" si="24"/>
        <v/>
      </c>
      <c r="H191" s="57"/>
      <c r="I191" s="57" t="str">
        <f t="shared" si="25"/>
        <v/>
      </c>
      <c r="J191" s="57"/>
      <c r="K191" s="57" t="str">
        <f t="shared" si="26"/>
        <v/>
      </c>
      <c r="L191" s="58">
        <f t="shared" si="27"/>
        <v>0</v>
      </c>
    </row>
    <row r="192" spans="1:12" x14ac:dyDescent="0.35">
      <c r="A192" s="12" t="s">
        <v>48</v>
      </c>
      <c r="B192" s="13" t="s">
        <v>286</v>
      </c>
      <c r="C192" s="14" t="s">
        <v>28</v>
      </c>
      <c r="D192" s="56">
        <v>0.25</v>
      </c>
      <c r="E192" s="56">
        <f>ROUND(D192*E177,0)</f>
        <v>21</v>
      </c>
      <c r="F192" s="57"/>
      <c r="G192" s="57" t="str">
        <f t="shared" si="24"/>
        <v/>
      </c>
      <c r="H192" s="57"/>
      <c r="I192" s="57" t="str">
        <f t="shared" si="25"/>
        <v/>
      </c>
      <c r="J192" s="57"/>
      <c r="K192" s="57" t="str">
        <f t="shared" si="26"/>
        <v/>
      </c>
      <c r="L192" s="58">
        <f t="shared" si="27"/>
        <v>0</v>
      </c>
    </row>
    <row r="193" spans="1:12" x14ac:dyDescent="0.35">
      <c r="A193" s="12" t="s">
        <v>51</v>
      </c>
      <c r="B193" s="13" t="s">
        <v>287</v>
      </c>
      <c r="C193" s="14" t="s">
        <v>28</v>
      </c>
      <c r="D193" s="56">
        <v>1.1900000000000001E-2</v>
      </c>
      <c r="E193" s="56">
        <f>ROUND(D193*E177,0)</f>
        <v>1</v>
      </c>
      <c r="F193" s="57"/>
      <c r="G193" s="57" t="str">
        <f t="shared" si="24"/>
        <v/>
      </c>
      <c r="H193" s="57"/>
      <c r="I193" s="57" t="str">
        <f t="shared" si="25"/>
        <v/>
      </c>
      <c r="J193" s="57"/>
      <c r="K193" s="57" t="str">
        <f t="shared" si="26"/>
        <v/>
      </c>
      <c r="L193" s="58">
        <f t="shared" si="27"/>
        <v>0</v>
      </c>
    </row>
    <row r="194" spans="1:12" x14ac:dyDescent="0.35">
      <c r="A194" s="15" t="s">
        <v>288</v>
      </c>
      <c r="B194" s="16" t="s">
        <v>289</v>
      </c>
      <c r="C194" s="17" t="s">
        <v>43</v>
      </c>
      <c r="D194" s="59">
        <v>0.12</v>
      </c>
      <c r="E194" s="56">
        <f>ROUND(D194*E177,1)</f>
        <v>10.1</v>
      </c>
      <c r="F194" s="60"/>
      <c r="G194" s="60" t="str">
        <f t="shared" si="24"/>
        <v/>
      </c>
      <c r="H194" s="60"/>
      <c r="I194" s="60" t="str">
        <f t="shared" si="25"/>
        <v/>
      </c>
      <c r="J194" s="60"/>
      <c r="K194" s="60" t="str">
        <f t="shared" si="26"/>
        <v/>
      </c>
      <c r="L194" s="61">
        <f t="shared" si="27"/>
        <v>0</v>
      </c>
    </row>
    <row r="195" spans="1:12" x14ac:dyDescent="0.35">
      <c r="A195" s="15" t="s">
        <v>290</v>
      </c>
      <c r="B195" s="16" t="s">
        <v>169</v>
      </c>
      <c r="C195" s="17" t="s">
        <v>43</v>
      </c>
      <c r="D195" s="59">
        <v>0.05</v>
      </c>
      <c r="E195" s="56">
        <f>ROUND(D195*E177,1)</f>
        <v>4.2</v>
      </c>
      <c r="F195" s="60"/>
      <c r="G195" s="60" t="str">
        <f t="shared" si="24"/>
        <v/>
      </c>
      <c r="H195" s="60"/>
      <c r="I195" s="60" t="str">
        <f t="shared" si="25"/>
        <v/>
      </c>
      <c r="J195" s="60"/>
      <c r="K195" s="60" t="str">
        <f t="shared" si="26"/>
        <v/>
      </c>
      <c r="L195" s="61">
        <f t="shared" si="27"/>
        <v>0</v>
      </c>
    </row>
    <row r="196" spans="1:12" ht="29" x14ac:dyDescent="0.35">
      <c r="A196" s="12" t="s">
        <v>291</v>
      </c>
      <c r="B196" s="13" t="s">
        <v>76</v>
      </c>
      <c r="C196" s="14" t="s">
        <v>50</v>
      </c>
      <c r="D196" s="56">
        <v>3.4799999999999998E-2</v>
      </c>
      <c r="E196" s="56">
        <f>ROUND(D196*E177,0)</f>
        <v>3</v>
      </c>
      <c r="F196" s="57"/>
      <c r="G196" s="57" t="str">
        <f t="shared" si="24"/>
        <v/>
      </c>
      <c r="H196" s="57"/>
      <c r="I196" s="57" t="str">
        <f t="shared" si="25"/>
        <v/>
      </c>
      <c r="J196" s="57"/>
      <c r="K196" s="57" t="str">
        <f t="shared" si="26"/>
        <v/>
      </c>
      <c r="L196" s="58">
        <f t="shared" si="27"/>
        <v>0</v>
      </c>
    </row>
    <row r="197" spans="1:12" ht="29" x14ac:dyDescent="0.35">
      <c r="A197" s="9">
        <v>2</v>
      </c>
      <c r="B197" s="10" t="s">
        <v>292</v>
      </c>
      <c r="C197" s="11" t="s">
        <v>19</v>
      </c>
      <c r="D197" s="53"/>
      <c r="E197" s="56">
        <v>52</v>
      </c>
      <c r="F197" s="54"/>
      <c r="G197" s="54" t="str">
        <f t="shared" si="24"/>
        <v/>
      </c>
      <c r="H197" s="54"/>
      <c r="I197" s="54" t="str">
        <f t="shared" si="25"/>
        <v/>
      </c>
      <c r="J197" s="54"/>
      <c r="K197" s="54" t="str">
        <f t="shared" si="26"/>
        <v/>
      </c>
      <c r="L197" s="55">
        <f t="shared" si="27"/>
        <v>0</v>
      </c>
    </row>
    <row r="198" spans="1:12" ht="29" x14ac:dyDescent="0.35">
      <c r="A198" s="12" t="s">
        <v>54</v>
      </c>
      <c r="B198" s="13" t="s">
        <v>293</v>
      </c>
      <c r="C198" s="14" t="s">
        <v>19</v>
      </c>
      <c r="D198" s="56">
        <v>0.56999999999999995</v>
      </c>
      <c r="E198" s="56">
        <f>ROUND(D198*E197,1)</f>
        <v>29.6</v>
      </c>
      <c r="F198" s="57"/>
      <c r="G198" s="57" t="str">
        <f t="shared" si="24"/>
        <v/>
      </c>
      <c r="H198" s="57"/>
      <c r="I198" s="57" t="str">
        <f t="shared" si="25"/>
        <v/>
      </c>
      <c r="J198" s="57"/>
      <c r="K198" s="57" t="str">
        <f t="shared" si="26"/>
        <v/>
      </c>
      <c r="L198" s="58">
        <f t="shared" si="27"/>
        <v>0</v>
      </c>
    </row>
    <row r="199" spans="1:12" ht="29" x14ac:dyDescent="0.35">
      <c r="A199" s="12" t="s">
        <v>56</v>
      </c>
      <c r="B199" s="13" t="s">
        <v>294</v>
      </c>
      <c r="C199" s="14" t="s">
        <v>19</v>
      </c>
      <c r="D199" s="56">
        <v>0.48</v>
      </c>
      <c r="E199" s="56">
        <f>ROUND(D199*E197,1)</f>
        <v>25</v>
      </c>
      <c r="F199" s="57"/>
      <c r="G199" s="57" t="str">
        <f t="shared" si="24"/>
        <v/>
      </c>
      <c r="H199" s="57"/>
      <c r="I199" s="57" t="str">
        <f t="shared" si="25"/>
        <v/>
      </c>
      <c r="J199" s="57"/>
      <c r="K199" s="57" t="str">
        <f t="shared" si="26"/>
        <v/>
      </c>
      <c r="L199" s="58">
        <f t="shared" si="27"/>
        <v>0</v>
      </c>
    </row>
    <row r="200" spans="1:12" x14ac:dyDescent="0.35">
      <c r="A200" s="12" t="s">
        <v>58</v>
      </c>
      <c r="B200" s="13" t="s">
        <v>295</v>
      </c>
      <c r="C200" s="14" t="s">
        <v>28</v>
      </c>
      <c r="D200" s="56">
        <v>0.27</v>
      </c>
      <c r="E200" s="56">
        <f>ROUND(D200*E197,0)</f>
        <v>14</v>
      </c>
      <c r="F200" s="57"/>
      <c r="G200" s="57" t="str">
        <f t="shared" si="24"/>
        <v/>
      </c>
      <c r="H200" s="57"/>
      <c r="I200" s="57" t="str">
        <f t="shared" si="25"/>
        <v/>
      </c>
      <c r="J200" s="57"/>
      <c r="K200" s="57" t="str">
        <f t="shared" si="26"/>
        <v/>
      </c>
      <c r="L200" s="58">
        <f t="shared" si="27"/>
        <v>0</v>
      </c>
    </row>
    <row r="201" spans="1:12" x14ac:dyDescent="0.35">
      <c r="A201" s="12" t="s">
        <v>60</v>
      </c>
      <c r="B201" s="13" t="s">
        <v>296</v>
      </c>
      <c r="C201" s="14" t="s">
        <v>28</v>
      </c>
      <c r="D201" s="56">
        <v>3.85E-2</v>
      </c>
      <c r="E201" s="56">
        <f>ROUND(D201*E197,0)</f>
        <v>2</v>
      </c>
      <c r="F201" s="57"/>
      <c r="G201" s="57" t="str">
        <f t="shared" si="24"/>
        <v/>
      </c>
      <c r="H201" s="57"/>
      <c r="I201" s="57" t="str">
        <f t="shared" si="25"/>
        <v/>
      </c>
      <c r="J201" s="57"/>
      <c r="K201" s="57" t="str">
        <f t="shared" si="26"/>
        <v/>
      </c>
      <c r="L201" s="58">
        <f t="shared" si="27"/>
        <v>0</v>
      </c>
    </row>
    <row r="202" spans="1:12" ht="29" x14ac:dyDescent="0.35">
      <c r="A202" s="12" t="s">
        <v>62</v>
      </c>
      <c r="B202" s="13" t="s">
        <v>297</v>
      </c>
      <c r="C202" s="14" t="s">
        <v>28</v>
      </c>
      <c r="D202" s="56">
        <v>0.154</v>
      </c>
      <c r="E202" s="56">
        <f>ROUND(D202*E197,0)</f>
        <v>8</v>
      </c>
      <c r="F202" s="57"/>
      <c r="G202" s="57" t="str">
        <f t="shared" si="24"/>
        <v/>
      </c>
      <c r="H202" s="57"/>
      <c r="I202" s="57" t="str">
        <f t="shared" si="25"/>
        <v/>
      </c>
      <c r="J202" s="57"/>
      <c r="K202" s="57" t="str">
        <f t="shared" si="26"/>
        <v/>
      </c>
      <c r="L202" s="58">
        <f t="shared" si="27"/>
        <v>0</v>
      </c>
    </row>
    <row r="203" spans="1:12" x14ac:dyDescent="0.35">
      <c r="A203" s="12" t="s">
        <v>63</v>
      </c>
      <c r="B203" s="13" t="s">
        <v>298</v>
      </c>
      <c r="C203" s="14" t="s">
        <v>28</v>
      </c>
      <c r="D203" s="56">
        <v>0.115</v>
      </c>
      <c r="E203" s="56">
        <f>ROUND(D203*E197,0)</f>
        <v>6</v>
      </c>
      <c r="F203" s="57"/>
      <c r="G203" s="57" t="str">
        <f t="shared" si="24"/>
        <v/>
      </c>
      <c r="H203" s="57"/>
      <c r="I203" s="57" t="str">
        <f t="shared" si="25"/>
        <v/>
      </c>
      <c r="J203" s="57"/>
      <c r="K203" s="57" t="str">
        <f t="shared" si="26"/>
        <v/>
      </c>
      <c r="L203" s="58">
        <f t="shared" si="27"/>
        <v>0</v>
      </c>
    </row>
    <row r="204" spans="1:12" x14ac:dyDescent="0.35">
      <c r="A204" s="12" t="s">
        <v>64</v>
      </c>
      <c r="B204" s="13" t="s">
        <v>299</v>
      </c>
      <c r="C204" s="14" t="s">
        <v>28</v>
      </c>
      <c r="D204" s="56">
        <v>1.1299999999999999</v>
      </c>
      <c r="E204" s="56">
        <f>ROUND(D204*E197,0)</f>
        <v>59</v>
      </c>
      <c r="F204" s="57"/>
      <c r="G204" s="57" t="str">
        <f t="shared" si="24"/>
        <v/>
      </c>
      <c r="H204" s="57"/>
      <c r="I204" s="57" t="str">
        <f t="shared" si="25"/>
        <v/>
      </c>
      <c r="J204" s="57"/>
      <c r="K204" s="57" t="str">
        <f t="shared" si="26"/>
        <v/>
      </c>
      <c r="L204" s="58">
        <f t="shared" si="27"/>
        <v>0</v>
      </c>
    </row>
    <row r="205" spans="1:12" x14ac:dyDescent="0.35">
      <c r="A205" s="12" t="s">
        <v>66</v>
      </c>
      <c r="B205" s="13" t="s">
        <v>300</v>
      </c>
      <c r="C205" s="14" t="s">
        <v>28</v>
      </c>
      <c r="D205" s="56">
        <v>0.13500000000000001</v>
      </c>
      <c r="E205" s="56">
        <f>ROUND(D205*E197,0)</f>
        <v>7</v>
      </c>
      <c r="F205" s="57"/>
      <c r="G205" s="57" t="str">
        <f t="shared" si="24"/>
        <v/>
      </c>
      <c r="H205" s="57"/>
      <c r="I205" s="57" t="str">
        <f t="shared" si="25"/>
        <v/>
      </c>
      <c r="J205" s="57"/>
      <c r="K205" s="57" t="str">
        <f t="shared" si="26"/>
        <v/>
      </c>
      <c r="L205" s="58">
        <f t="shared" si="27"/>
        <v>0</v>
      </c>
    </row>
    <row r="206" spans="1:12" x14ac:dyDescent="0.35">
      <c r="A206" s="12" t="s">
        <v>67</v>
      </c>
      <c r="B206" s="13" t="s">
        <v>301</v>
      </c>
      <c r="C206" s="14" t="s">
        <v>19</v>
      </c>
      <c r="D206" s="56">
        <v>0.68</v>
      </c>
      <c r="E206" s="56">
        <f>ROUND(D206*E197,1)</f>
        <v>35.4</v>
      </c>
      <c r="F206" s="57"/>
      <c r="G206" s="57" t="str">
        <f t="shared" si="24"/>
        <v/>
      </c>
      <c r="H206" s="57"/>
      <c r="I206" s="57" t="str">
        <f t="shared" si="25"/>
        <v/>
      </c>
      <c r="J206" s="57"/>
      <c r="K206" s="57" t="str">
        <f t="shared" si="26"/>
        <v/>
      </c>
      <c r="L206" s="58">
        <f t="shared" si="27"/>
        <v>0</v>
      </c>
    </row>
    <row r="207" spans="1:12" x14ac:dyDescent="0.35">
      <c r="A207" s="15" t="s">
        <v>302</v>
      </c>
      <c r="B207" s="16" t="s">
        <v>169</v>
      </c>
      <c r="C207" s="17" t="s">
        <v>43</v>
      </c>
      <c r="D207" s="59">
        <v>0.06</v>
      </c>
      <c r="E207" s="56">
        <f>ROUND(D207*E197,1)</f>
        <v>3.1</v>
      </c>
      <c r="F207" s="60"/>
      <c r="G207" s="60" t="str">
        <f t="shared" si="24"/>
        <v/>
      </c>
      <c r="H207" s="60"/>
      <c r="I207" s="60" t="str">
        <f t="shared" si="25"/>
        <v/>
      </c>
      <c r="J207" s="60"/>
      <c r="K207" s="60" t="str">
        <f t="shared" si="26"/>
        <v/>
      </c>
      <c r="L207" s="61">
        <f t="shared" si="27"/>
        <v>0</v>
      </c>
    </row>
    <row r="208" spans="1:12" ht="29" x14ac:dyDescent="0.35">
      <c r="A208" s="12" t="s">
        <v>303</v>
      </c>
      <c r="B208" s="13" t="s">
        <v>76</v>
      </c>
      <c r="C208" s="14" t="s">
        <v>50</v>
      </c>
      <c r="D208" s="56">
        <v>4.4999999999999998E-2</v>
      </c>
      <c r="E208" s="56">
        <f>ROUND(D208*E197,0)</f>
        <v>2</v>
      </c>
      <c r="F208" s="57"/>
      <c r="G208" s="57" t="str">
        <f t="shared" si="24"/>
        <v/>
      </c>
      <c r="H208" s="57"/>
      <c r="I208" s="57" t="str">
        <f t="shared" si="25"/>
        <v/>
      </c>
      <c r="J208" s="57"/>
      <c r="K208" s="57" t="str">
        <f t="shared" si="26"/>
        <v/>
      </c>
      <c r="L208" s="58">
        <f t="shared" si="27"/>
        <v>0</v>
      </c>
    </row>
    <row r="209" spans="1:12" x14ac:dyDescent="0.35">
      <c r="A209" s="9">
        <v>3</v>
      </c>
      <c r="B209" s="10" t="s">
        <v>304</v>
      </c>
      <c r="C209" s="11" t="s">
        <v>28</v>
      </c>
      <c r="D209" s="53"/>
      <c r="E209" s="56">
        <v>8</v>
      </c>
      <c r="F209" s="54"/>
      <c r="G209" s="54" t="str">
        <f t="shared" ref="G209:G236" si="28">IF(F209="","",E209*F209)</f>
        <v/>
      </c>
      <c r="H209" s="54"/>
      <c r="I209" s="54" t="str">
        <f t="shared" ref="I209:I236" si="29">IF(H209="","",E209*H209)</f>
        <v/>
      </c>
      <c r="J209" s="54"/>
      <c r="K209" s="54" t="str">
        <f t="shared" ref="K209:K236" si="30">IF(J209="","",E209*J209)</f>
        <v/>
      </c>
      <c r="L209" s="55">
        <f t="shared" ref="L209:L236" si="31">N(G209)+N(I209)+N(K209)</f>
        <v>0</v>
      </c>
    </row>
    <row r="210" spans="1:12" ht="29" x14ac:dyDescent="0.35">
      <c r="A210" s="12" t="s">
        <v>68</v>
      </c>
      <c r="B210" s="13" t="s">
        <v>305</v>
      </c>
      <c r="C210" s="14" t="s">
        <v>28</v>
      </c>
      <c r="D210" s="56">
        <v>1</v>
      </c>
      <c r="E210" s="56">
        <f>ROUND(D210*E209,0)</f>
        <v>8</v>
      </c>
      <c r="F210" s="57"/>
      <c r="G210" s="57" t="str">
        <f t="shared" si="28"/>
        <v/>
      </c>
      <c r="H210" s="57"/>
      <c r="I210" s="57" t="str">
        <f t="shared" si="29"/>
        <v/>
      </c>
      <c r="J210" s="57"/>
      <c r="K210" s="57" t="str">
        <f t="shared" si="30"/>
        <v/>
      </c>
      <c r="L210" s="58">
        <f t="shared" si="31"/>
        <v>0</v>
      </c>
    </row>
    <row r="211" spans="1:12" x14ac:dyDescent="0.35">
      <c r="A211" s="12" t="s">
        <v>70</v>
      </c>
      <c r="B211" s="13" t="s">
        <v>306</v>
      </c>
      <c r="C211" s="14" t="s">
        <v>28</v>
      </c>
      <c r="D211" s="56">
        <v>1</v>
      </c>
      <c r="E211" s="56">
        <f>ROUND(D211*E209,0)</f>
        <v>8</v>
      </c>
      <c r="F211" s="57"/>
      <c r="G211" s="57" t="str">
        <f t="shared" si="28"/>
        <v/>
      </c>
      <c r="H211" s="57"/>
      <c r="I211" s="57" t="str">
        <f t="shared" si="29"/>
        <v/>
      </c>
      <c r="J211" s="57"/>
      <c r="K211" s="57" t="str">
        <f t="shared" si="30"/>
        <v/>
      </c>
      <c r="L211" s="58">
        <f t="shared" si="31"/>
        <v>0</v>
      </c>
    </row>
    <row r="212" spans="1:12" x14ac:dyDescent="0.35">
      <c r="A212" s="12" t="s">
        <v>71</v>
      </c>
      <c r="B212" s="13" t="s">
        <v>307</v>
      </c>
      <c r="C212" s="14" t="s">
        <v>28</v>
      </c>
      <c r="D212" s="56">
        <v>1.1200000000000001</v>
      </c>
      <c r="E212" s="56">
        <f>ROUND(D212*E209,0)</f>
        <v>9</v>
      </c>
      <c r="F212" s="57"/>
      <c r="G212" s="57" t="str">
        <f t="shared" si="28"/>
        <v/>
      </c>
      <c r="H212" s="57"/>
      <c r="I212" s="57" t="str">
        <f t="shared" si="29"/>
        <v/>
      </c>
      <c r="J212" s="57"/>
      <c r="K212" s="57" t="str">
        <f t="shared" si="30"/>
        <v/>
      </c>
      <c r="L212" s="58">
        <f t="shared" si="31"/>
        <v>0</v>
      </c>
    </row>
    <row r="213" spans="1:12" x14ac:dyDescent="0.35">
      <c r="A213" s="12" t="s">
        <v>72</v>
      </c>
      <c r="B213" s="13" t="s">
        <v>308</v>
      </c>
      <c r="C213" s="14" t="s">
        <v>28</v>
      </c>
      <c r="D213" s="56">
        <v>1</v>
      </c>
      <c r="E213" s="56">
        <f>ROUND(D213*E209,0)</f>
        <v>8</v>
      </c>
      <c r="F213" s="57"/>
      <c r="G213" s="57" t="str">
        <f t="shared" si="28"/>
        <v/>
      </c>
      <c r="H213" s="57"/>
      <c r="I213" s="57" t="str">
        <f t="shared" si="29"/>
        <v/>
      </c>
      <c r="J213" s="57"/>
      <c r="K213" s="57" t="str">
        <f t="shared" si="30"/>
        <v/>
      </c>
      <c r="L213" s="58">
        <f t="shared" si="31"/>
        <v>0</v>
      </c>
    </row>
    <row r="214" spans="1:12" x14ac:dyDescent="0.35">
      <c r="A214" s="12" t="s">
        <v>74</v>
      </c>
      <c r="B214" s="13" t="s">
        <v>309</v>
      </c>
      <c r="C214" s="14" t="s">
        <v>50</v>
      </c>
      <c r="D214" s="56">
        <v>1.1200000000000001</v>
      </c>
      <c r="E214" s="56">
        <f>ROUND(D214*E209,0)</f>
        <v>9</v>
      </c>
      <c r="F214" s="57"/>
      <c r="G214" s="57" t="str">
        <f t="shared" si="28"/>
        <v/>
      </c>
      <c r="H214" s="57"/>
      <c r="I214" s="57" t="str">
        <f t="shared" si="29"/>
        <v/>
      </c>
      <c r="J214" s="57"/>
      <c r="K214" s="57" t="str">
        <f t="shared" si="30"/>
        <v/>
      </c>
      <c r="L214" s="58">
        <f t="shared" si="31"/>
        <v>0</v>
      </c>
    </row>
    <row r="215" spans="1:12" ht="29" x14ac:dyDescent="0.35">
      <c r="A215" s="12" t="s">
        <v>75</v>
      </c>
      <c r="B215" s="13" t="s">
        <v>76</v>
      </c>
      <c r="C215" s="14" t="s">
        <v>50</v>
      </c>
      <c r="D215" s="56">
        <v>1.1074999999999999</v>
      </c>
      <c r="E215" s="56">
        <f>ROUND(D215*E209,0)</f>
        <v>9</v>
      </c>
      <c r="F215" s="57"/>
      <c r="G215" s="57" t="str">
        <f t="shared" si="28"/>
        <v/>
      </c>
      <c r="H215" s="57"/>
      <c r="I215" s="57" t="str">
        <f t="shared" si="29"/>
        <v/>
      </c>
      <c r="J215" s="57"/>
      <c r="K215" s="57" t="str">
        <f t="shared" si="30"/>
        <v/>
      </c>
      <c r="L215" s="58">
        <f t="shared" si="31"/>
        <v>0</v>
      </c>
    </row>
    <row r="216" spans="1:12" x14ac:dyDescent="0.35">
      <c r="A216" s="9">
        <v>4</v>
      </c>
      <c r="B216" s="10" t="s">
        <v>310</v>
      </c>
      <c r="C216" s="11" t="s">
        <v>28</v>
      </c>
      <c r="D216" s="53"/>
      <c r="E216" s="56">
        <v>7</v>
      </c>
      <c r="F216" s="54"/>
      <c r="G216" s="54" t="str">
        <f t="shared" si="28"/>
        <v/>
      </c>
      <c r="H216" s="54"/>
      <c r="I216" s="54" t="str">
        <f t="shared" si="29"/>
        <v/>
      </c>
      <c r="J216" s="54"/>
      <c r="K216" s="54" t="str">
        <f t="shared" si="30"/>
        <v/>
      </c>
      <c r="L216" s="55">
        <f t="shared" si="31"/>
        <v>0</v>
      </c>
    </row>
    <row r="217" spans="1:12" ht="29" x14ac:dyDescent="0.35">
      <c r="A217" s="12" t="s">
        <v>78</v>
      </c>
      <c r="B217" s="13" t="s">
        <v>311</v>
      </c>
      <c r="C217" s="14" t="s">
        <v>28</v>
      </c>
      <c r="D217" s="56">
        <v>1</v>
      </c>
      <c r="E217" s="56">
        <f>ROUND(D217*E216,0)</f>
        <v>7</v>
      </c>
      <c r="F217" s="57"/>
      <c r="G217" s="57" t="str">
        <f t="shared" si="28"/>
        <v/>
      </c>
      <c r="H217" s="57"/>
      <c r="I217" s="57" t="str">
        <f t="shared" si="29"/>
        <v/>
      </c>
      <c r="J217" s="57"/>
      <c r="K217" s="57" t="str">
        <f t="shared" si="30"/>
        <v/>
      </c>
      <c r="L217" s="58">
        <f t="shared" si="31"/>
        <v>0</v>
      </c>
    </row>
    <row r="218" spans="1:12" x14ac:dyDescent="0.35">
      <c r="A218" s="12" t="s">
        <v>80</v>
      </c>
      <c r="B218" s="13" t="s">
        <v>312</v>
      </c>
      <c r="C218" s="14" t="s">
        <v>28</v>
      </c>
      <c r="D218" s="56">
        <v>1</v>
      </c>
      <c r="E218" s="56">
        <f>ROUND(D218*E216,0)</f>
        <v>7</v>
      </c>
      <c r="F218" s="57"/>
      <c r="G218" s="57" t="str">
        <f t="shared" si="28"/>
        <v/>
      </c>
      <c r="H218" s="57"/>
      <c r="I218" s="57" t="str">
        <f t="shared" si="29"/>
        <v/>
      </c>
      <c r="J218" s="57"/>
      <c r="K218" s="57" t="str">
        <f t="shared" si="30"/>
        <v/>
      </c>
      <c r="L218" s="58">
        <f t="shared" si="31"/>
        <v>0</v>
      </c>
    </row>
    <row r="219" spans="1:12" ht="29" x14ac:dyDescent="0.35">
      <c r="A219" s="12" t="s">
        <v>269</v>
      </c>
      <c r="B219" s="13" t="s">
        <v>313</v>
      </c>
      <c r="C219" s="14" t="s">
        <v>28</v>
      </c>
      <c r="D219" s="56">
        <v>1</v>
      </c>
      <c r="E219" s="56">
        <f>ROUND(D219*E216,0)</f>
        <v>7</v>
      </c>
      <c r="F219" s="57"/>
      <c r="G219" s="57" t="str">
        <f t="shared" si="28"/>
        <v/>
      </c>
      <c r="H219" s="57"/>
      <c r="I219" s="57" t="str">
        <f t="shared" si="29"/>
        <v/>
      </c>
      <c r="J219" s="57"/>
      <c r="K219" s="57" t="str">
        <f t="shared" si="30"/>
        <v/>
      </c>
      <c r="L219" s="58">
        <f t="shared" si="31"/>
        <v>0</v>
      </c>
    </row>
    <row r="220" spans="1:12" x14ac:dyDescent="0.35">
      <c r="A220" s="12" t="s">
        <v>314</v>
      </c>
      <c r="B220" s="13" t="s">
        <v>315</v>
      </c>
      <c r="C220" s="14" t="s">
        <v>28</v>
      </c>
      <c r="D220" s="56">
        <v>2</v>
      </c>
      <c r="E220" s="56">
        <f>ROUND(D220*E216,0)</f>
        <v>14</v>
      </c>
      <c r="F220" s="57"/>
      <c r="G220" s="57" t="str">
        <f t="shared" si="28"/>
        <v/>
      </c>
      <c r="H220" s="57"/>
      <c r="I220" s="57" t="str">
        <f t="shared" si="29"/>
        <v/>
      </c>
      <c r="J220" s="57"/>
      <c r="K220" s="57" t="str">
        <f t="shared" si="30"/>
        <v/>
      </c>
      <c r="L220" s="58">
        <f t="shared" si="31"/>
        <v>0</v>
      </c>
    </row>
    <row r="221" spans="1:12" x14ac:dyDescent="0.35">
      <c r="A221" s="12" t="s">
        <v>316</v>
      </c>
      <c r="B221" s="13" t="s">
        <v>317</v>
      </c>
      <c r="C221" s="14" t="s">
        <v>50</v>
      </c>
      <c r="D221" s="56">
        <v>2.29</v>
      </c>
      <c r="E221" s="56">
        <f>ROUND(D221*E216,0)</f>
        <v>16</v>
      </c>
      <c r="F221" s="57"/>
      <c r="G221" s="57" t="str">
        <f t="shared" si="28"/>
        <v/>
      </c>
      <c r="H221" s="57"/>
      <c r="I221" s="57" t="str">
        <f t="shared" si="29"/>
        <v/>
      </c>
      <c r="J221" s="57"/>
      <c r="K221" s="57" t="str">
        <f t="shared" si="30"/>
        <v/>
      </c>
      <c r="L221" s="58">
        <f t="shared" si="31"/>
        <v>0</v>
      </c>
    </row>
    <row r="222" spans="1:12" x14ac:dyDescent="0.35">
      <c r="A222" s="12" t="s">
        <v>318</v>
      </c>
      <c r="B222" s="13" t="s">
        <v>49</v>
      </c>
      <c r="C222" s="14" t="s">
        <v>50</v>
      </c>
      <c r="D222" s="56">
        <v>2.1999999999999999E-2</v>
      </c>
      <c r="E222" s="56">
        <f>ROUND(D222*E216,0)</f>
        <v>0</v>
      </c>
      <c r="F222" s="57"/>
      <c r="G222" s="57" t="str">
        <f t="shared" si="28"/>
        <v/>
      </c>
      <c r="H222" s="57"/>
      <c r="I222" s="57" t="str">
        <f t="shared" si="29"/>
        <v/>
      </c>
      <c r="J222" s="57"/>
      <c r="K222" s="57" t="str">
        <f t="shared" si="30"/>
        <v/>
      </c>
      <c r="L222" s="58">
        <f t="shared" si="31"/>
        <v>0</v>
      </c>
    </row>
    <row r="223" spans="1:12" ht="29" x14ac:dyDescent="0.35">
      <c r="A223" s="9">
        <v>5</v>
      </c>
      <c r="B223" s="10" t="s">
        <v>319</v>
      </c>
      <c r="C223" s="11" t="s">
        <v>50</v>
      </c>
      <c r="D223" s="53"/>
      <c r="E223" s="56">
        <v>8</v>
      </c>
      <c r="F223" s="54"/>
      <c r="G223" s="54" t="str">
        <f t="shared" si="28"/>
        <v/>
      </c>
      <c r="H223" s="54"/>
      <c r="I223" s="54" t="str">
        <f t="shared" si="29"/>
        <v/>
      </c>
      <c r="J223" s="54"/>
      <c r="K223" s="54" t="str">
        <f t="shared" si="30"/>
        <v/>
      </c>
      <c r="L223" s="55">
        <f t="shared" si="31"/>
        <v>0</v>
      </c>
    </row>
    <row r="224" spans="1:12" x14ac:dyDescent="0.35">
      <c r="A224" s="12" t="s">
        <v>82</v>
      </c>
      <c r="B224" s="13" t="s">
        <v>320</v>
      </c>
      <c r="C224" s="14" t="s">
        <v>28</v>
      </c>
      <c r="D224" s="56">
        <v>1.25</v>
      </c>
      <c r="E224" s="56">
        <f>ROUND(D224*E223,0)</f>
        <v>10</v>
      </c>
      <c r="F224" s="57"/>
      <c r="G224" s="57" t="str">
        <f t="shared" si="28"/>
        <v/>
      </c>
      <c r="H224" s="57"/>
      <c r="I224" s="57" t="str">
        <f t="shared" si="29"/>
        <v/>
      </c>
      <c r="J224" s="57"/>
      <c r="K224" s="57" t="str">
        <f t="shared" si="30"/>
        <v/>
      </c>
      <c r="L224" s="58">
        <f t="shared" si="31"/>
        <v>0</v>
      </c>
    </row>
    <row r="225" spans="1:12" x14ac:dyDescent="0.35">
      <c r="A225" s="12" t="s">
        <v>85</v>
      </c>
      <c r="B225" s="13" t="s">
        <v>321</v>
      </c>
      <c r="C225" s="14" t="s">
        <v>28</v>
      </c>
      <c r="D225" s="56">
        <v>1</v>
      </c>
      <c r="E225" s="56">
        <f>ROUND(D225*E223,0)</f>
        <v>8</v>
      </c>
      <c r="F225" s="57"/>
      <c r="G225" s="57" t="str">
        <f t="shared" si="28"/>
        <v/>
      </c>
      <c r="H225" s="57"/>
      <c r="I225" s="57" t="str">
        <f t="shared" si="29"/>
        <v/>
      </c>
      <c r="J225" s="57"/>
      <c r="K225" s="57" t="str">
        <f t="shared" si="30"/>
        <v/>
      </c>
      <c r="L225" s="58">
        <f t="shared" si="31"/>
        <v>0</v>
      </c>
    </row>
    <row r="226" spans="1:12" x14ac:dyDescent="0.35">
      <c r="A226" s="12" t="s">
        <v>87</v>
      </c>
      <c r="B226" s="13" t="s">
        <v>322</v>
      </c>
      <c r="C226" s="14" t="s">
        <v>50</v>
      </c>
      <c r="D226" s="56">
        <v>1.75</v>
      </c>
      <c r="E226" s="56">
        <f>ROUND(D226*E223,0)</f>
        <v>14</v>
      </c>
      <c r="F226" s="57"/>
      <c r="G226" s="57" t="str">
        <f t="shared" si="28"/>
        <v/>
      </c>
      <c r="H226" s="57"/>
      <c r="I226" s="57" t="str">
        <f t="shared" si="29"/>
        <v/>
      </c>
      <c r="J226" s="57"/>
      <c r="K226" s="57" t="str">
        <f t="shared" si="30"/>
        <v/>
      </c>
      <c r="L226" s="58">
        <f t="shared" si="31"/>
        <v>0</v>
      </c>
    </row>
    <row r="227" spans="1:12" ht="29" x14ac:dyDescent="0.35">
      <c r="A227" s="12" t="s">
        <v>89</v>
      </c>
      <c r="B227" s="13" t="s">
        <v>76</v>
      </c>
      <c r="C227" s="14" t="s">
        <v>50</v>
      </c>
      <c r="D227" s="56">
        <v>1.0225</v>
      </c>
      <c r="E227" s="56">
        <f>ROUND(D227*E223,0)</f>
        <v>8</v>
      </c>
      <c r="F227" s="57"/>
      <c r="G227" s="57" t="str">
        <f t="shared" si="28"/>
        <v/>
      </c>
      <c r="H227" s="57"/>
      <c r="I227" s="57" t="str">
        <f t="shared" si="29"/>
        <v/>
      </c>
      <c r="J227" s="57"/>
      <c r="K227" s="57" t="str">
        <f t="shared" si="30"/>
        <v/>
      </c>
      <c r="L227" s="58">
        <f t="shared" si="31"/>
        <v>0</v>
      </c>
    </row>
    <row r="228" spans="1:12" x14ac:dyDescent="0.35">
      <c r="A228" s="9">
        <v>6</v>
      </c>
      <c r="B228" s="10" t="s">
        <v>323</v>
      </c>
      <c r="C228" s="11" t="s">
        <v>50</v>
      </c>
      <c r="D228" s="53"/>
      <c r="E228" s="56">
        <v>1</v>
      </c>
      <c r="F228" s="54"/>
      <c r="G228" s="54" t="str">
        <f t="shared" si="28"/>
        <v/>
      </c>
      <c r="H228" s="54"/>
      <c r="I228" s="54" t="str">
        <f t="shared" si="29"/>
        <v/>
      </c>
      <c r="J228" s="54"/>
      <c r="K228" s="54" t="str">
        <f t="shared" si="30"/>
        <v/>
      </c>
      <c r="L228" s="55">
        <f t="shared" si="31"/>
        <v>0</v>
      </c>
    </row>
    <row r="229" spans="1:12" ht="29" x14ac:dyDescent="0.35">
      <c r="A229" s="12" t="s">
        <v>91</v>
      </c>
      <c r="B229" s="13" t="s">
        <v>324</v>
      </c>
      <c r="C229" s="14" t="s">
        <v>28</v>
      </c>
      <c r="D229" s="56">
        <v>1</v>
      </c>
      <c r="E229" s="56">
        <f>ROUND(D229*E228,0)</f>
        <v>1</v>
      </c>
      <c r="F229" s="57"/>
      <c r="G229" s="57" t="str">
        <f t="shared" si="28"/>
        <v/>
      </c>
      <c r="H229" s="57"/>
      <c r="I229" s="57" t="str">
        <f t="shared" si="29"/>
        <v/>
      </c>
      <c r="J229" s="57"/>
      <c r="K229" s="57" t="str">
        <f t="shared" si="30"/>
        <v/>
      </c>
      <c r="L229" s="58">
        <f t="shared" si="31"/>
        <v>0</v>
      </c>
    </row>
    <row r="230" spans="1:12" ht="29" x14ac:dyDescent="0.35">
      <c r="A230" s="12" t="s">
        <v>93</v>
      </c>
      <c r="B230" s="13" t="s">
        <v>325</v>
      </c>
      <c r="C230" s="14" t="s">
        <v>28</v>
      </c>
      <c r="D230" s="56">
        <v>1</v>
      </c>
      <c r="E230" s="56">
        <f>ROUND(D230*E228,0)</f>
        <v>1</v>
      </c>
      <c r="F230" s="57"/>
      <c r="G230" s="57" t="str">
        <f t="shared" si="28"/>
        <v/>
      </c>
      <c r="H230" s="57"/>
      <c r="I230" s="57" t="str">
        <f t="shared" si="29"/>
        <v/>
      </c>
      <c r="J230" s="57"/>
      <c r="K230" s="57" t="str">
        <f t="shared" si="30"/>
        <v/>
      </c>
      <c r="L230" s="58">
        <f t="shared" si="31"/>
        <v>0</v>
      </c>
    </row>
    <row r="231" spans="1:12" x14ac:dyDescent="0.35">
      <c r="A231" s="12" t="s">
        <v>96</v>
      </c>
      <c r="B231" s="13" t="s">
        <v>49</v>
      </c>
      <c r="C231" s="14" t="s">
        <v>50</v>
      </c>
      <c r="D231" s="56">
        <v>5</v>
      </c>
      <c r="E231" s="56">
        <f>ROUND(D231*E228,0)</f>
        <v>5</v>
      </c>
      <c r="F231" s="57"/>
      <c r="G231" s="57" t="str">
        <f t="shared" si="28"/>
        <v/>
      </c>
      <c r="H231" s="57"/>
      <c r="I231" s="57" t="str">
        <f t="shared" si="29"/>
        <v/>
      </c>
      <c r="J231" s="57"/>
      <c r="K231" s="57" t="str">
        <f t="shared" si="30"/>
        <v/>
      </c>
      <c r="L231" s="58">
        <f t="shared" si="31"/>
        <v>0</v>
      </c>
    </row>
    <row r="232" spans="1:12" ht="29" x14ac:dyDescent="0.35">
      <c r="A232" s="9">
        <v>7</v>
      </c>
      <c r="B232" s="10" t="s">
        <v>326</v>
      </c>
      <c r="C232" s="11" t="s">
        <v>50</v>
      </c>
      <c r="D232" s="53"/>
      <c r="E232" s="56">
        <v>23</v>
      </c>
      <c r="F232" s="54"/>
      <c r="G232" s="54" t="str">
        <f t="shared" si="28"/>
        <v/>
      </c>
      <c r="H232" s="54"/>
      <c r="I232" s="54" t="str">
        <f t="shared" si="29"/>
        <v/>
      </c>
      <c r="J232" s="54"/>
      <c r="K232" s="54" t="str">
        <f t="shared" si="30"/>
        <v/>
      </c>
      <c r="L232" s="55">
        <f t="shared" si="31"/>
        <v>0</v>
      </c>
    </row>
    <row r="233" spans="1:12" ht="29" x14ac:dyDescent="0.35">
      <c r="A233" s="12" t="s">
        <v>102</v>
      </c>
      <c r="B233" s="13" t="s">
        <v>76</v>
      </c>
      <c r="C233" s="14" t="s">
        <v>50</v>
      </c>
      <c r="D233" s="56">
        <v>4.3499999999999997E-2</v>
      </c>
      <c r="E233" s="56">
        <f>ROUND(D233*E232,0)</f>
        <v>1</v>
      </c>
      <c r="F233" s="57"/>
      <c r="G233" s="57" t="str">
        <f t="shared" si="28"/>
        <v/>
      </c>
      <c r="H233" s="57"/>
      <c r="I233" s="57" t="str">
        <f t="shared" si="29"/>
        <v/>
      </c>
      <c r="J233" s="57"/>
      <c r="K233" s="57" t="str">
        <f t="shared" si="30"/>
        <v/>
      </c>
      <c r="L233" s="58">
        <f t="shared" si="31"/>
        <v>0</v>
      </c>
    </row>
    <row r="234" spans="1:12" ht="29" x14ac:dyDescent="0.35">
      <c r="A234" s="9">
        <v>8</v>
      </c>
      <c r="B234" s="10" t="s">
        <v>327</v>
      </c>
      <c r="C234" s="11" t="s">
        <v>50</v>
      </c>
      <c r="D234" s="53"/>
      <c r="E234" s="56">
        <v>1</v>
      </c>
      <c r="F234" s="54"/>
      <c r="G234" s="54" t="str">
        <f t="shared" si="28"/>
        <v/>
      </c>
      <c r="H234" s="54"/>
      <c r="I234" s="54" t="str">
        <f t="shared" si="29"/>
        <v/>
      </c>
      <c r="J234" s="54"/>
      <c r="K234" s="54" t="str">
        <f t="shared" si="30"/>
        <v/>
      </c>
      <c r="L234" s="55">
        <f t="shared" si="31"/>
        <v>0</v>
      </c>
    </row>
    <row r="235" spans="1:12" x14ac:dyDescent="0.35">
      <c r="A235" s="15" t="s">
        <v>129</v>
      </c>
      <c r="B235" s="16" t="s">
        <v>328</v>
      </c>
      <c r="C235" s="17" t="s">
        <v>43</v>
      </c>
      <c r="D235" s="59">
        <v>4</v>
      </c>
      <c r="E235" s="56">
        <f>ROUND(D235*E234,1)</f>
        <v>4</v>
      </c>
      <c r="F235" s="60"/>
      <c r="G235" s="60" t="str">
        <f t="shared" si="28"/>
        <v/>
      </c>
      <c r="H235" s="60"/>
      <c r="I235" s="60" t="str">
        <f t="shared" si="29"/>
        <v/>
      </c>
      <c r="J235" s="60"/>
      <c r="K235" s="60" t="str">
        <f t="shared" si="30"/>
        <v/>
      </c>
      <c r="L235" s="61">
        <f t="shared" si="31"/>
        <v>0</v>
      </c>
    </row>
    <row r="236" spans="1:12" ht="29" x14ac:dyDescent="0.35">
      <c r="A236" s="12" t="s">
        <v>131</v>
      </c>
      <c r="B236" s="13" t="s">
        <v>76</v>
      </c>
      <c r="C236" s="14" t="s">
        <v>50</v>
      </c>
      <c r="D236" s="56">
        <v>1</v>
      </c>
      <c r="E236" s="56">
        <f>ROUND(D236*E234,0)</f>
        <v>1</v>
      </c>
      <c r="F236" s="57"/>
      <c r="G236" s="57" t="str">
        <f t="shared" si="28"/>
        <v/>
      </c>
      <c r="H236" s="57"/>
      <c r="I236" s="57" t="str">
        <f t="shared" si="29"/>
        <v/>
      </c>
      <c r="J236" s="57"/>
      <c r="K236" s="57" t="str">
        <f t="shared" si="30"/>
        <v/>
      </c>
      <c r="L236" s="58">
        <f t="shared" si="31"/>
        <v>0</v>
      </c>
    </row>
    <row r="237" spans="1:12" x14ac:dyDescent="0.35">
      <c r="A237" s="7"/>
      <c r="B237" s="8" t="s">
        <v>329</v>
      </c>
      <c r="C237" s="7"/>
      <c r="D237" s="62"/>
      <c r="E237" s="56"/>
      <c r="F237" s="62"/>
      <c r="G237" s="62"/>
      <c r="H237" s="62"/>
      <c r="I237" s="62"/>
      <c r="J237" s="62"/>
      <c r="K237" s="62"/>
      <c r="L237" s="62"/>
    </row>
    <row r="238" spans="1:12" x14ac:dyDescent="0.35">
      <c r="A238" s="9">
        <v>1</v>
      </c>
      <c r="B238" s="10" t="s">
        <v>330</v>
      </c>
      <c r="C238" s="11" t="s">
        <v>331</v>
      </c>
      <c r="D238" s="53"/>
      <c r="E238" s="56">
        <v>42</v>
      </c>
      <c r="F238" s="54"/>
      <c r="G238" s="54" t="str">
        <f t="shared" ref="G238:G269" si="32">IF(F238="","",E238*F238)</f>
        <v/>
      </c>
      <c r="H238" s="54"/>
      <c r="I238" s="54" t="str">
        <f t="shared" ref="I238:I269" si="33">IF(H238="","",E238*H238)</f>
        <v/>
      </c>
      <c r="J238" s="54"/>
      <c r="K238" s="54" t="str">
        <f t="shared" ref="K238:K269" si="34">IF(J238="","",E238*J238)</f>
        <v/>
      </c>
      <c r="L238" s="55">
        <f t="shared" ref="L238:L269" si="35">N(G238)+N(I238)+N(K238)</f>
        <v>0</v>
      </c>
    </row>
    <row r="239" spans="1:12" ht="29" x14ac:dyDescent="0.35">
      <c r="A239" s="12" t="s">
        <v>17</v>
      </c>
      <c r="B239" s="13" t="s">
        <v>332</v>
      </c>
      <c r="C239" s="14" t="s">
        <v>19</v>
      </c>
      <c r="D239" s="56">
        <v>33</v>
      </c>
      <c r="E239" s="56">
        <f>ROUND(D239*E238,1)</f>
        <v>1386</v>
      </c>
      <c r="F239" s="57"/>
      <c r="G239" s="57" t="str">
        <f t="shared" si="32"/>
        <v/>
      </c>
      <c r="H239" s="57"/>
      <c r="I239" s="57" t="str">
        <f t="shared" si="33"/>
        <v/>
      </c>
      <c r="J239" s="57"/>
      <c r="K239" s="57" t="str">
        <f t="shared" si="34"/>
        <v/>
      </c>
      <c r="L239" s="58">
        <f t="shared" si="35"/>
        <v>0</v>
      </c>
    </row>
    <row r="240" spans="1:12" ht="29" x14ac:dyDescent="0.35">
      <c r="A240" s="12" t="s">
        <v>20</v>
      </c>
      <c r="B240" s="13" t="s">
        <v>333</v>
      </c>
      <c r="C240" s="14" t="s">
        <v>28</v>
      </c>
      <c r="D240" s="56">
        <v>1</v>
      </c>
      <c r="E240" s="56">
        <f>ROUND(D240*E238,0)</f>
        <v>42</v>
      </c>
      <c r="F240" s="57"/>
      <c r="G240" s="57" t="str">
        <f t="shared" si="32"/>
        <v/>
      </c>
      <c r="H240" s="57"/>
      <c r="I240" s="57" t="str">
        <f t="shared" si="33"/>
        <v/>
      </c>
      <c r="J240" s="57"/>
      <c r="K240" s="57" t="str">
        <f t="shared" si="34"/>
        <v/>
      </c>
      <c r="L240" s="58">
        <f t="shared" si="35"/>
        <v>0</v>
      </c>
    </row>
    <row r="241" spans="1:12" ht="29" x14ac:dyDescent="0.35">
      <c r="A241" s="12" t="s">
        <v>22</v>
      </c>
      <c r="B241" s="13" t="s">
        <v>334</v>
      </c>
      <c r="C241" s="14" t="s">
        <v>19</v>
      </c>
      <c r="D241" s="56">
        <v>31.87</v>
      </c>
      <c r="E241" s="56">
        <f>ROUND(D241*E238,1)</f>
        <v>1338.5</v>
      </c>
      <c r="F241" s="57"/>
      <c r="G241" s="57" t="str">
        <f t="shared" si="32"/>
        <v/>
      </c>
      <c r="H241" s="57"/>
      <c r="I241" s="57" t="str">
        <f t="shared" si="33"/>
        <v/>
      </c>
      <c r="J241" s="57"/>
      <c r="K241" s="57" t="str">
        <f t="shared" si="34"/>
        <v/>
      </c>
      <c r="L241" s="58">
        <f t="shared" si="35"/>
        <v>0</v>
      </c>
    </row>
    <row r="242" spans="1:12" x14ac:dyDescent="0.35">
      <c r="A242" s="12" t="s">
        <v>24</v>
      </c>
      <c r="B242" s="13" t="s">
        <v>335</v>
      </c>
      <c r="C242" s="14" t="s">
        <v>28</v>
      </c>
      <c r="D242" s="56">
        <v>27.9</v>
      </c>
      <c r="E242" s="56">
        <f>ROUND(D242*E238,0)</f>
        <v>1172</v>
      </c>
      <c r="F242" s="57"/>
      <c r="G242" s="57" t="str">
        <f t="shared" si="32"/>
        <v/>
      </c>
      <c r="H242" s="57"/>
      <c r="I242" s="57" t="str">
        <f t="shared" si="33"/>
        <v/>
      </c>
      <c r="J242" s="57"/>
      <c r="K242" s="57" t="str">
        <f t="shared" si="34"/>
        <v/>
      </c>
      <c r="L242" s="58">
        <f t="shared" si="35"/>
        <v>0</v>
      </c>
    </row>
    <row r="243" spans="1:12" x14ac:dyDescent="0.35">
      <c r="A243" s="12" t="s">
        <v>26</v>
      </c>
      <c r="B243" s="13" t="s">
        <v>160</v>
      </c>
      <c r="C243" s="14" t="s">
        <v>28</v>
      </c>
      <c r="D243" s="56">
        <v>21.45</v>
      </c>
      <c r="E243" s="56">
        <f>ROUND(D243*E238,0)</f>
        <v>901</v>
      </c>
      <c r="F243" s="57"/>
      <c r="G243" s="57" t="str">
        <f t="shared" si="32"/>
        <v/>
      </c>
      <c r="H243" s="57"/>
      <c r="I243" s="57" t="str">
        <f t="shared" si="33"/>
        <v/>
      </c>
      <c r="J243" s="57"/>
      <c r="K243" s="57" t="str">
        <f t="shared" si="34"/>
        <v/>
      </c>
      <c r="L243" s="58">
        <f t="shared" si="35"/>
        <v>0</v>
      </c>
    </row>
    <row r="244" spans="1:12" x14ac:dyDescent="0.35">
      <c r="A244" s="15" t="s">
        <v>29</v>
      </c>
      <c r="B244" s="16" t="s">
        <v>336</v>
      </c>
      <c r="C244" s="17" t="s">
        <v>43</v>
      </c>
      <c r="D244" s="59">
        <v>0.15</v>
      </c>
      <c r="E244" s="56">
        <f>ROUND(D244*E238,1)</f>
        <v>6.3</v>
      </c>
      <c r="F244" s="60"/>
      <c r="G244" s="60" t="str">
        <f t="shared" si="32"/>
        <v/>
      </c>
      <c r="H244" s="60"/>
      <c r="I244" s="60" t="str">
        <f t="shared" si="33"/>
        <v/>
      </c>
      <c r="J244" s="60"/>
      <c r="K244" s="60" t="str">
        <f t="shared" si="34"/>
        <v/>
      </c>
      <c r="L244" s="61">
        <f t="shared" si="35"/>
        <v>0</v>
      </c>
    </row>
    <row r="245" spans="1:12" x14ac:dyDescent="0.35">
      <c r="A245" s="15" t="s">
        <v>31</v>
      </c>
      <c r="B245" s="16" t="s">
        <v>337</v>
      </c>
      <c r="C245" s="17" t="s">
        <v>43</v>
      </c>
      <c r="D245" s="59">
        <v>0.05</v>
      </c>
      <c r="E245" s="56">
        <f>ROUND(D245*E238,1)</f>
        <v>2.1</v>
      </c>
      <c r="F245" s="60"/>
      <c r="G245" s="60" t="str">
        <f t="shared" si="32"/>
        <v/>
      </c>
      <c r="H245" s="60"/>
      <c r="I245" s="60" t="str">
        <f t="shared" si="33"/>
        <v/>
      </c>
      <c r="J245" s="60"/>
      <c r="K245" s="60" t="str">
        <f t="shared" si="34"/>
        <v/>
      </c>
      <c r="L245" s="61">
        <f t="shared" si="35"/>
        <v>0</v>
      </c>
    </row>
    <row r="246" spans="1:12" x14ac:dyDescent="0.35">
      <c r="A246" s="12" t="s">
        <v>33</v>
      </c>
      <c r="B246" s="13" t="s">
        <v>49</v>
      </c>
      <c r="C246" s="14" t="s">
        <v>50</v>
      </c>
      <c r="D246" s="56">
        <v>0.15</v>
      </c>
      <c r="E246" s="56">
        <f>ROUND(D246*E238,0)</f>
        <v>6</v>
      </c>
      <c r="F246" s="57"/>
      <c r="G246" s="57" t="str">
        <f t="shared" si="32"/>
        <v/>
      </c>
      <c r="H246" s="57"/>
      <c r="I246" s="57" t="str">
        <f t="shared" si="33"/>
        <v/>
      </c>
      <c r="J246" s="57"/>
      <c r="K246" s="57" t="str">
        <f t="shared" si="34"/>
        <v/>
      </c>
      <c r="L246" s="58">
        <f t="shared" si="35"/>
        <v>0</v>
      </c>
    </row>
    <row r="247" spans="1:12" ht="29" x14ac:dyDescent="0.35">
      <c r="A247" s="9">
        <v>2</v>
      </c>
      <c r="B247" s="10" t="s">
        <v>338</v>
      </c>
      <c r="C247" s="11" t="s">
        <v>50</v>
      </c>
      <c r="D247" s="53"/>
      <c r="E247" s="56">
        <v>1</v>
      </c>
      <c r="F247" s="54"/>
      <c r="G247" s="54" t="str">
        <f t="shared" si="32"/>
        <v/>
      </c>
      <c r="H247" s="54"/>
      <c r="I247" s="54" t="str">
        <f t="shared" si="33"/>
        <v/>
      </c>
      <c r="J247" s="54"/>
      <c r="K247" s="54" t="str">
        <f t="shared" si="34"/>
        <v/>
      </c>
      <c r="L247" s="55">
        <f t="shared" si="35"/>
        <v>0</v>
      </c>
    </row>
    <row r="248" spans="1:12" ht="29" x14ac:dyDescent="0.35">
      <c r="A248" s="12" t="s">
        <v>54</v>
      </c>
      <c r="B248" s="13" t="s">
        <v>339</v>
      </c>
      <c r="C248" s="14" t="s">
        <v>50</v>
      </c>
      <c r="D248" s="56">
        <v>1</v>
      </c>
      <c r="E248" s="56">
        <f>ROUND(D248*E247,0)</f>
        <v>1</v>
      </c>
      <c r="F248" s="57"/>
      <c r="G248" s="57" t="str">
        <f t="shared" si="32"/>
        <v/>
      </c>
      <c r="H248" s="57"/>
      <c r="I248" s="57" t="str">
        <f t="shared" si="33"/>
        <v/>
      </c>
      <c r="J248" s="57"/>
      <c r="K248" s="57" t="str">
        <f t="shared" si="34"/>
        <v/>
      </c>
      <c r="L248" s="58">
        <f t="shared" si="35"/>
        <v>0</v>
      </c>
    </row>
    <row r="249" spans="1:12" x14ac:dyDescent="0.35">
      <c r="A249" s="12" t="s">
        <v>56</v>
      </c>
      <c r="B249" s="13" t="s">
        <v>340</v>
      </c>
      <c r="C249" s="14" t="s">
        <v>28</v>
      </c>
      <c r="D249" s="56">
        <v>31</v>
      </c>
      <c r="E249" s="56">
        <f>ROUND(D249*E247,0)</f>
        <v>31</v>
      </c>
      <c r="F249" s="57"/>
      <c r="G249" s="57" t="str">
        <f t="shared" si="32"/>
        <v/>
      </c>
      <c r="H249" s="57"/>
      <c r="I249" s="57" t="str">
        <f t="shared" si="33"/>
        <v/>
      </c>
      <c r="J249" s="57"/>
      <c r="K249" s="57" t="str">
        <f t="shared" si="34"/>
        <v/>
      </c>
      <c r="L249" s="58">
        <f t="shared" si="35"/>
        <v>0</v>
      </c>
    </row>
    <row r="250" spans="1:12" x14ac:dyDescent="0.35">
      <c r="A250" s="12" t="s">
        <v>58</v>
      </c>
      <c r="B250" s="13" t="s">
        <v>341</v>
      </c>
      <c r="C250" s="14" t="s">
        <v>28</v>
      </c>
      <c r="D250" s="56">
        <v>11</v>
      </c>
      <c r="E250" s="56">
        <f>ROUND(D250*E247,0)</f>
        <v>11</v>
      </c>
      <c r="F250" s="57"/>
      <c r="G250" s="57" t="str">
        <f t="shared" si="32"/>
        <v/>
      </c>
      <c r="H250" s="57"/>
      <c r="I250" s="57" t="str">
        <f t="shared" si="33"/>
        <v/>
      </c>
      <c r="J250" s="57"/>
      <c r="K250" s="57" t="str">
        <f t="shared" si="34"/>
        <v/>
      </c>
      <c r="L250" s="58">
        <f t="shared" si="35"/>
        <v>0</v>
      </c>
    </row>
    <row r="251" spans="1:12" x14ac:dyDescent="0.35">
      <c r="A251" s="12" t="s">
        <v>60</v>
      </c>
      <c r="B251" s="13" t="s">
        <v>342</v>
      </c>
      <c r="C251" s="14" t="s">
        <v>28</v>
      </c>
      <c r="D251" s="56">
        <v>39</v>
      </c>
      <c r="E251" s="56">
        <f>ROUND(D251*E247,0)</f>
        <v>39</v>
      </c>
      <c r="F251" s="57"/>
      <c r="G251" s="57" t="str">
        <f t="shared" si="32"/>
        <v/>
      </c>
      <c r="H251" s="57"/>
      <c r="I251" s="57" t="str">
        <f t="shared" si="33"/>
        <v/>
      </c>
      <c r="J251" s="57"/>
      <c r="K251" s="57" t="str">
        <f t="shared" si="34"/>
        <v/>
      </c>
      <c r="L251" s="58">
        <f t="shared" si="35"/>
        <v>0</v>
      </c>
    </row>
    <row r="252" spans="1:12" x14ac:dyDescent="0.35">
      <c r="A252" s="12" t="s">
        <v>62</v>
      </c>
      <c r="B252" s="13" t="s">
        <v>343</v>
      </c>
      <c r="C252" s="14" t="s">
        <v>50</v>
      </c>
      <c r="D252" s="56">
        <v>2</v>
      </c>
      <c r="E252" s="56">
        <f>ROUND(D252*E247,0)</f>
        <v>2</v>
      </c>
      <c r="F252" s="57"/>
      <c r="G252" s="57" t="str">
        <f t="shared" si="32"/>
        <v/>
      </c>
      <c r="H252" s="57"/>
      <c r="I252" s="57" t="str">
        <f t="shared" si="33"/>
        <v/>
      </c>
      <c r="J252" s="57"/>
      <c r="K252" s="57" t="str">
        <f t="shared" si="34"/>
        <v/>
      </c>
      <c r="L252" s="58">
        <f t="shared" si="35"/>
        <v>0</v>
      </c>
    </row>
    <row r="253" spans="1:12" x14ac:dyDescent="0.35">
      <c r="A253" s="12" t="s">
        <v>63</v>
      </c>
      <c r="B253" s="13" t="s">
        <v>49</v>
      </c>
      <c r="C253" s="14" t="s">
        <v>50</v>
      </c>
      <c r="D253" s="56">
        <v>4</v>
      </c>
      <c r="E253" s="56">
        <f>ROUND(D253*E247,0)</f>
        <v>4</v>
      </c>
      <c r="F253" s="57"/>
      <c r="G253" s="57" t="str">
        <f t="shared" si="32"/>
        <v/>
      </c>
      <c r="H253" s="57"/>
      <c r="I253" s="57" t="str">
        <f t="shared" si="33"/>
        <v/>
      </c>
      <c r="J253" s="57"/>
      <c r="K253" s="57" t="str">
        <f t="shared" si="34"/>
        <v/>
      </c>
      <c r="L253" s="58">
        <f t="shared" si="35"/>
        <v>0</v>
      </c>
    </row>
    <row r="254" spans="1:12" x14ac:dyDescent="0.35">
      <c r="A254" s="9">
        <v>3</v>
      </c>
      <c r="B254" s="10" t="s">
        <v>344</v>
      </c>
      <c r="C254" s="11" t="s">
        <v>28</v>
      </c>
      <c r="D254" s="53"/>
      <c r="E254" s="56">
        <v>5</v>
      </c>
      <c r="F254" s="54"/>
      <c r="G254" s="54" t="str">
        <f t="shared" si="32"/>
        <v/>
      </c>
      <c r="H254" s="54"/>
      <c r="I254" s="54" t="str">
        <f t="shared" si="33"/>
        <v/>
      </c>
      <c r="J254" s="54"/>
      <c r="K254" s="54" t="str">
        <f t="shared" si="34"/>
        <v/>
      </c>
      <c r="L254" s="55">
        <f t="shared" si="35"/>
        <v>0</v>
      </c>
    </row>
    <row r="255" spans="1:12" ht="29" x14ac:dyDescent="0.35">
      <c r="A255" s="12" t="s">
        <v>68</v>
      </c>
      <c r="B255" s="13" t="s">
        <v>345</v>
      </c>
      <c r="C255" s="14" t="s">
        <v>28</v>
      </c>
      <c r="D255" s="56">
        <v>1</v>
      </c>
      <c r="E255" s="56">
        <f>ROUND(D255*E254,0)</f>
        <v>5</v>
      </c>
      <c r="F255" s="57"/>
      <c r="G255" s="57" t="str">
        <f t="shared" si="32"/>
        <v/>
      </c>
      <c r="H255" s="57"/>
      <c r="I255" s="57" t="str">
        <f t="shared" si="33"/>
        <v/>
      </c>
      <c r="J255" s="57"/>
      <c r="K255" s="57" t="str">
        <f t="shared" si="34"/>
        <v/>
      </c>
      <c r="L255" s="58">
        <f t="shared" si="35"/>
        <v>0</v>
      </c>
    </row>
    <row r="256" spans="1:12" x14ac:dyDescent="0.35">
      <c r="A256" s="12" t="s">
        <v>70</v>
      </c>
      <c r="B256" s="13" t="s">
        <v>49</v>
      </c>
      <c r="C256" s="14" t="s">
        <v>50</v>
      </c>
      <c r="D256" s="56">
        <v>0.8</v>
      </c>
      <c r="E256" s="56">
        <f>ROUND(D256*E254,0)</f>
        <v>4</v>
      </c>
      <c r="F256" s="57"/>
      <c r="G256" s="57" t="str">
        <f t="shared" si="32"/>
        <v/>
      </c>
      <c r="H256" s="57"/>
      <c r="I256" s="57" t="str">
        <f t="shared" si="33"/>
        <v/>
      </c>
      <c r="J256" s="57"/>
      <c r="K256" s="57" t="str">
        <f t="shared" si="34"/>
        <v/>
      </c>
      <c r="L256" s="58">
        <f t="shared" si="35"/>
        <v>0</v>
      </c>
    </row>
    <row r="257" spans="1:12" x14ac:dyDescent="0.35">
      <c r="A257" s="9">
        <v>4</v>
      </c>
      <c r="B257" s="10" t="s">
        <v>346</v>
      </c>
      <c r="C257" s="11" t="s">
        <v>28</v>
      </c>
      <c r="D257" s="53"/>
      <c r="E257" s="56">
        <v>14</v>
      </c>
      <c r="F257" s="54"/>
      <c r="G257" s="54" t="str">
        <f t="shared" si="32"/>
        <v/>
      </c>
      <c r="H257" s="54"/>
      <c r="I257" s="54" t="str">
        <f t="shared" si="33"/>
        <v/>
      </c>
      <c r="J257" s="54"/>
      <c r="K257" s="54" t="str">
        <f t="shared" si="34"/>
        <v/>
      </c>
      <c r="L257" s="55">
        <f t="shared" si="35"/>
        <v>0</v>
      </c>
    </row>
    <row r="258" spans="1:12" ht="29" x14ac:dyDescent="0.35">
      <c r="A258" s="12" t="s">
        <v>78</v>
      </c>
      <c r="B258" s="13" t="s">
        <v>347</v>
      </c>
      <c r="C258" s="14" t="s">
        <v>28</v>
      </c>
      <c r="D258" s="56">
        <v>1</v>
      </c>
      <c r="E258" s="56">
        <f>ROUND(D258*E257,0)</f>
        <v>14</v>
      </c>
      <c r="F258" s="57"/>
      <c r="G258" s="57" t="str">
        <f t="shared" si="32"/>
        <v/>
      </c>
      <c r="H258" s="57"/>
      <c r="I258" s="57" t="str">
        <f t="shared" si="33"/>
        <v/>
      </c>
      <c r="J258" s="57"/>
      <c r="K258" s="57" t="str">
        <f t="shared" si="34"/>
        <v/>
      </c>
      <c r="L258" s="58">
        <f t="shared" si="35"/>
        <v>0</v>
      </c>
    </row>
    <row r="259" spans="1:12" ht="29" x14ac:dyDescent="0.35">
      <c r="A259" s="12" t="s">
        <v>80</v>
      </c>
      <c r="B259" s="13" t="s">
        <v>348</v>
      </c>
      <c r="C259" s="14" t="s">
        <v>50</v>
      </c>
      <c r="D259" s="56">
        <v>7.1400000000000005E-2</v>
      </c>
      <c r="E259" s="56">
        <f>ROUND(D259*E257,0)</f>
        <v>1</v>
      </c>
      <c r="F259" s="57"/>
      <c r="G259" s="57" t="str">
        <f t="shared" si="32"/>
        <v/>
      </c>
      <c r="H259" s="57"/>
      <c r="I259" s="57" t="str">
        <f t="shared" si="33"/>
        <v/>
      </c>
      <c r="J259" s="57"/>
      <c r="K259" s="57" t="str">
        <f t="shared" si="34"/>
        <v/>
      </c>
      <c r="L259" s="58">
        <f t="shared" si="35"/>
        <v>0</v>
      </c>
    </row>
    <row r="260" spans="1:12" ht="29" x14ac:dyDescent="0.35">
      <c r="A260" s="12" t="s">
        <v>269</v>
      </c>
      <c r="B260" s="13" t="s">
        <v>349</v>
      </c>
      <c r="C260" s="14" t="s">
        <v>19</v>
      </c>
      <c r="D260" s="56">
        <v>35</v>
      </c>
      <c r="E260" s="56">
        <f>ROUND(D260*E257,1)</f>
        <v>490</v>
      </c>
      <c r="F260" s="57"/>
      <c r="G260" s="57" t="str">
        <f t="shared" si="32"/>
        <v/>
      </c>
      <c r="H260" s="57"/>
      <c r="I260" s="57" t="str">
        <f t="shared" si="33"/>
        <v/>
      </c>
      <c r="J260" s="57"/>
      <c r="K260" s="57" t="str">
        <f t="shared" si="34"/>
        <v/>
      </c>
      <c r="L260" s="58">
        <f t="shared" si="35"/>
        <v>0</v>
      </c>
    </row>
    <row r="261" spans="1:12" x14ac:dyDescent="0.35">
      <c r="A261" s="15" t="s">
        <v>314</v>
      </c>
      <c r="B261" s="16" t="s">
        <v>169</v>
      </c>
      <c r="C261" s="17" t="s">
        <v>43</v>
      </c>
      <c r="D261" s="59">
        <v>0.2</v>
      </c>
      <c r="E261" s="56">
        <f>ROUND(D261*E257,1)</f>
        <v>2.8</v>
      </c>
      <c r="F261" s="60"/>
      <c r="G261" s="60" t="str">
        <f t="shared" si="32"/>
        <v/>
      </c>
      <c r="H261" s="60"/>
      <c r="I261" s="60" t="str">
        <f t="shared" si="33"/>
        <v/>
      </c>
      <c r="J261" s="60"/>
      <c r="K261" s="60" t="str">
        <f t="shared" si="34"/>
        <v/>
      </c>
      <c r="L261" s="61">
        <f t="shared" si="35"/>
        <v>0</v>
      </c>
    </row>
    <row r="262" spans="1:12" x14ac:dyDescent="0.35">
      <c r="A262" s="12" t="s">
        <v>316</v>
      </c>
      <c r="B262" s="13" t="s">
        <v>49</v>
      </c>
      <c r="C262" s="14" t="s">
        <v>50</v>
      </c>
      <c r="D262" s="56">
        <v>0.4</v>
      </c>
      <c r="E262" s="56">
        <f>ROUND(D262*E257,0)</f>
        <v>6</v>
      </c>
      <c r="F262" s="57"/>
      <c r="G262" s="57" t="str">
        <f t="shared" si="32"/>
        <v/>
      </c>
      <c r="H262" s="57"/>
      <c r="I262" s="57" t="str">
        <f t="shared" si="33"/>
        <v/>
      </c>
      <c r="J262" s="57"/>
      <c r="K262" s="57" t="str">
        <f t="shared" si="34"/>
        <v/>
      </c>
      <c r="L262" s="58">
        <f t="shared" si="35"/>
        <v>0</v>
      </c>
    </row>
    <row r="263" spans="1:12" ht="29" x14ac:dyDescent="0.35">
      <c r="A263" s="9">
        <v>5</v>
      </c>
      <c r="B263" s="10" t="s">
        <v>350</v>
      </c>
      <c r="C263" s="11" t="s">
        <v>331</v>
      </c>
      <c r="D263" s="53"/>
      <c r="E263" s="56">
        <v>52</v>
      </c>
      <c r="F263" s="54"/>
      <c r="G263" s="54" t="str">
        <f t="shared" si="32"/>
        <v/>
      </c>
      <c r="H263" s="54"/>
      <c r="I263" s="54" t="str">
        <f t="shared" si="33"/>
        <v/>
      </c>
      <c r="J263" s="54"/>
      <c r="K263" s="54" t="str">
        <f t="shared" si="34"/>
        <v/>
      </c>
      <c r="L263" s="55">
        <f t="shared" si="35"/>
        <v>0</v>
      </c>
    </row>
    <row r="264" spans="1:12" ht="29" x14ac:dyDescent="0.35">
      <c r="A264" s="12" t="s">
        <v>82</v>
      </c>
      <c r="B264" s="13" t="s">
        <v>351</v>
      </c>
      <c r="C264" s="14" t="s">
        <v>28</v>
      </c>
      <c r="D264" s="56">
        <v>0.73</v>
      </c>
      <c r="E264" s="56">
        <f>ROUND(D264*E263,0)</f>
        <v>38</v>
      </c>
      <c r="F264" s="57"/>
      <c r="G264" s="57" t="str">
        <f t="shared" si="32"/>
        <v/>
      </c>
      <c r="H264" s="57"/>
      <c r="I264" s="57" t="str">
        <f t="shared" si="33"/>
        <v/>
      </c>
      <c r="J264" s="57"/>
      <c r="K264" s="57" t="str">
        <f t="shared" si="34"/>
        <v/>
      </c>
      <c r="L264" s="58">
        <f t="shared" si="35"/>
        <v>0</v>
      </c>
    </row>
    <row r="265" spans="1:12" x14ac:dyDescent="0.35">
      <c r="A265" s="12" t="s">
        <v>85</v>
      </c>
      <c r="B265" s="13" t="s">
        <v>352</v>
      </c>
      <c r="C265" s="14" t="s">
        <v>28</v>
      </c>
      <c r="D265" s="56">
        <v>0.115</v>
      </c>
      <c r="E265" s="56">
        <f>ROUND(D265*E263,0)</f>
        <v>6</v>
      </c>
      <c r="F265" s="57"/>
      <c r="G265" s="57" t="str">
        <f t="shared" si="32"/>
        <v/>
      </c>
      <c r="H265" s="57"/>
      <c r="I265" s="57" t="str">
        <f t="shared" si="33"/>
        <v/>
      </c>
      <c r="J265" s="57"/>
      <c r="K265" s="57" t="str">
        <f t="shared" si="34"/>
        <v/>
      </c>
      <c r="L265" s="58">
        <f t="shared" si="35"/>
        <v>0</v>
      </c>
    </row>
    <row r="266" spans="1:12" x14ac:dyDescent="0.35">
      <c r="A266" s="12" t="s">
        <v>87</v>
      </c>
      <c r="B266" s="13" t="s">
        <v>353</v>
      </c>
      <c r="C266" s="14" t="s">
        <v>28</v>
      </c>
      <c r="D266" s="56">
        <v>0.154</v>
      </c>
      <c r="E266" s="56">
        <f>ROUND(D266*E263,0)</f>
        <v>8</v>
      </c>
      <c r="F266" s="57"/>
      <c r="G266" s="57" t="str">
        <f t="shared" si="32"/>
        <v/>
      </c>
      <c r="H266" s="57"/>
      <c r="I266" s="57" t="str">
        <f t="shared" si="33"/>
        <v/>
      </c>
      <c r="J266" s="57"/>
      <c r="K266" s="57" t="str">
        <f t="shared" si="34"/>
        <v/>
      </c>
      <c r="L266" s="58">
        <f t="shared" si="35"/>
        <v>0</v>
      </c>
    </row>
    <row r="267" spans="1:12" ht="43.5" x14ac:dyDescent="0.35">
      <c r="A267" s="12" t="s">
        <v>89</v>
      </c>
      <c r="B267" s="13" t="s">
        <v>354</v>
      </c>
      <c r="C267" s="14" t="s">
        <v>50</v>
      </c>
      <c r="D267" s="56">
        <v>1.9199999999999998E-2</v>
      </c>
      <c r="E267" s="56">
        <f>ROUND(D267*E263,0)</f>
        <v>1</v>
      </c>
      <c r="F267" s="57"/>
      <c r="G267" s="57" t="str">
        <f t="shared" si="32"/>
        <v/>
      </c>
      <c r="H267" s="57"/>
      <c r="I267" s="57" t="str">
        <f t="shared" si="33"/>
        <v/>
      </c>
      <c r="J267" s="57"/>
      <c r="K267" s="57" t="str">
        <f t="shared" si="34"/>
        <v/>
      </c>
      <c r="L267" s="58">
        <f t="shared" si="35"/>
        <v>0</v>
      </c>
    </row>
    <row r="268" spans="1:12" ht="29" x14ac:dyDescent="0.35">
      <c r="A268" s="12" t="s">
        <v>355</v>
      </c>
      <c r="B268" s="13" t="s">
        <v>356</v>
      </c>
      <c r="C268" s="14" t="s">
        <v>19</v>
      </c>
      <c r="D268" s="56">
        <v>17.309999999999999</v>
      </c>
      <c r="E268" s="56">
        <f>ROUND(D268*E263,1)</f>
        <v>900.1</v>
      </c>
      <c r="F268" s="57"/>
      <c r="G268" s="57" t="str">
        <f t="shared" si="32"/>
        <v/>
      </c>
      <c r="H268" s="57"/>
      <c r="I268" s="57" t="str">
        <f t="shared" si="33"/>
        <v/>
      </c>
      <c r="J268" s="57"/>
      <c r="K268" s="57" t="str">
        <f t="shared" si="34"/>
        <v/>
      </c>
      <c r="L268" s="58">
        <f t="shared" si="35"/>
        <v>0</v>
      </c>
    </row>
    <row r="269" spans="1:12" ht="29" x14ac:dyDescent="0.35">
      <c r="A269" s="12" t="s">
        <v>357</v>
      </c>
      <c r="B269" s="13" t="s">
        <v>358</v>
      </c>
      <c r="C269" s="14" t="s">
        <v>19</v>
      </c>
      <c r="D269" s="56">
        <v>6</v>
      </c>
      <c r="E269" s="56">
        <f>ROUND(D269*E263,1)</f>
        <v>312</v>
      </c>
      <c r="F269" s="57"/>
      <c r="G269" s="57" t="str">
        <f t="shared" si="32"/>
        <v/>
      </c>
      <c r="H269" s="57"/>
      <c r="I269" s="57" t="str">
        <f t="shared" si="33"/>
        <v/>
      </c>
      <c r="J269" s="57"/>
      <c r="K269" s="57" t="str">
        <f t="shared" si="34"/>
        <v/>
      </c>
      <c r="L269" s="58">
        <f t="shared" si="35"/>
        <v>0</v>
      </c>
    </row>
    <row r="270" spans="1:12" x14ac:dyDescent="0.35">
      <c r="A270" s="12" t="s">
        <v>359</v>
      </c>
      <c r="B270" s="13" t="s">
        <v>360</v>
      </c>
      <c r="C270" s="14" t="s">
        <v>28</v>
      </c>
      <c r="D270" s="56">
        <v>7.5</v>
      </c>
      <c r="E270" s="56">
        <f>ROUND(D270*E263,0)</f>
        <v>390</v>
      </c>
      <c r="F270" s="57"/>
      <c r="G270" s="57" t="str">
        <f t="shared" ref="G270:G289" si="36">IF(F270="","",E270*F270)</f>
        <v/>
      </c>
      <c r="H270" s="57"/>
      <c r="I270" s="57" t="str">
        <f t="shared" ref="I270:I289" si="37">IF(H270="","",E270*H270)</f>
        <v/>
      </c>
      <c r="J270" s="57"/>
      <c r="K270" s="57" t="str">
        <f t="shared" ref="K270:K289" si="38">IF(J270="","",E270*J270)</f>
        <v/>
      </c>
      <c r="L270" s="58">
        <f t="shared" ref="L270:L289" si="39">N(G270)+N(I270)+N(K270)</f>
        <v>0</v>
      </c>
    </row>
    <row r="271" spans="1:12" x14ac:dyDescent="0.35">
      <c r="A271" s="12" t="s">
        <v>361</v>
      </c>
      <c r="B271" s="13" t="s">
        <v>362</v>
      </c>
      <c r="C271" s="14" t="s">
        <v>28</v>
      </c>
      <c r="D271" s="56">
        <v>1.35</v>
      </c>
      <c r="E271" s="56">
        <f>ROUND(D271*E263,0)</f>
        <v>70</v>
      </c>
      <c r="F271" s="57"/>
      <c r="G271" s="57" t="str">
        <f t="shared" si="36"/>
        <v/>
      </c>
      <c r="H271" s="57"/>
      <c r="I271" s="57" t="str">
        <f t="shared" si="37"/>
        <v/>
      </c>
      <c r="J271" s="57"/>
      <c r="K271" s="57" t="str">
        <f t="shared" si="38"/>
        <v/>
      </c>
      <c r="L271" s="58">
        <f t="shared" si="39"/>
        <v>0</v>
      </c>
    </row>
    <row r="272" spans="1:12" x14ac:dyDescent="0.35">
      <c r="A272" s="12" t="s">
        <v>363</v>
      </c>
      <c r="B272" s="13" t="s">
        <v>364</v>
      </c>
      <c r="C272" s="14" t="s">
        <v>50</v>
      </c>
      <c r="D272" s="56">
        <v>7.6999999999999999E-2</v>
      </c>
      <c r="E272" s="56">
        <f>ROUND(D272*E263,0)</f>
        <v>4</v>
      </c>
      <c r="F272" s="57"/>
      <c r="G272" s="57" t="str">
        <f t="shared" si="36"/>
        <v/>
      </c>
      <c r="H272" s="57"/>
      <c r="I272" s="57" t="str">
        <f t="shared" si="37"/>
        <v/>
      </c>
      <c r="J272" s="57"/>
      <c r="K272" s="57" t="str">
        <f t="shared" si="38"/>
        <v/>
      </c>
      <c r="L272" s="58">
        <f t="shared" si="39"/>
        <v>0</v>
      </c>
    </row>
    <row r="273" spans="1:12" x14ac:dyDescent="0.35">
      <c r="A273" s="15" t="s">
        <v>365</v>
      </c>
      <c r="B273" s="16" t="s">
        <v>169</v>
      </c>
      <c r="C273" s="17" t="s">
        <v>43</v>
      </c>
      <c r="D273" s="59">
        <v>0.12</v>
      </c>
      <c r="E273" s="56">
        <f>ROUND(D273*E263,1)</f>
        <v>6.2</v>
      </c>
      <c r="F273" s="60"/>
      <c r="G273" s="60" t="str">
        <f t="shared" si="36"/>
        <v/>
      </c>
      <c r="H273" s="60"/>
      <c r="I273" s="60" t="str">
        <f t="shared" si="37"/>
        <v/>
      </c>
      <c r="J273" s="60"/>
      <c r="K273" s="60" t="str">
        <f t="shared" si="38"/>
        <v/>
      </c>
      <c r="L273" s="61">
        <f t="shared" si="39"/>
        <v>0</v>
      </c>
    </row>
    <row r="274" spans="1:12" x14ac:dyDescent="0.35">
      <c r="A274" s="12" t="s">
        <v>366</v>
      </c>
      <c r="B274" s="13" t="s">
        <v>49</v>
      </c>
      <c r="C274" s="14" t="s">
        <v>50</v>
      </c>
      <c r="D274" s="56">
        <v>0.5</v>
      </c>
      <c r="E274" s="56">
        <f>ROUND(D274*E263,0)</f>
        <v>26</v>
      </c>
      <c r="F274" s="57"/>
      <c r="G274" s="57" t="str">
        <f t="shared" si="36"/>
        <v/>
      </c>
      <c r="H274" s="57"/>
      <c r="I274" s="57" t="str">
        <f t="shared" si="37"/>
        <v/>
      </c>
      <c r="J274" s="57"/>
      <c r="K274" s="57" t="str">
        <f t="shared" si="38"/>
        <v/>
      </c>
      <c r="L274" s="58">
        <f t="shared" si="39"/>
        <v>0</v>
      </c>
    </row>
    <row r="275" spans="1:12" x14ac:dyDescent="0.35">
      <c r="A275" s="9">
        <v>6</v>
      </c>
      <c r="B275" s="10" t="s">
        <v>367</v>
      </c>
      <c r="C275" s="11" t="s">
        <v>368</v>
      </c>
      <c r="D275" s="53"/>
      <c r="E275" s="56">
        <v>4</v>
      </c>
      <c r="F275" s="54"/>
      <c r="G275" s="54" t="str">
        <f t="shared" si="36"/>
        <v/>
      </c>
      <c r="H275" s="54"/>
      <c r="I275" s="54" t="str">
        <f t="shared" si="37"/>
        <v/>
      </c>
      <c r="J275" s="54"/>
      <c r="K275" s="54" t="str">
        <f t="shared" si="38"/>
        <v/>
      </c>
      <c r="L275" s="55">
        <f t="shared" si="39"/>
        <v>0</v>
      </c>
    </row>
    <row r="276" spans="1:12" ht="29" x14ac:dyDescent="0.35">
      <c r="A276" s="12" t="s">
        <v>91</v>
      </c>
      <c r="B276" s="13" t="s">
        <v>369</v>
      </c>
      <c r="C276" s="14" t="s">
        <v>28</v>
      </c>
      <c r="D276" s="56">
        <v>1</v>
      </c>
      <c r="E276" s="56">
        <f>ROUND(D276*E275,0)</f>
        <v>4</v>
      </c>
      <c r="F276" s="57"/>
      <c r="G276" s="57" t="str">
        <f t="shared" si="36"/>
        <v/>
      </c>
      <c r="H276" s="57"/>
      <c r="I276" s="57" t="str">
        <f t="shared" si="37"/>
        <v/>
      </c>
      <c r="J276" s="57"/>
      <c r="K276" s="57" t="str">
        <f t="shared" si="38"/>
        <v/>
      </c>
      <c r="L276" s="58">
        <f t="shared" si="39"/>
        <v>0</v>
      </c>
    </row>
    <row r="277" spans="1:12" ht="29" x14ac:dyDescent="0.35">
      <c r="A277" s="12" t="s">
        <v>93</v>
      </c>
      <c r="B277" s="13" t="s">
        <v>370</v>
      </c>
      <c r="C277" s="14" t="s">
        <v>50</v>
      </c>
      <c r="D277" s="56">
        <v>1</v>
      </c>
      <c r="E277" s="56">
        <f>ROUND(D277*E275,0)</f>
        <v>4</v>
      </c>
      <c r="F277" s="57"/>
      <c r="G277" s="57" t="str">
        <f t="shared" si="36"/>
        <v/>
      </c>
      <c r="H277" s="57"/>
      <c r="I277" s="57" t="str">
        <f t="shared" si="37"/>
        <v/>
      </c>
      <c r="J277" s="57"/>
      <c r="K277" s="57" t="str">
        <f t="shared" si="38"/>
        <v/>
      </c>
      <c r="L277" s="58">
        <f t="shared" si="39"/>
        <v>0</v>
      </c>
    </row>
    <row r="278" spans="1:12" ht="29" x14ac:dyDescent="0.35">
      <c r="A278" s="12" t="s">
        <v>96</v>
      </c>
      <c r="B278" s="13" t="s">
        <v>371</v>
      </c>
      <c r="C278" s="14" t="s">
        <v>50</v>
      </c>
      <c r="D278" s="56">
        <v>0.5</v>
      </c>
      <c r="E278" s="56">
        <f>ROUND(D278*E275,0)</f>
        <v>2</v>
      </c>
      <c r="F278" s="57"/>
      <c r="G278" s="57" t="str">
        <f t="shared" si="36"/>
        <v/>
      </c>
      <c r="H278" s="57"/>
      <c r="I278" s="57" t="str">
        <f t="shared" si="37"/>
        <v/>
      </c>
      <c r="J278" s="57"/>
      <c r="K278" s="57" t="str">
        <f t="shared" si="38"/>
        <v/>
      </c>
      <c r="L278" s="58">
        <f t="shared" si="39"/>
        <v>0</v>
      </c>
    </row>
    <row r="279" spans="1:12" ht="29" x14ac:dyDescent="0.35">
      <c r="A279" s="12" t="s">
        <v>98</v>
      </c>
      <c r="B279" s="13" t="s">
        <v>372</v>
      </c>
      <c r="C279" s="14" t="s">
        <v>19</v>
      </c>
      <c r="D279" s="56">
        <v>30.12</v>
      </c>
      <c r="E279" s="56">
        <f>ROUND(D279*E275,1)</f>
        <v>120.5</v>
      </c>
      <c r="F279" s="57"/>
      <c r="G279" s="57" t="str">
        <f t="shared" si="36"/>
        <v/>
      </c>
      <c r="H279" s="57"/>
      <c r="I279" s="57" t="str">
        <f t="shared" si="37"/>
        <v/>
      </c>
      <c r="J279" s="57"/>
      <c r="K279" s="57" t="str">
        <f t="shared" si="38"/>
        <v/>
      </c>
      <c r="L279" s="58">
        <f t="shared" si="39"/>
        <v>0</v>
      </c>
    </row>
    <row r="280" spans="1:12" x14ac:dyDescent="0.35">
      <c r="A280" s="12" t="s">
        <v>100</v>
      </c>
      <c r="B280" s="13" t="s">
        <v>373</v>
      </c>
      <c r="C280" s="14" t="s">
        <v>19</v>
      </c>
      <c r="D280" s="56">
        <v>29.38</v>
      </c>
      <c r="E280" s="56">
        <f>ROUND(D280*E275,1)</f>
        <v>117.5</v>
      </c>
      <c r="F280" s="57"/>
      <c r="G280" s="57" t="str">
        <f t="shared" si="36"/>
        <v/>
      </c>
      <c r="H280" s="57"/>
      <c r="I280" s="57" t="str">
        <f t="shared" si="37"/>
        <v/>
      </c>
      <c r="J280" s="57"/>
      <c r="K280" s="57" t="str">
        <f t="shared" si="38"/>
        <v/>
      </c>
      <c r="L280" s="58">
        <f t="shared" si="39"/>
        <v>0</v>
      </c>
    </row>
    <row r="281" spans="1:12" x14ac:dyDescent="0.35">
      <c r="A281" s="12" t="s">
        <v>374</v>
      </c>
      <c r="B281" s="13" t="s">
        <v>375</v>
      </c>
      <c r="C281" s="14" t="s">
        <v>28</v>
      </c>
      <c r="D281" s="56">
        <v>1</v>
      </c>
      <c r="E281" s="56">
        <f>ROUND(D281*E275,0)</f>
        <v>4</v>
      </c>
      <c r="F281" s="57"/>
      <c r="G281" s="57" t="str">
        <f t="shared" si="36"/>
        <v/>
      </c>
      <c r="H281" s="57"/>
      <c r="I281" s="57" t="str">
        <f t="shared" si="37"/>
        <v/>
      </c>
      <c r="J281" s="57"/>
      <c r="K281" s="57" t="str">
        <f t="shared" si="38"/>
        <v/>
      </c>
      <c r="L281" s="58">
        <f t="shared" si="39"/>
        <v>0</v>
      </c>
    </row>
    <row r="282" spans="1:12" x14ac:dyDescent="0.35">
      <c r="A282" s="12" t="s">
        <v>376</v>
      </c>
      <c r="B282" s="13" t="s">
        <v>377</v>
      </c>
      <c r="C282" s="14" t="s">
        <v>50</v>
      </c>
      <c r="D282" s="56">
        <v>1</v>
      </c>
      <c r="E282" s="56">
        <f>ROUND(D282*E275,0)</f>
        <v>4</v>
      </c>
      <c r="F282" s="57"/>
      <c r="G282" s="57" t="str">
        <f t="shared" si="36"/>
        <v/>
      </c>
      <c r="H282" s="57"/>
      <c r="I282" s="57" t="str">
        <f t="shared" si="37"/>
        <v/>
      </c>
      <c r="J282" s="57"/>
      <c r="K282" s="57" t="str">
        <f t="shared" si="38"/>
        <v/>
      </c>
      <c r="L282" s="58">
        <f t="shared" si="39"/>
        <v>0</v>
      </c>
    </row>
    <row r="283" spans="1:12" x14ac:dyDescent="0.35">
      <c r="A283" s="12" t="s">
        <v>378</v>
      </c>
      <c r="B283" s="13" t="s">
        <v>49</v>
      </c>
      <c r="C283" s="14" t="s">
        <v>50</v>
      </c>
      <c r="D283" s="56">
        <v>2</v>
      </c>
      <c r="E283" s="56">
        <f>ROUND(D283*E275,0)</f>
        <v>8</v>
      </c>
      <c r="F283" s="57"/>
      <c r="G283" s="57" t="str">
        <f t="shared" si="36"/>
        <v/>
      </c>
      <c r="H283" s="57"/>
      <c r="I283" s="57" t="str">
        <f t="shared" si="37"/>
        <v/>
      </c>
      <c r="J283" s="57"/>
      <c r="K283" s="57" t="str">
        <f t="shared" si="38"/>
        <v/>
      </c>
      <c r="L283" s="58">
        <f t="shared" si="39"/>
        <v>0</v>
      </c>
    </row>
    <row r="284" spans="1:12" ht="29" x14ac:dyDescent="0.35">
      <c r="A284" s="9">
        <v>7</v>
      </c>
      <c r="B284" s="10" t="s">
        <v>379</v>
      </c>
      <c r="C284" s="11" t="s">
        <v>50</v>
      </c>
      <c r="D284" s="53"/>
      <c r="E284" s="56">
        <v>2</v>
      </c>
      <c r="F284" s="54"/>
      <c r="G284" s="54" t="str">
        <f t="shared" si="36"/>
        <v/>
      </c>
      <c r="H284" s="54"/>
      <c r="I284" s="54" t="str">
        <f t="shared" si="37"/>
        <v/>
      </c>
      <c r="J284" s="54"/>
      <c r="K284" s="54" t="str">
        <f t="shared" si="38"/>
        <v/>
      </c>
      <c r="L284" s="55">
        <f t="shared" si="39"/>
        <v>0</v>
      </c>
    </row>
    <row r="285" spans="1:12" x14ac:dyDescent="0.35">
      <c r="A285" s="12" t="s">
        <v>102</v>
      </c>
      <c r="B285" s="13" t="s">
        <v>380</v>
      </c>
      <c r="C285" s="14" t="s">
        <v>50</v>
      </c>
      <c r="D285" s="56">
        <v>1</v>
      </c>
      <c r="E285" s="56">
        <f>ROUND(D285*E284,0)</f>
        <v>2</v>
      </c>
      <c r="F285" s="57"/>
      <c r="G285" s="57" t="str">
        <f t="shared" si="36"/>
        <v/>
      </c>
      <c r="H285" s="57"/>
      <c r="I285" s="57" t="str">
        <f t="shared" si="37"/>
        <v/>
      </c>
      <c r="J285" s="57"/>
      <c r="K285" s="57" t="str">
        <f t="shared" si="38"/>
        <v/>
      </c>
      <c r="L285" s="58">
        <f t="shared" si="39"/>
        <v>0</v>
      </c>
    </row>
    <row r="286" spans="1:12" x14ac:dyDescent="0.35">
      <c r="A286" s="12" t="s">
        <v>104</v>
      </c>
      <c r="B286" s="13" t="s">
        <v>49</v>
      </c>
      <c r="C286" s="14" t="s">
        <v>50</v>
      </c>
      <c r="D286" s="56">
        <v>1</v>
      </c>
      <c r="E286" s="56">
        <f>ROUND(D286*E284,0)</f>
        <v>2</v>
      </c>
      <c r="F286" s="57"/>
      <c r="G286" s="57" t="str">
        <f t="shared" si="36"/>
        <v/>
      </c>
      <c r="H286" s="57"/>
      <c r="I286" s="57" t="str">
        <f t="shared" si="37"/>
        <v/>
      </c>
      <c r="J286" s="57"/>
      <c r="K286" s="57" t="str">
        <f t="shared" si="38"/>
        <v/>
      </c>
      <c r="L286" s="58">
        <f t="shared" si="39"/>
        <v>0</v>
      </c>
    </row>
    <row r="287" spans="1:12" ht="29" x14ac:dyDescent="0.35">
      <c r="A287" s="9">
        <v>8</v>
      </c>
      <c r="B287" s="10" t="s">
        <v>381</v>
      </c>
      <c r="C287" s="11" t="s">
        <v>50</v>
      </c>
      <c r="D287" s="53"/>
      <c r="E287" s="56">
        <v>1</v>
      </c>
      <c r="F287" s="54"/>
      <c r="G287" s="54" t="str">
        <f t="shared" si="36"/>
        <v/>
      </c>
      <c r="H287" s="54"/>
      <c r="I287" s="54" t="str">
        <f t="shared" si="37"/>
        <v/>
      </c>
      <c r="J287" s="54"/>
      <c r="K287" s="54" t="str">
        <f t="shared" si="38"/>
        <v/>
      </c>
      <c r="L287" s="55">
        <f t="shared" si="39"/>
        <v>0</v>
      </c>
    </row>
    <row r="288" spans="1:12" x14ac:dyDescent="0.35">
      <c r="A288" s="15" t="s">
        <v>129</v>
      </c>
      <c r="B288" s="16" t="s">
        <v>382</v>
      </c>
      <c r="C288" s="17" t="s">
        <v>43</v>
      </c>
      <c r="D288" s="59">
        <v>6</v>
      </c>
      <c r="E288" s="56">
        <f>ROUND(D288*E287,1)</f>
        <v>6</v>
      </c>
      <c r="F288" s="60"/>
      <c r="G288" s="60" t="str">
        <f t="shared" si="36"/>
        <v/>
      </c>
      <c r="H288" s="60"/>
      <c r="I288" s="60" t="str">
        <f t="shared" si="37"/>
        <v/>
      </c>
      <c r="J288" s="60"/>
      <c r="K288" s="60" t="str">
        <f t="shared" si="38"/>
        <v/>
      </c>
      <c r="L288" s="61">
        <f t="shared" si="39"/>
        <v>0</v>
      </c>
    </row>
    <row r="289" spans="1:12" ht="29" x14ac:dyDescent="0.35">
      <c r="A289" s="12" t="s">
        <v>131</v>
      </c>
      <c r="B289" s="13" t="s">
        <v>76</v>
      </c>
      <c r="C289" s="14" t="s">
        <v>50</v>
      </c>
      <c r="D289" s="56">
        <v>1</v>
      </c>
      <c r="E289" s="56">
        <f>ROUND(D289*E287,0)</f>
        <v>1</v>
      </c>
      <c r="F289" s="57"/>
      <c r="G289" s="57" t="str">
        <f t="shared" si="36"/>
        <v/>
      </c>
      <c r="H289" s="57"/>
      <c r="I289" s="57" t="str">
        <f t="shared" si="37"/>
        <v/>
      </c>
      <c r="J289" s="57"/>
      <c r="K289" s="57" t="str">
        <f t="shared" si="38"/>
        <v/>
      </c>
      <c r="L289" s="58">
        <f t="shared" si="39"/>
        <v>0</v>
      </c>
    </row>
    <row r="290" spans="1:12" x14ac:dyDescent="0.35">
      <c r="A290" s="7"/>
      <c r="B290" s="8" t="s">
        <v>383</v>
      </c>
      <c r="C290" s="7"/>
      <c r="D290" s="62"/>
      <c r="E290" s="56"/>
      <c r="F290" s="62"/>
      <c r="G290" s="62"/>
      <c r="H290" s="62"/>
      <c r="I290" s="62"/>
      <c r="J290" s="62"/>
      <c r="K290" s="62"/>
      <c r="L290" s="62"/>
    </row>
    <row r="291" spans="1:12" ht="29" x14ac:dyDescent="0.35">
      <c r="A291" s="9">
        <v>1</v>
      </c>
      <c r="B291" s="10" t="s">
        <v>384</v>
      </c>
      <c r="C291" s="11" t="s">
        <v>50</v>
      </c>
      <c r="D291" s="53"/>
      <c r="E291" s="56">
        <v>1</v>
      </c>
      <c r="F291" s="54"/>
      <c r="G291" s="54" t="str">
        <f t="shared" ref="G291:G298" si="40">IF(F291="","",E291*F291)</f>
        <v/>
      </c>
      <c r="H291" s="54"/>
      <c r="I291" s="54" t="str">
        <f t="shared" ref="I291:I298" si="41">IF(H291="","",E291*H291)</f>
        <v/>
      </c>
      <c r="J291" s="54"/>
      <c r="K291" s="54" t="str">
        <f t="shared" ref="K291:K298" si="42">IF(J291="","",E291*J291)</f>
        <v/>
      </c>
      <c r="L291" s="55">
        <f t="shared" ref="L291:L298" si="43">N(G291)+N(I291)+N(K291)</f>
        <v>0</v>
      </c>
    </row>
    <row r="292" spans="1:12" ht="29" x14ac:dyDescent="0.35">
      <c r="A292" s="12" t="s">
        <v>17</v>
      </c>
      <c r="B292" s="13" t="s">
        <v>385</v>
      </c>
      <c r="C292" s="14" t="s">
        <v>28</v>
      </c>
      <c r="D292" s="56">
        <v>8</v>
      </c>
      <c r="E292" s="56">
        <f>ROUND(D292*E291,0)</f>
        <v>8</v>
      </c>
      <c r="F292" s="57"/>
      <c r="G292" s="57" t="str">
        <f t="shared" si="40"/>
        <v/>
      </c>
      <c r="H292" s="57"/>
      <c r="I292" s="57" t="str">
        <f t="shared" si="41"/>
        <v/>
      </c>
      <c r="J292" s="57"/>
      <c r="K292" s="57" t="str">
        <f t="shared" si="42"/>
        <v/>
      </c>
      <c r="L292" s="58">
        <f t="shared" si="43"/>
        <v>0</v>
      </c>
    </row>
    <row r="293" spans="1:12" ht="29" x14ac:dyDescent="0.35">
      <c r="A293" s="12" t="s">
        <v>20</v>
      </c>
      <c r="B293" s="13" t="s">
        <v>386</v>
      </c>
      <c r="C293" s="14" t="s">
        <v>28</v>
      </c>
      <c r="D293" s="56">
        <v>20</v>
      </c>
      <c r="E293" s="56">
        <f>ROUND(D293*E291,0)</f>
        <v>20</v>
      </c>
      <c r="F293" s="57"/>
      <c r="G293" s="57" t="str">
        <f t="shared" si="40"/>
        <v/>
      </c>
      <c r="H293" s="57"/>
      <c r="I293" s="57" t="str">
        <f t="shared" si="41"/>
        <v/>
      </c>
      <c r="J293" s="57"/>
      <c r="K293" s="57" t="str">
        <f t="shared" si="42"/>
        <v/>
      </c>
      <c r="L293" s="58">
        <f t="shared" si="43"/>
        <v>0</v>
      </c>
    </row>
    <row r="294" spans="1:12" x14ac:dyDescent="0.35">
      <c r="A294" s="12" t="s">
        <v>22</v>
      </c>
      <c r="B294" s="13" t="s">
        <v>387</v>
      </c>
      <c r="C294" s="14" t="s">
        <v>28</v>
      </c>
      <c r="D294" s="56">
        <v>3</v>
      </c>
      <c r="E294" s="56">
        <f>ROUND(D294*E291,0)</f>
        <v>3</v>
      </c>
      <c r="F294" s="57"/>
      <c r="G294" s="57" t="str">
        <f t="shared" si="40"/>
        <v/>
      </c>
      <c r="H294" s="57"/>
      <c r="I294" s="57" t="str">
        <f t="shared" si="41"/>
        <v/>
      </c>
      <c r="J294" s="57"/>
      <c r="K294" s="57" t="str">
        <f t="shared" si="42"/>
        <v/>
      </c>
      <c r="L294" s="58">
        <f t="shared" si="43"/>
        <v>0</v>
      </c>
    </row>
    <row r="295" spans="1:12" x14ac:dyDescent="0.35">
      <c r="A295" s="12" t="s">
        <v>24</v>
      </c>
      <c r="B295" s="13" t="s">
        <v>49</v>
      </c>
      <c r="C295" s="14" t="s">
        <v>50</v>
      </c>
      <c r="D295" s="56">
        <v>0.2</v>
      </c>
      <c r="E295" s="56">
        <f>ROUND(D295*E291,0)</f>
        <v>0</v>
      </c>
      <c r="F295" s="57"/>
      <c r="G295" s="57" t="str">
        <f t="shared" si="40"/>
        <v/>
      </c>
      <c r="H295" s="57"/>
      <c r="I295" s="57" t="str">
        <f t="shared" si="41"/>
        <v/>
      </c>
      <c r="J295" s="57"/>
      <c r="K295" s="57" t="str">
        <f t="shared" si="42"/>
        <v/>
      </c>
      <c r="L295" s="58">
        <f t="shared" si="43"/>
        <v>0</v>
      </c>
    </row>
    <row r="296" spans="1:12" ht="29" x14ac:dyDescent="0.35">
      <c r="A296" s="9">
        <v>2</v>
      </c>
      <c r="B296" s="10" t="s">
        <v>388</v>
      </c>
      <c r="C296" s="11" t="s">
        <v>50</v>
      </c>
      <c r="D296" s="53"/>
      <c r="E296" s="56">
        <v>1</v>
      </c>
      <c r="F296" s="54"/>
      <c r="G296" s="54" t="str">
        <f t="shared" si="40"/>
        <v/>
      </c>
      <c r="H296" s="54"/>
      <c r="I296" s="54" t="str">
        <f t="shared" si="41"/>
        <v/>
      </c>
      <c r="J296" s="54"/>
      <c r="K296" s="54" t="str">
        <f t="shared" si="42"/>
        <v/>
      </c>
      <c r="L296" s="55">
        <f t="shared" si="43"/>
        <v>0</v>
      </c>
    </row>
    <row r="297" spans="1:12" ht="29" x14ac:dyDescent="0.35">
      <c r="A297" s="12" t="s">
        <v>54</v>
      </c>
      <c r="B297" s="13" t="s">
        <v>389</v>
      </c>
      <c r="C297" s="14" t="s">
        <v>50</v>
      </c>
      <c r="D297" s="56">
        <v>1</v>
      </c>
      <c r="E297" s="56">
        <f>ROUND(D297*E296,0)</f>
        <v>1</v>
      </c>
      <c r="F297" s="57"/>
      <c r="G297" s="57" t="str">
        <f t="shared" si="40"/>
        <v/>
      </c>
      <c r="H297" s="57"/>
      <c r="I297" s="57" t="str">
        <f t="shared" si="41"/>
        <v/>
      </c>
      <c r="J297" s="57"/>
      <c r="K297" s="57" t="str">
        <f t="shared" si="42"/>
        <v/>
      </c>
      <c r="L297" s="58">
        <f t="shared" si="43"/>
        <v>0</v>
      </c>
    </row>
    <row r="298" spans="1:12" ht="29" x14ac:dyDescent="0.35">
      <c r="A298" s="12" t="s">
        <v>56</v>
      </c>
      <c r="B298" s="13" t="s">
        <v>76</v>
      </c>
      <c r="C298" s="14" t="s">
        <v>50</v>
      </c>
      <c r="D298" s="56">
        <v>1.48</v>
      </c>
      <c r="E298" s="56">
        <f>ROUND(D298*E296,0)</f>
        <v>1</v>
      </c>
      <c r="F298" s="57"/>
      <c r="G298" s="57" t="str">
        <f t="shared" si="40"/>
        <v/>
      </c>
      <c r="H298" s="57"/>
      <c r="I298" s="57" t="str">
        <f t="shared" si="41"/>
        <v/>
      </c>
      <c r="J298" s="57"/>
      <c r="K298" s="57" t="str">
        <f t="shared" si="42"/>
        <v/>
      </c>
      <c r="L298" s="58">
        <f t="shared" si="43"/>
        <v>0</v>
      </c>
    </row>
    <row r="299" spans="1:12" x14ac:dyDescent="0.35">
      <c r="A299" s="7"/>
      <c r="B299" s="8" t="s">
        <v>390</v>
      </c>
      <c r="C299" s="7"/>
      <c r="D299" s="62"/>
      <c r="E299" s="56"/>
      <c r="F299" s="62"/>
      <c r="G299" s="62"/>
      <c r="H299" s="62"/>
      <c r="I299" s="62"/>
      <c r="J299" s="62"/>
      <c r="K299" s="62"/>
      <c r="L299" s="62"/>
    </row>
    <row r="300" spans="1:12" ht="29" x14ac:dyDescent="0.35">
      <c r="A300" s="9">
        <v>1</v>
      </c>
      <c r="B300" s="10" t="s">
        <v>391</v>
      </c>
      <c r="C300" s="11" t="s">
        <v>50</v>
      </c>
      <c r="D300" s="53"/>
      <c r="E300" s="56">
        <v>1</v>
      </c>
      <c r="F300" s="54"/>
      <c r="G300" s="54" t="str">
        <f t="shared" ref="G300:G308" si="44">IF(F300="","",E300*F300)</f>
        <v/>
      </c>
      <c r="H300" s="54"/>
      <c r="I300" s="54" t="str">
        <f t="shared" ref="I300:I308" si="45">IF(H300="","",E300*H300)</f>
        <v/>
      </c>
      <c r="J300" s="54"/>
      <c r="K300" s="54" t="str">
        <f t="shared" ref="K300:K308" si="46">IF(J300="","",E300*J300)</f>
        <v/>
      </c>
      <c r="L300" s="55">
        <f t="shared" ref="L300:L308" si="47">N(G300)+N(I300)+N(K300)</f>
        <v>0</v>
      </c>
    </row>
    <row r="301" spans="1:12" x14ac:dyDescent="0.35">
      <c r="A301" s="12" t="s">
        <v>17</v>
      </c>
      <c r="B301" s="13" t="s">
        <v>392</v>
      </c>
      <c r="C301" s="14" t="s">
        <v>50</v>
      </c>
      <c r="D301" s="56">
        <v>1</v>
      </c>
      <c r="E301" s="56">
        <f>ROUND(D301*E300,0)</f>
        <v>1</v>
      </c>
      <c r="F301" s="57"/>
      <c r="G301" s="57" t="str">
        <f t="shared" si="44"/>
        <v/>
      </c>
      <c r="H301" s="57"/>
      <c r="I301" s="57" t="str">
        <f t="shared" si="45"/>
        <v/>
      </c>
      <c r="J301" s="57"/>
      <c r="K301" s="57" t="str">
        <f t="shared" si="46"/>
        <v/>
      </c>
      <c r="L301" s="58">
        <f t="shared" si="47"/>
        <v>0</v>
      </c>
    </row>
    <row r="302" spans="1:12" ht="29" x14ac:dyDescent="0.35">
      <c r="A302" s="12" t="s">
        <v>20</v>
      </c>
      <c r="B302" s="13" t="s">
        <v>76</v>
      </c>
      <c r="C302" s="14" t="s">
        <v>50</v>
      </c>
      <c r="D302" s="56">
        <v>1.1299999999999999</v>
      </c>
      <c r="E302" s="56">
        <f>ROUND(D302*E300,0)</f>
        <v>1</v>
      </c>
      <c r="F302" s="57"/>
      <c r="G302" s="57" t="str">
        <f t="shared" si="44"/>
        <v/>
      </c>
      <c r="H302" s="57"/>
      <c r="I302" s="57" t="str">
        <f t="shared" si="45"/>
        <v/>
      </c>
      <c r="J302" s="57"/>
      <c r="K302" s="57" t="str">
        <f t="shared" si="46"/>
        <v/>
      </c>
      <c r="L302" s="58">
        <f t="shared" si="47"/>
        <v>0</v>
      </c>
    </row>
    <row r="303" spans="1:12" ht="43.5" x14ac:dyDescent="0.35">
      <c r="A303" s="9">
        <v>2</v>
      </c>
      <c r="B303" s="10" t="s">
        <v>429</v>
      </c>
      <c r="C303" s="11" t="s">
        <v>16</v>
      </c>
      <c r="D303" s="53"/>
      <c r="E303" s="56">
        <v>295</v>
      </c>
      <c r="F303" s="54"/>
      <c r="G303" s="54" t="str">
        <f t="shared" si="44"/>
        <v/>
      </c>
      <c r="H303" s="54"/>
      <c r="I303" s="54" t="str">
        <f t="shared" si="45"/>
        <v/>
      </c>
      <c r="J303" s="54"/>
      <c r="K303" s="54" t="str">
        <f t="shared" si="46"/>
        <v/>
      </c>
      <c r="L303" s="55">
        <f t="shared" si="47"/>
        <v>0</v>
      </c>
    </row>
    <row r="304" spans="1:12" ht="29" x14ac:dyDescent="0.35">
      <c r="A304" s="12" t="s">
        <v>54</v>
      </c>
      <c r="B304" s="13" t="s">
        <v>76</v>
      </c>
      <c r="C304" s="14" t="s">
        <v>50</v>
      </c>
      <c r="D304" s="56">
        <v>3.3999999999999998E-3</v>
      </c>
      <c r="E304" s="56">
        <f>ROUND(D304*E303,0)</f>
        <v>1</v>
      </c>
      <c r="F304" s="57"/>
      <c r="G304" s="57" t="str">
        <f t="shared" si="44"/>
        <v/>
      </c>
      <c r="H304" s="57"/>
      <c r="I304" s="57" t="str">
        <f t="shared" si="45"/>
        <v/>
      </c>
      <c r="J304" s="57"/>
      <c r="K304" s="57" t="str">
        <f t="shared" si="46"/>
        <v/>
      </c>
      <c r="L304" s="58">
        <f t="shared" si="47"/>
        <v>0</v>
      </c>
    </row>
    <row r="305" spans="1:12" ht="43.5" x14ac:dyDescent="0.35">
      <c r="A305" s="9">
        <v>3</v>
      </c>
      <c r="B305" s="10" t="s">
        <v>393</v>
      </c>
      <c r="C305" s="11" t="s">
        <v>394</v>
      </c>
      <c r="D305" s="53"/>
      <c r="E305" s="56">
        <v>12</v>
      </c>
      <c r="F305" s="54"/>
      <c r="G305" s="54" t="str">
        <f t="shared" si="44"/>
        <v/>
      </c>
      <c r="H305" s="54"/>
      <c r="I305" s="54" t="str">
        <f t="shared" si="45"/>
        <v/>
      </c>
      <c r="J305" s="54"/>
      <c r="K305" s="54" t="str">
        <f t="shared" si="46"/>
        <v/>
      </c>
      <c r="L305" s="55">
        <f t="shared" si="47"/>
        <v>0</v>
      </c>
    </row>
    <row r="306" spans="1:12" x14ac:dyDescent="0.35">
      <c r="A306" s="12" t="s">
        <v>68</v>
      </c>
      <c r="B306" s="13" t="s">
        <v>395</v>
      </c>
      <c r="C306" s="14" t="s">
        <v>394</v>
      </c>
      <c r="D306" s="56">
        <v>1</v>
      </c>
      <c r="E306" s="56">
        <f>ROUND(D306*E305,0)</f>
        <v>12</v>
      </c>
      <c r="F306" s="57"/>
      <c r="G306" s="57" t="str">
        <f t="shared" si="44"/>
        <v/>
      </c>
      <c r="H306" s="57"/>
      <c r="I306" s="57" t="str">
        <f t="shared" si="45"/>
        <v/>
      </c>
      <c r="J306" s="57"/>
      <c r="K306" s="57" t="str">
        <f t="shared" si="46"/>
        <v/>
      </c>
      <c r="L306" s="58">
        <f t="shared" si="47"/>
        <v>0</v>
      </c>
    </row>
    <row r="307" spans="1:12" x14ac:dyDescent="0.35">
      <c r="A307" s="12" t="s">
        <v>70</v>
      </c>
      <c r="B307" s="13" t="s">
        <v>396</v>
      </c>
      <c r="C307" s="14" t="s">
        <v>28</v>
      </c>
      <c r="D307" s="56">
        <v>6</v>
      </c>
      <c r="E307" s="56">
        <f>ROUND(D307*E305,0)</f>
        <v>72</v>
      </c>
      <c r="F307" s="57"/>
      <c r="G307" s="57" t="str">
        <f t="shared" si="44"/>
        <v/>
      </c>
      <c r="H307" s="57"/>
      <c r="I307" s="57" t="str">
        <f t="shared" si="45"/>
        <v/>
      </c>
      <c r="J307" s="57"/>
      <c r="K307" s="57" t="str">
        <f t="shared" si="46"/>
        <v/>
      </c>
      <c r="L307" s="58">
        <f t="shared" si="47"/>
        <v>0</v>
      </c>
    </row>
    <row r="308" spans="1:12" ht="29" x14ac:dyDescent="0.35">
      <c r="A308" s="12" t="s">
        <v>71</v>
      </c>
      <c r="B308" s="13" t="s">
        <v>76</v>
      </c>
      <c r="C308" s="14" t="s">
        <v>50</v>
      </c>
      <c r="D308" s="56">
        <v>8.3299999999999999E-2</v>
      </c>
      <c r="E308" s="56">
        <f>ROUND(D308*E305,0)</f>
        <v>1</v>
      </c>
      <c r="F308" s="57"/>
      <c r="G308" s="57" t="str">
        <f t="shared" si="44"/>
        <v/>
      </c>
      <c r="H308" s="57"/>
      <c r="I308" s="57" t="str">
        <f t="shared" si="45"/>
        <v/>
      </c>
      <c r="J308" s="57"/>
      <c r="K308" s="57" t="str">
        <f t="shared" si="46"/>
        <v/>
      </c>
      <c r="L308" s="58">
        <f t="shared" si="47"/>
        <v>0</v>
      </c>
    </row>
    <row r="309" spans="1:12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35">
      <c r="A310" s="42" t="s">
        <v>397</v>
      </c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</row>
    <row r="311" spans="1:12" ht="22" customHeight="1" x14ac:dyDescent="0.35">
      <c r="A311" s="49" t="s">
        <v>398</v>
      </c>
      <c r="B311" s="50"/>
      <c r="C311" s="50"/>
      <c r="D311" s="50"/>
      <c r="E311" s="50"/>
      <c r="F311" s="50"/>
      <c r="G311" s="49" t="s">
        <v>399</v>
      </c>
      <c r="H311" s="50"/>
      <c r="I311" s="49" t="s">
        <v>400</v>
      </c>
      <c r="J311" s="50"/>
      <c r="K311" s="5" t="s">
        <v>401</v>
      </c>
      <c r="L311" s="5" t="s">
        <v>402</v>
      </c>
    </row>
    <row r="312" spans="1:12" x14ac:dyDescent="0.35">
      <c r="A312" s="37" t="s">
        <v>403</v>
      </c>
      <c r="B312" s="35"/>
      <c r="C312" s="35"/>
      <c r="D312" s="35"/>
      <c r="E312" s="35"/>
      <c r="F312" s="35"/>
      <c r="G312" s="34">
        <f>SUM(G6:G308)</f>
        <v>0</v>
      </c>
      <c r="H312" s="35"/>
      <c r="I312" s="34">
        <f>SUM(I6:I308)</f>
        <v>0</v>
      </c>
      <c r="J312" s="35"/>
      <c r="K312" s="19">
        <f>SUM(K6:K308)</f>
        <v>0</v>
      </c>
      <c r="L312" s="20">
        <f>SUM(L6:L308)</f>
        <v>0</v>
      </c>
    </row>
    <row r="313" spans="1:12" x14ac:dyDescent="0.35">
      <c r="A313" s="37" t="s">
        <v>404</v>
      </c>
      <c r="B313" s="35"/>
      <c r="C313" s="35"/>
      <c r="D313" s="35"/>
      <c r="E313" s="35"/>
      <c r="F313" s="35"/>
      <c r="G313" s="34">
        <f>ROUND(G312*0.05,2)</f>
        <v>0</v>
      </c>
      <c r="H313" s="35"/>
      <c r="I313" s="18"/>
      <c r="J313" s="18"/>
      <c r="K313" s="18"/>
      <c r="L313" s="20">
        <f>G313</f>
        <v>0</v>
      </c>
    </row>
    <row r="314" spans="1:12" x14ac:dyDescent="0.35">
      <c r="A314" s="37" t="s">
        <v>405</v>
      </c>
      <c r="B314" s="35"/>
      <c r="C314" s="35"/>
      <c r="D314" s="35"/>
      <c r="E314" s="35"/>
      <c r="F314" s="35"/>
      <c r="G314" s="34">
        <f>ROUND((G312+G313)*0.02,2)</f>
        <v>0</v>
      </c>
      <c r="H314" s="35"/>
      <c r="I314" s="18"/>
      <c r="J314" s="18"/>
      <c r="K314" s="18"/>
      <c r="L314" s="20">
        <f>G314</f>
        <v>0</v>
      </c>
    </row>
    <row r="315" spans="1:12" x14ac:dyDescent="0.35">
      <c r="A315" s="40" t="s">
        <v>406</v>
      </c>
      <c r="B315" s="41"/>
      <c r="C315" s="41"/>
      <c r="D315" s="41"/>
      <c r="E315" s="41"/>
      <c r="F315" s="41"/>
      <c r="G315" s="51">
        <f>G312+G313+G314</f>
        <v>0</v>
      </c>
      <c r="H315" s="41"/>
      <c r="I315" s="51">
        <f>I312</f>
        <v>0</v>
      </c>
      <c r="J315" s="41"/>
      <c r="K315" s="21">
        <f>K312</f>
        <v>0</v>
      </c>
      <c r="L315" s="22">
        <f>L312+L313+L314</f>
        <v>0</v>
      </c>
    </row>
    <row r="316" spans="1:12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35">
      <c r="A317" s="42" t="s">
        <v>407</v>
      </c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</row>
    <row r="318" spans="1:12" ht="22" customHeight="1" x14ac:dyDescent="0.35">
      <c r="A318" s="49" t="s">
        <v>408</v>
      </c>
      <c r="B318" s="50"/>
      <c r="C318" s="50"/>
      <c r="D318" s="50"/>
      <c r="E318" s="50"/>
      <c r="F318" s="50"/>
      <c r="G318" s="49" t="s">
        <v>409</v>
      </c>
      <c r="H318" s="50"/>
      <c r="I318" s="50"/>
      <c r="J318" s="5" t="s">
        <v>410</v>
      </c>
      <c r="K318" s="5" t="s">
        <v>411</v>
      </c>
      <c r="L318" s="5" t="s">
        <v>412</v>
      </c>
    </row>
    <row r="319" spans="1:12" x14ac:dyDescent="0.35">
      <c r="A319" s="37" t="s">
        <v>413</v>
      </c>
      <c r="B319" s="35"/>
      <c r="C319" s="35"/>
      <c r="D319" s="35"/>
      <c r="E319" s="35"/>
      <c r="F319" s="35"/>
      <c r="G319" s="36" t="s">
        <v>406</v>
      </c>
      <c r="H319" s="35"/>
      <c r="I319" s="35"/>
      <c r="J319" s="19" t="e">
        <f>ROUND((SUM(G7:G149)+SUM(G151:G175)+SUM(G291:G298)+SUM(G300:G308))*(G315/G312)+(SUM(I7:I149)+SUM(I151:I175)+SUM(I291:I298)+SUM(I300:I308))+(SUM(K7:K149)+SUM(K151:K175)+SUM(K291:K298)+SUM(K300:K308)),2)</f>
        <v>#DIV/0!</v>
      </c>
      <c r="K319" s="24">
        <v>0.14099999999999999</v>
      </c>
      <c r="L319" s="20" t="e">
        <f>ROUND(J319*K319,2)</f>
        <v>#DIV/0!</v>
      </c>
    </row>
    <row r="320" spans="1:12" x14ac:dyDescent="0.35">
      <c r="A320" s="37" t="s">
        <v>414</v>
      </c>
      <c r="B320" s="35"/>
      <c r="C320" s="35"/>
      <c r="D320" s="35"/>
      <c r="E320" s="35"/>
      <c r="F320" s="35"/>
      <c r="G320" s="36" t="s">
        <v>406</v>
      </c>
      <c r="H320" s="35"/>
      <c r="I320" s="35"/>
      <c r="J320" s="19" t="e">
        <f>ROUND((SUM(G177:G236))*(G315/G312)+(SUM(I177:I236))+(SUM(K177:K236)),2)</f>
        <v>#DIV/0!</v>
      </c>
      <c r="K320" s="24">
        <v>0.13300000000000001</v>
      </c>
      <c r="L320" s="20" t="e">
        <f>ROUND(J320*K320,2)</f>
        <v>#DIV/0!</v>
      </c>
    </row>
    <row r="321" spans="1:12" x14ac:dyDescent="0.35">
      <c r="A321" s="37" t="s">
        <v>415</v>
      </c>
      <c r="B321" s="35"/>
      <c r="C321" s="35"/>
      <c r="D321" s="35"/>
      <c r="E321" s="35"/>
      <c r="F321" s="35"/>
      <c r="G321" s="36" t="s">
        <v>400</v>
      </c>
      <c r="H321" s="35"/>
      <c r="I321" s="35"/>
      <c r="J321" s="19">
        <f>ROUND(SUM(I238:I289),2)</f>
        <v>0</v>
      </c>
      <c r="K321" s="24">
        <v>0.77</v>
      </c>
      <c r="L321" s="20">
        <f>ROUND(J321*K321,2)</f>
        <v>0</v>
      </c>
    </row>
    <row r="322" spans="1:12" x14ac:dyDescent="0.35">
      <c r="A322" s="48" t="s">
        <v>13</v>
      </c>
      <c r="B322" s="39"/>
      <c r="C322" s="39"/>
      <c r="D322" s="39"/>
      <c r="E322" s="39"/>
      <c r="F322" s="39"/>
      <c r="G322" s="38"/>
      <c r="H322" s="39"/>
      <c r="I322" s="39"/>
      <c r="J322" s="25"/>
      <c r="K322" s="26" t="e">
        <f>L322/L315</f>
        <v>#DIV/0!</v>
      </c>
      <c r="L322" s="27" t="e">
        <f>L319+L320+L321</f>
        <v>#DIV/0!</v>
      </c>
    </row>
    <row r="323" spans="1:12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35">
      <c r="A324" s="42" t="s">
        <v>416</v>
      </c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</row>
    <row r="325" spans="1:12" ht="22" customHeight="1" x14ac:dyDescent="0.35">
      <c r="A325" s="5" t="s">
        <v>2</v>
      </c>
      <c r="B325" s="49" t="s">
        <v>417</v>
      </c>
      <c r="C325" s="50"/>
      <c r="D325" s="50"/>
      <c r="E325" s="50"/>
      <c r="F325" s="50"/>
      <c r="G325" s="50"/>
      <c r="H325" s="50"/>
      <c r="I325" s="50"/>
      <c r="J325" s="5" t="s">
        <v>410</v>
      </c>
      <c r="K325" s="5" t="s">
        <v>411</v>
      </c>
      <c r="L325" s="5" t="s">
        <v>412</v>
      </c>
    </row>
    <row r="326" spans="1:12" x14ac:dyDescent="0.35">
      <c r="A326" s="23">
        <v>1</v>
      </c>
      <c r="B326" s="37" t="s">
        <v>406</v>
      </c>
      <c r="C326" s="35"/>
      <c r="D326" s="35"/>
      <c r="E326" s="35"/>
      <c r="F326" s="35"/>
      <c r="G326" s="35"/>
      <c r="H326" s="35"/>
      <c r="I326" s="35"/>
      <c r="J326" s="19"/>
      <c r="K326" s="24"/>
      <c r="L326" s="20">
        <f>L315</f>
        <v>0</v>
      </c>
    </row>
    <row r="327" spans="1:12" x14ac:dyDescent="0.35">
      <c r="A327" s="23">
        <v>2</v>
      </c>
      <c r="B327" s="37" t="s">
        <v>418</v>
      </c>
      <c r="C327" s="35"/>
      <c r="D327" s="35"/>
      <c r="E327" s="35"/>
      <c r="F327" s="35"/>
      <c r="G327" s="35"/>
      <c r="H327" s="35"/>
      <c r="I327" s="35"/>
      <c r="J327" s="19"/>
      <c r="K327" s="24"/>
      <c r="L327" s="20" t="e">
        <f>L322</f>
        <v>#DIV/0!</v>
      </c>
    </row>
    <row r="328" spans="1:12" x14ac:dyDescent="0.35">
      <c r="A328" s="28"/>
      <c r="B328" s="40" t="s">
        <v>13</v>
      </c>
      <c r="C328" s="41"/>
      <c r="D328" s="41"/>
      <c r="E328" s="41"/>
      <c r="F328" s="41"/>
      <c r="G328" s="41"/>
      <c r="H328" s="41"/>
      <c r="I328" s="41"/>
      <c r="J328" s="29"/>
      <c r="K328" s="30"/>
      <c r="L328" s="22" t="e">
        <f>L326+L327</f>
        <v>#DIV/0!</v>
      </c>
    </row>
    <row r="329" spans="1:12" x14ac:dyDescent="0.35">
      <c r="A329" s="23">
        <v>3</v>
      </c>
      <c r="B329" s="37" t="s">
        <v>419</v>
      </c>
      <c r="C329" s="35"/>
      <c r="D329" s="35"/>
      <c r="E329" s="35"/>
      <c r="F329" s="35"/>
      <c r="G329" s="35"/>
      <c r="H329" s="35"/>
      <c r="I329" s="35"/>
      <c r="J329" s="19" t="e">
        <f>L328</f>
        <v>#DIV/0!</v>
      </c>
      <c r="K329" s="24">
        <v>7.0000000000000007E-2</v>
      </c>
      <c r="L329" s="20" t="e">
        <f>ROUND(J329*K329,2)</f>
        <v>#DIV/0!</v>
      </c>
    </row>
    <row r="330" spans="1:12" x14ac:dyDescent="0.35">
      <c r="A330" s="28"/>
      <c r="B330" s="40" t="s">
        <v>13</v>
      </c>
      <c r="C330" s="41"/>
      <c r="D330" s="41"/>
      <c r="E330" s="41"/>
      <c r="F330" s="41"/>
      <c r="G330" s="41"/>
      <c r="H330" s="41"/>
      <c r="I330" s="41"/>
      <c r="J330" s="29"/>
      <c r="K330" s="30"/>
      <c r="L330" s="22" t="e">
        <f>L328+L329</f>
        <v>#DIV/0!</v>
      </c>
    </row>
    <row r="331" spans="1:12" x14ac:dyDescent="0.35">
      <c r="A331" s="23">
        <v>4</v>
      </c>
      <c r="B331" s="37" t="s">
        <v>420</v>
      </c>
      <c r="C331" s="35"/>
      <c r="D331" s="35"/>
      <c r="E331" s="35"/>
      <c r="F331" s="35"/>
      <c r="G331" s="35"/>
      <c r="H331" s="35"/>
      <c r="I331" s="35"/>
      <c r="J331" s="19" t="e">
        <f>L330</f>
        <v>#DIV/0!</v>
      </c>
      <c r="K331" s="24">
        <v>0.03</v>
      </c>
      <c r="L331" s="20" t="e">
        <f>ROUND(J331*K331,2)</f>
        <v>#DIV/0!</v>
      </c>
    </row>
    <row r="332" spans="1:12" x14ac:dyDescent="0.35">
      <c r="A332" s="28"/>
      <c r="B332" s="40" t="s">
        <v>421</v>
      </c>
      <c r="C332" s="41"/>
      <c r="D332" s="41"/>
      <c r="E332" s="41"/>
      <c r="F332" s="41"/>
      <c r="G332" s="41"/>
      <c r="H332" s="41"/>
      <c r="I332" s="41"/>
      <c r="J332" s="29"/>
      <c r="K332" s="30"/>
      <c r="L332" s="22" t="e">
        <f>L330+L331</f>
        <v>#DIV/0!</v>
      </c>
    </row>
    <row r="333" spans="1:12" x14ac:dyDescent="0.35">
      <c r="A333" s="23">
        <v>5</v>
      </c>
      <c r="B333" s="37" t="s">
        <v>422</v>
      </c>
      <c r="C333" s="35"/>
      <c r="D333" s="35"/>
      <c r="E333" s="35"/>
      <c r="F333" s="35"/>
      <c r="G333" s="35"/>
      <c r="H333" s="35"/>
      <c r="I333" s="35"/>
      <c r="J333" s="19" t="e">
        <f>L332</f>
        <v>#DIV/0!</v>
      </c>
      <c r="K333" s="24">
        <v>0.18</v>
      </c>
      <c r="L333" s="20" t="e">
        <f>ROUND(J333*K333,2)</f>
        <v>#DIV/0!</v>
      </c>
    </row>
    <row r="334" spans="1:12" x14ac:dyDescent="0.35">
      <c r="A334" s="31"/>
      <c r="B334" s="52" t="s">
        <v>423</v>
      </c>
      <c r="C334" s="35"/>
      <c r="D334" s="35"/>
      <c r="E334" s="35"/>
      <c r="F334" s="35"/>
      <c r="G334" s="35"/>
      <c r="H334" s="35"/>
      <c r="I334" s="35"/>
      <c r="J334" s="19"/>
      <c r="K334" s="24"/>
      <c r="L334" s="32" t="e">
        <f>L332+L333</f>
        <v>#DIV/0!</v>
      </c>
    </row>
    <row r="335" spans="1:12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35">
      <c r="A336" s="47" t="s">
        <v>424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</row>
    <row r="337" spans="1:12" ht="26.4" customHeight="1" x14ac:dyDescent="0.35">
      <c r="A337" s="33">
        <v>1</v>
      </c>
      <c r="B337" s="44" t="s">
        <v>425</v>
      </c>
      <c r="C337" s="45"/>
      <c r="D337" s="45"/>
      <c r="E337" s="45"/>
      <c r="F337" s="45"/>
      <c r="G337" s="45"/>
      <c r="H337" s="45"/>
      <c r="I337" s="45"/>
      <c r="J337" s="45"/>
      <c r="K337" s="45"/>
      <c r="L337" s="45"/>
    </row>
    <row r="338" spans="1:12" ht="26.4" customHeight="1" x14ac:dyDescent="0.35">
      <c r="A338" s="33">
        <v>2</v>
      </c>
      <c r="B338" s="44" t="s">
        <v>426</v>
      </c>
      <c r="C338" s="45"/>
      <c r="D338" s="45"/>
      <c r="E338" s="45"/>
      <c r="F338" s="45"/>
      <c r="G338" s="45"/>
      <c r="H338" s="45"/>
      <c r="I338" s="45"/>
      <c r="J338" s="45"/>
      <c r="K338" s="45"/>
      <c r="L338" s="45"/>
    </row>
    <row r="339" spans="1:12" ht="26.4" customHeight="1" x14ac:dyDescent="0.35">
      <c r="A339" s="33">
        <v>3</v>
      </c>
      <c r="B339" s="44" t="s">
        <v>427</v>
      </c>
      <c r="C339" s="45"/>
      <c r="D339" s="45"/>
      <c r="E339" s="45"/>
      <c r="F339" s="45"/>
      <c r="G339" s="45"/>
      <c r="H339" s="45"/>
      <c r="I339" s="45"/>
      <c r="J339" s="45"/>
      <c r="K339" s="45"/>
      <c r="L339" s="45"/>
    </row>
  </sheetData>
  <mergeCells count="41">
    <mergeCell ref="B339:L339"/>
    <mergeCell ref="A319:F319"/>
    <mergeCell ref="A314:F314"/>
    <mergeCell ref="I312:J312"/>
    <mergeCell ref="A310:L310"/>
    <mergeCell ref="B329:I329"/>
    <mergeCell ref="B338:L338"/>
    <mergeCell ref="G315:H315"/>
    <mergeCell ref="I315:J315"/>
    <mergeCell ref="I311:J311"/>
    <mergeCell ref="B331:I331"/>
    <mergeCell ref="A315:F315"/>
    <mergeCell ref="G311:H311"/>
    <mergeCell ref="B334:I334"/>
    <mergeCell ref="B325:I325"/>
    <mergeCell ref="B330:I330"/>
    <mergeCell ref="B337:L337"/>
    <mergeCell ref="G321:I321"/>
    <mergeCell ref="B333:I333"/>
    <mergeCell ref="J2:L2"/>
    <mergeCell ref="A336:L336"/>
    <mergeCell ref="G320:I320"/>
    <mergeCell ref="G313:H313"/>
    <mergeCell ref="A320:F320"/>
    <mergeCell ref="B332:I332"/>
    <mergeCell ref="A322:F322"/>
    <mergeCell ref="A312:F312"/>
    <mergeCell ref="A321:F321"/>
    <mergeCell ref="A311:F311"/>
    <mergeCell ref="A318:F318"/>
    <mergeCell ref="A324:L324"/>
    <mergeCell ref="G318:I318"/>
    <mergeCell ref="G312:H312"/>
    <mergeCell ref="G319:I319"/>
    <mergeCell ref="A313:F313"/>
    <mergeCell ref="G322:I322"/>
    <mergeCell ref="B328:I328"/>
    <mergeCell ref="G314:H314"/>
    <mergeCell ref="B327:I327"/>
    <mergeCell ref="A317:L317"/>
    <mergeCell ref="B326:I326"/>
  </mergeCells>
  <printOptions horizontalCentered="1"/>
  <pageMargins left="0.3" right="0.3" top="0.4" bottom="0.45" header="0.5" footer="0.5"/>
  <pageSetup paperSize="9" fitToHeight="0" orientation="landscape"/>
  <headerFooter>
    <oddFooter>&amp;LERA Development GmbH&amp;C&amp;A&amp;Rგვ. &amp;P / &amp;N</oddFooter>
  </headerFooter>
  <rowBreaks count="1" manualBreakCount="1">
    <brk id="3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ხარჯთაღრიცხვა MRI</vt:lpstr>
      <vt:lpstr>'ხარჯთაღრიცხვა MRI'!Print_Area</vt:lpstr>
      <vt:lpstr>'ხარჯთაღრიცხვა MRI'!Print_Titles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Zurab Beroshvili</cp:lastModifiedBy>
  <dcterms:created xsi:type="dcterms:W3CDTF">2026-08-05T14:47:54Z</dcterms:created>
  <dcterms:modified xsi:type="dcterms:W3CDTF">2026-08-06T06:50:10Z</dcterms:modified>
</cp:coreProperties>
</file>