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96381E0-61AA-4A22-9CFC-B7FA53767BCC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სატენდერო'!$A$6:$I$93</definedName>
    <definedName name="_xlnm.Print_Area" localSheetId="0">'N1_1 კრებსითი სატენდერო'!$A$1:$F$94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3" l="1"/>
  <c r="H83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7" i="13"/>
  <c r="H82" i="13" l="1"/>
  <c r="H84" i="13" s="1"/>
  <c r="H86" i="13" s="1"/>
  <c r="F81" i="13" l="1"/>
  <c r="F80" i="13"/>
  <c r="F77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59" i="13"/>
  <c r="F58" i="13"/>
  <c r="F57" i="13"/>
  <c r="F56" i="13"/>
  <c r="F55" i="13"/>
  <c r="F54" i="13"/>
  <c r="F52" i="13"/>
  <c r="F51" i="13"/>
  <c r="F50" i="13"/>
  <c r="F49" i="13"/>
  <c r="F48" i="13"/>
  <c r="F46" i="13"/>
  <c r="F45" i="13"/>
  <c r="F44" i="13"/>
  <c r="F43" i="13"/>
  <c r="F42" i="13"/>
  <c r="F41" i="13"/>
  <c r="F40" i="13"/>
  <c r="F37" i="13"/>
  <c r="F36" i="13"/>
  <c r="F33" i="13"/>
  <c r="F32" i="13"/>
  <c r="F30" i="13"/>
  <c r="F29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A8" i="13"/>
  <c r="F7" i="13"/>
  <c r="A9" i="13" l="1"/>
  <c r="A10" i="13" s="1"/>
  <c r="A11" i="13" s="1"/>
  <c r="A13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9" i="13" s="1"/>
  <c r="A30" i="13" s="1"/>
  <c r="A32" i="13" s="1"/>
  <c r="A33" i="13" s="1"/>
  <c r="A36" i="13" s="1"/>
  <c r="A37" i="13" s="1"/>
  <c r="A40" i="13" s="1"/>
  <c r="A41" i="13" s="1"/>
  <c r="A48" i="13" s="1"/>
  <c r="A54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7" i="13" s="1"/>
  <c r="A80" i="13" s="1"/>
  <c r="A81" i="13" s="1"/>
  <c r="F82" i="13"/>
  <c r="F83" i="13" s="1"/>
  <c r="F84" i="13" s="1"/>
  <c r="F85" i="13" s="1"/>
  <c r="F86" i="13" s="1"/>
</calcChain>
</file>

<file path=xl/sharedStrings.xml><?xml version="1.0" encoding="utf-8"?>
<sst xmlns="http://schemas.openxmlformats.org/spreadsheetml/2006/main" count="276" uniqueCount="113">
  <si>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</si>
  <si>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</si>
  <si>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</si>
  <si>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</si>
  <si>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</si>
  <si>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</si>
  <si>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</si>
  <si>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</si>
  <si>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</si>
  <si>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</si>
  <si>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</si>
  <si>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</si>
  <si>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</si>
  <si>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</si>
  <si>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</si>
  <si>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</si>
  <si>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</si>
  <si>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</si>
  <si>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</si>
  <si>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</si>
  <si>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</si>
  <si>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ჭის ქვაბულის კედლების გამაგრება ფარებით</t>
  </si>
  <si>
    <t>მიწის თხრილის კედლების გამაგრება ფარებით</t>
  </si>
  <si>
    <t>ბეტონის ღარის მოწყობა, ბეტონით მარკა B-20 (M-250)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</si>
  <si>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</si>
  <si>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</si>
  <si>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 xml:space="preserve">გარდაბანი, თბილსრესის დასახლება, I კვარტალი,  კორპ. №3-ის მიმდებარედ 
არსებული წყალარინების გარე ქსელის რეაბილიტაცია </t>
  </si>
  <si>
    <t>ტრანშეის კონტურებში არსებული ასფალტობეტონის საფარის ჩახერხვა 10 სმ სიღრმეზე ფრეზით შემდგომ კონტურების შესწორება</t>
  </si>
  <si>
    <t>ასფალტობეტონის საფარის მოხსნა სისქით 10 სმ სანგრევი ჩაქუჩით გვერძე დაყრით</t>
  </si>
  <si>
    <t>ავტოთვითმცლელით გატანა 18 კმ</t>
  </si>
  <si>
    <t>5-1</t>
  </si>
  <si>
    <t>ბითუმის ემულსია</t>
  </si>
  <si>
    <t>6-1</t>
  </si>
  <si>
    <t>19-1</t>
  </si>
  <si>
    <t>21-1</t>
  </si>
  <si>
    <t>23-1</t>
  </si>
  <si>
    <t>23-2</t>
  </si>
  <si>
    <t>25-1</t>
  </si>
  <si>
    <t>25-2</t>
  </si>
  <si>
    <t>კომპ.</t>
  </si>
  <si>
    <t>27.1</t>
  </si>
  <si>
    <t>27.2</t>
  </si>
  <si>
    <t>27.3</t>
  </si>
  <si>
    <t>27.4</t>
  </si>
  <si>
    <t>27-1</t>
  </si>
  <si>
    <t>28.1</t>
  </si>
  <si>
    <t>28.2</t>
  </si>
  <si>
    <t>28.3</t>
  </si>
  <si>
    <t>28.4</t>
  </si>
  <si>
    <t>28-1</t>
  </si>
  <si>
    <t>29.1</t>
  </si>
  <si>
    <t>29.2</t>
  </si>
  <si>
    <t>29.3</t>
  </si>
  <si>
    <t>29.4</t>
  </si>
  <si>
    <t>29.5</t>
  </si>
  <si>
    <t>29-1</t>
  </si>
  <si>
    <t>საპროექტო წყალარინების ჭაში შეჭრა საპროექტო PVC-U d=355 მმ მილით</t>
  </si>
  <si>
    <t>საპროექტო წყალარინების ჭაში შეჭრა არსებული d=300 მმ მილით</t>
  </si>
  <si>
    <t>დემონტირებული მილის დატვირთვა ავტოთვითმცლელზე და გატანა ნაგავსაყრელზე 18კმ</t>
  </si>
  <si>
    <t>44-1</t>
  </si>
  <si>
    <t>45-1</t>
  </si>
  <si>
    <t>შემაერთებელი გოფრირებული ქუროს შეძენა d=200 მმ</t>
  </si>
  <si>
    <t>45-2</t>
  </si>
  <si>
    <r>
      <t>მ</t>
    </r>
    <r>
      <rPr>
        <vertAlign val="superscript"/>
        <sz val="10"/>
        <rFont val="Segoe UI"/>
        <family val="2"/>
      </rPr>
      <t>2</t>
    </r>
  </si>
  <si>
    <t>გვერძე დაყრილი ასფალტობეტონის ნატეხების დატვირთვა ექსკავატორით ერთციცხვიანი 0,5 მ3დატვირთვა ავ/თვითმცლელებზე</t>
  </si>
  <si>
    <t>ასფალტობეტონის საფარის აღდგენა სისქით 6 სმ; მსხვილმარცვლოვანი 6 სმ /მასალის გათვალისწინებით/</t>
  </si>
  <si>
    <t>ასფალტობეტონის საფარის აღდგენა სისქით 4 სმ წვრილმარცვლოვანი 4 სმ /მასალის გათვალისწინებით/</t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</si>
  <si>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</si>
  <si>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</si>
  <si>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ქვიშის (ფრაქცია 0.5-5 მმ) ჩაყრა თხრილში ხელით და მექანიზმის გამოყენებით მილის ქვეშ 15 სმ მილის ზემოდან 30 სმ მსუბუქი დატკეპნით</t>
  </si>
  <si>
    <t>ქვიშა-ხრეშის (ფრაქცია 0-20 მმ) ჩაყრა თხრილში ხელით და მექანიზმის გამოყენებით რკ/ბეტონის მილის ქვეშ 15 სმ და მილის ზემოდან 20 სმ მსუბუქი დატკეპნით</t>
  </si>
  <si>
    <t>თხრილის შევსება (ბალასტი) ქვიშა-ხრეშოვანი ნარევით (ფრაქცია 0-80 მმ; 0-120 მმ;) მექანიზმით, დატკეპნით</t>
  </si>
  <si>
    <t>თხრილის შევსება ღორღით (ფრაქცია 0-40 მმ) მექანიზმით, სისქით 20 სმ დატკეპნით</t>
  </si>
  <si>
    <t>ჭის ქვეშ ღორღის ბალიშის (ფრაქცია 0-40 მმ) მოწყობა 10 სმ დატკეპვნით</t>
  </si>
  <si>
    <t>წყალარინების რკინაბეტონის d=500 მმ მილის მოწყობა მილძაბრა ბოლოთი რეზინის შუასადებით</t>
  </si>
  <si>
    <t>წყალარინების რკინაბეტონის d=500 მმ მილის შეძენა მილძაბრა ბოლოთი რეზინის შუასადებით</t>
  </si>
  <si>
    <t>წყალარინების რკინაბეტონის d=500 მმ მილის მილძაბრა ბოლოთი ჰიდრავლიკური გამოცდა</t>
  </si>
  <si>
    <t>წყალარინების რკინაბეტონის d=500 მმ მილის მოწყობა მილძაბრას გარეშე</t>
  </si>
  <si>
    <t>წყალარინების რკინაბეტონის d=500 მმ მილის შეძენა მილძაბრას გარეშე</t>
  </si>
  <si>
    <t>წყალარინების რკინაბეტონის d=500 მმ მილის მილძაბრას გარეშე ჰიდრავლიკური გამოცდა</t>
  </si>
  <si>
    <t>წყალარინების პლასტმასის მილის PVC-U d=355 მმ მოწყობა მილძაბრა ბოლოთი, (რეზინის სადებით)</t>
  </si>
  <si>
    <t>წყალარინების პლასტმასის მილის PVC-U d=355 მმ შეძენა</t>
  </si>
  <si>
    <t>რეზინის შუასადები PVC-U d=355 მმ შეძენა</t>
  </si>
  <si>
    <t>წყალარინების პლასტმასის მილის PVC-U d=355 მმ გამოცდა ჰერმეტულობაზე</t>
  </si>
  <si>
    <t>პლასტმასის შემაერთებელი PVC-U d=355 მმ ქუროს მონტაჟი (რეზინის შუასადებით)</t>
  </si>
  <si>
    <t>პლასტმასის ქურო PVC-U d=355 მმ შეძენა</t>
  </si>
  <si>
    <t>საპროექტო მილის თავზე, სასიგნალო ლენტის შეძენა და მოწყობა თხრილში</t>
  </si>
  <si>
    <t>წყალარინების რ/ბ ანაკრები წრიული ჭის D=1.5 მ. Hსრ=5.35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</si>
  <si>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D=1740 მმ / H=900 მმ სულფატომედეგი ბეტონი B22.5 (M-300) (პროექტით)</t>
  </si>
  <si>
    <t>რკ/ბ რგოლი D=1740 მმ / H=500 მმ სულფატომედეგი ბეტონი B22.5 (M-300) (პროექტით)</t>
  </si>
  <si>
    <t>რკ/ბ ძირის მრგვალი ფილა , D=1740 მმ სულფატომედეგი ბეტონი B22.5 (M-300) (იხ. პროექტი)</t>
  </si>
  <si>
    <t>რკ/ბ გადახურვის ფილა მრგვალი D=1740 მმ ბეტონი B22.5 (M-300) (პროექტით)</t>
  </si>
  <si>
    <t>თუჯის ჩარჩო ხუფი 65 სმ</t>
  </si>
  <si>
    <t>წყალარინების რ/ბ ანაკრები წრიული ჭის D=1.5 მ. Hსრ=4.7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</si>
  <si>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Hსრ=4.55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</si>
  <si>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ჭის რგოლების გადაბმის ადგილას ჰიდროსაიზოლაციო მასალა "პენებარი" შეძენა</t>
  </si>
  <si>
    <t>წყალარინების რკინაბეტონის d=500 მმ მილის გარე ჰიდროიზოლაცია ბიტუმით</t>
  </si>
  <si>
    <t>არსებული წყალარინების მილის d=500 მმ ბოლოების ამოვსება ბეტონის ხსნარით (B-7 M-50)</t>
  </si>
  <si>
    <t>საპროექტო წყალარინების რკინაბეტონის მილის d=500 მმ შეჭრა საპროექტო კანალიზაციის ჭაში</t>
  </si>
  <si>
    <t>საპოექტო წყალარინების ჭაში შეჭრა არსებული რკ/ბეტ. d=500 მმ მილით</t>
  </si>
  <si>
    <t>არსებული ბეტონის/კერამიკის მილის d=500 მმ დემონტაჟი</t>
  </si>
  <si>
    <t>არსებული წყალარინების რ/ბ ანაკრები წრიული ჭის D=1.5 მმ H=5.2 მმ (1 კომპ) დემონტაჟი</t>
  </si>
  <si>
    <t>არსებული წყალარინების რ/ბ ანაკრები წრიული ჭის D=1.5 მმ H=4.8 მმ (1 კომპ) დემონტაჟი</t>
  </si>
  <si>
    <t>არსებული წყალარინების რ/ბ ანაკრები წრიული ჭის D=1.5 მმ H=4.4 მმ (1 კომპ) დემონტაჟი</t>
  </si>
  <si>
    <t>დემონტირებული რკ/ბეტონის ჭის ნატეხების დატვირთვა ავტოთვითმცლელზე გატანა 18 კმ</t>
  </si>
  <si>
    <t>დემონტირებული რკ/ბეტონის ჭის ჩარჩო-ხუფის დატვირთვა ავტ/თვითმცლელზე და გატანა (დასაწყობება 10 კმ) (3 ცალი)</t>
  </si>
  <si>
    <t>საპროექტო ტრანშეიდან ჩამდინარე წყლების გაყვანა წყალარინების გოფრირებული SN8 d=200 მმ (დროებითი მილით)</t>
  </si>
  <si>
    <t>წყალარინების პოლიეთილენის გოფრირებული მილი შეძენა SN8 d=200 მმ</t>
  </si>
  <si>
    <t>პოლიეთილენის გოფრირებული ქუროს მოწყობა d=200 მმ /რეზინის საფენით/</t>
  </si>
  <si>
    <t>რეზინის საფენის შეძენა d=200 მმ</t>
  </si>
  <si>
    <t>ტრანშეის მოწყობის დროს არსებული მილების დამაგრება</t>
  </si>
  <si>
    <t>ტრანშეის მოწყობის დროს არსებული კაბელების დამაგრება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</si>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</sst>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_-* #,##0.00_р_._-;\-* #,##0.00_р_._-;_-* &quot;-&quot;??_р_._-;_-@_-"/>
    <numFmt numFmtId="168" formatCode="_(#,##0_);_(\(#,##0\);_(\ \-\ 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65" fontId="4" fillId="2" borderId="13" xfId="2" applyNumberFormat="1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</xf>
    <xf numFmtId="2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left" vertical="center" readingOrder="1"/>
    </xf>
    <xf numFmtId="0" fontId="4" fillId="2" borderId="13" xfId="0" applyFont="1" applyFill="1" applyBorder="1" applyAlignment="1">
      <alignment horizontal="left" vertical="center" readingOrder="1"/>
    </xf>
    <xf numFmtId="0" fontId="4" fillId="2" borderId="11" xfId="0" applyFont="1" applyFill="1" applyBorder="1" applyAlignment="1">
      <alignment vertical="center"/>
    </xf>
    <xf numFmtId="43" fontId="4" fillId="2" borderId="0" xfId="1" applyNumberFormat="1" applyFont="1" applyFill="1" applyAlignment="1">
      <alignment vertical="center"/>
    </xf>
    <xf numFmtId="165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>
      <alignment horizontal="center" vertical="center"/>
    </xf>
    <xf numFmtId="1" fontId="4" fillId="2" borderId="13" xfId="1" applyNumberFormat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5" xfId="0" applyNumberFormat="1" applyFont="1" applyFill="1" applyBorder="1" applyAlignment="1">
      <alignment horizontal="center" vertical="center"/>
    </xf>
    <xf numFmtId="2" fontId="4" fillId="2" borderId="11" xfId="2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4" fillId="2" borderId="0" xfId="1" applyFont="1" applyFill="1"/>
    <xf numFmtId="49" fontId="4" fillId="2" borderId="13" xfId="1" applyNumberFormat="1" applyFont="1" applyFill="1" applyBorder="1" applyAlignment="1">
      <alignment vertical="center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1" fontId="4" fillId="2" borderId="16" xfId="1" applyNumberFormat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43" fontId="4" fillId="2" borderId="11" xfId="6" applyFont="1" applyFill="1" applyBorder="1" applyAlignment="1">
      <alignment horizontal="center" vertical="center"/>
    </xf>
  </cellXfs>
  <cellStyles count="10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7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5C3D-088D-4D13-8AD1-676F01D3DDBD}">
  <sheetPr>
    <tabColor theme="2"/>
  </sheetPr>
  <dimension ref="A1:HL94"/>
  <sheetViews>
    <sheetView showGridLines="0" tabSelected="1" zoomScale="80" zoomScaleNormal="80" workbookViewId="0">
      <pane xSplit="2" ySplit="6" topLeftCell="C56" activePane="bottomRight" state="frozen"/>
      <selection pane="topRight" activeCell="C1" sqref="C1"/>
      <selection pane="bottomLeft" activeCell="A7" sqref="A7"/>
      <selection pane="bottomRight" activeCell="J90" sqref="J90"/>
    </sheetView>
  </sheetViews>
  <sheetFormatPr defaultColWidth="9.33203125" defaultRowHeight="15" x14ac:dyDescent="0.3"/>
  <cols>
    <col min="1" max="1" width="6.33203125" style="35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26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25</v>
      </c>
      <c r="B2" s="36"/>
      <c r="C2" s="36"/>
      <c r="D2" s="36"/>
      <c r="E2" s="36"/>
      <c r="F2" s="36"/>
      <c r="G2" s="36"/>
      <c r="H2" s="36"/>
      <c r="I2" s="49"/>
    </row>
    <row r="3" spans="1:12" ht="21.75" customHeight="1" thickBot="1" x14ac:dyDescent="0.35">
      <c r="A3" s="7"/>
      <c r="C3" s="8"/>
      <c r="D3" s="8"/>
      <c r="E3" s="8"/>
      <c r="F3" s="8"/>
      <c r="G3" s="89" t="s">
        <v>14</v>
      </c>
      <c r="H3" s="89"/>
      <c r="I3" s="50"/>
    </row>
    <row r="4" spans="1:12" ht="18" customHeight="1" thickBot="1" x14ac:dyDescent="0.35">
      <c r="A4" s="84" t="s">
        <v>0</v>
      </c>
      <c r="B4" s="86" t="s">
        <v>1</v>
      </c>
      <c r="C4" s="86" t="s">
        <v>2</v>
      </c>
      <c r="D4" s="86" t="s">
        <v>11</v>
      </c>
      <c r="E4" s="80" t="s">
        <v>3</v>
      </c>
      <c r="F4" s="82" t="s">
        <v>12</v>
      </c>
      <c r="G4" s="80" t="s">
        <v>3</v>
      </c>
      <c r="H4" s="82" t="s">
        <v>12</v>
      </c>
      <c r="I4" s="51"/>
    </row>
    <row r="5" spans="1:12" ht="15.6" thickBot="1" x14ac:dyDescent="0.35">
      <c r="A5" s="85"/>
      <c r="B5" s="87"/>
      <c r="C5" s="87"/>
      <c r="D5" s="87"/>
      <c r="E5" s="81"/>
      <c r="F5" s="83"/>
      <c r="G5" s="81"/>
      <c r="H5" s="83"/>
      <c r="I5" s="52"/>
      <c r="J5" s="48"/>
      <c r="K5" s="48"/>
      <c r="L5" s="48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88">
        <v>7</v>
      </c>
      <c r="H6" s="88">
        <v>8</v>
      </c>
      <c r="I6" s="12">
        <v>9</v>
      </c>
    </row>
    <row r="7" spans="1:12" s="14" customFormat="1" x14ac:dyDescent="0.3">
      <c r="A7" s="65">
        <v>1</v>
      </c>
      <c r="B7" s="38" t="s">
        <v>27</v>
      </c>
      <c r="C7" s="13" t="s">
        <v>5</v>
      </c>
      <c r="D7" s="61">
        <v>10</v>
      </c>
      <c r="E7" s="15">
        <v>3.0841022668234244</v>
      </c>
      <c r="F7" s="15">
        <f>D7*E7</f>
        <v>30.841022668234245</v>
      </c>
      <c r="G7" s="90">
        <v>0</v>
      </c>
      <c r="H7" s="90">
        <f>G7*D7</f>
        <v>0</v>
      </c>
      <c r="I7" s="40" t="s">
        <v>16</v>
      </c>
    </row>
    <row r="8" spans="1:12" s="21" customFormat="1" ht="15.6" x14ac:dyDescent="0.3">
      <c r="A8" s="60">
        <f>A7+1</f>
        <v>2</v>
      </c>
      <c r="B8" s="38" t="s">
        <v>28</v>
      </c>
      <c r="C8" s="13" t="s">
        <v>13</v>
      </c>
      <c r="D8" s="61">
        <v>2.5</v>
      </c>
      <c r="E8" s="15">
        <v>62.186059115667618</v>
      </c>
      <c r="F8" s="15">
        <f>D8*E8</f>
        <v>155.46514778916904</v>
      </c>
      <c r="G8" s="90">
        <v>0</v>
      </c>
      <c r="H8" s="90">
        <f t="shared" ref="H8:H71" si="0">G8*D8</f>
        <v>0</v>
      </c>
      <c r="I8" s="40" t="s">
        <v>16</v>
      </c>
    </row>
    <row r="9" spans="1:12" s="21" customFormat="1" ht="15.6" x14ac:dyDescent="0.3">
      <c r="A9" s="62">
        <f>A8+1</f>
        <v>3</v>
      </c>
      <c r="B9" s="39" t="s">
        <v>64</v>
      </c>
      <c r="C9" s="23" t="s">
        <v>13</v>
      </c>
      <c r="D9" s="18">
        <v>2.5</v>
      </c>
      <c r="E9" s="15">
        <v>6.2514291093742074</v>
      </c>
      <c r="F9" s="15">
        <f t="shared" ref="F9:F72" si="1">D9*E9</f>
        <v>15.628572773435518</v>
      </c>
      <c r="G9" s="90">
        <v>0</v>
      </c>
      <c r="H9" s="90">
        <f t="shared" si="0"/>
        <v>0</v>
      </c>
      <c r="I9" s="40" t="s">
        <v>16</v>
      </c>
    </row>
    <row r="10" spans="1:12" s="21" customFormat="1" x14ac:dyDescent="0.3">
      <c r="A10" s="62">
        <f>A9+1</f>
        <v>4</v>
      </c>
      <c r="B10" s="38" t="s">
        <v>29</v>
      </c>
      <c r="C10" s="23" t="s">
        <v>4</v>
      </c>
      <c r="D10" s="18">
        <v>5</v>
      </c>
      <c r="E10" s="15">
        <v>15.601288826592</v>
      </c>
      <c r="F10" s="15">
        <f t="shared" si="1"/>
        <v>78.006444132959999</v>
      </c>
      <c r="G10" s="90">
        <v>0</v>
      </c>
      <c r="H10" s="90">
        <f t="shared" si="0"/>
        <v>0</v>
      </c>
      <c r="I10" s="40" t="s">
        <v>16</v>
      </c>
    </row>
    <row r="11" spans="1:12" ht="15.6" x14ac:dyDescent="0.3">
      <c r="A11" s="60">
        <f>A10+1</f>
        <v>5</v>
      </c>
      <c r="B11" s="2" t="s">
        <v>65</v>
      </c>
      <c r="C11" s="23" t="s">
        <v>63</v>
      </c>
      <c r="D11" s="70">
        <v>25</v>
      </c>
      <c r="E11" s="15">
        <v>25.469111609756084</v>
      </c>
      <c r="F11" s="15">
        <f t="shared" si="1"/>
        <v>636.72779024390206</v>
      </c>
      <c r="G11" s="90">
        <v>0</v>
      </c>
      <c r="H11" s="90">
        <f t="shared" si="0"/>
        <v>0</v>
      </c>
      <c r="I11" s="40" t="s">
        <v>16</v>
      </c>
    </row>
    <row r="12" spans="1:12" x14ac:dyDescent="0.3">
      <c r="A12" s="71" t="s">
        <v>30</v>
      </c>
      <c r="B12" s="2" t="s">
        <v>31</v>
      </c>
      <c r="C12" s="23" t="s">
        <v>4</v>
      </c>
      <c r="D12" s="15">
        <v>1.4999999999999999E-2</v>
      </c>
      <c r="E12" s="15">
        <v>1740.2853597696001</v>
      </c>
      <c r="F12" s="15">
        <f t="shared" si="1"/>
        <v>26.104280396543999</v>
      </c>
      <c r="G12" s="90">
        <v>0</v>
      </c>
      <c r="H12" s="90">
        <f t="shared" si="0"/>
        <v>0</v>
      </c>
      <c r="I12" s="40" t="s">
        <v>15</v>
      </c>
    </row>
    <row r="13" spans="1:12" ht="15.6" x14ac:dyDescent="0.3">
      <c r="A13" s="72">
        <f>A11+1</f>
        <v>6</v>
      </c>
      <c r="B13" s="2" t="s">
        <v>66</v>
      </c>
      <c r="C13" s="23" t="s">
        <v>63</v>
      </c>
      <c r="D13" s="15">
        <v>25</v>
      </c>
      <c r="E13" s="15">
        <v>19.672441232945204</v>
      </c>
      <c r="F13" s="15">
        <f t="shared" si="1"/>
        <v>491.81103082363006</v>
      </c>
      <c r="G13" s="90">
        <v>0</v>
      </c>
      <c r="H13" s="90">
        <f t="shared" si="0"/>
        <v>0</v>
      </c>
      <c r="I13" s="40" t="s">
        <v>16</v>
      </c>
    </row>
    <row r="14" spans="1:12" x14ac:dyDescent="0.3">
      <c r="A14" s="71" t="s">
        <v>32</v>
      </c>
      <c r="B14" s="2" t="s">
        <v>31</v>
      </c>
      <c r="C14" s="23" t="s">
        <v>4</v>
      </c>
      <c r="D14" s="15">
        <v>1.4999999999999999E-2</v>
      </c>
      <c r="E14" s="15">
        <v>1740.2853597696001</v>
      </c>
      <c r="F14" s="15">
        <f t="shared" si="1"/>
        <v>26.104280396543999</v>
      </c>
      <c r="G14" s="90">
        <v>0</v>
      </c>
      <c r="H14" s="90">
        <f t="shared" si="0"/>
        <v>0</v>
      </c>
      <c r="I14" s="40" t="s">
        <v>15</v>
      </c>
    </row>
    <row r="15" spans="1:12" s="21" customFormat="1" ht="15.6" x14ac:dyDescent="0.3">
      <c r="A15" s="60">
        <f>A13+1</f>
        <v>7</v>
      </c>
      <c r="B15" s="38" t="s">
        <v>67</v>
      </c>
      <c r="C15" s="23" t="s">
        <v>13</v>
      </c>
      <c r="D15" s="61">
        <v>1096.21143773325</v>
      </c>
      <c r="E15" s="15">
        <v>22.165629028224107</v>
      </c>
      <c r="F15" s="15">
        <f t="shared" si="1"/>
        <v>24298.21606529141</v>
      </c>
      <c r="G15" s="90">
        <v>0</v>
      </c>
      <c r="H15" s="90">
        <f t="shared" si="0"/>
        <v>0</v>
      </c>
      <c r="I15" s="40" t="s">
        <v>16</v>
      </c>
    </row>
    <row r="16" spans="1:12" s="21" customFormat="1" ht="15.6" x14ac:dyDescent="0.3">
      <c r="A16" s="26">
        <f t="shared" ref="A16:A27" si="2">A15+1</f>
        <v>8</v>
      </c>
      <c r="B16" s="38" t="s">
        <v>19</v>
      </c>
      <c r="C16" s="23" t="s">
        <v>13</v>
      </c>
      <c r="D16" s="61">
        <v>121.80127085925001</v>
      </c>
      <c r="E16" s="15">
        <v>57.389551001472007</v>
      </c>
      <c r="F16" s="15">
        <f t="shared" si="1"/>
        <v>6990.1202460210343</v>
      </c>
      <c r="G16" s="90">
        <v>0</v>
      </c>
      <c r="H16" s="90">
        <f t="shared" si="0"/>
        <v>0</v>
      </c>
      <c r="I16" s="40" t="s">
        <v>16</v>
      </c>
    </row>
    <row r="17" spans="1:220" ht="15.6" x14ac:dyDescent="0.3">
      <c r="A17" s="26">
        <f t="shared" si="2"/>
        <v>9</v>
      </c>
      <c r="B17" s="43" t="s">
        <v>68</v>
      </c>
      <c r="C17" s="23" t="s">
        <v>13</v>
      </c>
      <c r="D17" s="18">
        <v>109.62114377332502</v>
      </c>
      <c r="E17" s="15">
        <v>3.8615776336719208</v>
      </c>
      <c r="F17" s="15">
        <f t="shared" si="1"/>
        <v>423.31055697260581</v>
      </c>
      <c r="G17" s="90">
        <v>0</v>
      </c>
      <c r="H17" s="90">
        <f t="shared" si="0"/>
        <v>0</v>
      </c>
      <c r="I17" s="40" t="s">
        <v>16</v>
      </c>
    </row>
    <row r="18" spans="1:220" ht="15.6" x14ac:dyDescent="0.3">
      <c r="A18" s="62">
        <f t="shared" si="2"/>
        <v>10</v>
      </c>
      <c r="B18" s="38" t="s">
        <v>20</v>
      </c>
      <c r="C18" s="23" t="s">
        <v>13</v>
      </c>
      <c r="D18" s="18">
        <v>12.180127085925001</v>
      </c>
      <c r="E18" s="15">
        <v>29.778960973055998</v>
      </c>
      <c r="F18" s="15">
        <f t="shared" si="1"/>
        <v>362.71152913862289</v>
      </c>
      <c r="G18" s="90">
        <v>0</v>
      </c>
      <c r="H18" s="90">
        <f t="shared" si="0"/>
        <v>0</v>
      </c>
      <c r="I18" s="40" t="s">
        <v>16</v>
      </c>
    </row>
    <row r="19" spans="1:220" s="21" customFormat="1" x14ac:dyDescent="0.3">
      <c r="A19" s="62">
        <f t="shared" si="2"/>
        <v>11</v>
      </c>
      <c r="B19" s="2" t="s">
        <v>29</v>
      </c>
      <c r="C19" s="23" t="s">
        <v>4</v>
      </c>
      <c r="D19" s="18">
        <v>2375.1247817553749</v>
      </c>
      <c r="E19" s="15">
        <v>12.831234784703998</v>
      </c>
      <c r="F19" s="15">
        <f t="shared" si="1"/>
        <v>30475.783717672057</v>
      </c>
      <c r="G19" s="90">
        <v>0</v>
      </c>
      <c r="H19" s="90">
        <f t="shared" si="0"/>
        <v>0</v>
      </c>
      <c r="I19" s="40" t="s">
        <v>16</v>
      </c>
    </row>
    <row r="20" spans="1:220" ht="15.6" x14ac:dyDescent="0.3">
      <c r="A20" s="60">
        <f t="shared" si="2"/>
        <v>12</v>
      </c>
      <c r="B20" s="43" t="s">
        <v>69</v>
      </c>
      <c r="C20" s="23" t="s">
        <v>13</v>
      </c>
      <c r="D20" s="61">
        <v>138.34144499999999</v>
      </c>
      <c r="E20" s="15">
        <v>62.917615658291908</v>
      </c>
      <c r="F20" s="15">
        <f t="shared" si="1"/>
        <v>8704.1138661227287</v>
      </c>
      <c r="G20" s="90">
        <v>0</v>
      </c>
      <c r="H20" s="90">
        <f t="shared" si="0"/>
        <v>0</v>
      </c>
      <c r="I20" s="40" t="s">
        <v>16</v>
      </c>
    </row>
    <row r="21" spans="1:220" ht="15.6" x14ac:dyDescent="0.3">
      <c r="A21" s="60">
        <f t="shared" si="2"/>
        <v>13</v>
      </c>
      <c r="B21" s="43" t="s">
        <v>70</v>
      </c>
      <c r="C21" s="13" t="s">
        <v>13</v>
      </c>
      <c r="D21" s="73">
        <v>23.243250000000003</v>
      </c>
      <c r="E21" s="15">
        <v>60.031843997263209</v>
      </c>
      <c r="F21" s="15">
        <f t="shared" si="1"/>
        <v>1395.3351579893883</v>
      </c>
      <c r="G21" s="90">
        <v>0</v>
      </c>
      <c r="H21" s="90">
        <f t="shared" si="0"/>
        <v>0</v>
      </c>
      <c r="I21" s="40" t="s">
        <v>16</v>
      </c>
    </row>
    <row r="22" spans="1:220" ht="15.6" x14ac:dyDescent="0.3">
      <c r="A22" s="60">
        <f t="shared" si="2"/>
        <v>14</v>
      </c>
      <c r="B22" s="41" t="s">
        <v>71</v>
      </c>
      <c r="C22" s="23" t="s">
        <v>13</v>
      </c>
      <c r="D22" s="15">
        <v>971.44761969250021</v>
      </c>
      <c r="E22" s="15">
        <v>41.235568458584716</v>
      </c>
      <c r="F22" s="15">
        <f t="shared" si="1"/>
        <v>40058.194825759259</v>
      </c>
      <c r="G22" s="90">
        <v>0</v>
      </c>
      <c r="H22" s="90">
        <f t="shared" si="0"/>
        <v>0</v>
      </c>
      <c r="I22" s="40" t="s">
        <v>16</v>
      </c>
    </row>
    <row r="23" spans="1:220" ht="15.6" x14ac:dyDescent="0.3">
      <c r="A23" s="60">
        <f t="shared" si="2"/>
        <v>15</v>
      </c>
      <c r="B23" s="41" t="s">
        <v>72</v>
      </c>
      <c r="C23" s="23" t="s">
        <v>13</v>
      </c>
      <c r="D23" s="24">
        <v>5</v>
      </c>
      <c r="E23" s="15">
        <v>54.209081306264707</v>
      </c>
      <c r="F23" s="15">
        <f t="shared" si="1"/>
        <v>271.04540653132352</v>
      </c>
      <c r="G23" s="90">
        <v>0</v>
      </c>
      <c r="H23" s="90">
        <f t="shared" si="0"/>
        <v>0</v>
      </c>
      <c r="I23" s="40" t="s">
        <v>16</v>
      </c>
    </row>
    <row r="24" spans="1:220" s="21" customFormat="1" ht="15.6" x14ac:dyDescent="0.3">
      <c r="A24" s="60">
        <f t="shared" si="2"/>
        <v>16</v>
      </c>
      <c r="B24" s="2" t="s">
        <v>73</v>
      </c>
      <c r="C24" s="23" t="s">
        <v>13</v>
      </c>
      <c r="D24" s="59">
        <v>3.6450000000000005</v>
      </c>
      <c r="E24" s="15">
        <v>67.112043539935996</v>
      </c>
      <c r="F24" s="15">
        <f t="shared" si="1"/>
        <v>244.62339870306673</v>
      </c>
      <c r="G24" s="90">
        <v>0</v>
      </c>
      <c r="H24" s="90">
        <f t="shared" si="0"/>
        <v>0</v>
      </c>
      <c r="I24" s="40" t="s">
        <v>16</v>
      </c>
    </row>
    <row r="25" spans="1:220" x14ac:dyDescent="0.3">
      <c r="A25" s="60">
        <f t="shared" si="2"/>
        <v>17</v>
      </c>
      <c r="B25" s="2" t="s">
        <v>22</v>
      </c>
      <c r="C25" s="23" t="s">
        <v>24</v>
      </c>
      <c r="D25" s="15">
        <v>1250.4000000000001</v>
      </c>
      <c r="E25" s="15">
        <v>15.727383997687999</v>
      </c>
      <c r="F25" s="15">
        <f t="shared" si="1"/>
        <v>19665.520950709077</v>
      </c>
      <c r="G25" s="90">
        <v>0</v>
      </c>
      <c r="H25" s="90">
        <f t="shared" si="0"/>
        <v>0</v>
      </c>
      <c r="I25" s="40" t="s">
        <v>16</v>
      </c>
      <c r="J25" s="25"/>
    </row>
    <row r="26" spans="1:220" x14ac:dyDescent="0.3">
      <c r="A26" s="60">
        <f t="shared" si="2"/>
        <v>18</v>
      </c>
      <c r="B26" s="2" t="s">
        <v>21</v>
      </c>
      <c r="C26" s="23" t="s">
        <v>24</v>
      </c>
      <c r="D26" s="15">
        <v>266.22000000000003</v>
      </c>
      <c r="E26" s="15">
        <v>15.727383997687999</v>
      </c>
      <c r="F26" s="15">
        <f t="shared" si="1"/>
        <v>4186.9441678644998</v>
      </c>
      <c r="G26" s="90">
        <v>0</v>
      </c>
      <c r="H26" s="90">
        <f t="shared" si="0"/>
        <v>0</v>
      </c>
      <c r="I26" s="40" t="s">
        <v>16</v>
      </c>
      <c r="J26" s="25"/>
    </row>
    <row r="27" spans="1:220" x14ac:dyDescent="0.35">
      <c r="A27" s="62">
        <f t="shared" si="2"/>
        <v>19</v>
      </c>
      <c r="B27" s="42" t="s">
        <v>74</v>
      </c>
      <c r="C27" s="17" t="s">
        <v>5</v>
      </c>
      <c r="D27" s="77">
        <v>10</v>
      </c>
      <c r="E27" s="15">
        <v>7.3585168053375991</v>
      </c>
      <c r="F27" s="15">
        <f t="shared" si="1"/>
        <v>73.585168053375995</v>
      </c>
      <c r="G27" s="90">
        <v>0</v>
      </c>
      <c r="H27" s="90">
        <f t="shared" si="0"/>
        <v>0</v>
      </c>
      <c r="I27" s="40" t="s">
        <v>16</v>
      </c>
      <c r="J27" s="25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</row>
    <row r="28" spans="1:220" x14ac:dyDescent="0.35">
      <c r="A28" s="27" t="s">
        <v>33</v>
      </c>
      <c r="B28" s="42" t="s">
        <v>75</v>
      </c>
      <c r="C28" s="17" t="s">
        <v>5</v>
      </c>
      <c r="D28" s="19">
        <v>9.9499999999999993</v>
      </c>
      <c r="E28" s="15"/>
      <c r="F28" s="15"/>
      <c r="G28" s="90">
        <v>0</v>
      </c>
      <c r="H28" s="90">
        <f t="shared" si="0"/>
        <v>0</v>
      </c>
      <c r="I28" s="40" t="s">
        <v>18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</row>
    <row r="29" spans="1:220" x14ac:dyDescent="0.35">
      <c r="A29" s="62">
        <f>A27+1</f>
        <v>20</v>
      </c>
      <c r="B29" s="42" t="s">
        <v>76</v>
      </c>
      <c r="C29" s="17" t="s">
        <v>5</v>
      </c>
      <c r="D29" s="19">
        <v>10</v>
      </c>
      <c r="E29" s="15">
        <v>4.8794789005016312</v>
      </c>
      <c r="F29" s="15">
        <f t="shared" si="1"/>
        <v>48.794789005016312</v>
      </c>
      <c r="G29" s="90">
        <v>0</v>
      </c>
      <c r="H29" s="90">
        <f t="shared" si="0"/>
        <v>0</v>
      </c>
      <c r="I29" s="40" t="s">
        <v>16</v>
      </c>
      <c r="J29" s="25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</row>
    <row r="30" spans="1:220" s="20" customFormat="1" x14ac:dyDescent="0.3">
      <c r="A30" s="62">
        <f>A29+1</f>
        <v>21</v>
      </c>
      <c r="B30" s="42" t="s">
        <v>77</v>
      </c>
      <c r="C30" s="17" t="s">
        <v>5</v>
      </c>
      <c r="D30" s="77">
        <v>2</v>
      </c>
      <c r="E30" s="15">
        <v>7.3585168053375991</v>
      </c>
      <c r="F30" s="15">
        <f t="shared" si="1"/>
        <v>14.717033610675198</v>
      </c>
      <c r="G30" s="90">
        <v>0</v>
      </c>
      <c r="H30" s="90">
        <f t="shared" si="0"/>
        <v>0</v>
      </c>
      <c r="I30" s="40" t="s">
        <v>16</v>
      </c>
      <c r="J30" s="25"/>
    </row>
    <row r="31" spans="1:220" s="20" customFormat="1" x14ac:dyDescent="0.3">
      <c r="A31" s="27" t="s">
        <v>34</v>
      </c>
      <c r="B31" s="42" t="s">
        <v>78</v>
      </c>
      <c r="C31" s="17" t="s">
        <v>5</v>
      </c>
      <c r="D31" s="19">
        <v>1.99</v>
      </c>
      <c r="E31" s="15"/>
      <c r="F31" s="15"/>
      <c r="G31" s="90">
        <v>0</v>
      </c>
      <c r="H31" s="90">
        <f t="shared" si="0"/>
        <v>0</v>
      </c>
      <c r="I31" s="40" t="s">
        <v>18</v>
      </c>
    </row>
    <row r="32" spans="1:220" s="20" customFormat="1" x14ac:dyDescent="0.3">
      <c r="A32" s="62">
        <f>A30+1</f>
        <v>22</v>
      </c>
      <c r="B32" s="42" t="s">
        <v>79</v>
      </c>
      <c r="C32" s="17" t="s">
        <v>5</v>
      </c>
      <c r="D32" s="19">
        <v>2</v>
      </c>
      <c r="E32" s="15">
        <v>4.8794789005016312</v>
      </c>
      <c r="F32" s="15">
        <f t="shared" si="1"/>
        <v>9.7589578010032625</v>
      </c>
      <c r="G32" s="90">
        <v>0</v>
      </c>
      <c r="H32" s="90">
        <f t="shared" si="0"/>
        <v>0</v>
      </c>
      <c r="I32" s="40" t="s">
        <v>16</v>
      </c>
    </row>
    <row r="33" spans="1:10" s="78" customFormat="1" x14ac:dyDescent="0.35">
      <c r="A33" s="62">
        <f>A32+1</f>
        <v>23</v>
      </c>
      <c r="B33" s="2" t="s">
        <v>80</v>
      </c>
      <c r="C33" s="17" t="s">
        <v>5</v>
      </c>
      <c r="D33" s="18">
        <v>120</v>
      </c>
      <c r="E33" s="15">
        <v>3.7018992360219523</v>
      </c>
      <c r="F33" s="15">
        <f t="shared" si="1"/>
        <v>444.22790832263428</v>
      </c>
      <c r="G33" s="90">
        <v>0</v>
      </c>
      <c r="H33" s="90">
        <f t="shared" si="0"/>
        <v>0</v>
      </c>
      <c r="I33" s="40" t="s">
        <v>16</v>
      </c>
      <c r="J33" s="25"/>
    </row>
    <row r="34" spans="1:10" s="78" customFormat="1" x14ac:dyDescent="0.35">
      <c r="A34" s="16" t="s">
        <v>35</v>
      </c>
      <c r="B34" s="2" t="s">
        <v>81</v>
      </c>
      <c r="C34" s="17" t="s">
        <v>5</v>
      </c>
      <c r="D34" s="19">
        <v>121.2</v>
      </c>
      <c r="E34" s="15"/>
      <c r="F34" s="15"/>
      <c r="G34" s="90">
        <v>0</v>
      </c>
      <c r="H34" s="90">
        <f t="shared" si="0"/>
        <v>0</v>
      </c>
      <c r="I34" s="40" t="s">
        <v>18</v>
      </c>
    </row>
    <row r="35" spans="1:10" s="78" customFormat="1" x14ac:dyDescent="0.35">
      <c r="A35" s="16" t="s">
        <v>36</v>
      </c>
      <c r="B35" s="2" t="s">
        <v>82</v>
      </c>
      <c r="C35" s="17" t="s">
        <v>6</v>
      </c>
      <c r="D35" s="19">
        <v>20</v>
      </c>
      <c r="E35" s="15"/>
      <c r="F35" s="15"/>
      <c r="G35" s="90">
        <v>0</v>
      </c>
      <c r="H35" s="90">
        <f t="shared" si="0"/>
        <v>0</v>
      </c>
      <c r="I35" s="40" t="s">
        <v>18</v>
      </c>
      <c r="J35" s="25"/>
    </row>
    <row r="36" spans="1:10" s="78" customFormat="1" x14ac:dyDescent="0.35">
      <c r="A36" s="62">
        <f>A33+1</f>
        <v>24</v>
      </c>
      <c r="B36" s="2" t="s">
        <v>83</v>
      </c>
      <c r="C36" s="17" t="s">
        <v>5</v>
      </c>
      <c r="D36" s="18">
        <v>120</v>
      </c>
      <c r="E36" s="15">
        <v>1.8793181175666238</v>
      </c>
      <c r="F36" s="15">
        <f t="shared" si="1"/>
        <v>225.51817410799487</v>
      </c>
      <c r="G36" s="90">
        <v>0</v>
      </c>
      <c r="H36" s="90">
        <f t="shared" si="0"/>
        <v>0</v>
      </c>
      <c r="I36" s="40" t="s">
        <v>16</v>
      </c>
    </row>
    <row r="37" spans="1:10" s="78" customFormat="1" x14ac:dyDescent="0.35">
      <c r="A37" s="62">
        <f>A36+1</f>
        <v>25</v>
      </c>
      <c r="B37" s="42" t="s">
        <v>84</v>
      </c>
      <c r="C37" s="17" t="s">
        <v>6</v>
      </c>
      <c r="D37" s="19">
        <v>2</v>
      </c>
      <c r="E37" s="15">
        <v>6.3056274584192007</v>
      </c>
      <c r="F37" s="15">
        <f t="shared" si="1"/>
        <v>12.611254916838401</v>
      </c>
      <c r="G37" s="90">
        <v>0</v>
      </c>
      <c r="H37" s="90">
        <f t="shared" si="0"/>
        <v>0</v>
      </c>
      <c r="I37" s="40" t="s">
        <v>16</v>
      </c>
      <c r="J37" s="25"/>
    </row>
    <row r="38" spans="1:10" s="78" customFormat="1" x14ac:dyDescent="0.35">
      <c r="A38" s="16" t="s">
        <v>37</v>
      </c>
      <c r="B38" s="42" t="s">
        <v>85</v>
      </c>
      <c r="C38" s="17" t="s">
        <v>6</v>
      </c>
      <c r="D38" s="19">
        <v>2</v>
      </c>
      <c r="E38" s="15"/>
      <c r="F38" s="15"/>
      <c r="G38" s="90">
        <v>0</v>
      </c>
      <c r="H38" s="90">
        <f t="shared" si="0"/>
        <v>0</v>
      </c>
      <c r="I38" s="40" t="s">
        <v>18</v>
      </c>
    </row>
    <row r="39" spans="1:10" s="78" customFormat="1" x14ac:dyDescent="0.35">
      <c r="A39" s="16" t="s">
        <v>38</v>
      </c>
      <c r="B39" s="42" t="s">
        <v>82</v>
      </c>
      <c r="C39" s="17" t="s">
        <v>6</v>
      </c>
      <c r="D39" s="19">
        <v>4</v>
      </c>
      <c r="E39" s="15"/>
      <c r="F39" s="15"/>
      <c r="G39" s="90">
        <v>0</v>
      </c>
      <c r="H39" s="90">
        <f t="shared" si="0"/>
        <v>0</v>
      </c>
      <c r="I39" s="40" t="s">
        <v>18</v>
      </c>
      <c r="J39" s="25"/>
    </row>
    <row r="40" spans="1:10" x14ac:dyDescent="0.3">
      <c r="A40" s="60">
        <f>A37+1</f>
        <v>26</v>
      </c>
      <c r="B40" s="2" t="s">
        <v>86</v>
      </c>
      <c r="C40" s="23" t="s">
        <v>5</v>
      </c>
      <c r="D40" s="24">
        <v>132</v>
      </c>
      <c r="E40" s="15">
        <v>1.3530624301824001</v>
      </c>
      <c r="F40" s="15">
        <f t="shared" si="1"/>
        <v>178.60424078407681</v>
      </c>
      <c r="G40" s="90">
        <v>0</v>
      </c>
      <c r="H40" s="90">
        <f t="shared" si="0"/>
        <v>0</v>
      </c>
      <c r="I40" s="40" t="s">
        <v>16</v>
      </c>
    </row>
    <row r="41" spans="1:10" x14ac:dyDescent="0.3">
      <c r="A41" s="62">
        <f>A40+1</f>
        <v>27</v>
      </c>
      <c r="B41" s="42" t="s">
        <v>87</v>
      </c>
      <c r="C41" s="22" t="s">
        <v>39</v>
      </c>
      <c r="D41" s="58">
        <v>2</v>
      </c>
      <c r="E41" s="15">
        <v>930.98816841411326</v>
      </c>
      <c r="F41" s="15">
        <f t="shared" si="1"/>
        <v>1861.9763368282265</v>
      </c>
      <c r="G41" s="90">
        <v>0</v>
      </c>
      <c r="H41" s="90">
        <f t="shared" si="0"/>
        <v>0</v>
      </c>
      <c r="I41" s="40" t="s">
        <v>16</v>
      </c>
      <c r="J41" s="25"/>
    </row>
    <row r="42" spans="1:10" x14ac:dyDescent="0.3">
      <c r="A42" s="16" t="s">
        <v>40</v>
      </c>
      <c r="B42" s="67" t="s">
        <v>88</v>
      </c>
      <c r="C42" s="22" t="s">
        <v>6</v>
      </c>
      <c r="D42" s="19">
        <v>10</v>
      </c>
      <c r="E42" s="15">
        <v>462.26329868880003</v>
      </c>
      <c r="F42" s="15">
        <f t="shared" si="1"/>
        <v>4622.6329868880002</v>
      </c>
      <c r="G42" s="90">
        <v>0</v>
      </c>
      <c r="H42" s="90">
        <f t="shared" si="0"/>
        <v>0</v>
      </c>
      <c r="I42" s="40" t="s">
        <v>15</v>
      </c>
    </row>
    <row r="43" spans="1:10" x14ac:dyDescent="0.3">
      <c r="A43" s="16" t="s">
        <v>40</v>
      </c>
      <c r="B43" s="67" t="s">
        <v>89</v>
      </c>
      <c r="C43" s="22" t="s">
        <v>6</v>
      </c>
      <c r="D43" s="19">
        <v>2</v>
      </c>
      <c r="E43" s="15">
        <v>265.91769970214398</v>
      </c>
      <c r="F43" s="15">
        <f t="shared" si="1"/>
        <v>531.83539940428795</v>
      </c>
      <c r="G43" s="90">
        <v>0</v>
      </c>
      <c r="H43" s="90">
        <f t="shared" si="0"/>
        <v>0</v>
      </c>
      <c r="I43" s="40" t="s">
        <v>15</v>
      </c>
      <c r="J43" s="25"/>
    </row>
    <row r="44" spans="1:10" s="20" customFormat="1" x14ac:dyDescent="0.3">
      <c r="A44" s="16" t="s">
        <v>41</v>
      </c>
      <c r="B44" s="39" t="s">
        <v>90</v>
      </c>
      <c r="C44" s="22" t="s">
        <v>6</v>
      </c>
      <c r="D44" s="19">
        <v>2</v>
      </c>
      <c r="E44" s="15">
        <v>379.11487543776008</v>
      </c>
      <c r="F44" s="15">
        <f t="shared" si="1"/>
        <v>758.22975087552015</v>
      </c>
      <c r="G44" s="90">
        <v>0</v>
      </c>
      <c r="H44" s="90">
        <f t="shared" si="0"/>
        <v>0</v>
      </c>
      <c r="I44" s="40" t="s">
        <v>15</v>
      </c>
    </row>
    <row r="45" spans="1:10" s="20" customFormat="1" x14ac:dyDescent="0.3">
      <c r="A45" s="16" t="s">
        <v>42</v>
      </c>
      <c r="B45" s="67" t="s">
        <v>91</v>
      </c>
      <c r="C45" s="22" t="s">
        <v>6</v>
      </c>
      <c r="D45" s="19">
        <v>2</v>
      </c>
      <c r="E45" s="15">
        <v>319.75122574080001</v>
      </c>
      <c r="F45" s="15">
        <f t="shared" si="1"/>
        <v>639.50245148160002</v>
      </c>
      <c r="G45" s="90">
        <v>0</v>
      </c>
      <c r="H45" s="90">
        <f t="shared" si="0"/>
        <v>0</v>
      </c>
      <c r="I45" s="40" t="s">
        <v>15</v>
      </c>
      <c r="J45" s="25"/>
    </row>
    <row r="46" spans="1:10" ht="15.6" x14ac:dyDescent="0.3">
      <c r="A46" s="16" t="s">
        <v>43</v>
      </c>
      <c r="B46" s="66" t="s">
        <v>23</v>
      </c>
      <c r="C46" s="22" t="s">
        <v>13</v>
      </c>
      <c r="D46" s="18">
        <v>1.7839124999999998</v>
      </c>
      <c r="E46" s="15">
        <v>284.36891797440001</v>
      </c>
      <c r="F46" s="15">
        <f t="shared" si="1"/>
        <v>507.28926738600677</v>
      </c>
      <c r="G46" s="90">
        <v>0</v>
      </c>
      <c r="H46" s="90">
        <f t="shared" si="0"/>
        <v>0</v>
      </c>
      <c r="I46" s="40" t="s">
        <v>15</v>
      </c>
    </row>
    <row r="47" spans="1:10" x14ac:dyDescent="0.3">
      <c r="A47" s="16" t="s">
        <v>44</v>
      </c>
      <c r="B47" s="42" t="s">
        <v>92</v>
      </c>
      <c r="C47" s="17" t="s">
        <v>6</v>
      </c>
      <c r="D47" s="19">
        <v>2</v>
      </c>
      <c r="E47" s="15"/>
      <c r="F47" s="15"/>
      <c r="G47" s="90">
        <v>0</v>
      </c>
      <c r="H47" s="90">
        <f t="shared" si="0"/>
        <v>0</v>
      </c>
      <c r="I47" s="40" t="s">
        <v>18</v>
      </c>
      <c r="J47" s="25"/>
    </row>
    <row r="48" spans="1:10" x14ac:dyDescent="0.3">
      <c r="A48" s="62">
        <f>A41+1</f>
        <v>28</v>
      </c>
      <c r="B48" s="42" t="s">
        <v>93</v>
      </c>
      <c r="C48" s="22" t="s">
        <v>39</v>
      </c>
      <c r="D48" s="58">
        <v>2</v>
      </c>
      <c r="E48" s="15">
        <v>856.80528959505625</v>
      </c>
      <c r="F48" s="15">
        <f t="shared" si="1"/>
        <v>1713.6105791901125</v>
      </c>
      <c r="G48" s="90">
        <v>0</v>
      </c>
      <c r="H48" s="90">
        <f t="shared" si="0"/>
        <v>0</v>
      </c>
      <c r="I48" s="40" t="s">
        <v>16</v>
      </c>
    </row>
    <row r="49" spans="1:10" x14ac:dyDescent="0.3">
      <c r="A49" s="16" t="s">
        <v>45</v>
      </c>
      <c r="B49" s="67" t="s">
        <v>88</v>
      </c>
      <c r="C49" s="22" t="s">
        <v>6</v>
      </c>
      <c r="D49" s="19">
        <v>10</v>
      </c>
      <c r="E49" s="15">
        <v>462.26329868880003</v>
      </c>
      <c r="F49" s="15">
        <f t="shared" si="1"/>
        <v>4622.6329868880002</v>
      </c>
      <c r="G49" s="90">
        <v>0</v>
      </c>
      <c r="H49" s="90">
        <f t="shared" si="0"/>
        <v>0</v>
      </c>
      <c r="I49" s="40" t="s">
        <v>15</v>
      </c>
      <c r="J49" s="25"/>
    </row>
    <row r="50" spans="1:10" x14ac:dyDescent="0.3">
      <c r="A50" s="16" t="s">
        <v>46</v>
      </c>
      <c r="B50" s="39" t="s">
        <v>90</v>
      </c>
      <c r="C50" s="22" t="s">
        <v>6</v>
      </c>
      <c r="D50" s="19">
        <v>2</v>
      </c>
      <c r="E50" s="15">
        <v>379.11487543776008</v>
      </c>
      <c r="F50" s="15">
        <f t="shared" si="1"/>
        <v>758.22975087552015</v>
      </c>
      <c r="G50" s="90">
        <v>0</v>
      </c>
      <c r="H50" s="90">
        <f t="shared" si="0"/>
        <v>0</v>
      </c>
      <c r="I50" s="40" t="s">
        <v>15</v>
      </c>
    </row>
    <row r="51" spans="1:10" x14ac:dyDescent="0.3">
      <c r="A51" s="16" t="s">
        <v>47</v>
      </c>
      <c r="B51" s="67" t="s">
        <v>91</v>
      </c>
      <c r="C51" s="22" t="s">
        <v>6</v>
      </c>
      <c r="D51" s="19">
        <v>2</v>
      </c>
      <c r="E51" s="15">
        <v>319.75122574080001</v>
      </c>
      <c r="F51" s="15">
        <f t="shared" si="1"/>
        <v>639.50245148160002</v>
      </c>
      <c r="G51" s="90">
        <v>0</v>
      </c>
      <c r="H51" s="90">
        <f t="shared" si="0"/>
        <v>0</v>
      </c>
      <c r="I51" s="40" t="s">
        <v>15</v>
      </c>
      <c r="J51" s="25"/>
    </row>
    <row r="52" spans="1:10" s="20" customFormat="1" ht="15.6" x14ac:dyDescent="0.3">
      <c r="A52" s="16" t="s">
        <v>48</v>
      </c>
      <c r="B52" s="66" t="s">
        <v>23</v>
      </c>
      <c r="C52" s="22" t="s">
        <v>13</v>
      </c>
      <c r="D52" s="18">
        <v>1.6779374999999999</v>
      </c>
      <c r="E52" s="15">
        <v>284.36891797440001</v>
      </c>
      <c r="F52" s="15">
        <f t="shared" si="1"/>
        <v>477.15327130366978</v>
      </c>
      <c r="G52" s="90">
        <v>0</v>
      </c>
      <c r="H52" s="90">
        <f t="shared" si="0"/>
        <v>0</v>
      </c>
      <c r="I52" s="40" t="s">
        <v>15</v>
      </c>
    </row>
    <row r="53" spans="1:10" s="20" customFormat="1" x14ac:dyDescent="0.3">
      <c r="A53" s="16" t="s">
        <v>49</v>
      </c>
      <c r="B53" s="42" t="s">
        <v>92</v>
      </c>
      <c r="C53" s="17" t="s">
        <v>6</v>
      </c>
      <c r="D53" s="19">
        <v>2</v>
      </c>
      <c r="E53" s="15"/>
      <c r="F53" s="15"/>
      <c r="G53" s="90">
        <v>0</v>
      </c>
      <c r="H53" s="90">
        <f t="shared" si="0"/>
        <v>0</v>
      </c>
      <c r="I53" s="40" t="s">
        <v>18</v>
      </c>
      <c r="J53" s="25"/>
    </row>
    <row r="54" spans="1:10" s="20" customFormat="1" x14ac:dyDescent="0.3">
      <c r="A54" s="62">
        <f>A48+1</f>
        <v>29</v>
      </c>
      <c r="B54" s="42" t="s">
        <v>94</v>
      </c>
      <c r="C54" s="22" t="s">
        <v>39</v>
      </c>
      <c r="D54" s="58">
        <v>1</v>
      </c>
      <c r="E54" s="15">
        <v>811.50132721311365</v>
      </c>
      <c r="F54" s="15">
        <f t="shared" si="1"/>
        <v>811.50132721311365</v>
      </c>
      <c r="G54" s="90">
        <v>0</v>
      </c>
      <c r="H54" s="90">
        <f t="shared" si="0"/>
        <v>0</v>
      </c>
      <c r="I54" s="40" t="s">
        <v>16</v>
      </c>
      <c r="J54" s="25"/>
    </row>
    <row r="55" spans="1:10" s="20" customFormat="1" x14ac:dyDescent="0.3">
      <c r="A55" s="16" t="s">
        <v>50</v>
      </c>
      <c r="B55" s="67" t="s">
        <v>88</v>
      </c>
      <c r="C55" s="22" t="s">
        <v>6</v>
      </c>
      <c r="D55" s="19">
        <v>4</v>
      </c>
      <c r="E55" s="15">
        <v>462.26329868879998</v>
      </c>
      <c r="F55" s="15">
        <f t="shared" si="1"/>
        <v>1849.0531947551999</v>
      </c>
      <c r="G55" s="90">
        <v>0</v>
      </c>
      <c r="H55" s="90">
        <f t="shared" si="0"/>
        <v>0</v>
      </c>
      <c r="I55" s="40" t="s">
        <v>15</v>
      </c>
      <c r="J55" s="25"/>
    </row>
    <row r="56" spans="1:10" s="20" customFormat="1" x14ac:dyDescent="0.3">
      <c r="A56" s="16" t="s">
        <v>51</v>
      </c>
      <c r="B56" s="67" t="s">
        <v>89</v>
      </c>
      <c r="C56" s="22" t="s">
        <v>6</v>
      </c>
      <c r="D56" s="19">
        <v>1</v>
      </c>
      <c r="E56" s="15">
        <v>265.91769970214398</v>
      </c>
      <c r="F56" s="15">
        <f t="shared" si="1"/>
        <v>265.91769970214398</v>
      </c>
      <c r="G56" s="90">
        <v>0</v>
      </c>
      <c r="H56" s="90">
        <f t="shared" si="0"/>
        <v>0</v>
      </c>
      <c r="I56" s="40" t="s">
        <v>15</v>
      </c>
      <c r="J56" s="25"/>
    </row>
    <row r="57" spans="1:10" s="20" customFormat="1" x14ac:dyDescent="0.3">
      <c r="A57" s="16" t="s">
        <v>52</v>
      </c>
      <c r="B57" s="39" t="s">
        <v>90</v>
      </c>
      <c r="C57" s="22" t="s">
        <v>6</v>
      </c>
      <c r="D57" s="19">
        <v>1</v>
      </c>
      <c r="E57" s="15">
        <v>379.11487543776008</v>
      </c>
      <c r="F57" s="15">
        <f t="shared" si="1"/>
        <v>379.11487543776008</v>
      </c>
      <c r="G57" s="90">
        <v>0</v>
      </c>
      <c r="H57" s="90">
        <f t="shared" si="0"/>
        <v>0</v>
      </c>
      <c r="I57" s="40" t="s">
        <v>15</v>
      </c>
      <c r="J57" s="25"/>
    </row>
    <row r="58" spans="1:10" s="20" customFormat="1" x14ac:dyDescent="0.3">
      <c r="A58" s="16" t="s">
        <v>53</v>
      </c>
      <c r="B58" s="67" t="s">
        <v>91</v>
      </c>
      <c r="C58" s="22" t="s">
        <v>6</v>
      </c>
      <c r="D58" s="19">
        <v>1</v>
      </c>
      <c r="E58" s="15">
        <v>319.75122574080001</v>
      </c>
      <c r="F58" s="15">
        <f t="shared" si="1"/>
        <v>319.75122574080001</v>
      </c>
      <c r="G58" s="90">
        <v>0</v>
      </c>
      <c r="H58" s="90">
        <f t="shared" si="0"/>
        <v>0</v>
      </c>
      <c r="I58" s="40" t="s">
        <v>15</v>
      </c>
      <c r="J58" s="25"/>
    </row>
    <row r="59" spans="1:10" s="20" customFormat="1" ht="15.6" x14ac:dyDescent="0.3">
      <c r="A59" s="16" t="s">
        <v>54</v>
      </c>
      <c r="B59" s="66" t="s">
        <v>23</v>
      </c>
      <c r="C59" s="22" t="s">
        <v>13</v>
      </c>
      <c r="D59" s="18">
        <v>0.83896874999999993</v>
      </c>
      <c r="E59" s="15">
        <v>284.36891797440001</v>
      </c>
      <c r="F59" s="15">
        <f t="shared" si="1"/>
        <v>238.57663565183489</v>
      </c>
      <c r="G59" s="90">
        <v>0</v>
      </c>
      <c r="H59" s="90">
        <f t="shared" si="0"/>
        <v>0</v>
      </c>
      <c r="I59" s="40" t="s">
        <v>15</v>
      </c>
      <c r="J59" s="25"/>
    </row>
    <row r="60" spans="1:10" s="20" customFormat="1" x14ac:dyDescent="0.3">
      <c r="A60" s="16" t="s">
        <v>55</v>
      </c>
      <c r="B60" s="42" t="s">
        <v>92</v>
      </c>
      <c r="C60" s="17" t="s">
        <v>6</v>
      </c>
      <c r="D60" s="19">
        <v>1</v>
      </c>
      <c r="E60" s="15"/>
      <c r="F60" s="15"/>
      <c r="G60" s="90">
        <v>0</v>
      </c>
      <c r="H60" s="90">
        <f t="shared" si="0"/>
        <v>0</v>
      </c>
      <c r="I60" s="40" t="s">
        <v>18</v>
      </c>
      <c r="J60" s="25"/>
    </row>
    <row r="61" spans="1:10" s="20" customFormat="1" x14ac:dyDescent="0.3">
      <c r="A61" s="60">
        <f>A54+1</f>
        <v>30</v>
      </c>
      <c r="B61" s="39" t="s">
        <v>95</v>
      </c>
      <c r="C61" s="22" t="s">
        <v>5</v>
      </c>
      <c r="D61" s="18">
        <v>149.6</v>
      </c>
      <c r="E61" s="15">
        <v>25.986339370656001</v>
      </c>
      <c r="F61" s="15">
        <f t="shared" si="1"/>
        <v>3887.5563698501378</v>
      </c>
      <c r="G61" s="90">
        <v>0</v>
      </c>
      <c r="H61" s="90">
        <f t="shared" si="0"/>
        <v>0</v>
      </c>
      <c r="I61" s="40" t="s">
        <v>16</v>
      </c>
      <c r="J61" s="25"/>
    </row>
    <row r="62" spans="1:10" s="20" customFormat="1" x14ac:dyDescent="0.3">
      <c r="A62" s="62">
        <f t="shared" ref="A62:A75" si="3">A61+1</f>
        <v>31</v>
      </c>
      <c r="B62" s="42" t="s">
        <v>96</v>
      </c>
      <c r="C62" s="17" t="s">
        <v>5</v>
      </c>
      <c r="D62" s="77">
        <v>12</v>
      </c>
      <c r="E62" s="15">
        <v>11.866802907208703</v>
      </c>
      <c r="F62" s="15">
        <f t="shared" si="1"/>
        <v>142.40163488650444</v>
      </c>
      <c r="G62" s="90">
        <v>0</v>
      </c>
      <c r="H62" s="90">
        <f t="shared" si="0"/>
        <v>0</v>
      </c>
      <c r="I62" s="40" t="s">
        <v>16</v>
      </c>
      <c r="J62" s="25"/>
    </row>
    <row r="63" spans="1:10" s="20" customFormat="1" ht="15.6" x14ac:dyDescent="0.3">
      <c r="A63" s="62">
        <f t="shared" si="3"/>
        <v>32</v>
      </c>
      <c r="B63" s="43" t="s">
        <v>97</v>
      </c>
      <c r="C63" s="17" t="s">
        <v>13</v>
      </c>
      <c r="D63" s="59">
        <v>0.1</v>
      </c>
      <c r="E63" s="15">
        <v>275.74657379558397</v>
      </c>
      <c r="F63" s="15">
        <f t="shared" si="1"/>
        <v>27.574657379558399</v>
      </c>
      <c r="G63" s="90">
        <v>0</v>
      </c>
      <c r="H63" s="90">
        <f t="shared" si="0"/>
        <v>0</v>
      </c>
      <c r="I63" s="40" t="s">
        <v>16</v>
      </c>
      <c r="J63" s="25"/>
    </row>
    <row r="64" spans="1:10" s="20" customFormat="1" x14ac:dyDescent="0.3">
      <c r="A64" s="62">
        <f t="shared" si="3"/>
        <v>33</v>
      </c>
      <c r="B64" s="68" t="s">
        <v>98</v>
      </c>
      <c r="C64" s="63" t="s">
        <v>9</v>
      </c>
      <c r="D64" s="64">
        <v>2</v>
      </c>
      <c r="E64" s="15">
        <v>132.34974514507201</v>
      </c>
      <c r="F64" s="15">
        <f t="shared" si="1"/>
        <v>264.69949029014401</v>
      </c>
      <c r="G64" s="90">
        <v>0</v>
      </c>
      <c r="H64" s="90">
        <f t="shared" si="0"/>
        <v>0</v>
      </c>
      <c r="I64" s="40" t="s">
        <v>16</v>
      </c>
      <c r="J64" s="25"/>
    </row>
    <row r="65" spans="1:10" s="20" customFormat="1" x14ac:dyDescent="0.3">
      <c r="A65" s="62">
        <f t="shared" si="3"/>
        <v>34</v>
      </c>
      <c r="B65" s="68" t="s">
        <v>56</v>
      </c>
      <c r="C65" s="63" t="s">
        <v>9</v>
      </c>
      <c r="D65" s="64">
        <v>6</v>
      </c>
      <c r="E65" s="15">
        <v>132.34974514507201</v>
      </c>
      <c r="F65" s="15">
        <f t="shared" si="1"/>
        <v>794.09847087043204</v>
      </c>
      <c r="G65" s="90">
        <v>0</v>
      </c>
      <c r="H65" s="90">
        <f t="shared" si="0"/>
        <v>0</v>
      </c>
      <c r="I65" s="40" t="s">
        <v>16</v>
      </c>
      <c r="J65" s="25"/>
    </row>
    <row r="66" spans="1:10" s="20" customFormat="1" x14ac:dyDescent="0.3">
      <c r="A66" s="62">
        <f t="shared" si="3"/>
        <v>35</v>
      </c>
      <c r="B66" s="68" t="s">
        <v>99</v>
      </c>
      <c r="C66" s="63" t="s">
        <v>9</v>
      </c>
      <c r="D66" s="64">
        <v>1</v>
      </c>
      <c r="E66" s="15">
        <v>132.34974514507201</v>
      </c>
      <c r="F66" s="15">
        <f t="shared" si="1"/>
        <v>132.34974514507201</v>
      </c>
      <c r="G66" s="90">
        <v>0</v>
      </c>
      <c r="H66" s="90">
        <f t="shared" si="0"/>
        <v>0</v>
      </c>
      <c r="I66" s="40" t="s">
        <v>16</v>
      </c>
      <c r="J66" s="25"/>
    </row>
    <row r="67" spans="1:10" s="20" customFormat="1" x14ac:dyDescent="0.3">
      <c r="A67" s="62">
        <f t="shared" si="3"/>
        <v>36</v>
      </c>
      <c r="B67" s="68" t="s">
        <v>57</v>
      </c>
      <c r="C67" s="63" t="s">
        <v>9</v>
      </c>
      <c r="D67" s="64">
        <v>3</v>
      </c>
      <c r="E67" s="15">
        <v>132.34974514507201</v>
      </c>
      <c r="F67" s="15">
        <f t="shared" si="1"/>
        <v>397.04923543521602</v>
      </c>
      <c r="G67" s="90">
        <v>0</v>
      </c>
      <c r="H67" s="90">
        <f t="shared" si="0"/>
        <v>0</v>
      </c>
      <c r="I67" s="40" t="s">
        <v>16</v>
      </c>
      <c r="J67" s="25"/>
    </row>
    <row r="68" spans="1:10" s="20" customFormat="1" x14ac:dyDescent="0.3">
      <c r="A68" s="62">
        <f t="shared" si="3"/>
        <v>37</v>
      </c>
      <c r="B68" s="2" t="s">
        <v>100</v>
      </c>
      <c r="C68" s="17" t="s">
        <v>5</v>
      </c>
      <c r="D68" s="18">
        <v>9</v>
      </c>
      <c r="E68" s="15">
        <v>6.5150401274111998</v>
      </c>
      <c r="F68" s="15">
        <f t="shared" si="1"/>
        <v>58.635361146700795</v>
      </c>
      <c r="G68" s="90">
        <v>0</v>
      </c>
      <c r="H68" s="90">
        <f t="shared" si="0"/>
        <v>0</v>
      </c>
      <c r="I68" s="40" t="s">
        <v>16</v>
      </c>
      <c r="J68" s="25"/>
    </row>
    <row r="69" spans="1:10" s="20" customFormat="1" x14ac:dyDescent="0.3">
      <c r="A69" s="74">
        <f t="shared" si="3"/>
        <v>38</v>
      </c>
      <c r="B69" s="68" t="s">
        <v>58</v>
      </c>
      <c r="C69" s="63" t="s">
        <v>4</v>
      </c>
      <c r="D69" s="75">
        <v>3.33</v>
      </c>
      <c r="E69" s="15">
        <v>38.83540085936</v>
      </c>
      <c r="F69" s="15">
        <f t="shared" si="1"/>
        <v>129.32188486166879</v>
      </c>
      <c r="G69" s="90">
        <v>0</v>
      </c>
      <c r="H69" s="90">
        <f t="shared" si="0"/>
        <v>0</v>
      </c>
      <c r="I69" s="40" t="s">
        <v>16</v>
      </c>
      <c r="J69" s="25"/>
    </row>
    <row r="70" spans="1:10" s="20" customFormat="1" ht="15.6" x14ac:dyDescent="0.3">
      <c r="A70" s="62">
        <f t="shared" si="3"/>
        <v>39</v>
      </c>
      <c r="B70" s="42" t="s">
        <v>101</v>
      </c>
      <c r="C70" s="17" t="s">
        <v>13</v>
      </c>
      <c r="D70" s="58">
        <v>3.2207998800000004</v>
      </c>
      <c r="E70" s="15">
        <v>112.76582435430402</v>
      </c>
      <c r="F70" s="15">
        <f t="shared" si="1"/>
        <v>363.19615354844348</v>
      </c>
      <c r="G70" s="90">
        <v>0</v>
      </c>
      <c r="H70" s="90">
        <f t="shared" si="0"/>
        <v>0</v>
      </c>
      <c r="I70" s="40" t="s">
        <v>16</v>
      </c>
      <c r="J70" s="25"/>
    </row>
    <row r="71" spans="1:10" s="20" customFormat="1" ht="15.6" x14ac:dyDescent="0.3">
      <c r="A71" s="62">
        <f t="shared" si="3"/>
        <v>40</v>
      </c>
      <c r="B71" s="42" t="s">
        <v>102</v>
      </c>
      <c r="C71" s="17" t="s">
        <v>13</v>
      </c>
      <c r="D71" s="58">
        <v>2.9927998799999997</v>
      </c>
      <c r="E71" s="15">
        <v>112.765824354304</v>
      </c>
      <c r="F71" s="15">
        <f t="shared" si="1"/>
        <v>337.48554559566207</v>
      </c>
      <c r="G71" s="90">
        <v>0</v>
      </c>
      <c r="H71" s="90">
        <f t="shared" si="0"/>
        <v>0</v>
      </c>
      <c r="I71" s="40" t="s">
        <v>16</v>
      </c>
      <c r="J71" s="25"/>
    </row>
    <row r="72" spans="1:10" s="20" customFormat="1" ht="15.6" x14ac:dyDescent="0.3">
      <c r="A72" s="62">
        <f t="shared" si="3"/>
        <v>41</v>
      </c>
      <c r="B72" s="42" t="s">
        <v>103</v>
      </c>
      <c r="C72" s="17" t="s">
        <v>13</v>
      </c>
      <c r="D72" s="58">
        <v>2.76479988</v>
      </c>
      <c r="E72" s="15">
        <v>112.765824354304</v>
      </c>
      <c r="F72" s="15">
        <f t="shared" si="1"/>
        <v>311.77493764288079</v>
      </c>
      <c r="G72" s="90">
        <v>0</v>
      </c>
      <c r="H72" s="90">
        <f t="shared" ref="H72:H81" si="4">G72*D72</f>
        <v>0</v>
      </c>
      <c r="I72" s="40" t="s">
        <v>16</v>
      </c>
      <c r="J72" s="25"/>
    </row>
    <row r="73" spans="1:10" s="20" customFormat="1" x14ac:dyDescent="0.3">
      <c r="A73" s="62">
        <f t="shared" si="3"/>
        <v>42</v>
      </c>
      <c r="B73" s="42" t="s">
        <v>104</v>
      </c>
      <c r="C73" s="17" t="s">
        <v>4</v>
      </c>
      <c r="D73" s="59">
        <v>21.548159135999999</v>
      </c>
      <c r="E73" s="15">
        <v>46.815452917856</v>
      </c>
      <c r="F73" s="15">
        <f t="shared" ref="F73:F81" si="5">D73*E73</f>
        <v>1008.7868294978765</v>
      </c>
      <c r="G73" s="90">
        <v>0</v>
      </c>
      <c r="H73" s="90">
        <f t="shared" si="4"/>
        <v>0</v>
      </c>
      <c r="I73" s="40" t="s">
        <v>16</v>
      </c>
      <c r="J73" s="25"/>
    </row>
    <row r="74" spans="1:10" s="20" customFormat="1" x14ac:dyDescent="0.3">
      <c r="A74" s="62">
        <f t="shared" si="3"/>
        <v>43</v>
      </c>
      <c r="B74" s="43" t="s">
        <v>105</v>
      </c>
      <c r="C74" s="17" t="s">
        <v>4</v>
      </c>
      <c r="D74" s="57">
        <v>0.3</v>
      </c>
      <c r="E74" s="15">
        <v>31.7500402709504</v>
      </c>
      <c r="F74" s="15">
        <f t="shared" si="5"/>
        <v>9.5250120812851193</v>
      </c>
      <c r="G74" s="90">
        <v>0</v>
      </c>
      <c r="H74" s="90">
        <f t="shared" si="4"/>
        <v>0</v>
      </c>
      <c r="I74" s="40" t="s">
        <v>16</v>
      </c>
      <c r="J74" s="25"/>
    </row>
    <row r="75" spans="1:10" s="20" customFormat="1" x14ac:dyDescent="0.3">
      <c r="A75" s="62">
        <f t="shared" si="3"/>
        <v>44</v>
      </c>
      <c r="B75" s="2" t="s">
        <v>106</v>
      </c>
      <c r="C75" s="17" t="s">
        <v>5</v>
      </c>
      <c r="D75" s="19">
        <v>30</v>
      </c>
      <c r="E75" s="15">
        <v>7.3726669156224016</v>
      </c>
      <c r="F75" s="15">
        <f t="shared" si="5"/>
        <v>221.18000746867204</v>
      </c>
      <c r="G75" s="90">
        <v>0</v>
      </c>
      <c r="H75" s="90">
        <f t="shared" si="4"/>
        <v>0</v>
      </c>
      <c r="I75" s="40" t="s">
        <v>16</v>
      </c>
      <c r="J75" s="25"/>
    </row>
    <row r="76" spans="1:10" s="20" customFormat="1" x14ac:dyDescent="0.3">
      <c r="A76" s="16" t="s">
        <v>59</v>
      </c>
      <c r="B76" s="79" t="s">
        <v>107</v>
      </c>
      <c r="C76" s="76" t="s">
        <v>5</v>
      </c>
      <c r="D76" s="76">
        <v>30.3</v>
      </c>
      <c r="E76" s="15"/>
      <c r="F76" s="15"/>
      <c r="G76" s="90">
        <v>0</v>
      </c>
      <c r="H76" s="90">
        <f t="shared" si="4"/>
        <v>0</v>
      </c>
      <c r="I76" s="40" t="s">
        <v>18</v>
      </c>
      <c r="J76" s="25"/>
    </row>
    <row r="77" spans="1:10" s="20" customFormat="1" x14ac:dyDescent="0.3">
      <c r="A77" s="62">
        <f>A75+1</f>
        <v>45</v>
      </c>
      <c r="B77" s="42" t="s">
        <v>108</v>
      </c>
      <c r="C77" s="17" t="s">
        <v>6</v>
      </c>
      <c r="D77" s="19">
        <v>2</v>
      </c>
      <c r="E77" s="15">
        <v>6.3056274584192007</v>
      </c>
      <c r="F77" s="15">
        <f t="shared" si="5"/>
        <v>12.611254916838401</v>
      </c>
      <c r="G77" s="90">
        <v>0</v>
      </c>
      <c r="H77" s="90">
        <f t="shared" si="4"/>
        <v>0</v>
      </c>
      <c r="I77" s="40" t="s">
        <v>16</v>
      </c>
      <c r="J77" s="25"/>
    </row>
    <row r="78" spans="1:10" s="20" customFormat="1" x14ac:dyDescent="0.3">
      <c r="A78" s="16" t="s">
        <v>60</v>
      </c>
      <c r="B78" s="42" t="s">
        <v>61</v>
      </c>
      <c r="C78" s="17" t="s">
        <v>6</v>
      </c>
      <c r="D78" s="19">
        <v>2</v>
      </c>
      <c r="E78" s="15"/>
      <c r="F78" s="15"/>
      <c r="G78" s="90">
        <v>0</v>
      </c>
      <c r="H78" s="90">
        <f t="shared" si="4"/>
        <v>0</v>
      </c>
      <c r="I78" s="40" t="s">
        <v>18</v>
      </c>
      <c r="J78" s="25"/>
    </row>
    <row r="79" spans="1:10" s="20" customFormat="1" x14ac:dyDescent="0.3">
      <c r="A79" s="16" t="s">
        <v>62</v>
      </c>
      <c r="B79" s="42" t="s">
        <v>109</v>
      </c>
      <c r="C79" s="17" t="s">
        <v>6</v>
      </c>
      <c r="D79" s="19">
        <v>16</v>
      </c>
      <c r="E79" s="15"/>
      <c r="F79" s="15"/>
      <c r="G79" s="90">
        <v>0</v>
      </c>
      <c r="H79" s="90">
        <f t="shared" si="4"/>
        <v>0</v>
      </c>
      <c r="I79" s="40" t="s">
        <v>18</v>
      </c>
      <c r="J79" s="25"/>
    </row>
    <row r="80" spans="1:10" s="20" customFormat="1" x14ac:dyDescent="0.3">
      <c r="A80" s="62">
        <f>A77+1</f>
        <v>46</v>
      </c>
      <c r="B80" s="42" t="s">
        <v>110</v>
      </c>
      <c r="C80" s="17" t="s">
        <v>5</v>
      </c>
      <c r="D80" s="57">
        <v>30</v>
      </c>
      <c r="E80" s="15">
        <v>0.82184080512127999</v>
      </c>
      <c r="F80" s="15">
        <f t="shared" si="5"/>
        <v>24.6552241536384</v>
      </c>
      <c r="G80" s="90">
        <v>0</v>
      </c>
      <c r="H80" s="90">
        <f t="shared" si="4"/>
        <v>0</v>
      </c>
      <c r="I80" s="40" t="s">
        <v>16</v>
      </c>
      <c r="J80" s="25"/>
    </row>
    <row r="81" spans="1:10" s="20" customFormat="1" ht="15.6" thickBot="1" x14ac:dyDescent="0.35">
      <c r="A81" s="27">
        <f>A80+1</f>
        <v>47</v>
      </c>
      <c r="B81" s="42" t="s">
        <v>111</v>
      </c>
      <c r="C81" s="17" t="s">
        <v>5</v>
      </c>
      <c r="D81" s="57">
        <v>30</v>
      </c>
      <c r="E81" s="15">
        <v>0.82184080512127999</v>
      </c>
      <c r="F81" s="15">
        <f t="shared" si="5"/>
        <v>24.6552241536384</v>
      </c>
      <c r="G81" s="90">
        <v>0</v>
      </c>
      <c r="H81" s="90">
        <f t="shared" si="4"/>
        <v>0</v>
      </c>
      <c r="I81" s="40" t="s">
        <v>16</v>
      </c>
      <c r="J81" s="25"/>
    </row>
    <row r="82" spans="1:10" ht="15.6" thickBot="1" x14ac:dyDescent="0.35">
      <c r="A82" s="28"/>
      <c r="B82" s="44" t="s">
        <v>7</v>
      </c>
      <c r="C82" s="29"/>
      <c r="D82" s="53"/>
      <c r="E82" s="53"/>
      <c r="F82" s="30">
        <f>SUM(F7:F81)</f>
        <v>168688.49321462886</v>
      </c>
      <c r="G82" s="53"/>
      <c r="H82" s="30">
        <f>SUM(H7:H81)</f>
        <v>0</v>
      </c>
    </row>
    <row r="83" spans="1:10" ht="15.6" thickBot="1" x14ac:dyDescent="0.35">
      <c r="A83" s="33"/>
      <c r="B83" s="46" t="s">
        <v>10</v>
      </c>
      <c r="C83" s="37">
        <v>0.03</v>
      </c>
      <c r="D83" s="55"/>
      <c r="E83" s="55"/>
      <c r="F83" s="56">
        <f>C83*F82</f>
        <v>5060.6547964388656</v>
      </c>
      <c r="G83" s="55"/>
      <c r="H83" s="56">
        <f>C83*H82</f>
        <v>0</v>
      </c>
    </row>
    <row r="84" spans="1:10" ht="15.6" thickBot="1" x14ac:dyDescent="0.35">
      <c r="A84" s="31"/>
      <c r="B84" s="45" t="s">
        <v>8</v>
      </c>
      <c r="C84" s="32"/>
      <c r="D84" s="55"/>
      <c r="E84" s="55"/>
      <c r="F84" s="55">
        <f>F83+F82</f>
        <v>173749.14801106774</v>
      </c>
      <c r="G84" s="55"/>
      <c r="H84" s="55">
        <f>H83+H82</f>
        <v>0</v>
      </c>
    </row>
    <row r="85" spans="1:10" ht="15.6" thickBot="1" x14ac:dyDescent="0.35">
      <c r="A85" s="33"/>
      <c r="B85" s="46" t="s">
        <v>17</v>
      </c>
      <c r="C85" s="37">
        <v>0.18</v>
      </c>
      <c r="D85" s="55"/>
      <c r="E85" s="55"/>
      <c r="F85" s="56">
        <f>C85*F84</f>
        <v>31274.84664199219</v>
      </c>
      <c r="G85" s="55"/>
      <c r="H85" s="56">
        <f>C85*H84</f>
        <v>0</v>
      </c>
    </row>
    <row r="86" spans="1:10" ht="15.6" thickBot="1" x14ac:dyDescent="0.35">
      <c r="A86" s="31"/>
      <c r="B86" s="47" t="s">
        <v>8</v>
      </c>
      <c r="C86" s="34"/>
      <c r="D86" s="54"/>
      <c r="E86" s="54"/>
      <c r="F86" s="55">
        <f>F85+F84</f>
        <v>205023.99465305993</v>
      </c>
      <c r="G86" s="54"/>
      <c r="H86" s="55">
        <f>H85+H84</f>
        <v>0</v>
      </c>
    </row>
    <row r="87" spans="1:10" x14ac:dyDescent="0.3">
      <c r="A87" s="4"/>
      <c r="B87" s="4" t="s">
        <v>112</v>
      </c>
      <c r="F87" s="69"/>
      <c r="G87" s="69"/>
      <c r="H87" s="69"/>
    </row>
    <row r="88" spans="1:10" x14ac:dyDescent="0.3">
      <c r="A88" s="4"/>
      <c r="B88" s="4" t="s">
        <v>112</v>
      </c>
    </row>
    <row r="89" spans="1:10" x14ac:dyDescent="0.3">
      <c r="A89" s="4"/>
      <c r="B89" s="4" t="s">
        <v>112</v>
      </c>
    </row>
    <row r="90" spans="1:10" x14ac:dyDescent="0.3">
      <c r="A90" s="4"/>
      <c r="B90" s="4" t="s">
        <v>112</v>
      </c>
    </row>
    <row r="91" spans="1:10" x14ac:dyDescent="0.3">
      <c r="A91" s="4"/>
      <c r="B91" s="4" t="s">
        <v>112</v>
      </c>
    </row>
    <row r="92" spans="1:10" x14ac:dyDescent="0.3">
      <c r="A92" s="4"/>
      <c r="B92" s="4" t="s">
        <v>112</v>
      </c>
    </row>
    <row r="93" spans="1:10" ht="15" customHeight="1" x14ac:dyDescent="0.3">
      <c r="B93" s="4" t="s">
        <v>112</v>
      </c>
      <c r="F93" s="69"/>
      <c r="G93" s="69"/>
      <c r="H93" s="69"/>
    </row>
    <row r="94" spans="1:10" ht="5.25" customHeight="1" x14ac:dyDescent="0.3"/>
  </sheetData>
  <autoFilter ref="A6:I93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B9 B68:B69 B73:B79">
    <cfRule type="cellIs" dxfId="6" priority="6" stopIfTrue="1" operator="equal">
      <formula>0</formula>
    </cfRule>
  </conditionalFormatting>
  <conditionalFormatting sqref="B12:B13">
    <cfRule type="cellIs" dxfId="5" priority="3" stopIfTrue="1" operator="equal">
      <formula>0</formula>
    </cfRule>
  </conditionalFormatting>
  <conditionalFormatting sqref="B17">
    <cfRule type="cellIs" dxfId="4" priority="7" stopIfTrue="1" operator="equal">
      <formula>0</formula>
    </cfRule>
  </conditionalFormatting>
  <conditionalFormatting sqref="B14:D14">
    <cfRule type="cellIs" dxfId="3" priority="5" stopIfTrue="1" operator="equal">
      <formula>0</formula>
    </cfRule>
  </conditionalFormatting>
  <conditionalFormatting sqref="B23:D23">
    <cfRule type="cellIs" dxfId="2" priority="2" stopIfTrue="1" operator="equal">
      <formula>0</formula>
    </cfRule>
  </conditionalFormatting>
  <conditionalFormatting sqref="D14">
    <cfRule type="cellIs" dxfId="1" priority="4" stopIfTrue="1" operator="equal">
      <formula>8223.307275</formula>
    </cfRule>
  </conditionalFormatting>
  <conditionalFormatting sqref="D23">
    <cfRule type="cellIs" dxfId="0" priority="1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2026-08-13T13:32:10Z</dcterms:modified>
</cp:coreProperties>
</file>