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121C8E9-3F40-4E73-B2DA-7B01A4B38E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კრებსითი" sheetId="4" r:id="rId1"/>
    <sheet name="Block 61" sheetId="34" r:id="rId2"/>
    <sheet name="Block 62" sheetId="35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34" l="1"/>
  <c r="E36" i="34" s="1"/>
  <c r="I36" i="34" s="1"/>
  <c r="E34" i="35"/>
  <c r="E40" i="35" s="1"/>
  <c r="K58" i="35"/>
  <c r="I58" i="35"/>
  <c r="G58" i="35"/>
  <c r="K57" i="35"/>
  <c r="I57" i="35"/>
  <c r="G57" i="35"/>
  <c r="K56" i="35"/>
  <c r="I56" i="35"/>
  <c r="G56" i="35"/>
  <c r="K55" i="35"/>
  <c r="I55" i="35"/>
  <c r="G55" i="35"/>
  <c r="K54" i="35"/>
  <c r="I54" i="35"/>
  <c r="G54" i="35"/>
  <c r="K53" i="35"/>
  <c r="I53" i="35"/>
  <c r="G53" i="35"/>
  <c r="K52" i="35"/>
  <c r="I52" i="35"/>
  <c r="G52" i="35"/>
  <c r="K51" i="35"/>
  <c r="I51" i="35"/>
  <c r="G51" i="35"/>
  <c r="K50" i="35"/>
  <c r="I50" i="35"/>
  <c r="G50" i="35"/>
  <c r="K49" i="35"/>
  <c r="I49" i="35"/>
  <c r="G49" i="35"/>
  <c r="K48" i="35"/>
  <c r="I48" i="35"/>
  <c r="G48" i="35"/>
  <c r="K47" i="35"/>
  <c r="I47" i="35"/>
  <c r="G47" i="35"/>
  <c r="K46" i="35"/>
  <c r="I46" i="35"/>
  <c r="G46" i="35"/>
  <c r="K45" i="35"/>
  <c r="I45" i="35"/>
  <c r="G45" i="35"/>
  <c r="K44" i="35"/>
  <c r="I44" i="35"/>
  <c r="G44" i="35"/>
  <c r="K43" i="35"/>
  <c r="I43" i="35"/>
  <c r="G43" i="35"/>
  <c r="K42" i="35"/>
  <c r="I42" i="35"/>
  <c r="G42" i="35"/>
  <c r="K41" i="35"/>
  <c r="I41" i="35"/>
  <c r="G41" i="35"/>
  <c r="E38" i="35"/>
  <c r="K38" i="35" s="1"/>
  <c r="K33" i="35"/>
  <c r="I33" i="35"/>
  <c r="G33" i="35"/>
  <c r="K32" i="35"/>
  <c r="I32" i="35"/>
  <c r="G32" i="35"/>
  <c r="E31" i="35"/>
  <c r="K31" i="35" s="1"/>
  <c r="E30" i="35"/>
  <c r="G30" i="35" s="1"/>
  <c r="K29" i="35"/>
  <c r="I29" i="35"/>
  <c r="G29" i="35"/>
  <c r="K27" i="35"/>
  <c r="I27" i="35"/>
  <c r="G27" i="35"/>
  <c r="E26" i="35"/>
  <c r="K26" i="35" s="1"/>
  <c r="E25" i="35"/>
  <c r="I25" i="35" s="1"/>
  <c r="K24" i="35"/>
  <c r="I24" i="35"/>
  <c r="G24" i="35"/>
  <c r="K19" i="35"/>
  <c r="E20" i="35"/>
  <c r="E18" i="35"/>
  <c r="E13" i="35"/>
  <c r="K13" i="35" s="1"/>
  <c r="E12" i="35"/>
  <c r="K12" i="35" s="1"/>
  <c r="E11" i="35"/>
  <c r="I11" i="35" s="1"/>
  <c r="E9" i="35"/>
  <c r="E10" i="35" s="1"/>
  <c r="K8" i="35"/>
  <c r="I8" i="35"/>
  <c r="G8" i="35"/>
  <c r="K24" i="34"/>
  <c r="K27" i="34"/>
  <c r="K29" i="34"/>
  <c r="K32" i="34"/>
  <c r="K33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K54" i="34"/>
  <c r="K55" i="34"/>
  <c r="K56" i="34"/>
  <c r="K57" i="34"/>
  <c r="K58" i="34"/>
  <c r="I24" i="34"/>
  <c r="I27" i="34"/>
  <c r="I29" i="34"/>
  <c r="I32" i="34"/>
  <c r="I33" i="34"/>
  <c r="I41" i="34"/>
  <c r="I42" i="34"/>
  <c r="I43" i="34"/>
  <c r="I44" i="34"/>
  <c r="I45" i="34"/>
  <c r="I46" i="34"/>
  <c r="I47" i="34"/>
  <c r="I48" i="34"/>
  <c r="I49" i="34"/>
  <c r="I50" i="34"/>
  <c r="I51" i="34"/>
  <c r="I52" i="34"/>
  <c r="I53" i="34"/>
  <c r="I54" i="34"/>
  <c r="I55" i="34"/>
  <c r="I56" i="34"/>
  <c r="I57" i="34"/>
  <c r="I58" i="34"/>
  <c r="G24" i="34"/>
  <c r="G27" i="34"/>
  <c r="G29" i="34"/>
  <c r="L29" i="34" s="1"/>
  <c r="G32" i="34"/>
  <c r="G33" i="34"/>
  <c r="G41" i="34"/>
  <c r="G42" i="34"/>
  <c r="G43" i="34"/>
  <c r="G44" i="34"/>
  <c r="L44" i="34" s="1"/>
  <c r="G45" i="34"/>
  <c r="G46" i="34"/>
  <c r="G47" i="34"/>
  <c r="G48" i="34"/>
  <c r="G49" i="34"/>
  <c r="G50" i="34"/>
  <c r="L50" i="34" s="1"/>
  <c r="G51" i="34"/>
  <c r="G52" i="34"/>
  <c r="L52" i="34" s="1"/>
  <c r="G53" i="34"/>
  <c r="G54" i="34"/>
  <c r="G55" i="34"/>
  <c r="G56" i="34"/>
  <c r="L56" i="34" s="1"/>
  <c r="G57" i="34"/>
  <c r="G58" i="34"/>
  <c r="E38" i="34"/>
  <c r="I38" i="34" s="1"/>
  <c r="E37" i="34"/>
  <c r="K37" i="34" s="1"/>
  <c r="E35" i="34"/>
  <c r="I35" i="34" s="1"/>
  <c r="E31" i="34"/>
  <c r="K31" i="34" s="1"/>
  <c r="E30" i="34"/>
  <c r="K30" i="34" s="1"/>
  <c r="E26" i="34"/>
  <c r="K26" i="34" s="1"/>
  <c r="E25" i="34"/>
  <c r="I25" i="34" s="1"/>
  <c r="L47" i="35" l="1"/>
  <c r="L51" i="35"/>
  <c r="L54" i="35"/>
  <c r="L43" i="35"/>
  <c r="L48" i="34"/>
  <c r="L24" i="34"/>
  <c r="L58" i="34"/>
  <c r="L45" i="34"/>
  <c r="L42" i="34"/>
  <c r="L54" i="34"/>
  <c r="L49" i="34"/>
  <c r="L33" i="34"/>
  <c r="L43" i="34"/>
  <c r="L53" i="34"/>
  <c r="L41" i="34"/>
  <c r="L51" i="34"/>
  <c r="L32" i="34"/>
  <c r="L27" i="34"/>
  <c r="L46" i="34"/>
  <c r="L57" i="34"/>
  <c r="L55" i="34"/>
  <c r="L47" i="34"/>
  <c r="L55" i="35"/>
  <c r="E40" i="34"/>
  <c r="K40" i="34" s="1"/>
  <c r="L53" i="35"/>
  <c r="G34" i="34"/>
  <c r="I34" i="34"/>
  <c r="K34" i="34"/>
  <c r="L45" i="35"/>
  <c r="L41" i="35"/>
  <c r="L27" i="35"/>
  <c r="L32" i="35"/>
  <c r="L49" i="35"/>
  <c r="L57" i="35"/>
  <c r="E28" i="35"/>
  <c r="I28" i="35" s="1"/>
  <c r="I12" i="35"/>
  <c r="L8" i="35"/>
  <c r="G34" i="35"/>
  <c r="K34" i="35"/>
  <c r="E35" i="35"/>
  <c r="K35" i="35" s="1"/>
  <c r="E36" i="35"/>
  <c r="K36" i="35" s="1"/>
  <c r="I34" i="35"/>
  <c r="E37" i="35"/>
  <c r="G37" i="35" s="1"/>
  <c r="G37" i="34"/>
  <c r="G38" i="34"/>
  <c r="L52" i="35"/>
  <c r="L46" i="35"/>
  <c r="L29" i="35"/>
  <c r="L33" i="35"/>
  <c r="L42" i="35"/>
  <c r="L58" i="35"/>
  <c r="L50" i="35"/>
  <c r="L48" i="35"/>
  <c r="L44" i="35"/>
  <c r="L56" i="35"/>
  <c r="I40" i="35"/>
  <c r="K40" i="35"/>
  <c r="I31" i="35"/>
  <c r="I30" i="35"/>
  <c r="K30" i="35"/>
  <c r="K38" i="34"/>
  <c r="L38" i="34" s="1"/>
  <c r="I38" i="35"/>
  <c r="E39" i="35"/>
  <c r="G39" i="35" s="1"/>
  <c r="G25" i="35"/>
  <c r="K25" i="35"/>
  <c r="L24" i="35"/>
  <c r="G26" i="35"/>
  <c r="G13" i="35"/>
  <c r="K11" i="35"/>
  <c r="G12" i="35"/>
  <c r="I10" i="35"/>
  <c r="G10" i="35"/>
  <c r="K10" i="35"/>
  <c r="I18" i="35"/>
  <c r="G18" i="35"/>
  <c r="K18" i="35"/>
  <c r="G20" i="35"/>
  <c r="I20" i="35"/>
  <c r="K20" i="35"/>
  <c r="E22" i="35"/>
  <c r="I9" i="35"/>
  <c r="G14" i="35"/>
  <c r="G9" i="35"/>
  <c r="K9" i="35"/>
  <c r="G11" i="35"/>
  <c r="I14" i="35"/>
  <c r="E16" i="35"/>
  <c r="G19" i="35"/>
  <c r="K14" i="35"/>
  <c r="I19" i="35"/>
  <c r="E21" i="35"/>
  <c r="G31" i="35"/>
  <c r="G38" i="35"/>
  <c r="L38" i="35" s="1"/>
  <c r="I13" i="35"/>
  <c r="L13" i="35" s="1"/>
  <c r="E15" i="35"/>
  <c r="E23" i="35"/>
  <c r="I26" i="35"/>
  <c r="L26" i="35" s="1"/>
  <c r="G40" i="35"/>
  <c r="G40" i="34"/>
  <c r="I40" i="34"/>
  <c r="K25" i="34"/>
  <c r="G26" i="34"/>
  <c r="G31" i="34"/>
  <c r="I37" i="34"/>
  <c r="L37" i="34" s="1"/>
  <c r="G30" i="34"/>
  <c r="I31" i="34"/>
  <c r="K36" i="34"/>
  <c r="G25" i="34"/>
  <c r="L25" i="34" s="1"/>
  <c r="I26" i="34"/>
  <c r="K35" i="34"/>
  <c r="I30" i="34"/>
  <c r="G36" i="34"/>
  <c r="G35" i="34"/>
  <c r="E39" i="34"/>
  <c r="L11" i="35" l="1"/>
  <c r="L26" i="34"/>
  <c r="L34" i="35"/>
  <c r="K37" i="35"/>
  <c r="L31" i="35"/>
  <c r="L34" i="34"/>
  <c r="L40" i="35"/>
  <c r="L35" i="34"/>
  <c r="L30" i="34"/>
  <c r="I35" i="35"/>
  <c r="L35" i="35" s="1"/>
  <c r="G36" i="35"/>
  <c r="L12" i="35"/>
  <c r="K28" i="35"/>
  <c r="G28" i="35"/>
  <c r="L28" i="35" s="1"/>
  <c r="I36" i="35"/>
  <c r="G35" i="35"/>
  <c r="I37" i="35"/>
  <c r="L37" i="35" s="1"/>
  <c r="L36" i="34"/>
  <c r="L40" i="34"/>
  <c r="L31" i="34"/>
  <c r="L30" i="35"/>
  <c r="L19" i="35"/>
  <c r="I39" i="35"/>
  <c r="K39" i="35"/>
  <c r="L25" i="35"/>
  <c r="L20" i="35"/>
  <c r="L14" i="35"/>
  <c r="L18" i="35"/>
  <c r="K16" i="35"/>
  <c r="I16" i="35"/>
  <c r="G16" i="35"/>
  <c r="G15" i="35"/>
  <c r="I15" i="35"/>
  <c r="E17" i="35"/>
  <c r="K15" i="35"/>
  <c r="L9" i="35"/>
  <c r="K21" i="35"/>
  <c r="G21" i="35"/>
  <c r="I21" i="35"/>
  <c r="K22" i="35"/>
  <c r="I22" i="35"/>
  <c r="G22" i="35"/>
  <c r="L10" i="35"/>
  <c r="G23" i="35"/>
  <c r="K23" i="35"/>
  <c r="I23" i="35"/>
  <c r="I39" i="34"/>
  <c r="G39" i="34"/>
  <c r="K39" i="34"/>
  <c r="L36" i="35" l="1"/>
  <c r="L16" i="35"/>
  <c r="L39" i="34"/>
  <c r="L39" i="35"/>
  <c r="L21" i="35"/>
  <c r="L22" i="35"/>
  <c r="G17" i="35"/>
  <c r="G59" i="35" s="1"/>
  <c r="L60" i="35" s="1"/>
  <c r="K17" i="35"/>
  <c r="K59" i="35" s="1"/>
  <c r="I17" i="35"/>
  <c r="I59" i="35" s="1"/>
  <c r="L23" i="35"/>
  <c r="L15" i="35"/>
  <c r="E19" i="34"/>
  <c r="E11" i="34"/>
  <c r="E13" i="34"/>
  <c r="E12" i="34"/>
  <c r="E9" i="34"/>
  <c r="K8" i="34"/>
  <c r="I8" i="34"/>
  <c r="G8" i="34"/>
  <c r="E14" i="34"/>
  <c r="L17" i="35" l="1"/>
  <c r="L59" i="35" s="1"/>
  <c r="L61" i="35" s="1"/>
  <c r="L62" i="35" s="1"/>
  <c r="L63" i="35" s="1"/>
  <c r="L64" i="35" s="1"/>
  <c r="L65" i="35" s="1"/>
  <c r="L66" i="35" s="1"/>
  <c r="L67" i="35" s="1"/>
  <c r="K12" i="34"/>
  <c r="I12" i="34"/>
  <c r="G12" i="34"/>
  <c r="G13" i="34"/>
  <c r="K13" i="34"/>
  <c r="I13" i="34"/>
  <c r="K11" i="34"/>
  <c r="I11" i="34"/>
  <c r="G11" i="34"/>
  <c r="L11" i="34" s="1"/>
  <c r="K14" i="34"/>
  <c r="I14" i="34"/>
  <c r="G14" i="34"/>
  <c r="I19" i="34"/>
  <c r="G19" i="34"/>
  <c r="K19" i="34"/>
  <c r="E28" i="34"/>
  <c r="E10" i="34"/>
  <c r="G9" i="34"/>
  <c r="I9" i="34"/>
  <c r="K9" i="34"/>
  <c r="L8" i="34"/>
  <c r="E23" i="34"/>
  <c r="E21" i="34"/>
  <c r="E20" i="34"/>
  <c r="L19" i="34" l="1"/>
  <c r="L14" i="34"/>
  <c r="L12" i="34"/>
  <c r="L13" i="34"/>
  <c r="L68" i="35"/>
  <c r="L69" i="35" s="1"/>
  <c r="K28" i="34"/>
  <c r="I28" i="34"/>
  <c r="G28" i="34"/>
  <c r="L28" i="34" s="1"/>
  <c r="E22" i="34"/>
  <c r="G20" i="34"/>
  <c r="K20" i="34"/>
  <c r="I20" i="34"/>
  <c r="K21" i="34"/>
  <c r="I21" i="34"/>
  <c r="G21" i="34"/>
  <c r="L21" i="34" s="1"/>
  <c r="I23" i="34"/>
  <c r="G23" i="34"/>
  <c r="K23" i="34"/>
  <c r="K10" i="34"/>
  <c r="G10" i="34"/>
  <c r="I10" i="34"/>
  <c r="L9" i="34"/>
  <c r="E16" i="34"/>
  <c r="E15" i="34"/>
  <c r="E18" i="34"/>
  <c r="L10" i="34" l="1"/>
  <c r="L20" i="34"/>
  <c r="L23" i="34"/>
  <c r="K3" i="35"/>
  <c r="E7" i="4"/>
  <c r="K18" i="34"/>
  <c r="I18" i="34"/>
  <c r="G18" i="34"/>
  <c r="G22" i="34"/>
  <c r="K22" i="34"/>
  <c r="I22" i="34"/>
  <c r="G16" i="34"/>
  <c r="K16" i="34"/>
  <c r="I16" i="34"/>
  <c r="K15" i="34"/>
  <c r="I15" i="34"/>
  <c r="G15" i="34"/>
  <c r="L15" i="34" s="1"/>
  <c r="E17" i="34"/>
  <c r="L16" i="34" l="1"/>
  <c r="L18" i="34"/>
  <c r="L22" i="34"/>
  <c r="I17" i="34"/>
  <c r="I59" i="34" s="1"/>
  <c r="G17" i="34"/>
  <c r="K17" i="34"/>
  <c r="K59" i="34" s="1"/>
  <c r="G59" i="34" l="1"/>
  <c r="L60" i="34" s="1"/>
  <c r="L17" i="34"/>
  <c r="L59" i="34" s="1"/>
  <c r="L61" i="34" l="1"/>
  <c r="L62" i="34" s="1"/>
  <c r="L63" i="34" s="1"/>
  <c r="L64" i="34" s="1"/>
  <c r="L65" i="34" s="1"/>
  <c r="L66" i="34" s="1"/>
  <c r="L67" i="34" s="1"/>
  <c r="L68" i="34" s="1"/>
  <c r="L69" i="34" s="1"/>
  <c r="K3" i="34" l="1"/>
  <c r="E6" i="4"/>
  <c r="E8" i="4" l="1"/>
</calcChain>
</file>

<file path=xl/sharedStrings.xml><?xml version="1.0" encoding="utf-8"?>
<sst xmlns="http://schemas.openxmlformats.org/spreadsheetml/2006/main" count="279" uniqueCount="81">
  <si>
    <t>ლარი</t>
  </si>
  <si>
    <t>სატრანსპორტო ხარჯი მასალიდან</t>
  </si>
  <si>
    <t>ჯამი</t>
  </si>
  <si>
    <t xml:space="preserve">ზედნადები ხარჯები </t>
  </si>
  <si>
    <t>გაუთვალისწინებელი ხარჯი</t>
  </si>
  <si>
    <t>სულ ჯამი</t>
  </si>
  <si>
    <t>სახარჯთაღრიცხვო ღირ-ბა</t>
  </si>
  <si>
    <t>სხვა მასალები</t>
  </si>
  <si>
    <t>შრომის დანახარჯები</t>
  </si>
  <si>
    <t>მ²</t>
  </si>
  <si>
    <t>ცალი</t>
  </si>
  <si>
    <t>კომპ</t>
  </si>
  <si>
    <t>N</t>
  </si>
  <si>
    <t>სამუშაოების დასახელება</t>
  </si>
  <si>
    <t>განზ</t>
  </si>
  <si>
    <t>ნორმატიული რესურსი</t>
  </si>
  <si>
    <t>რაოდენობა</t>
  </si>
  <si>
    <t>მასალები</t>
  </si>
  <si>
    <t>ხელფასი</t>
  </si>
  <si>
    <t xml:space="preserve">მანქანა-მექანიზმები </t>
  </si>
  <si>
    <t xml:space="preserve">ერთ ფასი </t>
  </si>
  <si>
    <t>სახარჯთაღრიცხვო ღირებულება</t>
  </si>
  <si>
    <t xml:space="preserve">მშენებლობის კრებსითი   სახარჯთაღრიცხვო ანგარიში    </t>
  </si>
  <si>
    <t>იორკ თაუნ ტაბახმელა</t>
  </si>
  <si>
    <t>მ</t>
  </si>
  <si>
    <r>
      <t>მ</t>
    </r>
    <r>
      <rPr>
        <sz val="9"/>
        <color theme="1"/>
        <rFont val="Calibri"/>
        <family val="2"/>
        <charset val="204"/>
      </rPr>
      <t>²</t>
    </r>
  </si>
  <si>
    <t xml:space="preserve"> ჯამი</t>
  </si>
  <si>
    <t>დღგ</t>
  </si>
  <si>
    <t xml:space="preserve">გეგმიური დაგროვება </t>
  </si>
  <si>
    <t xml:space="preserve"> თბილისი, ტაბახმელა, იორკ თაუერსი</t>
  </si>
  <si>
    <t>№</t>
  </si>
  <si>
    <t xml:space="preserve">ჯამი </t>
  </si>
  <si>
    <t>დასუფთავება, სამშენებლო ნარჩენების გატანა, დატვირთვა ა/თვითმცლელზე და ტრანსპოტირება 30 კმ-ზე</t>
  </si>
  <si>
    <t xml:space="preserve">   2026 წლის თებერვალი</t>
  </si>
  <si>
    <t>სამუშაოების  დასახელება</t>
  </si>
  <si>
    <t xml:space="preserve">ხაზოვანი განლაგება№ </t>
  </si>
  <si>
    <t>V</t>
  </si>
  <si>
    <t>ქვიშაცემენტის ნარევი</t>
  </si>
  <si>
    <r>
      <t>მ</t>
    </r>
    <r>
      <rPr>
        <sz val="9"/>
        <color theme="1"/>
        <rFont val="Sylfaen"/>
        <family val="1"/>
      </rPr>
      <t>³</t>
    </r>
  </si>
  <si>
    <t>10</t>
  </si>
  <si>
    <t>11</t>
  </si>
  <si>
    <t>2026 წლის თებერვალი</t>
  </si>
  <si>
    <t>ცალ</t>
  </si>
  <si>
    <t>მაქ/სთ</t>
  </si>
  <si>
    <t>სამშენებლო სარემონტო სამუშაოები</t>
  </si>
  <si>
    <t>ვილა 61</t>
  </si>
  <si>
    <t>ქვიშაცემენტის მჭიმის მოწყობა სამივე სართულზე</t>
  </si>
  <si>
    <t>მანქანები</t>
  </si>
  <si>
    <t>ვილა № 61</t>
  </si>
  <si>
    <t>ვილა № 62</t>
  </si>
  <si>
    <t>მაიაკი მაიაკი 10 მმ (0.35x35x3000)</t>
  </si>
  <si>
    <t>ტიხრებისა და საკომუნიკაციო შახტის ამოშენება ბლოკით</t>
  </si>
  <si>
    <t>ბეტ. ბლოკი 39x19x10 სმ</t>
  </si>
  <si>
    <t>გლინულა s=6 მმ</t>
  </si>
  <si>
    <t>კედლებისა და ტიხრების ლესვა</t>
  </si>
  <si>
    <t>ქვაბამბა 50 მმ</t>
  </si>
  <si>
    <t>სამონტაჟო ქაფი 1000 მლგ</t>
  </si>
  <si>
    <t xml:space="preserve">ჭერის პერიმეტრზე არსებული ღიობების ამოქოლვა </t>
  </si>
  <si>
    <t>ჭერზე ორთქლსაიზოლაციო Rockwool მემბრანის მოწყობა</t>
  </si>
  <si>
    <t>ორთქლსაიზოლაციო მემბრანა Rockwool</t>
  </si>
  <si>
    <t>სამონტაჟო კომპლექტი</t>
  </si>
  <si>
    <t>თბ.მუყაოს შეკიდული ჭერის მოწყობა ბგერათბოიზოლაციით</t>
  </si>
  <si>
    <t xml:space="preserve">თაბ.მუყ. ფილა   სისქე 12.5მმ  </t>
  </si>
  <si>
    <t>პროფილები დგარის CD 75*0,5 მმ, მიმმართვ. UD75*0,5; სწრაფმონტირებადი ხრახნები TN25 და TN35, გამჭედი დუბელი და სხვა მასალები 1მ²-ზე</t>
  </si>
  <si>
    <t>ელექტრო გაყვანილობა</t>
  </si>
  <si>
    <t>სპილენძის კაბელი ორმაგი იზოლაციით 3x1.5 მმ მონტაჟი</t>
  </si>
  <si>
    <t>სპილენძის კაბელი ორმაგი იზოლაციით 3x2.5 მმ მონტაჟი</t>
  </si>
  <si>
    <t>ელ.გამანაწილებელი ფარი 12 ავტომატური ამომრთველით</t>
  </si>
  <si>
    <t>სუსტი დენები</t>
  </si>
  <si>
    <t>ინტერნეტ ქსელის კაბელი</t>
  </si>
  <si>
    <t>სახანძრო კაბელი</t>
  </si>
  <si>
    <t>სატელევიზიო</t>
  </si>
  <si>
    <t>წყალგაყვანილობა, კანალიზაცია, გათბობა, ვენტილაცია</t>
  </si>
  <si>
    <t>ცივი წყლის მილი დ 20 მმ</t>
  </si>
  <si>
    <t>ცხელი წყლის მილი დ 20 მმ</t>
  </si>
  <si>
    <t>საკანალიზაციო მილი დ 100 მმ</t>
  </si>
  <si>
    <t>საკანალიზაციო მილი დ 50 მმ</t>
  </si>
  <si>
    <t>გათბობის მილი დ 16 მმ</t>
  </si>
  <si>
    <t xml:space="preserve">სავენტილაციო მილი </t>
  </si>
  <si>
    <t>სპეც.ავტო დანადგარების მომსახურება</t>
  </si>
  <si>
    <t>ვილა № 61 შიდა თეთრკარკასამდე დასრულების სამუშაოების ხარჯთაღრიცხვა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</si>
</sst>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00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color theme="1"/>
      <name val="Sylfaen"/>
      <family val="1"/>
    </font>
    <font>
      <b/>
      <sz val="10"/>
      <name val="Sylfaen"/>
      <family val="1"/>
    </font>
    <font>
      <sz val="10"/>
      <color theme="1"/>
      <name val="Sylfaen"/>
      <family val="1"/>
    </font>
    <font>
      <sz val="10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b/>
      <sz val="11"/>
      <color theme="1"/>
      <name val="Sylfaen"/>
      <family val="1"/>
    </font>
    <font>
      <sz val="10"/>
      <name val="Sylfaen"/>
      <family val="1"/>
    </font>
    <font>
      <sz val="10"/>
      <color rgb="FFFF0000"/>
      <name val="Sylfaen"/>
      <family val="1"/>
    </font>
    <font>
      <sz val="10"/>
      <name val="Arial Cyr"/>
      <charset val="204"/>
    </font>
    <font>
      <sz val="11"/>
      <color theme="1"/>
      <name val="Sylfaen"/>
      <family val="1"/>
    </font>
    <font>
      <b/>
      <sz val="10"/>
      <color rgb="FFFF0000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9"/>
      <color theme="1"/>
      <name val="Sylfaen"/>
      <family val="1"/>
    </font>
    <font>
      <sz val="8"/>
      <color theme="1"/>
      <name val="Sylfaen"/>
      <family val="1"/>
    </font>
    <font>
      <b/>
      <sz val="8"/>
      <name val="Sylfaen"/>
      <family val="1"/>
    </font>
    <font>
      <sz val="8"/>
      <name val="Sylfaen"/>
      <family val="1"/>
    </font>
    <font>
      <sz val="8"/>
      <name val="Calibri"/>
      <family val="2"/>
      <scheme val="minor"/>
    </font>
    <font>
      <sz val="9"/>
      <color theme="1"/>
      <name val="Sylfaen"/>
      <family val="1"/>
      <charset val="1"/>
    </font>
    <font>
      <sz val="9"/>
      <color theme="1"/>
      <name val="Calibri"/>
      <family val="2"/>
      <charset val="204"/>
    </font>
    <font>
      <b/>
      <sz val="10"/>
      <name val="Sylfaen"/>
      <family val="1"/>
      <charset val="204"/>
    </font>
    <font>
      <b/>
      <sz val="12"/>
      <name val="Sylfaen"/>
      <family val="1"/>
    </font>
    <font>
      <sz val="9"/>
      <name val="Sylfaen"/>
      <family val="1"/>
      <charset val="1"/>
    </font>
    <font>
      <b/>
      <sz val="9"/>
      <color theme="1"/>
      <name val="Sylfaen"/>
      <family val="1"/>
      <charset val="1"/>
    </font>
    <font>
      <sz val="11"/>
      <color theme="1"/>
      <name val="Calibri"/>
      <family val="2"/>
      <scheme val="minor"/>
    </font>
    <font>
      <b/>
      <sz val="9"/>
      <name val="Sylfaen"/>
      <family val="1"/>
    </font>
    <font>
      <b/>
      <i/>
      <sz val="8"/>
      <name val="Sylfaen"/>
      <family val="1"/>
    </font>
    <font>
      <b/>
      <sz val="12"/>
      <color rgb="FFFF0000"/>
      <name val="Sylfaen"/>
      <family val="1"/>
    </font>
    <font>
      <b/>
      <sz val="9"/>
      <color theme="5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AAE57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0" fontId="2" fillId="0" borderId="0"/>
    <xf numFmtId="0" fontId="12" fillId="0" borderId="0"/>
    <xf numFmtId="43" fontId="29" fillId="0" borderId="0" applyFont="0" applyFill="0" applyBorder="0" applyAlignment="0" applyProtection="0"/>
  </cellStyleXfs>
  <cellXfs count="10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2" fontId="6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2" borderId="0" xfId="1" applyFont="1" applyFill="1"/>
    <xf numFmtId="0" fontId="10" fillId="2" borderId="0" xfId="1" applyFont="1" applyFill="1"/>
    <xf numFmtId="0" fontId="10" fillId="2" borderId="2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2" fontId="16" fillId="2" borderId="0" xfId="1" applyNumberFormat="1" applyFont="1" applyFill="1"/>
    <xf numFmtId="0" fontId="16" fillId="2" borderId="0" xfId="1" applyFont="1" applyFill="1"/>
    <xf numFmtId="0" fontId="18" fillId="0" borderId="4" xfId="0" applyFont="1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Border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2" fontId="25" fillId="3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vertical="center"/>
    </xf>
    <xf numFmtId="0" fontId="17" fillId="4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/>
    </xf>
    <xf numFmtId="0" fontId="15" fillId="2" borderId="2" xfId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3" fontId="5" fillId="2" borderId="2" xfId="7" applyFont="1" applyFill="1" applyBorder="1"/>
    <xf numFmtId="0" fontId="26" fillId="2" borderId="0" xfId="2" applyFont="1" applyFill="1" applyAlignment="1">
      <alignment horizontal="center" vertical="center"/>
    </xf>
    <xf numFmtId="0" fontId="31" fillId="2" borderId="2" xfId="1" applyFont="1" applyFill="1" applyBorder="1" applyAlignment="1">
      <alignment horizontal="center" vertical="center"/>
    </xf>
    <xf numFmtId="0" fontId="32" fillId="2" borderId="2" xfId="1" applyFont="1" applyFill="1" applyBorder="1" applyAlignment="1">
      <alignment horizontal="center"/>
    </xf>
    <xf numFmtId="0" fontId="14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3" fillId="0" borderId="2" xfId="0" applyFont="1" applyBorder="1" applyAlignment="1">
      <alignment horizontal="center" vertical="center"/>
    </xf>
    <xf numFmtId="9" fontId="23" fillId="0" borderId="2" xfId="0" applyNumberFormat="1" applyFont="1" applyBorder="1" applyAlignment="1">
      <alignment horizontal="center" vertical="center"/>
    </xf>
    <xf numFmtId="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5" fillId="5" borderId="0" xfId="1" applyFont="1" applyFill="1"/>
    <xf numFmtId="43" fontId="26" fillId="6" borderId="2" xfId="7" applyFont="1" applyFill="1" applyBorder="1" applyAlignment="1">
      <alignment vertical="center"/>
    </xf>
    <xf numFmtId="0" fontId="33" fillId="2" borderId="2" xfId="1" applyFont="1" applyFill="1" applyBorder="1" applyAlignment="1">
      <alignment horizontal="center" vertical="center" wrapText="1"/>
    </xf>
    <xf numFmtId="0" fontId="33" fillId="2" borderId="2" xfId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/>
    <xf numFmtId="0" fontId="10" fillId="2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30" fillId="2" borderId="0" xfId="2" applyFont="1" applyFill="1" applyAlignment="1">
      <alignment horizontal="left" vertical="center"/>
    </xf>
    <xf numFmtId="0" fontId="5" fillId="2" borderId="0" xfId="1" applyFont="1" applyFill="1" applyAlignment="1">
      <alignment horizontal="left"/>
    </xf>
    <xf numFmtId="0" fontId="26" fillId="5" borderId="0" xfId="1" applyFont="1" applyFill="1" applyAlignment="1">
      <alignment horizontal="center" vertical="center"/>
    </xf>
    <xf numFmtId="0" fontId="26" fillId="2" borderId="0" xfId="2" applyFont="1" applyFill="1" applyAlignment="1">
      <alignment horizontal="center" vertical="center"/>
    </xf>
    <xf numFmtId="0" fontId="26" fillId="6" borderId="2" xfId="1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</cellXfs>
  <cellStyles count="8">
    <cellStyle name="Comma" xfId="7" builtinId="3"/>
    <cellStyle name="Normal" xfId="0" builtinId="0"/>
    <cellStyle name="Normal 11 2" xfId="2" xr:uid="{00000000-0005-0000-0000-000001000000}"/>
    <cellStyle name="Normal 16 2" xfId="5" xr:uid="{00000000-0005-0000-0000-000002000000}"/>
    <cellStyle name="Normal 3" xfId="1" xr:uid="{00000000-0005-0000-0000-000003000000}"/>
    <cellStyle name="Percent 2" xfId="4" xr:uid="{00000000-0005-0000-0000-000004000000}"/>
    <cellStyle name="Обычный 4" xfId="3" xr:uid="{00000000-0005-0000-0000-000005000000}"/>
    <cellStyle name="Обычный_Лист1" xfId="6" xr:uid="{00000000-0005-0000-0000-000006000000}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8"/>
  <sheetViews>
    <sheetView tabSelected="1" workbookViewId="0">
      <selection activeCell="A2" sqref="A2:E2"/>
    </sheetView>
  </sheetViews>
  <sheetFormatPr defaultColWidth="9.109375" defaultRowHeight="16.2" x14ac:dyDescent="0.35"/>
  <cols>
    <col min="1" max="1" width="9.109375" style="35"/>
    <col min="2" max="2" width="11" style="35" customWidth="1"/>
    <col min="3" max="3" width="15.77734375" style="35" customWidth="1"/>
    <col min="4" max="4" width="44.44140625" style="35" customWidth="1"/>
    <col min="5" max="5" width="36.44140625" style="35" customWidth="1"/>
    <col min="6" max="6" width="14.109375" style="35" customWidth="1"/>
    <col min="7" max="7" width="12.5546875" style="35" bestFit="1" customWidth="1"/>
    <col min="8" max="16384" width="9.109375" style="35"/>
  </cols>
  <sheetData>
    <row r="1" spans="1:6" ht="23.4" customHeight="1" x14ac:dyDescent="0.35">
      <c r="B1" s="93" t="s">
        <v>29</v>
      </c>
      <c r="C1" s="93"/>
      <c r="D1" s="93"/>
      <c r="E1" s="93"/>
    </row>
    <row r="2" spans="1:6" ht="22.8" customHeight="1" x14ac:dyDescent="0.35">
      <c r="A2" s="95" t="s">
        <v>22</v>
      </c>
      <c r="B2" s="95"/>
      <c r="C2" s="95"/>
      <c r="D2" s="95"/>
      <c r="E2" s="95"/>
    </row>
    <row r="3" spans="1:6" x14ac:dyDescent="0.35">
      <c r="A3" s="92" t="s">
        <v>33</v>
      </c>
      <c r="B3" s="92"/>
      <c r="C3" s="92"/>
      <c r="D3" s="63"/>
      <c r="E3" s="63"/>
    </row>
    <row r="4" spans="1:6" ht="34.799999999999997" customHeight="1" x14ac:dyDescent="0.35">
      <c r="A4" s="80"/>
      <c r="B4" s="94"/>
      <c r="C4" s="94"/>
      <c r="D4" s="94"/>
      <c r="E4" s="94"/>
    </row>
    <row r="5" spans="1:6" ht="41.4" x14ac:dyDescent="0.35">
      <c r="A5" s="58" t="s">
        <v>30</v>
      </c>
      <c r="B5" s="66" t="s">
        <v>35</v>
      </c>
      <c r="C5" s="82" t="s">
        <v>30</v>
      </c>
      <c r="D5" s="28" t="s">
        <v>34</v>
      </c>
      <c r="E5" s="38" t="s">
        <v>21</v>
      </c>
      <c r="F5" s="36"/>
    </row>
    <row r="6" spans="1:6" s="40" customFormat="1" ht="18.600000000000001" customHeight="1" x14ac:dyDescent="0.35">
      <c r="A6" s="64">
        <v>1</v>
      </c>
      <c r="B6" s="65" t="s">
        <v>36</v>
      </c>
      <c r="C6" s="83" t="s">
        <v>48</v>
      </c>
      <c r="D6" s="37" t="s">
        <v>44</v>
      </c>
      <c r="E6" s="62">
        <f>'Block 61'!L69</f>
        <v>0</v>
      </c>
      <c r="F6" s="39"/>
    </row>
    <row r="7" spans="1:6" s="40" customFormat="1" ht="18.600000000000001" customHeight="1" x14ac:dyDescent="0.35">
      <c r="A7" s="64">
        <v>2</v>
      </c>
      <c r="B7" s="65" t="s">
        <v>36</v>
      </c>
      <c r="C7" s="83" t="s">
        <v>49</v>
      </c>
      <c r="D7" s="37" t="s">
        <v>44</v>
      </c>
      <c r="E7" s="62">
        <f>'Block 62'!L69</f>
        <v>0</v>
      </c>
      <c r="F7" s="39"/>
    </row>
    <row r="8" spans="1:6" x14ac:dyDescent="0.35">
      <c r="A8" s="96" t="s">
        <v>31</v>
      </c>
      <c r="B8" s="96"/>
      <c r="C8" s="96"/>
      <c r="D8" s="96"/>
      <c r="E8" s="81">
        <f>SUM(E6:E7)</f>
        <v>0</v>
      </c>
    </row>
  </sheetData>
  <mergeCells count="5">
    <mergeCell ref="A3:C3"/>
    <mergeCell ref="B1:E1"/>
    <mergeCell ref="B4:E4"/>
    <mergeCell ref="A2:E2"/>
    <mergeCell ref="A8:D8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AB98-8F71-401D-A9E7-62CEEED75689}">
  <sheetPr>
    <tabColor rgb="FF00B050"/>
  </sheetPr>
  <dimension ref="A1:L69"/>
  <sheetViews>
    <sheetView topLeftCell="A19" workbookViewId="0">
      <selection activeCell="J7" sqref="J7:J58"/>
    </sheetView>
  </sheetViews>
  <sheetFormatPr defaultRowHeight="14.4" x14ac:dyDescent="0.3"/>
  <cols>
    <col min="1" max="1" width="4.109375" customWidth="1"/>
    <col min="2" max="2" width="65.6640625" customWidth="1"/>
    <col min="7" max="7" width="12.88671875" customWidth="1"/>
    <col min="9" max="9" width="11.5546875" customWidth="1"/>
    <col min="11" max="11" width="10.88671875" customWidth="1"/>
    <col min="12" max="12" width="13.21875" customWidth="1"/>
    <col min="14" max="14" width="14.77734375" customWidth="1"/>
  </cols>
  <sheetData>
    <row r="1" spans="1:12" x14ac:dyDescent="0.3">
      <c r="A1" s="4"/>
      <c r="B1" s="71" t="s">
        <v>23</v>
      </c>
      <c r="C1" s="4"/>
      <c r="D1" s="4"/>
      <c r="E1" s="4"/>
      <c r="F1" s="1"/>
      <c r="G1" s="1"/>
      <c r="H1" s="2"/>
      <c r="I1" s="1"/>
      <c r="J1" s="1"/>
      <c r="K1" s="1"/>
      <c r="L1" s="1"/>
    </row>
    <row r="2" spans="1:12" ht="14.4" customHeight="1" x14ac:dyDescent="0.3">
      <c r="A2" s="101" t="s">
        <v>80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4.4" customHeight="1" x14ac:dyDescent="0.3">
      <c r="A3" s="41"/>
      <c r="B3" s="41" t="s">
        <v>41</v>
      </c>
      <c r="C3" s="41"/>
      <c r="D3" s="41"/>
      <c r="E3" s="41"/>
      <c r="F3" s="41"/>
      <c r="G3" s="3"/>
      <c r="H3" s="102" t="s">
        <v>6</v>
      </c>
      <c r="I3" s="102"/>
      <c r="J3" s="102"/>
      <c r="K3" s="103">
        <f>L69</f>
        <v>0</v>
      </c>
      <c r="L3" s="103"/>
    </row>
    <row r="4" spans="1:12" ht="14.4" customHeight="1" x14ac:dyDescent="0.3">
      <c r="A4" s="99" t="s">
        <v>12</v>
      </c>
      <c r="B4" s="99" t="s">
        <v>13</v>
      </c>
      <c r="C4" s="99" t="s">
        <v>14</v>
      </c>
      <c r="D4" s="104" t="s">
        <v>15</v>
      </c>
      <c r="E4" s="104" t="s">
        <v>16</v>
      </c>
      <c r="F4" s="106" t="s">
        <v>17</v>
      </c>
      <c r="G4" s="107"/>
      <c r="H4" s="108" t="s">
        <v>18</v>
      </c>
      <c r="I4" s="107"/>
      <c r="J4" s="97" t="s">
        <v>19</v>
      </c>
      <c r="K4" s="98"/>
      <c r="L4" s="99" t="s">
        <v>2</v>
      </c>
    </row>
    <row r="5" spans="1:12" x14ac:dyDescent="0.3">
      <c r="A5" s="100"/>
      <c r="B5" s="100"/>
      <c r="C5" s="100"/>
      <c r="D5" s="105"/>
      <c r="E5" s="105"/>
      <c r="F5" s="42" t="s">
        <v>20</v>
      </c>
      <c r="G5" s="42" t="s">
        <v>2</v>
      </c>
      <c r="H5" s="42" t="s">
        <v>20</v>
      </c>
      <c r="I5" s="42" t="s">
        <v>2</v>
      </c>
      <c r="J5" s="42" t="s">
        <v>20</v>
      </c>
      <c r="K5" s="42" t="s">
        <v>2</v>
      </c>
      <c r="L5" s="100"/>
    </row>
    <row r="6" spans="1:12" x14ac:dyDescent="0.3">
      <c r="A6" s="43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</row>
    <row r="7" spans="1:12" x14ac:dyDescent="0.3">
      <c r="A7" s="43"/>
      <c r="B7" s="56" t="s">
        <v>45</v>
      </c>
      <c r="C7" s="52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3">
      <c r="A8" s="45">
        <v>1</v>
      </c>
      <c r="B8" s="46" t="s">
        <v>51</v>
      </c>
      <c r="C8" s="59" t="s">
        <v>9</v>
      </c>
      <c r="D8" s="47"/>
      <c r="E8" s="48">
        <v>62</v>
      </c>
      <c r="F8" s="49"/>
      <c r="G8" s="9">
        <f t="shared" ref="G8:G58" si="0">F8*E8</f>
        <v>0</v>
      </c>
      <c r="H8" s="29"/>
      <c r="I8" s="9">
        <f t="shared" ref="I8:I58" si="1">H8*E8</f>
        <v>0</v>
      </c>
      <c r="J8" s="29"/>
      <c r="K8" s="9">
        <f t="shared" ref="K8:K58" si="2">J8*E8</f>
        <v>0</v>
      </c>
      <c r="L8" s="9">
        <f t="shared" ref="L8:L58" si="3">G8+I8+K8</f>
        <v>0</v>
      </c>
    </row>
    <row r="9" spans="1:12" x14ac:dyDescent="0.3">
      <c r="A9" s="45"/>
      <c r="B9" s="24" t="s">
        <v>8</v>
      </c>
      <c r="C9" s="50" t="s">
        <v>25</v>
      </c>
      <c r="D9" s="15">
        <v>1</v>
      </c>
      <c r="E9" s="15">
        <f>D9*E8</f>
        <v>62</v>
      </c>
      <c r="F9" s="25"/>
      <c r="G9" s="9">
        <f t="shared" si="0"/>
        <v>0</v>
      </c>
      <c r="H9" s="25"/>
      <c r="I9" s="9">
        <f t="shared" si="1"/>
        <v>0</v>
      </c>
      <c r="J9" s="30"/>
      <c r="K9" s="9">
        <f t="shared" si="2"/>
        <v>0</v>
      </c>
      <c r="L9" s="9">
        <f t="shared" si="3"/>
        <v>0</v>
      </c>
    </row>
    <row r="10" spans="1:12" x14ac:dyDescent="0.3">
      <c r="A10" s="45"/>
      <c r="B10" s="26" t="s">
        <v>52</v>
      </c>
      <c r="C10" s="60" t="s">
        <v>42</v>
      </c>
      <c r="D10" s="25">
        <v>12.5</v>
      </c>
      <c r="E10" s="25">
        <f>E9*D10</f>
        <v>775</v>
      </c>
      <c r="F10" s="25"/>
      <c r="G10" s="9">
        <f t="shared" si="0"/>
        <v>0</v>
      </c>
      <c r="H10" s="25"/>
      <c r="I10" s="9">
        <f t="shared" si="1"/>
        <v>0</v>
      </c>
      <c r="J10" s="25"/>
      <c r="K10" s="9">
        <f t="shared" si="2"/>
        <v>0</v>
      </c>
      <c r="L10" s="9">
        <f t="shared" si="3"/>
        <v>0</v>
      </c>
    </row>
    <row r="11" spans="1:12" x14ac:dyDescent="0.3">
      <c r="A11" s="51"/>
      <c r="B11" s="26" t="s">
        <v>37</v>
      </c>
      <c r="C11" s="60" t="s">
        <v>24</v>
      </c>
      <c r="D11" s="25">
        <v>1.4999999999999999E-2</v>
      </c>
      <c r="E11" s="25">
        <f>E8*D11</f>
        <v>0.92999999999999994</v>
      </c>
      <c r="F11" s="25"/>
      <c r="G11" s="9">
        <f t="shared" si="0"/>
        <v>0</v>
      </c>
      <c r="H11" s="25"/>
      <c r="I11" s="9">
        <f t="shared" si="1"/>
        <v>0</v>
      </c>
      <c r="J11" s="25"/>
      <c r="K11" s="9">
        <f t="shared" si="2"/>
        <v>0</v>
      </c>
      <c r="L11" s="9">
        <f t="shared" si="3"/>
        <v>0</v>
      </c>
    </row>
    <row r="12" spans="1:12" x14ac:dyDescent="0.3">
      <c r="A12" s="51"/>
      <c r="B12" s="26" t="s">
        <v>53</v>
      </c>
      <c r="C12" s="60" t="s">
        <v>24</v>
      </c>
      <c r="D12" s="25">
        <v>2</v>
      </c>
      <c r="E12" s="25">
        <f>E8*D12</f>
        <v>124</v>
      </c>
      <c r="F12" s="25"/>
      <c r="G12" s="9">
        <f t="shared" si="0"/>
        <v>0</v>
      </c>
      <c r="H12" s="25"/>
      <c r="I12" s="9">
        <f t="shared" si="1"/>
        <v>0</v>
      </c>
      <c r="J12" s="25"/>
      <c r="K12" s="9">
        <f t="shared" si="2"/>
        <v>0</v>
      </c>
      <c r="L12" s="9">
        <f t="shared" si="3"/>
        <v>0</v>
      </c>
    </row>
    <row r="13" spans="1:12" x14ac:dyDescent="0.3">
      <c r="A13" s="51"/>
      <c r="B13" s="67" t="s">
        <v>7</v>
      </c>
      <c r="C13" s="50" t="s">
        <v>0</v>
      </c>
      <c r="D13" s="15">
        <v>0.5</v>
      </c>
      <c r="E13" s="15">
        <f>D13*E8</f>
        <v>31</v>
      </c>
      <c r="F13" s="15"/>
      <c r="G13" s="9">
        <f t="shared" si="0"/>
        <v>0</v>
      </c>
      <c r="H13" s="15"/>
      <c r="I13" s="9">
        <f t="shared" si="1"/>
        <v>0</v>
      </c>
      <c r="J13" s="15"/>
      <c r="K13" s="9">
        <f t="shared" si="2"/>
        <v>0</v>
      </c>
      <c r="L13" s="9">
        <f t="shared" si="3"/>
        <v>0</v>
      </c>
    </row>
    <row r="14" spans="1:12" x14ac:dyDescent="0.3">
      <c r="A14" s="12">
        <v>2</v>
      </c>
      <c r="B14" s="53" t="s">
        <v>46</v>
      </c>
      <c r="C14" s="59" t="s">
        <v>9</v>
      </c>
      <c r="D14" s="77"/>
      <c r="E14" s="54">
        <f>38+36+49</f>
        <v>123</v>
      </c>
      <c r="F14" s="55"/>
      <c r="G14" s="9">
        <f t="shared" si="0"/>
        <v>0</v>
      </c>
      <c r="H14" s="25"/>
      <c r="I14" s="9">
        <f t="shared" si="1"/>
        <v>0</v>
      </c>
      <c r="J14" s="25"/>
      <c r="K14" s="9">
        <f t="shared" si="2"/>
        <v>0</v>
      </c>
      <c r="L14" s="9">
        <f t="shared" si="3"/>
        <v>0</v>
      </c>
    </row>
    <row r="15" spans="1:12" x14ac:dyDescent="0.3">
      <c r="A15" s="12"/>
      <c r="B15" s="24" t="s">
        <v>8</v>
      </c>
      <c r="C15" s="50" t="s">
        <v>25</v>
      </c>
      <c r="D15" s="15">
        <v>1</v>
      </c>
      <c r="E15" s="15">
        <f>E14*D15</f>
        <v>123</v>
      </c>
      <c r="F15" s="25"/>
      <c r="G15" s="9">
        <f t="shared" si="0"/>
        <v>0</v>
      </c>
      <c r="H15" s="25"/>
      <c r="I15" s="9">
        <f t="shared" si="1"/>
        <v>0</v>
      </c>
      <c r="J15" s="25"/>
      <c r="K15" s="9">
        <f t="shared" si="2"/>
        <v>0</v>
      </c>
      <c r="L15" s="9">
        <f t="shared" si="3"/>
        <v>0</v>
      </c>
    </row>
    <row r="16" spans="1:12" x14ac:dyDescent="0.3">
      <c r="A16" s="12"/>
      <c r="B16" s="26" t="s">
        <v>37</v>
      </c>
      <c r="C16" s="60" t="s">
        <v>38</v>
      </c>
      <c r="D16" s="25">
        <v>0.1</v>
      </c>
      <c r="E16" s="25">
        <f>D16*E14</f>
        <v>12.3</v>
      </c>
      <c r="F16" s="25"/>
      <c r="G16" s="9">
        <f t="shared" si="0"/>
        <v>0</v>
      </c>
      <c r="H16" s="25"/>
      <c r="I16" s="9">
        <f t="shared" si="1"/>
        <v>0</v>
      </c>
      <c r="J16" s="25"/>
      <c r="K16" s="9">
        <f t="shared" si="2"/>
        <v>0</v>
      </c>
      <c r="L16" s="9">
        <f t="shared" si="3"/>
        <v>0</v>
      </c>
    </row>
    <row r="17" spans="1:12" x14ac:dyDescent="0.3">
      <c r="A17" s="12"/>
      <c r="B17" s="26" t="s">
        <v>50</v>
      </c>
      <c r="C17" s="50" t="s">
        <v>24</v>
      </c>
      <c r="D17" s="25">
        <v>1.5</v>
      </c>
      <c r="E17" s="25">
        <f>D17*E15</f>
        <v>184.5</v>
      </c>
      <c r="F17" s="25"/>
      <c r="G17" s="9">
        <f t="shared" si="0"/>
        <v>0</v>
      </c>
      <c r="H17" s="25"/>
      <c r="I17" s="9">
        <f t="shared" si="1"/>
        <v>0</v>
      </c>
      <c r="J17" s="25"/>
      <c r="K17" s="9">
        <f t="shared" si="2"/>
        <v>0</v>
      </c>
      <c r="L17" s="9">
        <f t="shared" si="3"/>
        <v>0</v>
      </c>
    </row>
    <row r="18" spans="1:12" x14ac:dyDescent="0.3">
      <c r="A18" s="12"/>
      <c r="B18" s="26" t="s">
        <v>7</v>
      </c>
      <c r="C18" s="60" t="s">
        <v>0</v>
      </c>
      <c r="D18" s="25">
        <v>0.15</v>
      </c>
      <c r="E18" s="25">
        <f>E14*D18</f>
        <v>18.45</v>
      </c>
      <c r="F18" s="25"/>
      <c r="G18" s="9">
        <f t="shared" si="0"/>
        <v>0</v>
      </c>
      <c r="H18" s="25"/>
      <c r="I18" s="9">
        <f t="shared" si="1"/>
        <v>0</v>
      </c>
      <c r="J18" s="25"/>
      <c r="K18" s="9">
        <f t="shared" si="2"/>
        <v>0</v>
      </c>
      <c r="L18" s="9">
        <f t="shared" si="3"/>
        <v>0</v>
      </c>
    </row>
    <row r="19" spans="1:12" x14ac:dyDescent="0.3">
      <c r="A19" s="45">
        <v>3</v>
      </c>
      <c r="B19" s="46" t="s">
        <v>54</v>
      </c>
      <c r="C19" s="59" t="s">
        <v>9</v>
      </c>
      <c r="D19" s="47"/>
      <c r="E19" s="48">
        <f>32+5+5+5+2.5+49+49+3.5+21+15+37+25+15+15+94</f>
        <v>373</v>
      </c>
      <c r="F19" s="49"/>
      <c r="G19" s="9">
        <f t="shared" si="0"/>
        <v>0</v>
      </c>
      <c r="H19" s="29"/>
      <c r="I19" s="9">
        <f t="shared" si="1"/>
        <v>0</v>
      </c>
      <c r="J19" s="29"/>
      <c r="K19" s="9">
        <f t="shared" si="2"/>
        <v>0</v>
      </c>
      <c r="L19" s="9">
        <f t="shared" si="3"/>
        <v>0</v>
      </c>
    </row>
    <row r="20" spans="1:12" x14ac:dyDescent="0.3">
      <c r="A20" s="45"/>
      <c r="B20" s="24" t="s">
        <v>8</v>
      </c>
      <c r="C20" s="50" t="s">
        <v>25</v>
      </c>
      <c r="D20" s="15">
        <v>1</v>
      </c>
      <c r="E20" s="15">
        <f>D20*E19</f>
        <v>373</v>
      </c>
      <c r="F20" s="25"/>
      <c r="G20" s="9">
        <f t="shared" si="0"/>
        <v>0</v>
      </c>
      <c r="H20" s="25"/>
      <c r="I20" s="9">
        <f t="shared" si="1"/>
        <v>0</v>
      </c>
      <c r="J20" s="30"/>
      <c r="K20" s="9">
        <f t="shared" si="2"/>
        <v>0</v>
      </c>
      <c r="L20" s="9">
        <f t="shared" si="3"/>
        <v>0</v>
      </c>
    </row>
    <row r="21" spans="1:12" x14ac:dyDescent="0.3">
      <c r="A21" s="51"/>
      <c r="B21" s="26" t="s">
        <v>37</v>
      </c>
      <c r="C21" s="60" t="s">
        <v>24</v>
      </c>
      <c r="D21" s="25">
        <v>0.04</v>
      </c>
      <c r="E21" s="25">
        <f>E19*D21:D1001</f>
        <v>14.92</v>
      </c>
      <c r="F21" s="25"/>
      <c r="G21" s="9">
        <f t="shared" si="0"/>
        <v>0</v>
      </c>
      <c r="H21" s="25"/>
      <c r="I21" s="9">
        <f t="shared" si="1"/>
        <v>0</v>
      </c>
      <c r="J21" s="25"/>
      <c r="K21" s="9">
        <f t="shared" si="2"/>
        <v>0</v>
      </c>
      <c r="L21" s="9">
        <f t="shared" si="3"/>
        <v>0</v>
      </c>
    </row>
    <row r="22" spans="1:12" x14ac:dyDescent="0.3">
      <c r="A22" s="51"/>
      <c r="B22" s="26" t="s">
        <v>50</v>
      </c>
      <c r="C22" s="50" t="s">
        <v>24</v>
      </c>
      <c r="D22" s="25">
        <v>1.5</v>
      </c>
      <c r="E22" s="25">
        <f>D22*E20</f>
        <v>559.5</v>
      </c>
      <c r="F22" s="25"/>
      <c r="G22" s="9">
        <f t="shared" si="0"/>
        <v>0</v>
      </c>
      <c r="H22" s="25"/>
      <c r="I22" s="9">
        <f t="shared" si="1"/>
        <v>0</v>
      </c>
      <c r="J22" s="25"/>
      <c r="K22" s="9">
        <f t="shared" si="2"/>
        <v>0</v>
      </c>
      <c r="L22" s="9">
        <f t="shared" si="3"/>
        <v>0</v>
      </c>
    </row>
    <row r="23" spans="1:12" x14ac:dyDescent="0.3">
      <c r="A23" s="51"/>
      <c r="B23" s="67" t="s">
        <v>7</v>
      </c>
      <c r="C23" s="50" t="s">
        <v>0</v>
      </c>
      <c r="D23" s="15">
        <v>0.1</v>
      </c>
      <c r="E23" s="15">
        <f>D23*E19</f>
        <v>37.300000000000004</v>
      </c>
      <c r="F23" s="15"/>
      <c r="G23" s="9">
        <f t="shared" si="0"/>
        <v>0</v>
      </c>
      <c r="H23" s="15"/>
      <c r="I23" s="9">
        <f t="shared" si="1"/>
        <v>0</v>
      </c>
      <c r="J23" s="15"/>
      <c r="K23" s="9">
        <f t="shared" si="2"/>
        <v>0</v>
      </c>
      <c r="L23" s="9">
        <f t="shared" si="3"/>
        <v>0</v>
      </c>
    </row>
    <row r="24" spans="1:12" x14ac:dyDescent="0.3">
      <c r="A24" s="12">
        <v>4</v>
      </c>
      <c r="B24" s="6" t="s">
        <v>57</v>
      </c>
      <c r="C24" s="59" t="s">
        <v>9</v>
      </c>
      <c r="D24" s="7"/>
      <c r="E24" s="7">
        <v>6</v>
      </c>
      <c r="F24" s="8"/>
      <c r="G24" s="9">
        <f t="shared" si="0"/>
        <v>0</v>
      </c>
      <c r="H24" s="8"/>
      <c r="I24" s="9">
        <f t="shared" si="1"/>
        <v>0</v>
      </c>
      <c r="J24" s="8"/>
      <c r="K24" s="9">
        <f t="shared" si="2"/>
        <v>0</v>
      </c>
      <c r="L24" s="9">
        <f t="shared" si="3"/>
        <v>0</v>
      </c>
    </row>
    <row r="25" spans="1:12" x14ac:dyDescent="0.3">
      <c r="A25" s="12"/>
      <c r="B25" s="84" t="s">
        <v>8</v>
      </c>
      <c r="C25" s="50" t="s">
        <v>9</v>
      </c>
      <c r="D25" s="15">
        <v>1</v>
      </c>
      <c r="E25" s="15">
        <f>E24*D25</f>
        <v>6</v>
      </c>
      <c r="F25" s="29"/>
      <c r="G25" s="9">
        <f t="shared" si="0"/>
        <v>0</v>
      </c>
      <c r="H25" s="15"/>
      <c r="I25" s="9">
        <f t="shared" si="1"/>
        <v>0</v>
      </c>
      <c r="J25" s="15"/>
      <c r="K25" s="9">
        <f t="shared" si="2"/>
        <v>0</v>
      </c>
      <c r="L25" s="9">
        <f t="shared" si="3"/>
        <v>0</v>
      </c>
    </row>
    <row r="26" spans="1:12" x14ac:dyDescent="0.3">
      <c r="A26" s="12"/>
      <c r="B26" s="10" t="s">
        <v>55</v>
      </c>
      <c r="C26" s="50" t="s">
        <v>9</v>
      </c>
      <c r="D26" s="11"/>
      <c r="E26" s="8">
        <f>E24</f>
        <v>6</v>
      </c>
      <c r="F26" s="8"/>
      <c r="G26" s="9">
        <f t="shared" si="0"/>
        <v>0</v>
      </c>
      <c r="H26" s="8"/>
      <c r="I26" s="9">
        <f t="shared" si="1"/>
        <v>0</v>
      </c>
      <c r="J26" s="8"/>
      <c r="K26" s="9">
        <f t="shared" si="2"/>
        <v>0</v>
      </c>
      <c r="L26" s="9">
        <f t="shared" si="3"/>
        <v>0</v>
      </c>
    </row>
    <row r="27" spans="1:12" x14ac:dyDescent="0.3">
      <c r="A27" s="12"/>
      <c r="B27" s="10" t="s">
        <v>56</v>
      </c>
      <c r="C27" s="50" t="s">
        <v>42</v>
      </c>
      <c r="D27" s="11"/>
      <c r="E27" s="8">
        <v>5</v>
      </c>
      <c r="F27" s="8"/>
      <c r="G27" s="9">
        <f t="shared" si="0"/>
        <v>0</v>
      </c>
      <c r="H27" s="8"/>
      <c r="I27" s="9">
        <f t="shared" si="1"/>
        <v>0</v>
      </c>
      <c r="J27" s="8"/>
      <c r="K27" s="9">
        <f t="shared" si="2"/>
        <v>0</v>
      </c>
      <c r="L27" s="9">
        <f t="shared" si="3"/>
        <v>0</v>
      </c>
    </row>
    <row r="28" spans="1:12" ht="19.2" customHeight="1" x14ac:dyDescent="0.3">
      <c r="A28" s="12"/>
      <c r="B28" s="85" t="s">
        <v>7</v>
      </c>
      <c r="C28" s="50" t="s">
        <v>0</v>
      </c>
      <c r="D28" s="86">
        <v>2</v>
      </c>
      <c r="E28" s="15">
        <f>E11*D28</f>
        <v>1.8599999999999999</v>
      </c>
      <c r="F28" s="15"/>
      <c r="G28" s="9">
        <f t="shared" si="0"/>
        <v>0</v>
      </c>
      <c r="H28" s="15"/>
      <c r="I28" s="9">
        <f t="shared" si="1"/>
        <v>0</v>
      </c>
      <c r="J28" s="15"/>
      <c r="K28" s="9">
        <f t="shared" si="2"/>
        <v>0</v>
      </c>
      <c r="L28" s="9">
        <f t="shared" si="3"/>
        <v>0</v>
      </c>
    </row>
    <row r="29" spans="1:12" x14ac:dyDescent="0.3">
      <c r="A29" s="12">
        <v>5</v>
      </c>
      <c r="B29" s="6" t="s">
        <v>58</v>
      </c>
      <c r="C29" s="59" t="s">
        <v>9</v>
      </c>
      <c r="D29" s="7"/>
      <c r="E29" s="7">
        <v>88</v>
      </c>
      <c r="F29" s="8"/>
      <c r="G29" s="9">
        <f t="shared" si="0"/>
        <v>0</v>
      </c>
      <c r="H29" s="8"/>
      <c r="I29" s="9">
        <f t="shared" si="1"/>
        <v>0</v>
      </c>
      <c r="J29" s="8"/>
      <c r="K29" s="9">
        <f t="shared" si="2"/>
        <v>0</v>
      </c>
      <c r="L29" s="9">
        <f t="shared" si="3"/>
        <v>0</v>
      </c>
    </row>
    <row r="30" spans="1:12" x14ac:dyDescent="0.3">
      <c r="A30" s="12"/>
      <c r="B30" s="84" t="s">
        <v>8</v>
      </c>
      <c r="C30" s="50" t="s">
        <v>9</v>
      </c>
      <c r="D30" s="15">
        <v>1</v>
      </c>
      <c r="E30" s="15">
        <f>E29*D30</f>
        <v>88</v>
      </c>
      <c r="F30" s="29"/>
      <c r="G30" s="9">
        <f t="shared" si="0"/>
        <v>0</v>
      </c>
      <c r="H30" s="15"/>
      <c r="I30" s="9">
        <f t="shared" si="1"/>
        <v>0</v>
      </c>
      <c r="J30" s="15"/>
      <c r="K30" s="9">
        <f t="shared" si="2"/>
        <v>0</v>
      </c>
      <c r="L30" s="9">
        <f t="shared" si="3"/>
        <v>0</v>
      </c>
    </row>
    <row r="31" spans="1:12" x14ac:dyDescent="0.3">
      <c r="A31" s="12"/>
      <c r="B31" s="87" t="s">
        <v>59</v>
      </c>
      <c r="C31" s="50" t="s">
        <v>9</v>
      </c>
      <c r="D31" s="11">
        <v>1.05</v>
      </c>
      <c r="E31" s="8">
        <f>D31*E29</f>
        <v>92.4</v>
      </c>
      <c r="F31" s="8"/>
      <c r="G31" s="9">
        <f t="shared" si="0"/>
        <v>0</v>
      </c>
      <c r="H31" s="8"/>
      <c r="I31" s="9">
        <f t="shared" si="1"/>
        <v>0</v>
      </c>
      <c r="J31" s="8"/>
      <c r="K31" s="9">
        <f t="shared" si="2"/>
        <v>0</v>
      </c>
      <c r="L31" s="9">
        <f t="shared" si="3"/>
        <v>0</v>
      </c>
    </row>
    <row r="32" spans="1:12" x14ac:dyDescent="0.3">
      <c r="A32" s="12"/>
      <c r="B32" s="88" t="s">
        <v>60</v>
      </c>
      <c r="C32" s="61" t="s">
        <v>10</v>
      </c>
      <c r="D32" s="89"/>
      <c r="E32" s="29">
        <v>8</v>
      </c>
      <c r="F32" s="29"/>
      <c r="G32" s="9">
        <f t="shared" si="0"/>
        <v>0</v>
      </c>
      <c r="H32" s="78"/>
      <c r="I32" s="9">
        <f t="shared" si="1"/>
        <v>0</v>
      </c>
      <c r="J32" s="78"/>
      <c r="K32" s="9">
        <f t="shared" si="2"/>
        <v>0</v>
      </c>
      <c r="L32" s="9">
        <f t="shared" si="3"/>
        <v>0</v>
      </c>
    </row>
    <row r="33" spans="1:12" x14ac:dyDescent="0.3">
      <c r="A33" s="12"/>
      <c r="B33" s="85" t="s">
        <v>7</v>
      </c>
      <c r="C33" s="50" t="s">
        <v>0</v>
      </c>
      <c r="D33" s="86"/>
      <c r="E33" s="15">
        <v>1</v>
      </c>
      <c r="F33" s="15"/>
      <c r="G33" s="9">
        <f t="shared" si="0"/>
        <v>0</v>
      </c>
      <c r="H33" s="15"/>
      <c r="I33" s="9">
        <f t="shared" si="1"/>
        <v>0</v>
      </c>
      <c r="J33" s="15"/>
      <c r="K33" s="9">
        <f t="shared" si="2"/>
        <v>0</v>
      </c>
      <c r="L33" s="9">
        <f t="shared" si="3"/>
        <v>0</v>
      </c>
    </row>
    <row r="34" spans="1:12" x14ac:dyDescent="0.3">
      <c r="A34" s="12">
        <v>6</v>
      </c>
      <c r="B34" s="14" t="s">
        <v>61</v>
      </c>
      <c r="C34" s="59" t="s">
        <v>9</v>
      </c>
      <c r="D34" s="7"/>
      <c r="E34" s="7">
        <f>E29</f>
        <v>88</v>
      </c>
      <c r="F34" s="8"/>
      <c r="G34" s="9">
        <f t="shared" si="0"/>
        <v>0</v>
      </c>
      <c r="H34" s="8"/>
      <c r="I34" s="9">
        <f t="shared" si="1"/>
        <v>0</v>
      </c>
      <c r="J34" s="8"/>
      <c r="K34" s="9">
        <f t="shared" si="2"/>
        <v>0</v>
      </c>
      <c r="L34" s="9">
        <f t="shared" si="3"/>
        <v>0</v>
      </c>
    </row>
    <row r="35" spans="1:12" x14ac:dyDescent="0.3">
      <c r="A35" s="12"/>
      <c r="B35" s="24" t="s">
        <v>8</v>
      </c>
      <c r="C35" s="50" t="s">
        <v>25</v>
      </c>
      <c r="D35" s="15">
        <v>1</v>
      </c>
      <c r="E35" s="15">
        <f>E34*D35</f>
        <v>88</v>
      </c>
      <c r="F35" s="25"/>
      <c r="G35" s="9">
        <f t="shared" si="0"/>
        <v>0</v>
      </c>
      <c r="H35" s="30"/>
      <c r="I35" s="9">
        <f t="shared" si="1"/>
        <v>0</v>
      </c>
      <c r="J35" s="30"/>
      <c r="K35" s="9">
        <f t="shared" si="2"/>
        <v>0</v>
      </c>
      <c r="L35" s="9">
        <f t="shared" si="3"/>
        <v>0</v>
      </c>
    </row>
    <row r="36" spans="1:12" x14ac:dyDescent="0.3">
      <c r="A36" s="12"/>
      <c r="B36" s="26" t="s">
        <v>47</v>
      </c>
      <c r="C36" s="60" t="s">
        <v>0</v>
      </c>
      <c r="D36" s="27">
        <v>2.1999999999999999E-2</v>
      </c>
      <c r="E36" s="25">
        <f>E34*D36</f>
        <v>1.9359999999999999</v>
      </c>
      <c r="F36" s="25"/>
      <c r="G36" s="9">
        <f t="shared" si="0"/>
        <v>0</v>
      </c>
      <c r="H36" s="25"/>
      <c r="I36" s="9">
        <f t="shared" si="1"/>
        <v>0</v>
      </c>
      <c r="J36" s="25"/>
      <c r="K36" s="9">
        <f t="shared" si="2"/>
        <v>0</v>
      </c>
      <c r="L36" s="9">
        <f t="shared" si="3"/>
        <v>0</v>
      </c>
    </row>
    <row r="37" spans="1:12" x14ac:dyDescent="0.3">
      <c r="A37" s="12"/>
      <c r="B37" s="90" t="s">
        <v>62</v>
      </c>
      <c r="C37" s="61" t="s">
        <v>9</v>
      </c>
      <c r="D37" s="91">
        <v>1.05</v>
      </c>
      <c r="E37" s="30">
        <f>D37*E34</f>
        <v>92.4</v>
      </c>
      <c r="F37" s="30"/>
      <c r="G37" s="9">
        <f t="shared" si="0"/>
        <v>0</v>
      </c>
      <c r="H37" s="30"/>
      <c r="I37" s="9">
        <f t="shared" si="1"/>
        <v>0</v>
      </c>
      <c r="J37" s="30"/>
      <c r="K37" s="9">
        <f t="shared" si="2"/>
        <v>0</v>
      </c>
      <c r="L37" s="9">
        <f t="shared" si="3"/>
        <v>0</v>
      </c>
    </row>
    <row r="38" spans="1:12" ht="30" customHeight="1" x14ac:dyDescent="0.3">
      <c r="A38" s="12"/>
      <c r="B38" s="24" t="s">
        <v>63</v>
      </c>
      <c r="C38" s="50" t="s">
        <v>9</v>
      </c>
      <c r="D38" s="15">
        <v>1</v>
      </c>
      <c r="E38" s="30">
        <f>E34*D38</f>
        <v>88</v>
      </c>
      <c r="F38" s="30"/>
      <c r="G38" s="9">
        <f t="shared" si="0"/>
        <v>0</v>
      </c>
      <c r="H38" s="30"/>
      <c r="I38" s="9">
        <f t="shared" si="1"/>
        <v>0</v>
      </c>
      <c r="J38" s="30"/>
      <c r="K38" s="9">
        <f t="shared" si="2"/>
        <v>0</v>
      </c>
      <c r="L38" s="9">
        <f t="shared" si="3"/>
        <v>0</v>
      </c>
    </row>
    <row r="39" spans="1:12" x14ac:dyDescent="0.3">
      <c r="A39" s="12"/>
      <c r="B39" s="31" t="s">
        <v>55</v>
      </c>
      <c r="C39" s="50" t="s">
        <v>9</v>
      </c>
      <c r="D39" s="11"/>
      <c r="E39" s="8">
        <f>E35</f>
        <v>88</v>
      </c>
      <c r="F39" s="8"/>
      <c r="G39" s="9">
        <f t="shared" si="0"/>
        <v>0</v>
      </c>
      <c r="H39" s="8"/>
      <c r="I39" s="9">
        <f t="shared" si="1"/>
        <v>0</v>
      </c>
      <c r="J39" s="8"/>
      <c r="K39" s="9">
        <f t="shared" si="2"/>
        <v>0</v>
      </c>
      <c r="L39" s="9">
        <f t="shared" si="3"/>
        <v>0</v>
      </c>
    </row>
    <row r="40" spans="1:12" x14ac:dyDescent="0.3">
      <c r="A40" s="12"/>
      <c r="B40" s="85" t="s">
        <v>7</v>
      </c>
      <c r="C40" s="50" t="s">
        <v>0</v>
      </c>
      <c r="D40" s="86">
        <v>0.1</v>
      </c>
      <c r="E40" s="15">
        <f>E34*D40</f>
        <v>8.8000000000000007</v>
      </c>
      <c r="F40" s="15"/>
      <c r="G40" s="9">
        <f t="shared" ref="G40" si="4">F40*E40</f>
        <v>0</v>
      </c>
      <c r="H40" s="15"/>
      <c r="I40" s="9">
        <f t="shared" ref="I40" si="5">H40*E40</f>
        <v>0</v>
      </c>
      <c r="J40" s="15"/>
      <c r="K40" s="9">
        <f t="shared" ref="K40" si="6">J40*E40</f>
        <v>0</v>
      </c>
      <c r="L40" s="9">
        <f t="shared" si="3"/>
        <v>0</v>
      </c>
    </row>
    <row r="41" spans="1:12" x14ac:dyDescent="0.3">
      <c r="A41" s="12">
        <v>7</v>
      </c>
      <c r="B41" s="53" t="s">
        <v>64</v>
      </c>
      <c r="C41" s="76"/>
      <c r="D41" s="77"/>
      <c r="E41" s="54"/>
      <c r="F41" s="55"/>
      <c r="G41" s="9">
        <f t="shared" si="0"/>
        <v>0</v>
      </c>
      <c r="H41" s="25"/>
      <c r="I41" s="9">
        <f t="shared" si="1"/>
        <v>0</v>
      </c>
      <c r="J41" s="25"/>
      <c r="K41" s="9">
        <f t="shared" si="2"/>
        <v>0</v>
      </c>
      <c r="L41" s="9">
        <f t="shared" si="3"/>
        <v>0</v>
      </c>
    </row>
    <row r="42" spans="1:12" x14ac:dyDescent="0.3">
      <c r="A42" s="12"/>
      <c r="B42" s="24" t="s">
        <v>65</v>
      </c>
      <c r="C42" s="50" t="s">
        <v>24</v>
      </c>
      <c r="D42" s="15">
        <v>1</v>
      </c>
      <c r="E42" s="15">
        <v>300</v>
      </c>
      <c r="F42" s="25"/>
      <c r="G42" s="9">
        <f t="shared" si="0"/>
        <v>0</v>
      </c>
      <c r="H42" s="25"/>
      <c r="I42" s="9">
        <f t="shared" si="1"/>
        <v>0</v>
      </c>
      <c r="J42" s="25"/>
      <c r="K42" s="9">
        <f t="shared" si="2"/>
        <v>0</v>
      </c>
      <c r="L42" s="9">
        <f t="shared" si="3"/>
        <v>0</v>
      </c>
    </row>
    <row r="43" spans="1:12" x14ac:dyDescent="0.3">
      <c r="A43" s="12"/>
      <c r="B43" s="24" t="s">
        <v>66</v>
      </c>
      <c r="C43" s="50" t="s">
        <v>24</v>
      </c>
      <c r="D43" s="15">
        <v>1</v>
      </c>
      <c r="E43" s="15">
        <v>400</v>
      </c>
      <c r="F43" s="25"/>
      <c r="G43" s="9">
        <f t="shared" si="0"/>
        <v>0</v>
      </c>
      <c r="H43" s="25"/>
      <c r="I43" s="9">
        <f t="shared" si="1"/>
        <v>0</v>
      </c>
      <c r="J43" s="25"/>
      <c r="K43" s="9">
        <f t="shared" si="2"/>
        <v>0</v>
      </c>
      <c r="L43" s="9">
        <f t="shared" si="3"/>
        <v>0</v>
      </c>
    </row>
    <row r="44" spans="1:12" x14ac:dyDescent="0.3">
      <c r="A44" s="12"/>
      <c r="B44" s="24" t="s">
        <v>67</v>
      </c>
      <c r="C44" s="50" t="s">
        <v>11</v>
      </c>
      <c r="D44" s="15">
        <v>1</v>
      </c>
      <c r="E44" s="15">
        <v>1</v>
      </c>
      <c r="F44" s="25"/>
      <c r="G44" s="9">
        <f t="shared" si="0"/>
        <v>0</v>
      </c>
      <c r="H44" s="25"/>
      <c r="I44" s="9">
        <f t="shared" si="1"/>
        <v>0</v>
      </c>
      <c r="J44" s="25"/>
      <c r="K44" s="9">
        <f t="shared" si="2"/>
        <v>0</v>
      </c>
      <c r="L44" s="9">
        <f t="shared" si="3"/>
        <v>0</v>
      </c>
    </row>
    <row r="45" spans="1:12" x14ac:dyDescent="0.3">
      <c r="A45" s="12"/>
      <c r="B45" s="26" t="s">
        <v>7</v>
      </c>
      <c r="C45" s="60" t="s">
        <v>0</v>
      </c>
      <c r="D45" s="25">
        <v>4</v>
      </c>
      <c r="E45" s="25">
        <v>5</v>
      </c>
      <c r="F45" s="25"/>
      <c r="G45" s="9">
        <f t="shared" si="0"/>
        <v>0</v>
      </c>
      <c r="H45" s="25"/>
      <c r="I45" s="9">
        <f t="shared" si="1"/>
        <v>0</v>
      </c>
      <c r="J45" s="25"/>
      <c r="K45" s="9">
        <f t="shared" si="2"/>
        <v>0</v>
      </c>
      <c r="L45" s="9">
        <f t="shared" si="3"/>
        <v>0</v>
      </c>
    </row>
    <row r="46" spans="1:12" x14ac:dyDescent="0.3">
      <c r="A46" s="45">
        <v>8</v>
      </c>
      <c r="B46" s="46" t="s">
        <v>68</v>
      </c>
      <c r="C46" s="59"/>
      <c r="D46" s="48"/>
      <c r="E46" s="48"/>
      <c r="F46" s="49"/>
      <c r="G46" s="9">
        <f t="shared" si="0"/>
        <v>0</v>
      </c>
      <c r="H46" s="29"/>
      <c r="I46" s="9">
        <f t="shared" si="1"/>
        <v>0</v>
      </c>
      <c r="J46" s="29"/>
      <c r="K46" s="9">
        <f t="shared" si="2"/>
        <v>0</v>
      </c>
      <c r="L46" s="9">
        <f t="shared" si="3"/>
        <v>0</v>
      </c>
    </row>
    <row r="47" spans="1:12" x14ac:dyDescent="0.3">
      <c r="A47" s="45"/>
      <c r="B47" s="24" t="s">
        <v>69</v>
      </c>
      <c r="C47" s="50" t="s">
        <v>24</v>
      </c>
      <c r="D47" s="15">
        <v>1</v>
      </c>
      <c r="E47" s="15">
        <v>90</v>
      </c>
      <c r="F47" s="25"/>
      <c r="G47" s="9">
        <f t="shared" si="0"/>
        <v>0</v>
      </c>
      <c r="H47" s="25"/>
      <c r="I47" s="9">
        <f t="shared" si="1"/>
        <v>0</v>
      </c>
      <c r="J47" s="30"/>
      <c r="K47" s="9">
        <f t="shared" si="2"/>
        <v>0</v>
      </c>
      <c r="L47" s="9">
        <f t="shared" si="3"/>
        <v>0</v>
      </c>
    </row>
    <row r="48" spans="1:12" x14ac:dyDescent="0.3">
      <c r="A48" s="51"/>
      <c r="B48" s="26" t="s">
        <v>70</v>
      </c>
      <c r="C48" s="60" t="s">
        <v>24</v>
      </c>
      <c r="D48" s="25">
        <v>1</v>
      </c>
      <c r="E48" s="25">
        <v>75</v>
      </c>
      <c r="F48" s="25"/>
      <c r="G48" s="9">
        <f t="shared" si="0"/>
        <v>0</v>
      </c>
      <c r="H48" s="25"/>
      <c r="I48" s="9">
        <f t="shared" si="1"/>
        <v>0</v>
      </c>
      <c r="J48" s="25"/>
      <c r="K48" s="9">
        <f t="shared" si="2"/>
        <v>0</v>
      </c>
      <c r="L48" s="9">
        <f t="shared" si="3"/>
        <v>0</v>
      </c>
    </row>
    <row r="49" spans="1:12" x14ac:dyDescent="0.3">
      <c r="A49" s="51"/>
      <c r="B49" s="67" t="s">
        <v>71</v>
      </c>
      <c r="C49" s="50" t="s">
        <v>24</v>
      </c>
      <c r="D49" s="15">
        <v>1</v>
      </c>
      <c r="E49" s="15">
        <v>30</v>
      </c>
      <c r="F49" s="15"/>
      <c r="G49" s="9">
        <f t="shared" si="0"/>
        <v>0</v>
      </c>
      <c r="H49" s="15"/>
      <c r="I49" s="9">
        <f t="shared" si="1"/>
        <v>0</v>
      </c>
      <c r="J49" s="15"/>
      <c r="K49" s="9">
        <f t="shared" si="2"/>
        <v>0</v>
      </c>
      <c r="L49" s="9">
        <f t="shared" si="3"/>
        <v>0</v>
      </c>
    </row>
    <row r="50" spans="1:12" x14ac:dyDescent="0.3">
      <c r="A50" s="45">
        <v>9</v>
      </c>
      <c r="B50" s="46" t="s">
        <v>72</v>
      </c>
      <c r="C50" s="59"/>
      <c r="D50" s="48"/>
      <c r="E50" s="48"/>
      <c r="F50" s="49"/>
      <c r="G50" s="9">
        <f t="shared" si="0"/>
        <v>0</v>
      </c>
      <c r="H50" s="29"/>
      <c r="I50" s="9">
        <f t="shared" si="1"/>
        <v>0</v>
      </c>
      <c r="J50" s="29"/>
      <c r="K50" s="9">
        <f t="shared" si="2"/>
        <v>0</v>
      </c>
      <c r="L50" s="9">
        <f t="shared" si="3"/>
        <v>0</v>
      </c>
    </row>
    <row r="51" spans="1:12" x14ac:dyDescent="0.3">
      <c r="A51" s="45"/>
      <c r="B51" s="24" t="s">
        <v>73</v>
      </c>
      <c r="C51" s="50" t="s">
        <v>24</v>
      </c>
      <c r="D51" s="15">
        <v>1</v>
      </c>
      <c r="E51" s="15">
        <v>60</v>
      </c>
      <c r="F51" s="25"/>
      <c r="G51" s="9">
        <f t="shared" si="0"/>
        <v>0</v>
      </c>
      <c r="H51" s="25"/>
      <c r="I51" s="9">
        <f t="shared" si="1"/>
        <v>0</v>
      </c>
      <c r="J51" s="30"/>
      <c r="K51" s="9">
        <f t="shared" si="2"/>
        <v>0</v>
      </c>
      <c r="L51" s="9">
        <f t="shared" si="3"/>
        <v>0</v>
      </c>
    </row>
    <row r="52" spans="1:12" x14ac:dyDescent="0.3">
      <c r="A52" s="51"/>
      <c r="B52" s="26" t="s">
        <v>74</v>
      </c>
      <c r="C52" s="60" t="s">
        <v>24</v>
      </c>
      <c r="D52" s="25">
        <v>1</v>
      </c>
      <c r="E52" s="25">
        <v>60</v>
      </c>
      <c r="F52" s="25"/>
      <c r="G52" s="9">
        <f t="shared" si="0"/>
        <v>0</v>
      </c>
      <c r="H52" s="25"/>
      <c r="I52" s="9">
        <f t="shared" si="1"/>
        <v>0</v>
      </c>
      <c r="J52" s="25"/>
      <c r="K52" s="9">
        <f t="shared" si="2"/>
        <v>0</v>
      </c>
      <c r="L52" s="9">
        <f t="shared" si="3"/>
        <v>0</v>
      </c>
    </row>
    <row r="53" spans="1:12" x14ac:dyDescent="0.3">
      <c r="A53" s="51"/>
      <c r="B53" s="67" t="s">
        <v>75</v>
      </c>
      <c r="C53" s="50" t="s">
        <v>24</v>
      </c>
      <c r="D53" s="15">
        <v>1</v>
      </c>
      <c r="E53" s="15">
        <v>24</v>
      </c>
      <c r="F53" s="15"/>
      <c r="G53" s="9">
        <f t="shared" si="0"/>
        <v>0</v>
      </c>
      <c r="H53" s="15"/>
      <c r="I53" s="9">
        <f t="shared" si="1"/>
        <v>0</v>
      </c>
      <c r="J53" s="15"/>
      <c r="K53" s="9">
        <f t="shared" si="2"/>
        <v>0</v>
      </c>
      <c r="L53" s="9">
        <f t="shared" si="3"/>
        <v>0</v>
      </c>
    </row>
    <row r="54" spans="1:12" x14ac:dyDescent="0.3">
      <c r="A54" s="12"/>
      <c r="B54" s="67" t="s">
        <v>76</v>
      </c>
      <c r="C54" s="50" t="s">
        <v>24</v>
      </c>
      <c r="D54" s="15">
        <v>1</v>
      </c>
      <c r="E54" s="15">
        <v>30</v>
      </c>
      <c r="F54" s="15"/>
      <c r="G54" s="9">
        <f t="shared" si="0"/>
        <v>0</v>
      </c>
      <c r="H54" s="15"/>
      <c r="I54" s="9">
        <f t="shared" si="1"/>
        <v>0</v>
      </c>
      <c r="J54" s="15"/>
      <c r="K54" s="9">
        <f t="shared" si="2"/>
        <v>0</v>
      </c>
      <c r="L54" s="9">
        <f t="shared" si="3"/>
        <v>0</v>
      </c>
    </row>
    <row r="55" spans="1:12" x14ac:dyDescent="0.3">
      <c r="A55" s="12"/>
      <c r="B55" s="67" t="s">
        <v>77</v>
      </c>
      <c r="C55" s="50" t="s">
        <v>24</v>
      </c>
      <c r="D55" s="15">
        <v>1</v>
      </c>
      <c r="E55" s="15">
        <v>300</v>
      </c>
      <c r="F55" s="15"/>
      <c r="G55" s="9">
        <f t="shared" si="0"/>
        <v>0</v>
      </c>
      <c r="H55" s="15"/>
      <c r="I55" s="9">
        <f t="shared" si="1"/>
        <v>0</v>
      </c>
      <c r="J55" s="15"/>
      <c r="K55" s="9">
        <f t="shared" si="2"/>
        <v>0</v>
      </c>
      <c r="L55" s="9">
        <f t="shared" si="3"/>
        <v>0</v>
      </c>
    </row>
    <row r="56" spans="1:12" x14ac:dyDescent="0.3">
      <c r="A56" s="12"/>
      <c r="B56" s="67" t="s">
        <v>78</v>
      </c>
      <c r="C56" s="50" t="s">
        <v>24</v>
      </c>
      <c r="D56" s="15">
        <v>1</v>
      </c>
      <c r="E56" s="15">
        <v>30</v>
      </c>
      <c r="F56" s="15"/>
      <c r="G56" s="9">
        <f t="shared" si="0"/>
        <v>0</v>
      </c>
      <c r="H56" s="15"/>
      <c r="I56" s="9">
        <f t="shared" si="1"/>
        <v>0</v>
      </c>
      <c r="J56" s="15"/>
      <c r="K56" s="9">
        <f t="shared" si="2"/>
        <v>0</v>
      </c>
      <c r="L56" s="9">
        <f t="shared" si="3"/>
        <v>0</v>
      </c>
    </row>
    <row r="57" spans="1:12" x14ac:dyDescent="0.3">
      <c r="A57" s="51" t="s">
        <v>39</v>
      </c>
      <c r="B57" s="79" t="s">
        <v>79</v>
      </c>
      <c r="C57" s="50" t="s">
        <v>43</v>
      </c>
      <c r="D57" s="8"/>
      <c r="E57" s="8">
        <v>35</v>
      </c>
      <c r="F57" s="8"/>
      <c r="G57" s="9">
        <f t="shared" si="0"/>
        <v>0</v>
      </c>
      <c r="H57" s="8"/>
      <c r="I57" s="9">
        <f t="shared" si="1"/>
        <v>0</v>
      </c>
      <c r="J57" s="8"/>
      <c r="K57" s="9">
        <f t="shared" si="2"/>
        <v>0</v>
      </c>
      <c r="L57" s="9">
        <f t="shared" si="3"/>
        <v>0</v>
      </c>
    </row>
    <row r="58" spans="1:12" ht="27.6" x14ac:dyDescent="0.3">
      <c r="A58" s="51" t="s">
        <v>40</v>
      </c>
      <c r="B58" s="23" t="s">
        <v>32</v>
      </c>
      <c r="C58" s="50" t="s">
        <v>9</v>
      </c>
      <c r="D58" s="8"/>
      <c r="E58" s="8">
        <v>130</v>
      </c>
      <c r="F58" s="8"/>
      <c r="G58" s="9">
        <f t="shared" si="0"/>
        <v>0</v>
      </c>
      <c r="H58" s="8"/>
      <c r="I58" s="9">
        <f t="shared" si="1"/>
        <v>0</v>
      </c>
      <c r="J58" s="8"/>
      <c r="K58" s="9">
        <f t="shared" si="2"/>
        <v>0</v>
      </c>
      <c r="L58" s="9">
        <f t="shared" si="3"/>
        <v>0</v>
      </c>
    </row>
    <row r="59" spans="1:12" x14ac:dyDescent="0.3">
      <c r="A59" s="12"/>
      <c r="B59" s="34" t="s">
        <v>2</v>
      </c>
      <c r="C59" s="72"/>
      <c r="D59" s="11"/>
      <c r="E59" s="8"/>
      <c r="F59" s="15"/>
      <c r="G59" s="16">
        <f>SUM(G9:G58)</f>
        <v>0</v>
      </c>
      <c r="H59" s="13"/>
      <c r="I59" s="16">
        <f>SUM(I9:I58)</f>
        <v>0</v>
      </c>
      <c r="J59" s="13"/>
      <c r="K59" s="16">
        <f>SUM(K9:K58)</f>
        <v>0</v>
      </c>
      <c r="L59" s="16">
        <f>SUM(L9:L58)</f>
        <v>0</v>
      </c>
    </row>
    <row r="60" spans="1:12" x14ac:dyDescent="0.3">
      <c r="A60" s="12"/>
      <c r="B60" s="31" t="s">
        <v>1</v>
      </c>
      <c r="C60" s="73">
        <v>0.03</v>
      </c>
      <c r="D60" s="11"/>
      <c r="E60" s="8"/>
      <c r="F60" s="15"/>
      <c r="G60" s="8"/>
      <c r="H60" s="8"/>
      <c r="I60" s="8"/>
      <c r="J60" s="8"/>
      <c r="K60" s="9"/>
      <c r="L60" s="9">
        <f>G59*C60</f>
        <v>0</v>
      </c>
    </row>
    <row r="61" spans="1:12" x14ac:dyDescent="0.3">
      <c r="A61" s="33"/>
      <c r="B61" s="68" t="s">
        <v>2</v>
      </c>
      <c r="C61" s="72"/>
      <c r="D61" s="17"/>
      <c r="E61" s="18"/>
      <c r="F61" s="19"/>
      <c r="G61" s="18"/>
      <c r="H61" s="19"/>
      <c r="I61" s="19"/>
      <c r="J61" s="18"/>
      <c r="K61" s="20"/>
      <c r="L61" s="21">
        <f>L60+L59</f>
        <v>0</v>
      </c>
    </row>
    <row r="62" spans="1:12" x14ac:dyDescent="0.3">
      <c r="A62" s="33"/>
      <c r="B62" s="69" t="s">
        <v>3</v>
      </c>
      <c r="C62" s="74">
        <v>0.1</v>
      </c>
      <c r="D62" s="17"/>
      <c r="E62" s="18"/>
      <c r="F62" s="19"/>
      <c r="G62" s="18"/>
      <c r="H62" s="19"/>
      <c r="I62" s="19"/>
      <c r="J62" s="18"/>
      <c r="K62" s="20"/>
      <c r="L62" s="21">
        <f>L61*C62</f>
        <v>0</v>
      </c>
    </row>
    <row r="63" spans="1:12" x14ac:dyDescent="0.3">
      <c r="A63" s="33"/>
      <c r="B63" s="70" t="s">
        <v>2</v>
      </c>
      <c r="C63" s="75"/>
      <c r="D63" s="17"/>
      <c r="E63" s="18"/>
      <c r="F63" s="19"/>
      <c r="G63" s="18"/>
      <c r="H63" s="19"/>
      <c r="I63" s="19"/>
      <c r="J63" s="18"/>
      <c r="K63" s="20"/>
      <c r="L63" s="21">
        <f>L62+L61</f>
        <v>0</v>
      </c>
    </row>
    <row r="64" spans="1:12" x14ac:dyDescent="0.3">
      <c r="A64" s="12"/>
      <c r="B64" s="69" t="s">
        <v>28</v>
      </c>
      <c r="C64" s="74">
        <v>0.08</v>
      </c>
      <c r="D64" s="17"/>
      <c r="E64" s="8"/>
      <c r="F64" s="15"/>
      <c r="G64" s="8"/>
      <c r="H64" s="15"/>
      <c r="I64" s="15"/>
      <c r="J64" s="8"/>
      <c r="K64" s="9"/>
      <c r="L64" s="9">
        <f>L63*C64</f>
        <v>0</v>
      </c>
    </row>
    <row r="65" spans="1:12" x14ac:dyDescent="0.3">
      <c r="A65" s="12"/>
      <c r="B65" s="70" t="s">
        <v>2</v>
      </c>
      <c r="C65" s="75"/>
      <c r="D65" s="22"/>
      <c r="E65" s="8"/>
      <c r="F65" s="15"/>
      <c r="G65" s="8"/>
      <c r="H65" s="15"/>
      <c r="I65" s="15"/>
      <c r="J65" s="8"/>
      <c r="K65" s="9"/>
      <c r="L65" s="9">
        <f>L64+L63</f>
        <v>0</v>
      </c>
    </row>
    <row r="66" spans="1:12" x14ac:dyDescent="0.3">
      <c r="A66" s="12"/>
      <c r="B66" s="69" t="s">
        <v>4</v>
      </c>
      <c r="C66" s="73">
        <v>0.03</v>
      </c>
      <c r="D66" s="11"/>
      <c r="E66" s="8"/>
      <c r="F66" s="15"/>
      <c r="G66" s="8"/>
      <c r="H66" s="15"/>
      <c r="I66" s="15"/>
      <c r="J66" s="8"/>
      <c r="K66" s="9"/>
      <c r="L66" s="9">
        <f>L65*C66</f>
        <v>0</v>
      </c>
    </row>
    <row r="67" spans="1:12" x14ac:dyDescent="0.3">
      <c r="A67" s="12"/>
      <c r="B67" s="70" t="s">
        <v>26</v>
      </c>
      <c r="C67" s="72"/>
      <c r="D67" s="11"/>
      <c r="E67" s="8"/>
      <c r="F67" s="15"/>
      <c r="G67" s="8"/>
      <c r="H67" s="8"/>
      <c r="I67" s="8"/>
      <c r="J67" s="8"/>
      <c r="K67" s="9"/>
      <c r="L67" s="9">
        <f>L66+L65</f>
        <v>0</v>
      </c>
    </row>
    <row r="68" spans="1:12" x14ac:dyDescent="0.3">
      <c r="A68" s="12"/>
      <c r="B68" s="10" t="s">
        <v>27</v>
      </c>
      <c r="C68" s="73">
        <v>0.18</v>
      </c>
      <c r="D68" s="11"/>
      <c r="E68" s="11"/>
      <c r="F68" s="11"/>
      <c r="G68" s="11"/>
      <c r="H68" s="11"/>
      <c r="I68" s="11"/>
      <c r="J68" s="11"/>
      <c r="K68" s="11"/>
      <c r="L68" s="57">
        <f>L67*C68</f>
        <v>0</v>
      </c>
    </row>
    <row r="69" spans="1:12" x14ac:dyDescent="0.3">
      <c r="A69" s="12"/>
      <c r="B69" s="32" t="s">
        <v>5</v>
      </c>
      <c r="C69" s="5"/>
      <c r="D69" s="11"/>
      <c r="E69" s="11"/>
      <c r="F69" s="11"/>
      <c r="G69" s="11"/>
      <c r="H69" s="11"/>
      <c r="I69" s="11"/>
      <c r="J69" s="11"/>
      <c r="K69" s="11"/>
      <c r="L69" s="22">
        <f>SUM(L67:L68)</f>
        <v>0</v>
      </c>
    </row>
  </sheetData>
  <mergeCells count="12">
    <mergeCell ref="J4:K4"/>
    <mergeCell ref="L4:L5"/>
    <mergeCell ref="A2:L2"/>
    <mergeCell ref="H3:J3"/>
    <mergeCell ref="K3:L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17A1-6D4D-452A-9AB5-84BB9130676A}">
  <sheetPr>
    <tabColor rgb="FF00B050"/>
  </sheetPr>
  <dimension ref="A1:L69"/>
  <sheetViews>
    <sheetView topLeftCell="A55" workbookViewId="0">
      <selection activeCell="J7" sqref="J7:J58"/>
    </sheetView>
  </sheetViews>
  <sheetFormatPr defaultRowHeight="14.4" x14ac:dyDescent="0.3"/>
  <cols>
    <col min="1" max="1" width="4.77734375" customWidth="1"/>
    <col min="2" max="2" width="68.109375" customWidth="1"/>
    <col min="7" max="7" width="12" customWidth="1"/>
    <col min="9" max="9" width="11.6640625" customWidth="1"/>
    <col min="11" max="11" width="10.5546875" customWidth="1"/>
    <col min="12" max="12" width="12.33203125" customWidth="1"/>
  </cols>
  <sheetData>
    <row r="1" spans="1:12" x14ac:dyDescent="0.3">
      <c r="A1" s="4"/>
      <c r="B1" s="71" t="s">
        <v>23</v>
      </c>
      <c r="C1" s="4"/>
      <c r="D1" s="4"/>
      <c r="E1" s="4"/>
      <c r="F1" s="1"/>
      <c r="G1" s="1"/>
      <c r="H1" s="2"/>
      <c r="I1" s="1"/>
      <c r="J1" s="1"/>
      <c r="K1" s="1"/>
      <c r="L1" s="1"/>
    </row>
    <row r="2" spans="1:12" ht="14.4" customHeight="1" x14ac:dyDescent="0.3">
      <c r="A2" s="101" t="s">
        <v>80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4.4" customHeight="1" x14ac:dyDescent="0.3">
      <c r="A3" s="41"/>
      <c r="B3" s="41" t="s">
        <v>41</v>
      </c>
      <c r="C3" s="41"/>
      <c r="D3" s="41"/>
      <c r="E3" s="41"/>
      <c r="F3" s="41"/>
      <c r="G3" s="3"/>
      <c r="H3" s="102" t="s">
        <v>6</v>
      </c>
      <c r="I3" s="102"/>
      <c r="J3" s="102"/>
      <c r="K3" s="103">
        <f>L69</f>
        <v>0</v>
      </c>
      <c r="L3" s="103"/>
    </row>
    <row r="4" spans="1:12" ht="14.4" customHeight="1" x14ac:dyDescent="0.3">
      <c r="A4" s="99" t="s">
        <v>12</v>
      </c>
      <c r="B4" s="99" t="s">
        <v>13</v>
      </c>
      <c r="C4" s="99" t="s">
        <v>14</v>
      </c>
      <c r="D4" s="104" t="s">
        <v>15</v>
      </c>
      <c r="E4" s="104" t="s">
        <v>16</v>
      </c>
      <c r="F4" s="106" t="s">
        <v>17</v>
      </c>
      <c r="G4" s="107"/>
      <c r="H4" s="108" t="s">
        <v>18</v>
      </c>
      <c r="I4" s="107"/>
      <c r="J4" s="97" t="s">
        <v>19</v>
      </c>
      <c r="K4" s="98"/>
      <c r="L4" s="99" t="s">
        <v>2</v>
      </c>
    </row>
    <row r="5" spans="1:12" x14ac:dyDescent="0.3">
      <c r="A5" s="100"/>
      <c r="B5" s="100"/>
      <c r="C5" s="100"/>
      <c r="D5" s="105"/>
      <c r="E5" s="105"/>
      <c r="F5" s="42" t="s">
        <v>20</v>
      </c>
      <c r="G5" s="42" t="s">
        <v>2</v>
      </c>
      <c r="H5" s="42" t="s">
        <v>20</v>
      </c>
      <c r="I5" s="42" t="s">
        <v>2</v>
      </c>
      <c r="J5" s="42" t="s">
        <v>20</v>
      </c>
      <c r="K5" s="42" t="s">
        <v>2</v>
      </c>
      <c r="L5" s="100"/>
    </row>
    <row r="6" spans="1:12" x14ac:dyDescent="0.3">
      <c r="A6" s="43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</row>
    <row r="7" spans="1:12" ht="22.2" customHeight="1" x14ac:dyDescent="0.3">
      <c r="A7" s="43"/>
      <c r="B7" s="56" t="s">
        <v>45</v>
      </c>
      <c r="C7" s="52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3">
      <c r="A8" s="45">
        <v>1</v>
      </c>
      <c r="B8" s="46" t="s">
        <v>51</v>
      </c>
      <c r="C8" s="59" t="s">
        <v>9</v>
      </c>
      <c r="D8" s="47"/>
      <c r="E8" s="48">
        <v>68</v>
      </c>
      <c r="F8" s="49"/>
      <c r="G8" s="9">
        <f t="shared" ref="G8:G58" si="0">F8*E8</f>
        <v>0</v>
      </c>
      <c r="H8" s="29"/>
      <c r="I8" s="9">
        <f t="shared" ref="I8:I58" si="1">H8*E8</f>
        <v>0</v>
      </c>
      <c r="J8" s="29"/>
      <c r="K8" s="9">
        <f t="shared" ref="K8:K58" si="2">J8*E8</f>
        <v>0</v>
      </c>
      <c r="L8" s="9">
        <f t="shared" ref="L8:L58" si="3">G8+I8+K8</f>
        <v>0</v>
      </c>
    </row>
    <row r="9" spans="1:12" x14ac:dyDescent="0.3">
      <c r="A9" s="45"/>
      <c r="B9" s="24" t="s">
        <v>8</v>
      </c>
      <c r="C9" s="50" t="s">
        <v>25</v>
      </c>
      <c r="D9" s="15">
        <v>1</v>
      </c>
      <c r="E9" s="15">
        <f>D9*E8</f>
        <v>68</v>
      </c>
      <c r="F9" s="25"/>
      <c r="G9" s="9">
        <f t="shared" si="0"/>
        <v>0</v>
      </c>
      <c r="H9" s="25"/>
      <c r="I9" s="9">
        <f t="shared" si="1"/>
        <v>0</v>
      </c>
      <c r="J9" s="30"/>
      <c r="K9" s="9">
        <f t="shared" si="2"/>
        <v>0</v>
      </c>
      <c r="L9" s="9">
        <f t="shared" si="3"/>
        <v>0</v>
      </c>
    </row>
    <row r="10" spans="1:12" x14ac:dyDescent="0.3">
      <c r="A10" s="45"/>
      <c r="B10" s="26" t="s">
        <v>52</v>
      </c>
      <c r="C10" s="60" t="s">
        <v>42</v>
      </c>
      <c r="D10" s="25">
        <v>12.5</v>
      </c>
      <c r="E10" s="25">
        <f>E9*D10</f>
        <v>850</v>
      </c>
      <c r="F10" s="25"/>
      <c r="G10" s="9">
        <f t="shared" si="0"/>
        <v>0</v>
      </c>
      <c r="H10" s="25"/>
      <c r="I10" s="9">
        <f t="shared" si="1"/>
        <v>0</v>
      </c>
      <c r="J10" s="25"/>
      <c r="K10" s="9">
        <f t="shared" si="2"/>
        <v>0</v>
      </c>
      <c r="L10" s="9">
        <f t="shared" si="3"/>
        <v>0</v>
      </c>
    </row>
    <row r="11" spans="1:12" x14ac:dyDescent="0.3">
      <c r="A11" s="51"/>
      <c r="B11" s="26" t="s">
        <v>37</v>
      </c>
      <c r="C11" s="60" t="s">
        <v>24</v>
      </c>
      <c r="D11" s="25">
        <v>1.4999999999999999E-2</v>
      </c>
      <c r="E11" s="25">
        <f>E8*D11</f>
        <v>1.02</v>
      </c>
      <c r="F11" s="25"/>
      <c r="G11" s="9">
        <f t="shared" si="0"/>
        <v>0</v>
      </c>
      <c r="H11" s="25"/>
      <c r="I11" s="9">
        <f t="shared" si="1"/>
        <v>0</v>
      </c>
      <c r="J11" s="25"/>
      <c r="K11" s="9">
        <f t="shared" si="2"/>
        <v>0</v>
      </c>
      <c r="L11" s="9">
        <f t="shared" si="3"/>
        <v>0</v>
      </c>
    </row>
    <row r="12" spans="1:12" x14ac:dyDescent="0.3">
      <c r="A12" s="51"/>
      <c r="B12" s="26" t="s">
        <v>53</v>
      </c>
      <c r="C12" s="60" t="s">
        <v>24</v>
      </c>
      <c r="D12" s="25">
        <v>2</v>
      </c>
      <c r="E12" s="25">
        <f>E8*D12</f>
        <v>136</v>
      </c>
      <c r="F12" s="25"/>
      <c r="G12" s="9">
        <f t="shared" si="0"/>
        <v>0</v>
      </c>
      <c r="H12" s="25"/>
      <c r="I12" s="9">
        <f t="shared" si="1"/>
        <v>0</v>
      </c>
      <c r="J12" s="25"/>
      <c r="K12" s="9">
        <f t="shared" si="2"/>
        <v>0</v>
      </c>
      <c r="L12" s="9">
        <f t="shared" si="3"/>
        <v>0</v>
      </c>
    </row>
    <row r="13" spans="1:12" x14ac:dyDescent="0.3">
      <c r="A13" s="51"/>
      <c r="B13" s="67" t="s">
        <v>7</v>
      </c>
      <c r="C13" s="50" t="s">
        <v>0</v>
      </c>
      <c r="D13" s="15">
        <v>0.5</v>
      </c>
      <c r="E13" s="15">
        <f>D13*E8</f>
        <v>34</v>
      </c>
      <c r="F13" s="15"/>
      <c r="G13" s="9">
        <f t="shared" si="0"/>
        <v>0</v>
      </c>
      <c r="H13" s="15"/>
      <c r="I13" s="9">
        <f t="shared" si="1"/>
        <v>0</v>
      </c>
      <c r="J13" s="15"/>
      <c r="K13" s="9">
        <f t="shared" si="2"/>
        <v>0</v>
      </c>
      <c r="L13" s="9">
        <f t="shared" si="3"/>
        <v>0</v>
      </c>
    </row>
    <row r="14" spans="1:12" x14ac:dyDescent="0.3">
      <c r="A14" s="12">
        <v>2</v>
      </c>
      <c r="B14" s="53" t="s">
        <v>46</v>
      </c>
      <c r="C14" s="59" t="s">
        <v>9</v>
      </c>
      <c r="D14" s="77"/>
      <c r="E14" s="54">
        <v>132</v>
      </c>
      <c r="F14" s="55"/>
      <c r="G14" s="9">
        <f t="shared" si="0"/>
        <v>0</v>
      </c>
      <c r="H14" s="25"/>
      <c r="I14" s="9">
        <f t="shared" si="1"/>
        <v>0</v>
      </c>
      <c r="J14" s="25"/>
      <c r="K14" s="9">
        <f t="shared" si="2"/>
        <v>0</v>
      </c>
      <c r="L14" s="9">
        <f t="shared" si="3"/>
        <v>0</v>
      </c>
    </row>
    <row r="15" spans="1:12" x14ac:dyDescent="0.3">
      <c r="A15" s="12"/>
      <c r="B15" s="24" t="s">
        <v>8</v>
      </c>
      <c r="C15" s="50" t="s">
        <v>25</v>
      </c>
      <c r="D15" s="15">
        <v>1</v>
      </c>
      <c r="E15" s="15">
        <f>E14*D15</f>
        <v>132</v>
      </c>
      <c r="F15" s="25"/>
      <c r="G15" s="9">
        <f t="shared" si="0"/>
        <v>0</v>
      </c>
      <c r="H15" s="25"/>
      <c r="I15" s="9">
        <f t="shared" si="1"/>
        <v>0</v>
      </c>
      <c r="J15" s="25"/>
      <c r="K15" s="9">
        <f t="shared" si="2"/>
        <v>0</v>
      </c>
      <c r="L15" s="9">
        <f t="shared" si="3"/>
        <v>0</v>
      </c>
    </row>
    <row r="16" spans="1:12" x14ac:dyDescent="0.3">
      <c r="A16" s="12"/>
      <c r="B16" s="26" t="s">
        <v>37</v>
      </c>
      <c r="C16" s="60" t="s">
        <v>38</v>
      </c>
      <c r="D16" s="25">
        <v>0.1</v>
      </c>
      <c r="E16" s="25">
        <f>D16*E14</f>
        <v>13.200000000000001</v>
      </c>
      <c r="F16" s="25"/>
      <c r="G16" s="9">
        <f t="shared" si="0"/>
        <v>0</v>
      </c>
      <c r="H16" s="25"/>
      <c r="I16" s="9">
        <f t="shared" si="1"/>
        <v>0</v>
      </c>
      <c r="J16" s="25"/>
      <c r="K16" s="9">
        <f t="shared" si="2"/>
        <v>0</v>
      </c>
      <c r="L16" s="9">
        <f t="shared" si="3"/>
        <v>0</v>
      </c>
    </row>
    <row r="17" spans="1:12" x14ac:dyDescent="0.3">
      <c r="A17" s="12"/>
      <c r="B17" s="26" t="s">
        <v>50</v>
      </c>
      <c r="C17" s="50" t="s">
        <v>24</v>
      </c>
      <c r="D17" s="25">
        <v>1.5</v>
      </c>
      <c r="E17" s="25">
        <f>D17*E15</f>
        <v>198</v>
      </c>
      <c r="F17" s="25"/>
      <c r="G17" s="9">
        <f t="shared" si="0"/>
        <v>0</v>
      </c>
      <c r="H17" s="25"/>
      <c r="I17" s="9">
        <f t="shared" si="1"/>
        <v>0</v>
      </c>
      <c r="J17" s="25"/>
      <c r="K17" s="9">
        <f t="shared" si="2"/>
        <v>0</v>
      </c>
      <c r="L17" s="9">
        <f t="shared" si="3"/>
        <v>0</v>
      </c>
    </row>
    <row r="18" spans="1:12" x14ac:dyDescent="0.3">
      <c r="A18" s="12"/>
      <c r="B18" s="26" t="s">
        <v>7</v>
      </c>
      <c r="C18" s="60" t="s">
        <v>0</v>
      </c>
      <c r="D18" s="25">
        <v>0.15</v>
      </c>
      <c r="E18" s="25">
        <f>E14*D18</f>
        <v>19.8</v>
      </c>
      <c r="F18" s="25"/>
      <c r="G18" s="9">
        <f t="shared" si="0"/>
        <v>0</v>
      </c>
      <c r="H18" s="25"/>
      <c r="I18" s="9">
        <f t="shared" si="1"/>
        <v>0</v>
      </c>
      <c r="J18" s="25"/>
      <c r="K18" s="9">
        <f t="shared" si="2"/>
        <v>0</v>
      </c>
      <c r="L18" s="9">
        <f t="shared" si="3"/>
        <v>0</v>
      </c>
    </row>
    <row r="19" spans="1:12" x14ac:dyDescent="0.3">
      <c r="A19" s="45">
        <v>3</v>
      </c>
      <c r="B19" s="46" t="s">
        <v>54</v>
      </c>
      <c r="C19" s="59" t="s">
        <v>9</v>
      </c>
      <c r="D19" s="47"/>
      <c r="E19" s="48">
        <v>377</v>
      </c>
      <c r="F19" s="49"/>
      <c r="G19" s="9">
        <f t="shared" si="0"/>
        <v>0</v>
      </c>
      <c r="H19" s="29"/>
      <c r="I19" s="9">
        <f t="shared" si="1"/>
        <v>0</v>
      </c>
      <c r="J19" s="29"/>
      <c r="K19" s="9">
        <f t="shared" si="2"/>
        <v>0</v>
      </c>
      <c r="L19" s="9">
        <f t="shared" si="3"/>
        <v>0</v>
      </c>
    </row>
    <row r="20" spans="1:12" x14ac:dyDescent="0.3">
      <c r="A20" s="45"/>
      <c r="B20" s="24" t="s">
        <v>8</v>
      </c>
      <c r="C20" s="50" t="s">
        <v>25</v>
      </c>
      <c r="D20" s="15">
        <v>1</v>
      </c>
      <c r="E20" s="15">
        <f>D20*E19</f>
        <v>377</v>
      </c>
      <c r="F20" s="25"/>
      <c r="G20" s="9">
        <f t="shared" si="0"/>
        <v>0</v>
      </c>
      <c r="H20" s="25"/>
      <c r="I20" s="9">
        <f t="shared" si="1"/>
        <v>0</v>
      </c>
      <c r="J20" s="30"/>
      <c r="K20" s="9">
        <f t="shared" si="2"/>
        <v>0</v>
      </c>
      <c r="L20" s="9">
        <f t="shared" si="3"/>
        <v>0</v>
      </c>
    </row>
    <row r="21" spans="1:12" x14ac:dyDescent="0.3">
      <c r="A21" s="51"/>
      <c r="B21" s="26" t="s">
        <v>37</v>
      </c>
      <c r="C21" s="60" t="s">
        <v>24</v>
      </c>
      <c r="D21" s="25">
        <v>0.04</v>
      </c>
      <c r="E21" s="25">
        <f>E19*D21:D840</f>
        <v>15.08</v>
      </c>
      <c r="F21" s="25"/>
      <c r="G21" s="9">
        <f t="shared" si="0"/>
        <v>0</v>
      </c>
      <c r="H21" s="25"/>
      <c r="I21" s="9">
        <f t="shared" si="1"/>
        <v>0</v>
      </c>
      <c r="J21" s="25"/>
      <c r="K21" s="9">
        <f t="shared" si="2"/>
        <v>0</v>
      </c>
      <c r="L21" s="9">
        <f t="shared" si="3"/>
        <v>0</v>
      </c>
    </row>
    <row r="22" spans="1:12" x14ac:dyDescent="0.3">
      <c r="A22" s="51"/>
      <c r="B22" s="26" t="s">
        <v>50</v>
      </c>
      <c r="C22" s="50" t="s">
        <v>24</v>
      </c>
      <c r="D22" s="25">
        <v>1.5</v>
      </c>
      <c r="E22" s="25">
        <f>D22*E20</f>
        <v>565.5</v>
      </c>
      <c r="F22" s="25"/>
      <c r="G22" s="9">
        <f t="shared" si="0"/>
        <v>0</v>
      </c>
      <c r="H22" s="25"/>
      <c r="I22" s="9">
        <f t="shared" si="1"/>
        <v>0</v>
      </c>
      <c r="J22" s="25"/>
      <c r="K22" s="9">
        <f t="shared" si="2"/>
        <v>0</v>
      </c>
      <c r="L22" s="9">
        <f t="shared" si="3"/>
        <v>0</v>
      </c>
    </row>
    <row r="23" spans="1:12" x14ac:dyDescent="0.3">
      <c r="A23" s="51"/>
      <c r="B23" s="67" t="s">
        <v>7</v>
      </c>
      <c r="C23" s="50" t="s">
        <v>0</v>
      </c>
      <c r="D23" s="15">
        <v>0.1</v>
      </c>
      <c r="E23" s="15">
        <f>D23*E19</f>
        <v>37.700000000000003</v>
      </c>
      <c r="F23" s="15"/>
      <c r="G23" s="9">
        <f t="shared" si="0"/>
        <v>0</v>
      </c>
      <c r="H23" s="15"/>
      <c r="I23" s="9">
        <f t="shared" si="1"/>
        <v>0</v>
      </c>
      <c r="J23" s="15"/>
      <c r="K23" s="9">
        <f t="shared" si="2"/>
        <v>0</v>
      </c>
      <c r="L23" s="9">
        <f t="shared" si="3"/>
        <v>0</v>
      </c>
    </row>
    <row r="24" spans="1:12" x14ac:dyDescent="0.3">
      <c r="A24" s="12">
        <v>4</v>
      </c>
      <c r="B24" s="6" t="s">
        <v>57</v>
      </c>
      <c r="C24" s="59" t="s">
        <v>9</v>
      </c>
      <c r="D24" s="7"/>
      <c r="E24" s="7">
        <v>7</v>
      </c>
      <c r="F24" s="8"/>
      <c r="G24" s="9">
        <f t="shared" si="0"/>
        <v>0</v>
      </c>
      <c r="H24" s="8"/>
      <c r="I24" s="9">
        <f t="shared" si="1"/>
        <v>0</v>
      </c>
      <c r="J24" s="8"/>
      <c r="K24" s="9">
        <f t="shared" si="2"/>
        <v>0</v>
      </c>
      <c r="L24" s="9">
        <f t="shared" si="3"/>
        <v>0</v>
      </c>
    </row>
    <row r="25" spans="1:12" x14ac:dyDescent="0.3">
      <c r="A25" s="12"/>
      <c r="B25" s="84" t="s">
        <v>8</v>
      </c>
      <c r="C25" s="50" t="s">
        <v>9</v>
      </c>
      <c r="D25" s="15">
        <v>1</v>
      </c>
      <c r="E25" s="15">
        <f>E24*D25</f>
        <v>7</v>
      </c>
      <c r="F25" s="29"/>
      <c r="G25" s="9">
        <f t="shared" si="0"/>
        <v>0</v>
      </c>
      <c r="H25" s="15"/>
      <c r="I25" s="9">
        <f t="shared" si="1"/>
        <v>0</v>
      </c>
      <c r="J25" s="15"/>
      <c r="K25" s="9">
        <f t="shared" si="2"/>
        <v>0</v>
      </c>
      <c r="L25" s="9">
        <f t="shared" si="3"/>
        <v>0</v>
      </c>
    </row>
    <row r="26" spans="1:12" x14ac:dyDescent="0.3">
      <c r="A26" s="12"/>
      <c r="B26" s="10" t="s">
        <v>55</v>
      </c>
      <c r="C26" s="50" t="s">
        <v>9</v>
      </c>
      <c r="D26" s="11"/>
      <c r="E26" s="8">
        <f>E24</f>
        <v>7</v>
      </c>
      <c r="F26" s="8"/>
      <c r="G26" s="9">
        <f t="shared" si="0"/>
        <v>0</v>
      </c>
      <c r="H26" s="8"/>
      <c r="I26" s="9">
        <f t="shared" si="1"/>
        <v>0</v>
      </c>
      <c r="J26" s="8"/>
      <c r="K26" s="9">
        <f t="shared" si="2"/>
        <v>0</v>
      </c>
      <c r="L26" s="9">
        <f t="shared" si="3"/>
        <v>0</v>
      </c>
    </row>
    <row r="27" spans="1:12" x14ac:dyDescent="0.3">
      <c r="A27" s="12"/>
      <c r="B27" s="10" t="s">
        <v>56</v>
      </c>
      <c r="C27" s="50" t="s">
        <v>42</v>
      </c>
      <c r="D27" s="11"/>
      <c r="E27" s="8">
        <v>5</v>
      </c>
      <c r="F27" s="8"/>
      <c r="G27" s="9">
        <f t="shared" si="0"/>
        <v>0</v>
      </c>
      <c r="H27" s="8"/>
      <c r="I27" s="9">
        <f t="shared" si="1"/>
        <v>0</v>
      </c>
      <c r="J27" s="8"/>
      <c r="K27" s="9">
        <f t="shared" si="2"/>
        <v>0</v>
      </c>
      <c r="L27" s="9">
        <f t="shared" si="3"/>
        <v>0</v>
      </c>
    </row>
    <row r="28" spans="1:12" x14ac:dyDescent="0.3">
      <c r="A28" s="12"/>
      <c r="B28" s="85" t="s">
        <v>7</v>
      </c>
      <c r="C28" s="50" t="s">
        <v>0</v>
      </c>
      <c r="D28" s="86">
        <v>2</v>
      </c>
      <c r="E28" s="15">
        <f>E11*D28</f>
        <v>2.04</v>
      </c>
      <c r="F28" s="15"/>
      <c r="G28" s="9">
        <f t="shared" si="0"/>
        <v>0</v>
      </c>
      <c r="H28" s="15"/>
      <c r="I28" s="9">
        <f t="shared" si="1"/>
        <v>0</v>
      </c>
      <c r="J28" s="15"/>
      <c r="K28" s="9">
        <f t="shared" si="2"/>
        <v>0</v>
      </c>
      <c r="L28" s="9">
        <f t="shared" si="3"/>
        <v>0</v>
      </c>
    </row>
    <row r="29" spans="1:12" x14ac:dyDescent="0.3">
      <c r="A29" s="12">
        <v>5</v>
      </c>
      <c r="B29" s="6" t="s">
        <v>58</v>
      </c>
      <c r="C29" s="59" t="s">
        <v>9</v>
      </c>
      <c r="D29" s="7"/>
      <c r="E29" s="7">
        <v>88</v>
      </c>
      <c r="F29" s="8"/>
      <c r="G29" s="9">
        <f t="shared" si="0"/>
        <v>0</v>
      </c>
      <c r="H29" s="8"/>
      <c r="I29" s="9">
        <f t="shared" si="1"/>
        <v>0</v>
      </c>
      <c r="J29" s="8"/>
      <c r="K29" s="9">
        <f t="shared" si="2"/>
        <v>0</v>
      </c>
      <c r="L29" s="9">
        <f t="shared" si="3"/>
        <v>0</v>
      </c>
    </row>
    <row r="30" spans="1:12" x14ac:dyDescent="0.3">
      <c r="A30" s="12"/>
      <c r="B30" s="84" t="s">
        <v>8</v>
      </c>
      <c r="C30" s="50" t="s">
        <v>9</v>
      </c>
      <c r="D30" s="15">
        <v>1</v>
      </c>
      <c r="E30" s="15">
        <f>E29*D30</f>
        <v>88</v>
      </c>
      <c r="F30" s="29"/>
      <c r="G30" s="9">
        <f t="shared" si="0"/>
        <v>0</v>
      </c>
      <c r="H30" s="15"/>
      <c r="I30" s="9">
        <f t="shared" si="1"/>
        <v>0</v>
      </c>
      <c r="J30" s="15"/>
      <c r="K30" s="9">
        <f t="shared" si="2"/>
        <v>0</v>
      </c>
      <c r="L30" s="9">
        <f t="shared" si="3"/>
        <v>0</v>
      </c>
    </row>
    <row r="31" spans="1:12" x14ac:dyDescent="0.3">
      <c r="A31" s="12"/>
      <c r="B31" s="87" t="s">
        <v>59</v>
      </c>
      <c r="C31" s="50" t="s">
        <v>9</v>
      </c>
      <c r="D31" s="11">
        <v>1.05</v>
      </c>
      <c r="E31" s="8">
        <f>D31*E29</f>
        <v>92.4</v>
      </c>
      <c r="F31" s="8"/>
      <c r="G31" s="9">
        <f t="shared" si="0"/>
        <v>0</v>
      </c>
      <c r="H31" s="8"/>
      <c r="I31" s="9">
        <f t="shared" si="1"/>
        <v>0</v>
      </c>
      <c r="J31" s="8"/>
      <c r="K31" s="9">
        <f t="shared" si="2"/>
        <v>0</v>
      </c>
      <c r="L31" s="9">
        <f t="shared" si="3"/>
        <v>0</v>
      </c>
    </row>
    <row r="32" spans="1:12" x14ac:dyDescent="0.3">
      <c r="A32" s="12"/>
      <c r="B32" s="88" t="s">
        <v>60</v>
      </c>
      <c r="C32" s="61" t="s">
        <v>10</v>
      </c>
      <c r="D32" s="89"/>
      <c r="E32" s="29">
        <v>8</v>
      </c>
      <c r="F32" s="29"/>
      <c r="G32" s="9">
        <f t="shared" si="0"/>
        <v>0</v>
      </c>
      <c r="H32" s="78"/>
      <c r="I32" s="9">
        <f t="shared" si="1"/>
        <v>0</v>
      </c>
      <c r="J32" s="78"/>
      <c r="K32" s="9">
        <f t="shared" si="2"/>
        <v>0</v>
      </c>
      <c r="L32" s="9">
        <f t="shared" si="3"/>
        <v>0</v>
      </c>
    </row>
    <row r="33" spans="1:12" x14ac:dyDescent="0.3">
      <c r="A33" s="12"/>
      <c r="B33" s="85" t="s">
        <v>7</v>
      </c>
      <c r="C33" s="50" t="s">
        <v>0</v>
      </c>
      <c r="D33" s="86"/>
      <c r="E33" s="15">
        <v>1</v>
      </c>
      <c r="F33" s="15"/>
      <c r="G33" s="9">
        <f t="shared" si="0"/>
        <v>0</v>
      </c>
      <c r="H33" s="15"/>
      <c r="I33" s="9">
        <f t="shared" si="1"/>
        <v>0</v>
      </c>
      <c r="J33" s="15"/>
      <c r="K33" s="9">
        <f t="shared" si="2"/>
        <v>0</v>
      </c>
      <c r="L33" s="9">
        <f t="shared" si="3"/>
        <v>0</v>
      </c>
    </row>
    <row r="34" spans="1:12" x14ac:dyDescent="0.3">
      <c r="A34" s="12">
        <v>6</v>
      </c>
      <c r="B34" s="14" t="s">
        <v>61</v>
      </c>
      <c r="C34" s="59" t="s">
        <v>9</v>
      </c>
      <c r="D34" s="7"/>
      <c r="E34" s="7">
        <f>E29</f>
        <v>88</v>
      </c>
      <c r="F34" s="8"/>
      <c r="G34" s="9">
        <f t="shared" si="0"/>
        <v>0</v>
      </c>
      <c r="H34" s="8"/>
      <c r="I34" s="9">
        <f t="shared" si="1"/>
        <v>0</v>
      </c>
      <c r="J34" s="8"/>
      <c r="K34" s="9">
        <f t="shared" si="2"/>
        <v>0</v>
      </c>
      <c r="L34" s="9">
        <f t="shared" si="3"/>
        <v>0</v>
      </c>
    </row>
    <row r="35" spans="1:12" x14ac:dyDescent="0.3">
      <c r="A35" s="12"/>
      <c r="B35" s="24" t="s">
        <v>8</v>
      </c>
      <c r="C35" s="50" t="s">
        <v>25</v>
      </c>
      <c r="D35" s="15">
        <v>1</v>
      </c>
      <c r="E35" s="15">
        <f>E34*D35</f>
        <v>88</v>
      </c>
      <c r="F35" s="25"/>
      <c r="G35" s="9">
        <f t="shared" si="0"/>
        <v>0</v>
      </c>
      <c r="H35" s="30"/>
      <c r="I35" s="9">
        <f t="shared" si="1"/>
        <v>0</v>
      </c>
      <c r="J35" s="30"/>
      <c r="K35" s="9">
        <f t="shared" si="2"/>
        <v>0</v>
      </c>
      <c r="L35" s="9">
        <f t="shared" si="3"/>
        <v>0</v>
      </c>
    </row>
    <row r="36" spans="1:12" x14ac:dyDescent="0.3">
      <c r="A36" s="12"/>
      <c r="B36" s="26" t="s">
        <v>47</v>
      </c>
      <c r="C36" s="60" t="s">
        <v>0</v>
      </c>
      <c r="D36" s="27">
        <v>2.1999999999999999E-2</v>
      </c>
      <c r="E36" s="25">
        <f>E34*D36</f>
        <v>1.9359999999999999</v>
      </c>
      <c r="F36" s="25"/>
      <c r="G36" s="9">
        <f t="shared" si="0"/>
        <v>0</v>
      </c>
      <c r="H36" s="25"/>
      <c r="I36" s="9">
        <f t="shared" si="1"/>
        <v>0</v>
      </c>
      <c r="J36" s="25"/>
      <c r="K36" s="9">
        <f t="shared" si="2"/>
        <v>0</v>
      </c>
      <c r="L36" s="9">
        <f t="shared" si="3"/>
        <v>0</v>
      </c>
    </row>
    <row r="37" spans="1:12" x14ac:dyDescent="0.3">
      <c r="A37" s="12"/>
      <c r="B37" s="90" t="s">
        <v>62</v>
      </c>
      <c r="C37" s="61" t="s">
        <v>9</v>
      </c>
      <c r="D37" s="91">
        <v>1.05</v>
      </c>
      <c r="E37" s="30">
        <f>D37*E34</f>
        <v>92.4</v>
      </c>
      <c r="F37" s="30"/>
      <c r="G37" s="9">
        <f t="shared" si="0"/>
        <v>0</v>
      </c>
      <c r="H37" s="30"/>
      <c r="I37" s="9">
        <f t="shared" si="1"/>
        <v>0</v>
      </c>
      <c r="J37" s="30"/>
      <c r="K37" s="9">
        <f t="shared" si="2"/>
        <v>0</v>
      </c>
      <c r="L37" s="9">
        <f t="shared" si="3"/>
        <v>0</v>
      </c>
    </row>
    <row r="38" spans="1:12" ht="27.6" x14ac:dyDescent="0.3">
      <c r="A38" s="12"/>
      <c r="B38" s="24" t="s">
        <v>63</v>
      </c>
      <c r="C38" s="50" t="s">
        <v>9</v>
      </c>
      <c r="D38" s="15">
        <v>1</v>
      </c>
      <c r="E38" s="30">
        <f>E34*D38</f>
        <v>88</v>
      </c>
      <c r="F38" s="30"/>
      <c r="G38" s="9">
        <f t="shared" si="0"/>
        <v>0</v>
      </c>
      <c r="H38" s="30"/>
      <c r="I38" s="9">
        <f t="shared" si="1"/>
        <v>0</v>
      </c>
      <c r="J38" s="30"/>
      <c r="K38" s="9">
        <f t="shared" si="2"/>
        <v>0</v>
      </c>
      <c r="L38" s="9">
        <f t="shared" si="3"/>
        <v>0</v>
      </c>
    </row>
    <row r="39" spans="1:12" x14ac:dyDescent="0.3">
      <c r="A39" s="12"/>
      <c r="B39" s="31" t="s">
        <v>55</v>
      </c>
      <c r="C39" s="50" t="s">
        <v>9</v>
      </c>
      <c r="D39" s="11"/>
      <c r="E39" s="8">
        <f>E35</f>
        <v>88</v>
      </c>
      <c r="F39" s="8"/>
      <c r="G39" s="9">
        <f t="shared" si="0"/>
        <v>0</v>
      </c>
      <c r="H39" s="8"/>
      <c r="I39" s="9">
        <f t="shared" si="1"/>
        <v>0</v>
      </c>
      <c r="J39" s="8"/>
      <c r="K39" s="9">
        <f t="shared" si="2"/>
        <v>0</v>
      </c>
      <c r="L39" s="9">
        <f t="shared" si="3"/>
        <v>0</v>
      </c>
    </row>
    <row r="40" spans="1:12" x14ac:dyDescent="0.3">
      <c r="A40" s="12"/>
      <c r="B40" s="85" t="s">
        <v>7</v>
      </c>
      <c r="C40" s="50" t="s">
        <v>0</v>
      </c>
      <c r="D40" s="86">
        <v>0.1</v>
      </c>
      <c r="E40" s="15">
        <f>E34*D40</f>
        <v>8.8000000000000007</v>
      </c>
      <c r="F40" s="15"/>
      <c r="G40" s="9">
        <f t="shared" si="0"/>
        <v>0</v>
      </c>
      <c r="H40" s="15"/>
      <c r="I40" s="9">
        <f t="shared" si="1"/>
        <v>0</v>
      </c>
      <c r="J40" s="15"/>
      <c r="K40" s="9">
        <f t="shared" si="2"/>
        <v>0</v>
      </c>
      <c r="L40" s="9">
        <f t="shared" si="3"/>
        <v>0</v>
      </c>
    </row>
    <row r="41" spans="1:12" x14ac:dyDescent="0.3">
      <c r="A41" s="12">
        <v>7</v>
      </c>
      <c r="B41" s="53" t="s">
        <v>64</v>
      </c>
      <c r="C41" s="76"/>
      <c r="D41" s="77"/>
      <c r="E41" s="54"/>
      <c r="F41" s="55"/>
      <c r="G41" s="9">
        <f t="shared" si="0"/>
        <v>0</v>
      </c>
      <c r="H41" s="25"/>
      <c r="I41" s="9">
        <f t="shared" si="1"/>
        <v>0</v>
      </c>
      <c r="J41" s="25"/>
      <c r="K41" s="9">
        <f t="shared" si="2"/>
        <v>0</v>
      </c>
      <c r="L41" s="9">
        <f t="shared" si="3"/>
        <v>0</v>
      </c>
    </row>
    <row r="42" spans="1:12" x14ac:dyDescent="0.3">
      <c r="A42" s="12"/>
      <c r="B42" s="24" t="s">
        <v>65</v>
      </c>
      <c r="C42" s="50" t="s">
        <v>24</v>
      </c>
      <c r="D42" s="15">
        <v>1</v>
      </c>
      <c r="E42" s="15">
        <v>300</v>
      </c>
      <c r="F42" s="25"/>
      <c r="G42" s="9">
        <f t="shared" si="0"/>
        <v>0</v>
      </c>
      <c r="H42" s="25"/>
      <c r="I42" s="9">
        <f t="shared" si="1"/>
        <v>0</v>
      </c>
      <c r="J42" s="25"/>
      <c r="K42" s="9">
        <f t="shared" si="2"/>
        <v>0</v>
      </c>
      <c r="L42" s="9">
        <f t="shared" si="3"/>
        <v>0</v>
      </c>
    </row>
    <row r="43" spans="1:12" x14ac:dyDescent="0.3">
      <c r="A43" s="12"/>
      <c r="B43" s="24" t="s">
        <v>66</v>
      </c>
      <c r="C43" s="50" t="s">
        <v>24</v>
      </c>
      <c r="D43" s="15">
        <v>1</v>
      </c>
      <c r="E43" s="15">
        <v>400</v>
      </c>
      <c r="F43" s="25"/>
      <c r="G43" s="9">
        <f t="shared" si="0"/>
        <v>0</v>
      </c>
      <c r="H43" s="25"/>
      <c r="I43" s="9">
        <f t="shared" si="1"/>
        <v>0</v>
      </c>
      <c r="J43" s="25"/>
      <c r="K43" s="9">
        <f t="shared" si="2"/>
        <v>0</v>
      </c>
      <c r="L43" s="9">
        <f t="shared" si="3"/>
        <v>0</v>
      </c>
    </row>
    <row r="44" spans="1:12" x14ac:dyDescent="0.3">
      <c r="A44" s="12"/>
      <c r="B44" s="24" t="s">
        <v>67</v>
      </c>
      <c r="C44" s="50" t="s">
        <v>11</v>
      </c>
      <c r="D44" s="15">
        <v>1</v>
      </c>
      <c r="E44" s="15">
        <v>1</v>
      </c>
      <c r="F44" s="25"/>
      <c r="G44" s="9">
        <f t="shared" si="0"/>
        <v>0</v>
      </c>
      <c r="H44" s="25"/>
      <c r="I44" s="9">
        <f t="shared" si="1"/>
        <v>0</v>
      </c>
      <c r="J44" s="25"/>
      <c r="K44" s="9">
        <f t="shared" si="2"/>
        <v>0</v>
      </c>
      <c r="L44" s="9">
        <f t="shared" si="3"/>
        <v>0</v>
      </c>
    </row>
    <row r="45" spans="1:12" x14ac:dyDescent="0.3">
      <c r="A45" s="12"/>
      <c r="B45" s="26" t="s">
        <v>7</v>
      </c>
      <c r="C45" s="60" t="s">
        <v>0</v>
      </c>
      <c r="D45" s="25">
        <v>4</v>
      </c>
      <c r="E45" s="25">
        <v>5</v>
      </c>
      <c r="F45" s="25"/>
      <c r="G45" s="9">
        <f t="shared" si="0"/>
        <v>0</v>
      </c>
      <c r="H45" s="25"/>
      <c r="I45" s="9">
        <f t="shared" si="1"/>
        <v>0</v>
      </c>
      <c r="J45" s="25"/>
      <c r="K45" s="9">
        <f t="shared" si="2"/>
        <v>0</v>
      </c>
      <c r="L45" s="9">
        <f t="shared" si="3"/>
        <v>0</v>
      </c>
    </row>
    <row r="46" spans="1:12" x14ac:dyDescent="0.3">
      <c r="A46" s="45">
        <v>8</v>
      </c>
      <c r="B46" s="46" t="s">
        <v>68</v>
      </c>
      <c r="C46" s="59"/>
      <c r="D46" s="48"/>
      <c r="E46" s="48"/>
      <c r="F46" s="49"/>
      <c r="G46" s="9">
        <f t="shared" si="0"/>
        <v>0</v>
      </c>
      <c r="H46" s="29"/>
      <c r="I46" s="9">
        <f t="shared" si="1"/>
        <v>0</v>
      </c>
      <c r="J46" s="29"/>
      <c r="K46" s="9">
        <f t="shared" si="2"/>
        <v>0</v>
      </c>
      <c r="L46" s="9">
        <f t="shared" si="3"/>
        <v>0</v>
      </c>
    </row>
    <row r="47" spans="1:12" x14ac:dyDescent="0.3">
      <c r="A47" s="45"/>
      <c r="B47" s="24" t="s">
        <v>69</v>
      </c>
      <c r="C47" s="50" t="s">
        <v>24</v>
      </c>
      <c r="D47" s="15">
        <v>1</v>
      </c>
      <c r="E47" s="15">
        <v>90</v>
      </c>
      <c r="F47" s="25"/>
      <c r="G47" s="9">
        <f t="shared" si="0"/>
        <v>0</v>
      </c>
      <c r="H47" s="25"/>
      <c r="I47" s="9">
        <f t="shared" si="1"/>
        <v>0</v>
      </c>
      <c r="J47" s="30"/>
      <c r="K47" s="9">
        <f t="shared" si="2"/>
        <v>0</v>
      </c>
      <c r="L47" s="9">
        <f t="shared" si="3"/>
        <v>0</v>
      </c>
    </row>
    <row r="48" spans="1:12" x14ac:dyDescent="0.3">
      <c r="A48" s="51"/>
      <c r="B48" s="26" t="s">
        <v>70</v>
      </c>
      <c r="C48" s="60" t="s">
        <v>24</v>
      </c>
      <c r="D48" s="25">
        <v>1</v>
      </c>
      <c r="E48" s="25">
        <v>75</v>
      </c>
      <c r="F48" s="25"/>
      <c r="G48" s="9">
        <f t="shared" si="0"/>
        <v>0</v>
      </c>
      <c r="H48" s="25"/>
      <c r="I48" s="9">
        <f t="shared" si="1"/>
        <v>0</v>
      </c>
      <c r="J48" s="25"/>
      <c r="K48" s="9">
        <f t="shared" si="2"/>
        <v>0</v>
      </c>
      <c r="L48" s="9">
        <f t="shared" si="3"/>
        <v>0</v>
      </c>
    </row>
    <row r="49" spans="1:12" x14ac:dyDescent="0.3">
      <c r="A49" s="51"/>
      <c r="B49" s="67" t="s">
        <v>71</v>
      </c>
      <c r="C49" s="50" t="s">
        <v>24</v>
      </c>
      <c r="D49" s="15">
        <v>1</v>
      </c>
      <c r="E49" s="15">
        <v>30</v>
      </c>
      <c r="F49" s="15"/>
      <c r="G49" s="9">
        <f t="shared" si="0"/>
        <v>0</v>
      </c>
      <c r="H49" s="15"/>
      <c r="I49" s="9">
        <f t="shared" si="1"/>
        <v>0</v>
      </c>
      <c r="J49" s="15"/>
      <c r="K49" s="9">
        <f t="shared" si="2"/>
        <v>0</v>
      </c>
      <c r="L49" s="9">
        <f t="shared" si="3"/>
        <v>0</v>
      </c>
    </row>
    <row r="50" spans="1:12" x14ac:dyDescent="0.3">
      <c r="A50" s="45">
        <v>9</v>
      </c>
      <c r="B50" s="46" t="s">
        <v>72</v>
      </c>
      <c r="C50" s="59"/>
      <c r="D50" s="48"/>
      <c r="E50" s="48"/>
      <c r="F50" s="49"/>
      <c r="G50" s="9">
        <f t="shared" si="0"/>
        <v>0</v>
      </c>
      <c r="H50" s="29"/>
      <c r="I50" s="9">
        <f t="shared" si="1"/>
        <v>0</v>
      </c>
      <c r="J50" s="29"/>
      <c r="K50" s="9">
        <f t="shared" si="2"/>
        <v>0</v>
      </c>
      <c r="L50" s="9">
        <f t="shared" si="3"/>
        <v>0</v>
      </c>
    </row>
    <row r="51" spans="1:12" x14ac:dyDescent="0.3">
      <c r="A51" s="45"/>
      <c r="B51" s="24" t="s">
        <v>73</v>
      </c>
      <c r="C51" s="50" t="s">
        <v>24</v>
      </c>
      <c r="D51" s="15">
        <v>1</v>
      </c>
      <c r="E51" s="15">
        <v>60</v>
      </c>
      <c r="F51" s="25"/>
      <c r="G51" s="9">
        <f t="shared" si="0"/>
        <v>0</v>
      </c>
      <c r="H51" s="25"/>
      <c r="I51" s="9">
        <f t="shared" si="1"/>
        <v>0</v>
      </c>
      <c r="J51" s="30"/>
      <c r="K51" s="9">
        <f t="shared" si="2"/>
        <v>0</v>
      </c>
      <c r="L51" s="9">
        <f t="shared" si="3"/>
        <v>0</v>
      </c>
    </row>
    <row r="52" spans="1:12" x14ac:dyDescent="0.3">
      <c r="A52" s="51"/>
      <c r="B52" s="26" t="s">
        <v>74</v>
      </c>
      <c r="C52" s="60" t="s">
        <v>24</v>
      </c>
      <c r="D52" s="25">
        <v>1</v>
      </c>
      <c r="E52" s="25">
        <v>60</v>
      </c>
      <c r="F52" s="25"/>
      <c r="G52" s="9">
        <f t="shared" si="0"/>
        <v>0</v>
      </c>
      <c r="H52" s="25"/>
      <c r="I52" s="9">
        <f t="shared" si="1"/>
        <v>0</v>
      </c>
      <c r="J52" s="25"/>
      <c r="K52" s="9">
        <f t="shared" si="2"/>
        <v>0</v>
      </c>
      <c r="L52" s="9">
        <f t="shared" si="3"/>
        <v>0</v>
      </c>
    </row>
    <row r="53" spans="1:12" x14ac:dyDescent="0.3">
      <c r="A53" s="51"/>
      <c r="B53" s="67" t="s">
        <v>75</v>
      </c>
      <c r="C53" s="50" t="s">
        <v>24</v>
      </c>
      <c r="D53" s="15">
        <v>1</v>
      </c>
      <c r="E53" s="15">
        <v>24</v>
      </c>
      <c r="F53" s="15"/>
      <c r="G53" s="9">
        <f t="shared" si="0"/>
        <v>0</v>
      </c>
      <c r="H53" s="15"/>
      <c r="I53" s="9">
        <f t="shared" si="1"/>
        <v>0</v>
      </c>
      <c r="J53" s="15"/>
      <c r="K53" s="9">
        <f t="shared" si="2"/>
        <v>0</v>
      </c>
      <c r="L53" s="9">
        <f t="shared" si="3"/>
        <v>0</v>
      </c>
    </row>
    <row r="54" spans="1:12" x14ac:dyDescent="0.3">
      <c r="A54" s="12"/>
      <c r="B54" s="67" t="s">
        <v>76</v>
      </c>
      <c r="C54" s="50" t="s">
        <v>24</v>
      </c>
      <c r="D54" s="15">
        <v>1</v>
      </c>
      <c r="E54" s="15">
        <v>30</v>
      </c>
      <c r="F54" s="15"/>
      <c r="G54" s="9">
        <f t="shared" si="0"/>
        <v>0</v>
      </c>
      <c r="H54" s="15"/>
      <c r="I54" s="9">
        <f t="shared" si="1"/>
        <v>0</v>
      </c>
      <c r="J54" s="15"/>
      <c r="K54" s="9">
        <f t="shared" si="2"/>
        <v>0</v>
      </c>
      <c r="L54" s="9">
        <f t="shared" si="3"/>
        <v>0</v>
      </c>
    </row>
    <row r="55" spans="1:12" x14ac:dyDescent="0.3">
      <c r="A55" s="12"/>
      <c r="B55" s="67" t="s">
        <v>77</v>
      </c>
      <c r="C55" s="50" t="s">
        <v>24</v>
      </c>
      <c r="D55" s="15">
        <v>1</v>
      </c>
      <c r="E55" s="15">
        <v>300</v>
      </c>
      <c r="F55" s="15"/>
      <c r="G55" s="9">
        <f t="shared" si="0"/>
        <v>0</v>
      </c>
      <c r="H55" s="15"/>
      <c r="I55" s="9">
        <f t="shared" si="1"/>
        <v>0</v>
      </c>
      <c r="J55" s="15"/>
      <c r="K55" s="9">
        <f t="shared" si="2"/>
        <v>0</v>
      </c>
      <c r="L55" s="9">
        <f t="shared" si="3"/>
        <v>0</v>
      </c>
    </row>
    <row r="56" spans="1:12" x14ac:dyDescent="0.3">
      <c r="A56" s="12"/>
      <c r="B56" s="67" t="s">
        <v>78</v>
      </c>
      <c r="C56" s="50" t="s">
        <v>24</v>
      </c>
      <c r="D56" s="15">
        <v>1</v>
      </c>
      <c r="E56" s="15">
        <v>30</v>
      </c>
      <c r="F56" s="15"/>
      <c r="G56" s="9">
        <f t="shared" si="0"/>
        <v>0</v>
      </c>
      <c r="H56" s="15"/>
      <c r="I56" s="9">
        <f t="shared" si="1"/>
        <v>0</v>
      </c>
      <c r="J56" s="15"/>
      <c r="K56" s="9">
        <f t="shared" si="2"/>
        <v>0</v>
      </c>
      <c r="L56" s="9">
        <f t="shared" si="3"/>
        <v>0</v>
      </c>
    </row>
    <row r="57" spans="1:12" x14ac:dyDescent="0.3">
      <c r="A57" s="51" t="s">
        <v>39</v>
      </c>
      <c r="B57" s="79" t="s">
        <v>79</v>
      </c>
      <c r="C57" s="50" t="s">
        <v>43</v>
      </c>
      <c r="D57" s="8"/>
      <c r="E57" s="8">
        <v>35</v>
      </c>
      <c r="F57" s="8"/>
      <c r="G57" s="9">
        <f t="shared" si="0"/>
        <v>0</v>
      </c>
      <c r="H57" s="8"/>
      <c r="I57" s="9">
        <f t="shared" si="1"/>
        <v>0</v>
      </c>
      <c r="J57" s="8"/>
      <c r="K57" s="9">
        <f t="shared" si="2"/>
        <v>0</v>
      </c>
      <c r="L57" s="9">
        <f t="shared" si="3"/>
        <v>0</v>
      </c>
    </row>
    <row r="58" spans="1:12" ht="27.6" x14ac:dyDescent="0.3">
      <c r="A58" s="51" t="s">
        <v>40</v>
      </c>
      <c r="B58" s="23" t="s">
        <v>32</v>
      </c>
      <c r="C58" s="50" t="s">
        <v>9</v>
      </c>
      <c r="D58" s="8"/>
      <c r="E58" s="8">
        <v>130</v>
      </c>
      <c r="F58" s="8"/>
      <c r="G58" s="9">
        <f t="shared" si="0"/>
        <v>0</v>
      </c>
      <c r="H58" s="8"/>
      <c r="I58" s="9">
        <f t="shared" si="1"/>
        <v>0</v>
      </c>
      <c r="J58" s="8"/>
      <c r="K58" s="9">
        <f t="shared" si="2"/>
        <v>0</v>
      </c>
      <c r="L58" s="9">
        <f t="shared" si="3"/>
        <v>0</v>
      </c>
    </row>
    <row r="59" spans="1:12" x14ac:dyDescent="0.3">
      <c r="A59" s="12"/>
      <c r="B59" s="34" t="s">
        <v>2</v>
      </c>
      <c r="C59" s="72"/>
      <c r="D59" s="11"/>
      <c r="E59" s="8"/>
      <c r="F59" s="15"/>
      <c r="G59" s="16">
        <f>SUM(G9:G58)</f>
        <v>0</v>
      </c>
      <c r="H59" s="13"/>
      <c r="I59" s="16">
        <f>SUM(I9:I58)</f>
        <v>0</v>
      </c>
      <c r="J59" s="13"/>
      <c r="K59" s="16">
        <f>SUM(K9:K58)</f>
        <v>0</v>
      </c>
      <c r="L59" s="16">
        <f>SUM(L9:L58)</f>
        <v>0</v>
      </c>
    </row>
    <row r="60" spans="1:12" x14ac:dyDescent="0.3">
      <c r="A60" s="12"/>
      <c r="B60" s="31" t="s">
        <v>1</v>
      </c>
      <c r="C60" s="73">
        <v>0.03</v>
      </c>
      <c r="D60" s="11"/>
      <c r="E60" s="8"/>
      <c r="F60" s="15"/>
      <c r="G60" s="8"/>
      <c r="H60" s="8"/>
      <c r="I60" s="8"/>
      <c r="J60" s="8"/>
      <c r="K60" s="9"/>
      <c r="L60" s="9">
        <f>G59*C60</f>
        <v>0</v>
      </c>
    </row>
    <row r="61" spans="1:12" x14ac:dyDescent="0.3">
      <c r="A61" s="33"/>
      <c r="B61" s="68" t="s">
        <v>2</v>
      </c>
      <c r="C61" s="72"/>
      <c r="D61" s="17"/>
      <c r="E61" s="18"/>
      <c r="F61" s="19"/>
      <c r="G61" s="18"/>
      <c r="H61" s="19"/>
      <c r="I61" s="19"/>
      <c r="J61" s="18"/>
      <c r="K61" s="20"/>
      <c r="L61" s="21">
        <f>L60+L59</f>
        <v>0</v>
      </c>
    </row>
    <row r="62" spans="1:12" x14ac:dyDescent="0.3">
      <c r="A62" s="33"/>
      <c r="B62" s="69" t="s">
        <v>3</v>
      </c>
      <c r="C62" s="74">
        <v>0.1</v>
      </c>
      <c r="D62" s="17"/>
      <c r="E62" s="18"/>
      <c r="F62" s="19"/>
      <c r="G62" s="18"/>
      <c r="H62" s="19"/>
      <c r="I62" s="19"/>
      <c r="J62" s="18"/>
      <c r="K62" s="20"/>
      <c r="L62" s="21">
        <f>L61*C62</f>
        <v>0</v>
      </c>
    </row>
    <row r="63" spans="1:12" x14ac:dyDescent="0.3">
      <c r="A63" s="33"/>
      <c r="B63" s="70" t="s">
        <v>2</v>
      </c>
      <c r="C63" s="75"/>
      <c r="D63" s="17"/>
      <c r="E63" s="18"/>
      <c r="F63" s="19"/>
      <c r="G63" s="18"/>
      <c r="H63" s="19"/>
      <c r="I63" s="19"/>
      <c r="J63" s="18"/>
      <c r="K63" s="20"/>
      <c r="L63" s="21">
        <f>L62+L61</f>
        <v>0</v>
      </c>
    </row>
    <row r="64" spans="1:12" x14ac:dyDescent="0.3">
      <c r="A64" s="12"/>
      <c r="B64" s="69" t="s">
        <v>28</v>
      </c>
      <c r="C64" s="74">
        <v>0.08</v>
      </c>
      <c r="D64" s="17"/>
      <c r="E64" s="8"/>
      <c r="F64" s="15"/>
      <c r="G64" s="8"/>
      <c r="H64" s="15"/>
      <c r="I64" s="15"/>
      <c r="J64" s="8"/>
      <c r="K64" s="9"/>
      <c r="L64" s="9">
        <f>L63*C64</f>
        <v>0</v>
      </c>
    </row>
    <row r="65" spans="1:12" x14ac:dyDescent="0.3">
      <c r="A65" s="12"/>
      <c r="B65" s="70" t="s">
        <v>2</v>
      </c>
      <c r="C65" s="75"/>
      <c r="D65" s="22"/>
      <c r="E65" s="8"/>
      <c r="F65" s="15"/>
      <c r="G65" s="8"/>
      <c r="H65" s="15"/>
      <c r="I65" s="15"/>
      <c r="J65" s="8"/>
      <c r="K65" s="9"/>
      <c r="L65" s="9">
        <f>L64+L63</f>
        <v>0</v>
      </c>
    </row>
    <row r="66" spans="1:12" x14ac:dyDescent="0.3">
      <c r="A66" s="12"/>
      <c r="B66" s="69" t="s">
        <v>4</v>
      </c>
      <c r="C66" s="73">
        <v>0.03</v>
      </c>
      <c r="D66" s="11"/>
      <c r="E66" s="8"/>
      <c r="F66" s="15"/>
      <c r="G66" s="8"/>
      <c r="H66" s="15"/>
      <c r="I66" s="15"/>
      <c r="J66" s="8"/>
      <c r="K66" s="9"/>
      <c r="L66" s="9">
        <f>L65*C66</f>
        <v>0</v>
      </c>
    </row>
    <row r="67" spans="1:12" x14ac:dyDescent="0.3">
      <c r="A67" s="12"/>
      <c r="B67" s="70" t="s">
        <v>26</v>
      </c>
      <c r="C67" s="72"/>
      <c r="D67" s="11"/>
      <c r="E67" s="8"/>
      <c r="F67" s="15"/>
      <c r="G67" s="8"/>
      <c r="H67" s="8"/>
      <c r="I67" s="8"/>
      <c r="J67" s="8"/>
      <c r="K67" s="9"/>
      <c r="L67" s="9">
        <f>L66+L65</f>
        <v>0</v>
      </c>
    </row>
    <row r="68" spans="1:12" x14ac:dyDescent="0.3">
      <c r="A68" s="12"/>
      <c r="B68" s="10" t="s">
        <v>27</v>
      </c>
      <c r="C68" s="73">
        <v>0.18</v>
      </c>
      <c r="D68" s="11"/>
      <c r="E68" s="11"/>
      <c r="F68" s="11"/>
      <c r="G68" s="11"/>
      <c r="H68" s="11"/>
      <c r="I68" s="11"/>
      <c r="J68" s="11"/>
      <c r="K68" s="11"/>
      <c r="L68" s="57">
        <f>L67*C68</f>
        <v>0</v>
      </c>
    </row>
    <row r="69" spans="1:12" x14ac:dyDescent="0.3">
      <c r="A69" s="12"/>
      <c r="B69" s="32" t="s">
        <v>5</v>
      </c>
      <c r="C69" s="5"/>
      <c r="D69" s="11"/>
      <c r="E69" s="11"/>
      <c r="F69" s="11"/>
      <c r="G69" s="11"/>
      <c r="H69" s="11"/>
      <c r="I69" s="11"/>
      <c r="J69" s="11"/>
      <c r="K69" s="11"/>
      <c r="L69" s="22">
        <f>SUM(L67:L68)</f>
        <v>0</v>
      </c>
    </row>
  </sheetData>
  <mergeCells count="12">
    <mergeCell ref="J4:K4"/>
    <mergeCell ref="L4:L5"/>
    <mergeCell ref="A2:L2"/>
    <mergeCell ref="H3:J3"/>
    <mergeCell ref="K3:L3"/>
    <mergeCell ref="A4:A5"/>
    <mergeCell ref="B4:B5"/>
    <mergeCell ref="C4:C5"/>
    <mergeCell ref="D4:D5"/>
    <mergeCell ref="E4:E5"/>
    <mergeCell ref="F4:G4"/>
    <mergeCell ref="H4:I4"/>
  </mergeCells>
  <conditionalFormatting sqref="C44">
    <cfRule type="cellIs" dxfId="1" priority="2" stopIfTrue="1" operator="equal">
      <formula>8223.307275</formula>
    </cfRule>
  </conditionalFormatting>
  <conditionalFormatting sqref="C56">
    <cfRule type="cellIs" dxfId="0" priority="1" stopIfTrue="1" operator="equal">
      <formula>8223.307275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კრებსითი</vt:lpstr>
      <vt:lpstr>Block 61</vt:lpstr>
      <vt:lpstr>Block 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2026-08-19T07:03:24Z</dcterms:modified>
</cp:coreProperties>
</file>