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50883217-A7A7-4123-A291-C706AA89E14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კრებსითი" sheetId="4" r:id="rId1"/>
    <sheet name="Block 74" sheetId="3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31" l="1"/>
  <c r="K14" i="31"/>
  <c r="K15" i="31"/>
  <c r="K24" i="31"/>
  <c r="K27" i="31"/>
  <c r="K29" i="31"/>
  <c r="K32" i="31"/>
  <c r="K33" i="31"/>
  <c r="K34" i="31"/>
  <c r="K41" i="31"/>
  <c r="K49" i="31"/>
  <c r="K51" i="31"/>
  <c r="K58" i="31"/>
  <c r="K66" i="31"/>
  <c r="K67" i="31"/>
  <c r="K69" i="31"/>
  <c r="K72" i="31"/>
  <c r="K74" i="31"/>
  <c r="K77" i="31"/>
  <c r="K80" i="31"/>
  <c r="K83" i="31"/>
  <c r="K85" i="31"/>
  <c r="K87" i="31"/>
  <c r="K88" i="31"/>
  <c r="K90" i="31"/>
  <c r="K92" i="31"/>
  <c r="K93" i="31"/>
  <c r="K94" i="31"/>
  <c r="K95" i="31"/>
  <c r="K96" i="31"/>
  <c r="K97" i="31"/>
  <c r="K98" i="31"/>
  <c r="K99" i="31"/>
  <c r="K100" i="31"/>
  <c r="K101" i="31"/>
  <c r="K102" i="31"/>
  <c r="K103" i="31"/>
  <c r="K104" i="31"/>
  <c r="K105" i="31"/>
  <c r="K106" i="31"/>
  <c r="K107" i="31"/>
  <c r="K108" i="31"/>
  <c r="K109" i="31"/>
  <c r="K110" i="31"/>
  <c r="I11" i="31"/>
  <c r="I13" i="31"/>
  <c r="I14" i="31"/>
  <c r="I15" i="31"/>
  <c r="I19" i="31"/>
  <c r="I24" i="31"/>
  <c r="I27" i="31"/>
  <c r="I28" i="31"/>
  <c r="I29" i="31"/>
  <c r="I32" i="31"/>
  <c r="I33" i="31"/>
  <c r="I34" i="31"/>
  <c r="I41" i="31"/>
  <c r="I43" i="31"/>
  <c r="I49" i="31"/>
  <c r="I51" i="31"/>
  <c r="I52" i="31"/>
  <c r="I58" i="31"/>
  <c r="I59" i="31"/>
  <c r="I60" i="31"/>
  <c r="I66" i="31"/>
  <c r="I67" i="31"/>
  <c r="I69" i="31"/>
  <c r="I72" i="31"/>
  <c r="I74" i="31"/>
  <c r="I75" i="31"/>
  <c r="I77" i="31"/>
  <c r="I83" i="31"/>
  <c r="I84" i="31"/>
  <c r="I85" i="31"/>
  <c r="I87" i="31"/>
  <c r="I88" i="31"/>
  <c r="I90" i="31"/>
  <c r="I91" i="31"/>
  <c r="I92" i="31"/>
  <c r="I93" i="31"/>
  <c r="I94" i="31"/>
  <c r="I95" i="31"/>
  <c r="I96" i="31"/>
  <c r="I97" i="31"/>
  <c r="I98" i="31"/>
  <c r="I99" i="31"/>
  <c r="I100" i="31"/>
  <c r="I101" i="31"/>
  <c r="I102" i="31"/>
  <c r="I103" i="31"/>
  <c r="I104" i="31"/>
  <c r="I105" i="31"/>
  <c r="I106" i="31"/>
  <c r="I107" i="31"/>
  <c r="I108" i="31"/>
  <c r="I109" i="31"/>
  <c r="I110" i="31"/>
  <c r="G11" i="31"/>
  <c r="G13" i="31"/>
  <c r="G14" i="31"/>
  <c r="L14" i="31" s="1"/>
  <c r="G15" i="31"/>
  <c r="G19" i="31"/>
  <c r="G24" i="31"/>
  <c r="G27" i="31"/>
  <c r="L27" i="31" s="1"/>
  <c r="G28" i="31"/>
  <c r="G29" i="31"/>
  <c r="L29" i="31" s="1"/>
  <c r="G30" i="31"/>
  <c r="G32" i="31"/>
  <c r="G33" i="31"/>
  <c r="G34" i="31"/>
  <c r="G41" i="31"/>
  <c r="G43" i="31"/>
  <c r="G49" i="31"/>
  <c r="G51" i="31"/>
  <c r="G58" i="31"/>
  <c r="G59" i="31"/>
  <c r="G60" i="31"/>
  <c r="G66" i="31"/>
  <c r="L66" i="31" s="1"/>
  <c r="G67" i="31"/>
  <c r="L67" i="31" s="1"/>
  <c r="G69" i="31"/>
  <c r="L69" i="31" s="1"/>
  <c r="G72" i="31"/>
  <c r="G75" i="31"/>
  <c r="G77" i="31"/>
  <c r="G78" i="31"/>
  <c r="G83" i="31"/>
  <c r="G85" i="31"/>
  <c r="G86" i="31"/>
  <c r="G87" i="31"/>
  <c r="G90" i="31"/>
  <c r="L90" i="31" s="1"/>
  <c r="G91" i="31"/>
  <c r="G92" i="31"/>
  <c r="G93" i="31"/>
  <c r="L93" i="31" s="1"/>
  <c r="G94" i="31"/>
  <c r="G95" i="31"/>
  <c r="G96" i="31"/>
  <c r="G97" i="31"/>
  <c r="G98" i="31"/>
  <c r="G99" i="31"/>
  <c r="G100" i="31"/>
  <c r="G101" i="31"/>
  <c r="G102" i="31"/>
  <c r="L102" i="31" s="1"/>
  <c r="G103" i="31"/>
  <c r="G104" i="31"/>
  <c r="L104" i="31" s="1"/>
  <c r="G105" i="31"/>
  <c r="L105" i="31" s="1"/>
  <c r="G106" i="31"/>
  <c r="G107" i="31"/>
  <c r="G108" i="31"/>
  <c r="G109" i="31"/>
  <c r="G110" i="31"/>
  <c r="E91" i="31"/>
  <c r="K91" i="31" s="1"/>
  <c r="E88" i="31"/>
  <c r="G88" i="31" s="1"/>
  <c r="L88" i="31" s="1"/>
  <c r="E87" i="31"/>
  <c r="E86" i="31"/>
  <c r="K86" i="31" s="1"/>
  <c r="E80" i="31"/>
  <c r="G80" i="31" s="1"/>
  <c r="E84" i="31"/>
  <c r="K84" i="31" s="1"/>
  <c r="E82" i="31"/>
  <c r="I82" i="31" s="1"/>
  <c r="E79" i="31"/>
  <c r="E78" i="31"/>
  <c r="K78" i="31" s="1"/>
  <c r="E76" i="31"/>
  <c r="K76" i="31" s="1"/>
  <c r="E75" i="31"/>
  <c r="K75" i="31" s="1"/>
  <c r="G74" i="31"/>
  <c r="E73" i="31"/>
  <c r="E72" i="31"/>
  <c r="E71" i="31"/>
  <c r="K71" i="31" s="1"/>
  <c r="E70" i="31"/>
  <c r="E69" i="31"/>
  <c r="E68" i="31"/>
  <c r="K68" i="31" s="1"/>
  <c r="E60" i="31"/>
  <c r="E66" i="31" s="1"/>
  <c r="E59" i="31"/>
  <c r="K59" i="31" s="1"/>
  <c r="E53" i="31"/>
  <c r="E52" i="31"/>
  <c r="K52" i="31" s="1"/>
  <c r="D43" i="31"/>
  <c r="E43" i="31" s="1"/>
  <c r="K43" i="31" s="1"/>
  <c r="E42" i="31"/>
  <c r="E34" i="31"/>
  <c r="E19" i="31"/>
  <c r="E20" i="31" s="1"/>
  <c r="K20" i="31" s="1"/>
  <c r="E15" i="31"/>
  <c r="E31" i="31"/>
  <c r="E30" i="31"/>
  <c r="K30" i="31" s="1"/>
  <c r="E26" i="31"/>
  <c r="I26" i="31" s="1"/>
  <c r="E25" i="31"/>
  <c r="E13" i="31"/>
  <c r="E12" i="31"/>
  <c r="K12" i="31" s="1"/>
  <c r="E11" i="31"/>
  <c r="E28" i="31" s="1"/>
  <c r="K28" i="31" s="1"/>
  <c r="L28" i="31" s="1"/>
  <c r="E9" i="31"/>
  <c r="G9" i="31" s="1"/>
  <c r="K8" i="31"/>
  <c r="I8" i="31"/>
  <c r="G8" i="31"/>
  <c r="L32" i="31" l="1"/>
  <c r="L101" i="31"/>
  <c r="L110" i="31"/>
  <c r="L98" i="31"/>
  <c r="L49" i="31"/>
  <c r="L74" i="31"/>
  <c r="L83" i="31"/>
  <c r="L100" i="31"/>
  <c r="L77" i="31"/>
  <c r="L41" i="31"/>
  <c r="L108" i="31"/>
  <c r="L96" i="31"/>
  <c r="L34" i="31"/>
  <c r="L33" i="31"/>
  <c r="L58" i="31"/>
  <c r="L85" i="31"/>
  <c r="L51" i="31"/>
  <c r="L15" i="31"/>
  <c r="L109" i="31"/>
  <c r="L97" i="31"/>
  <c r="L13" i="31"/>
  <c r="L106" i="31"/>
  <c r="L94" i="31"/>
  <c r="L72" i="31"/>
  <c r="L95" i="31"/>
  <c r="L92" i="31"/>
  <c r="L103" i="31"/>
  <c r="L87" i="31"/>
  <c r="I25" i="31"/>
  <c r="K25" i="31"/>
  <c r="G25" i="31"/>
  <c r="L25" i="31" s="1"/>
  <c r="I42" i="31"/>
  <c r="K42" i="31"/>
  <c r="G42" i="31"/>
  <c r="K70" i="31"/>
  <c r="I70" i="31"/>
  <c r="K79" i="31"/>
  <c r="G79" i="31"/>
  <c r="I79" i="31"/>
  <c r="L43" i="31"/>
  <c r="K31" i="31"/>
  <c r="G31" i="31"/>
  <c r="I31" i="31"/>
  <c r="E56" i="31"/>
  <c r="G53" i="31"/>
  <c r="I53" i="31"/>
  <c r="K53" i="31"/>
  <c r="I73" i="31"/>
  <c r="K73" i="31"/>
  <c r="G73" i="31"/>
  <c r="L107" i="31"/>
  <c r="L99" i="31"/>
  <c r="L91" i="31"/>
  <c r="L75" i="31"/>
  <c r="L59" i="31"/>
  <c r="L24" i="31"/>
  <c r="G70" i="31"/>
  <c r="I80" i="31"/>
  <c r="L80" i="31" s="1"/>
  <c r="G82" i="31"/>
  <c r="G26" i="31"/>
  <c r="I71" i="31"/>
  <c r="I86" i="31"/>
  <c r="L86" i="31" s="1"/>
  <c r="I78" i="31"/>
  <c r="L78" i="31" s="1"/>
  <c r="I30" i="31"/>
  <c r="L30" i="31" s="1"/>
  <c r="K19" i="31"/>
  <c r="L19" i="31" s="1"/>
  <c r="K11" i="31"/>
  <c r="L11" i="31" s="1"/>
  <c r="K82" i="31"/>
  <c r="K26" i="31"/>
  <c r="G71" i="31"/>
  <c r="I76" i="31"/>
  <c r="I68" i="31"/>
  <c r="I20" i="31"/>
  <c r="I12" i="31"/>
  <c r="G84" i="31"/>
  <c r="L84" i="31" s="1"/>
  <c r="G76" i="31"/>
  <c r="G68" i="31"/>
  <c r="G52" i="31"/>
  <c r="L52" i="31" s="1"/>
  <c r="G20" i="31"/>
  <c r="L20" i="31" s="1"/>
  <c r="G12" i="31"/>
  <c r="L12" i="31" s="1"/>
  <c r="K60" i="31"/>
  <c r="L60" i="31" s="1"/>
  <c r="E81" i="31"/>
  <c r="E89" i="31"/>
  <c r="E62" i="31"/>
  <c r="E61" i="31"/>
  <c r="E55" i="31"/>
  <c r="E54" i="31"/>
  <c r="E46" i="31"/>
  <c r="E45" i="31"/>
  <c r="E50" i="31"/>
  <c r="E44" i="31"/>
  <c r="E37" i="31"/>
  <c r="E35" i="31"/>
  <c r="E36" i="31"/>
  <c r="E38" i="31"/>
  <c r="L8" i="31"/>
  <c r="E40" i="31"/>
  <c r="E22" i="31"/>
  <c r="E17" i="31"/>
  <c r="K9" i="31"/>
  <c r="E16" i="31"/>
  <c r="E21" i="31"/>
  <c r="I9" i="31"/>
  <c r="E10" i="31"/>
  <c r="E18" i="31"/>
  <c r="E23" i="31"/>
  <c r="L26" i="31" l="1"/>
  <c r="L53" i="31"/>
  <c r="I10" i="31"/>
  <c r="K10" i="31"/>
  <c r="G10" i="31"/>
  <c r="E47" i="31"/>
  <c r="K44" i="31"/>
  <c r="G44" i="31"/>
  <c r="L44" i="31" s="1"/>
  <c r="I44" i="31"/>
  <c r="G21" i="31"/>
  <c r="I21" i="31"/>
  <c r="K21" i="31"/>
  <c r="G40" i="31"/>
  <c r="I40" i="31"/>
  <c r="K40" i="31"/>
  <c r="G45" i="31"/>
  <c r="I45" i="31"/>
  <c r="K45" i="31"/>
  <c r="L71" i="31"/>
  <c r="L82" i="31"/>
  <c r="L42" i="31"/>
  <c r="I89" i="31"/>
  <c r="K89" i="31"/>
  <c r="G89" i="31"/>
  <c r="L89" i="31" s="1"/>
  <c r="I50" i="31"/>
  <c r="K50" i="31"/>
  <c r="G50" i="31"/>
  <c r="G16" i="31"/>
  <c r="I16" i="31"/>
  <c r="K16" i="31"/>
  <c r="K46" i="31"/>
  <c r="I46" i="31"/>
  <c r="G46" i="31"/>
  <c r="K55" i="31"/>
  <c r="G55" i="31"/>
  <c r="I55" i="31"/>
  <c r="K23" i="31"/>
  <c r="G23" i="31"/>
  <c r="I23" i="31"/>
  <c r="K22" i="31"/>
  <c r="I22" i="31"/>
  <c r="G22" i="31"/>
  <c r="K35" i="31"/>
  <c r="I35" i="31"/>
  <c r="G35" i="31"/>
  <c r="G61" i="31"/>
  <c r="I61" i="31"/>
  <c r="K61" i="31"/>
  <c r="L68" i="31"/>
  <c r="L79" i="31"/>
  <c r="K38" i="31"/>
  <c r="I38" i="31"/>
  <c r="G38" i="31"/>
  <c r="K54" i="31"/>
  <c r="I54" i="31"/>
  <c r="G54" i="31"/>
  <c r="I17" i="31"/>
  <c r="K17" i="31"/>
  <c r="G17" i="31"/>
  <c r="K36" i="31"/>
  <c r="G36" i="31"/>
  <c r="I36" i="31"/>
  <c r="L70" i="31"/>
  <c r="G56" i="31"/>
  <c r="I56" i="31"/>
  <c r="K56" i="31"/>
  <c r="I18" i="31"/>
  <c r="K18" i="31"/>
  <c r="G18" i="31"/>
  <c r="L18" i="31" s="1"/>
  <c r="G37" i="31"/>
  <c r="I37" i="31"/>
  <c r="K37" i="31"/>
  <c r="E63" i="31"/>
  <c r="K62" i="31"/>
  <c r="I62" i="31"/>
  <c r="G62" i="31"/>
  <c r="L76" i="31"/>
  <c r="L73" i="31"/>
  <c r="L31" i="31"/>
  <c r="I81" i="31"/>
  <c r="K81" i="31"/>
  <c r="G81" i="31"/>
  <c r="E65" i="31"/>
  <c r="E57" i="31"/>
  <c r="E48" i="31"/>
  <c r="E39" i="31"/>
  <c r="L9" i="31"/>
  <c r="L17" i="31" l="1"/>
  <c r="L38" i="31"/>
  <c r="L62" i="31"/>
  <c r="L35" i="31"/>
  <c r="L21" i="31"/>
  <c r="L22" i="31"/>
  <c r="L10" i="31"/>
  <c r="L36" i="31"/>
  <c r="L61" i="31"/>
  <c r="L23" i="31"/>
  <c r="L45" i="31"/>
  <c r="L37" i="31"/>
  <c r="E64" i="31"/>
  <c r="K63" i="31"/>
  <c r="G63" i="31"/>
  <c r="I63" i="31"/>
  <c r="G48" i="31"/>
  <c r="I48" i="31"/>
  <c r="K48" i="31"/>
  <c r="L55" i="31"/>
  <c r="L16" i="31"/>
  <c r="L40" i="31"/>
  <c r="K47" i="31"/>
  <c r="G47" i="31"/>
  <c r="I47" i="31"/>
  <c r="K39" i="31"/>
  <c r="G39" i="31"/>
  <c r="I39" i="31"/>
  <c r="I65" i="31"/>
  <c r="K65" i="31"/>
  <c r="G65" i="31"/>
  <c r="L65" i="31" s="1"/>
  <c r="L56" i="31"/>
  <c r="L54" i="31"/>
  <c r="L50" i="31"/>
  <c r="I57" i="31"/>
  <c r="K57" i="31"/>
  <c r="G57" i="31"/>
  <c r="L81" i="31"/>
  <c r="L46" i="31"/>
  <c r="L63" i="31" l="1"/>
  <c r="L57" i="31"/>
  <c r="G64" i="31"/>
  <c r="I64" i="31"/>
  <c r="I111" i="31" s="1"/>
  <c r="K64" i="31"/>
  <c r="L48" i="31"/>
  <c r="L39" i="31"/>
  <c r="L47" i="31"/>
  <c r="K111" i="31"/>
  <c r="G111" i="31"/>
  <c r="L112" i="31" s="1"/>
  <c r="L64" i="31" l="1"/>
  <c r="L111" i="31"/>
  <c r="L113" i="31" s="1"/>
  <c r="L114" i="31" s="1"/>
  <c r="L115" i="31" s="1"/>
  <c r="L116" i="31" s="1"/>
  <c r="L117" i="31" s="1"/>
  <c r="L118" i="31" s="1"/>
  <c r="L119" i="31" s="1"/>
  <c r="L120" i="31" s="1"/>
  <c r="L121" i="31" s="1"/>
  <c r="K3" i="31" l="1"/>
  <c r="E6" i="4"/>
  <c r="E7" i="4" l="1"/>
</calcChain>
</file>

<file path=xl/sharedStrings.xml><?xml version="1.0" encoding="utf-8"?>
<sst xmlns="http://schemas.openxmlformats.org/spreadsheetml/2006/main" count="248" uniqueCount="112">
  <si>
    <t>ლარი</t>
  </si>
  <si>
    <t>კგ</t>
  </si>
  <si>
    <t>სატრანსპორტო ხარჯი მასალიდან</t>
  </si>
  <si>
    <t>ჯამი</t>
  </si>
  <si>
    <t xml:space="preserve">ზედნადები ხარჯები </t>
  </si>
  <si>
    <t>გაუთვალისწინებელი ხარჯი</t>
  </si>
  <si>
    <t>სულ ჯამი</t>
  </si>
  <si>
    <t>სახარჯთაღრიცხვო ღირ-ბა</t>
  </si>
  <si>
    <t>სხვა მასალები</t>
  </si>
  <si>
    <t>შრომის დანახარჯები</t>
  </si>
  <si>
    <t>მ²</t>
  </si>
  <si>
    <t>ცალი</t>
  </si>
  <si>
    <t>გრძ.მ.</t>
  </si>
  <si>
    <t>სამღებრო  წებვადი ლენტი (ქაღალდის სკოჩი)  50.0მ</t>
  </si>
  <si>
    <t xml:space="preserve">სამღებრო კუთხოვანა  </t>
  </si>
  <si>
    <t xml:space="preserve">სხვა მასალები   </t>
  </si>
  <si>
    <t>კომპ</t>
  </si>
  <si>
    <t>N</t>
  </si>
  <si>
    <t>სამუშაოების დასახელება</t>
  </si>
  <si>
    <t>განზ</t>
  </si>
  <si>
    <t>ნორმატიული რესურსი</t>
  </si>
  <si>
    <t>რაოდენობა</t>
  </si>
  <si>
    <t>მასალები</t>
  </si>
  <si>
    <t>ხელფასი</t>
  </si>
  <si>
    <t xml:space="preserve">მანქანა-მექანიზმები </t>
  </si>
  <si>
    <t xml:space="preserve">ერთ ფასი </t>
  </si>
  <si>
    <t>სახარჯთაღრიცხვო ღირებულება</t>
  </si>
  <si>
    <t xml:space="preserve">მშენებლობის კრებსითი   სახარჯთაღრიცხვო ანგარიში    </t>
  </si>
  <si>
    <t>იორკ თაუნ ტაბახმელა</t>
  </si>
  <si>
    <t>მ</t>
  </si>
  <si>
    <r>
      <t>მ</t>
    </r>
    <r>
      <rPr>
        <sz val="9"/>
        <color theme="1"/>
        <rFont val="Calibri"/>
        <family val="2"/>
        <charset val="204"/>
      </rPr>
      <t>²</t>
    </r>
  </si>
  <si>
    <t xml:space="preserve"> ჯამი</t>
  </si>
  <si>
    <t>დღგ</t>
  </si>
  <si>
    <t xml:space="preserve">გეგმიური დაგროვება </t>
  </si>
  <si>
    <t xml:space="preserve"> თბილისი, ტაბახმელა, იორკ თაუერსი</t>
  </si>
  <si>
    <t>№</t>
  </si>
  <si>
    <t xml:space="preserve">ჯამი </t>
  </si>
  <si>
    <t>დასუფთავება, სამშენებლო ნარჩენების გატანა, დატვირთვა ა/თვითმცლელზე და ტრანსპოტირება 30 კმ-ზე</t>
  </si>
  <si>
    <t xml:space="preserve">   2026 წლის თებერვალი</t>
  </si>
  <si>
    <t>სამუშაოების  დასახელება</t>
  </si>
  <si>
    <t xml:space="preserve">ხაზოვანი განლაგება№ </t>
  </si>
  <si>
    <t>ქვიშაცემენტის ნარევი</t>
  </si>
  <si>
    <r>
      <t>მ</t>
    </r>
    <r>
      <rPr>
        <sz val="9"/>
        <color theme="1"/>
        <rFont val="Sylfaen"/>
        <family val="1"/>
      </rPr>
      <t>³</t>
    </r>
  </si>
  <si>
    <t>17</t>
  </si>
  <si>
    <t>სამონტაჟო დეტალები</t>
  </si>
  <si>
    <t>2026 წლის თებერვალი</t>
  </si>
  <si>
    <t>18</t>
  </si>
  <si>
    <t>ცალ</t>
  </si>
  <si>
    <t>მაქ/სთ</t>
  </si>
  <si>
    <t>სამშენებლო სარემონტო სამუშაოები</t>
  </si>
  <si>
    <t>VI</t>
  </si>
  <si>
    <t>მანქანები</t>
  </si>
  <si>
    <t>აპარტამენტ № 74</t>
  </si>
  <si>
    <t>მაიაკი მაიაკი 10 მმ (0.35x35x3000)</t>
  </si>
  <si>
    <t>ტიხრებისა და საკომუნიკაციო შახტის ამოშენება ბლოკით</t>
  </si>
  <si>
    <t>ბეტ. ბლოკი 39x19x10 სმ</t>
  </si>
  <si>
    <t>გლინულა s=6 მმ</t>
  </si>
  <si>
    <t>კედლებისა და ტიხრების ლესვა</t>
  </si>
  <si>
    <t>ქვაბამბა 50 მმ</t>
  </si>
  <si>
    <t>სამონტაჟო ქაფი 1000 მლგ</t>
  </si>
  <si>
    <t xml:space="preserve">ჭერის პერიმეტრზე არსებული ღიობების ამოქოლვა </t>
  </si>
  <si>
    <t>ჭერზე ორთქლსაიზოლაციო Rockwool მემბრანის მოწყობა</t>
  </si>
  <si>
    <t>ორთქლსაიზოლაციო მემბრანა Rockwool</t>
  </si>
  <si>
    <t>სამონტაჟო კომპლექტი</t>
  </si>
  <si>
    <t>თბ.მუყაოს შეკიდული ჭერის მოწყობა ბგერათბოიზოლაციით</t>
  </si>
  <si>
    <t xml:space="preserve">თაბ.მუყ. ფილა   სისქე 12.5მმ  </t>
  </si>
  <si>
    <t>პროფილები დგარის CD 75*0,5 მმ, მიმმართვ. UD75*0,5; სწრაფმონტირებადი ხრახნები TN25 და TN35, გამჭედი დუბელი და სხვა მასალები 1მ²-ზე</t>
  </si>
  <si>
    <t>ელექტრო გაყვანილობა</t>
  </si>
  <si>
    <t>სპილენძის კაბელი ორმაგი იზოლაციით 3x1.5 მმ მონტაჟი</t>
  </si>
  <si>
    <t>სპილენძის კაბელი ორმაგი იზოლაციით 3x2.5 მმ მონტაჟი</t>
  </si>
  <si>
    <t>სუსტი დენები</t>
  </si>
  <si>
    <t>ინტერნეტ ქსელის კაბელი</t>
  </si>
  <si>
    <t>სახანძრო კაბელი</t>
  </si>
  <si>
    <t>სატელევიზიო</t>
  </si>
  <si>
    <t>წყალგაყვანილობა, კანალიზაცია, გათბობა, ვენტილაცია</t>
  </si>
  <si>
    <t>ცივი წყლის მილი დ 20 მმ</t>
  </si>
  <si>
    <t>ცხელი წყლის მილი დ 20 მმ</t>
  </si>
  <si>
    <t>საკანალიზაციო მილი დ 100 მმ</t>
  </si>
  <si>
    <t>საკანალიზაციო მილი დ 50 მმ</t>
  </si>
  <si>
    <t>გათბობის მილი დ 16 მმ</t>
  </si>
  <si>
    <t xml:space="preserve">სავენტილაციო მილი </t>
  </si>
  <si>
    <t>სპეც.ავტო დანადგარების მომსახურება</t>
  </si>
  <si>
    <t xml:space="preserve">ქვიშაცემენტის მჭიმის მოწყობა </t>
  </si>
  <si>
    <t>აპარტამენტი 74</t>
  </si>
  <si>
    <t>აპარტამენტი № 74 შიდა თეთრკარკასამდე დასრულების სამუშაოების ხარჯთაღრიცხვა</t>
  </si>
  <si>
    <t>ელ.გამანაწილებელი ფარი 16 ავტომატური ამომრთველით</t>
  </si>
  <si>
    <t>ფოლადის 4 მმ ფურცელი დაღარული</t>
  </si>
  <si>
    <t>მილკვადრატი 80x60x3 მმ</t>
  </si>
  <si>
    <t>მილკვადრატი 40x20x2 მმ</t>
  </si>
  <si>
    <t>ლითონის კიბის მოწყობა 36 საფეხური და ღებვა</t>
  </si>
  <si>
    <t>ლითონისსაღებავი</t>
  </si>
  <si>
    <t>საღებავის გამხსნელი</t>
  </si>
  <si>
    <t>ლიტ</t>
  </si>
  <si>
    <t>ელექტროდი</t>
  </si>
  <si>
    <t>ლითონის საჭრელი დისკი</t>
  </si>
  <si>
    <t>ლითონის მოაჯირების მოწყობა</t>
  </si>
  <si>
    <t>მილკვადრატი 40x40x2 მმ</t>
  </si>
  <si>
    <t>სადარბაზოში ლითონის კარის ბლოკების მოწყობა და ღებვა</t>
  </si>
  <si>
    <t>ლიტონის კარის ბლოკი სრული კომპლექტაციით, მაღალი ხარისხის საკეტ სახელურით (დამკვეთთან შეთანხმებით)</t>
  </si>
  <si>
    <t xml:space="preserve">ფითხი   </t>
  </si>
  <si>
    <t xml:space="preserve">ზუმფარა     </t>
  </si>
  <si>
    <t xml:space="preserve">ემულსიური საღებავი (დამკვეთთან შეთანხმებით)  </t>
  </si>
  <si>
    <t xml:space="preserve">საღებავის გრუნტი, </t>
  </si>
  <si>
    <t>სადარბაზოში კიბისა და ბაქნების მოპირკეთება ბაზალტის ფილებით</t>
  </si>
  <si>
    <t>ბაზალტის ფილა ზომაზე დაჭრილი s=20 მმ</t>
  </si>
  <si>
    <t>ფუგა Weber</t>
  </si>
  <si>
    <t>ქვის საჭრელი დისკი</t>
  </si>
  <si>
    <t>პლინტუსების მოწყობა ბაზალტის ფილებით</t>
  </si>
  <si>
    <t>ბაზალტის ფილა ზომაზე დაჭრილი 100x20 მმ</t>
  </si>
  <si>
    <t>წებოცემენტი</t>
  </si>
  <si>
    <t xml:space="preserve">ლედსანათი  (დამკვეთთან შეთანხმებით)  </t>
  </si>
  <si>
    <t xml:space="preserve">სადარბაზოში ჭერისა და კედლების დამუშავება და შეღებვა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</si>
</sst>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0.000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color theme="1"/>
      <name val="Sylfaen"/>
      <family val="1"/>
    </font>
    <font>
      <b/>
      <sz val="10"/>
      <name val="Sylfaen"/>
      <family val="1"/>
    </font>
    <font>
      <sz val="10"/>
      <color theme="1"/>
      <name val="Sylfaen"/>
      <family val="1"/>
    </font>
    <font>
      <sz val="10"/>
      <color theme="1"/>
      <name val="Sylfaen"/>
      <family val="1"/>
      <charset val="204"/>
    </font>
    <font>
      <b/>
      <sz val="10"/>
      <color theme="1"/>
      <name val="Sylfaen"/>
      <family val="1"/>
      <charset val="204"/>
    </font>
    <font>
      <b/>
      <sz val="11"/>
      <color theme="1"/>
      <name val="Sylfaen"/>
      <family val="1"/>
    </font>
    <font>
      <sz val="10"/>
      <name val="Sylfaen"/>
      <family val="1"/>
    </font>
    <font>
      <sz val="10"/>
      <color rgb="FFFF0000"/>
      <name val="Sylfaen"/>
      <family val="1"/>
    </font>
    <font>
      <sz val="10"/>
      <name val="Arial Cyr"/>
      <charset val="204"/>
    </font>
    <font>
      <sz val="10"/>
      <name val="Sylfaen"/>
      <family val="1"/>
      <charset val="204"/>
    </font>
    <font>
      <sz val="11"/>
      <color theme="1"/>
      <name val="Sylfaen"/>
      <family val="1"/>
    </font>
    <font>
      <b/>
      <sz val="10"/>
      <color rgb="FFFF0000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9"/>
      <color theme="1"/>
      <name val="Sylfaen"/>
      <family val="1"/>
    </font>
    <font>
      <sz val="8"/>
      <color theme="1"/>
      <name val="Sylfaen"/>
      <family val="1"/>
    </font>
    <font>
      <b/>
      <sz val="8"/>
      <name val="Sylfaen"/>
      <family val="1"/>
    </font>
    <font>
      <sz val="8"/>
      <name val="Sylfaen"/>
      <family val="1"/>
    </font>
    <font>
      <sz val="8"/>
      <name val="Calibri"/>
      <family val="2"/>
      <scheme val="minor"/>
    </font>
    <font>
      <sz val="9"/>
      <color theme="1"/>
      <name val="Sylfaen"/>
      <family val="1"/>
      <charset val="1"/>
    </font>
    <font>
      <sz val="9"/>
      <color theme="1"/>
      <name val="Calibri"/>
      <family val="2"/>
      <charset val="204"/>
    </font>
    <font>
      <b/>
      <sz val="10"/>
      <name val="Sylfaen"/>
      <family val="1"/>
      <charset val="204"/>
    </font>
    <font>
      <b/>
      <sz val="12"/>
      <name val="Sylfaen"/>
      <family val="1"/>
    </font>
    <font>
      <sz val="9"/>
      <name val="Sylfaen"/>
      <family val="1"/>
      <charset val="1"/>
    </font>
    <font>
      <b/>
      <sz val="9"/>
      <color theme="1"/>
      <name val="Sylfaen"/>
      <family val="1"/>
      <charset val="1"/>
    </font>
    <font>
      <sz val="11"/>
      <color theme="1"/>
      <name val="Calibri"/>
      <family val="2"/>
      <scheme val="minor"/>
    </font>
    <font>
      <b/>
      <sz val="9"/>
      <name val="Sylfaen"/>
      <family val="1"/>
    </font>
    <font>
      <b/>
      <i/>
      <sz val="8"/>
      <name val="Sylfaen"/>
      <family val="1"/>
    </font>
    <font>
      <b/>
      <sz val="12"/>
      <color rgb="FFFF0000"/>
      <name val="Sylfaen"/>
      <family val="1"/>
    </font>
    <font>
      <b/>
      <sz val="9"/>
      <color theme="5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rgb="FFAAE57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9" fontId="1" fillId="0" borderId="0" applyFont="0" applyFill="0" applyBorder="0" applyAlignment="0" applyProtection="0"/>
    <xf numFmtId="0" fontId="2" fillId="0" borderId="0"/>
    <xf numFmtId="0" fontId="12" fillId="0" borderId="0"/>
    <xf numFmtId="43" fontId="30" fillId="0" borderId="0" applyFont="0" applyFill="0" applyBorder="0" applyAlignment="0" applyProtection="0"/>
  </cellStyleXfs>
  <cellXfs count="11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2" fontId="6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2" fontId="6" fillId="2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165" fontId="7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2" borderId="0" xfId="1" applyFont="1" applyFill="1"/>
    <xf numFmtId="0" fontId="10" fillId="2" borderId="0" xfId="1" applyFont="1" applyFill="1"/>
    <xf numFmtId="0" fontId="10" fillId="2" borderId="2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 wrapText="1"/>
    </xf>
    <xf numFmtId="0" fontId="17" fillId="2" borderId="0" xfId="1" applyFont="1" applyFill="1"/>
    <xf numFmtId="2" fontId="17" fillId="2" borderId="0" xfId="1" applyNumberFormat="1" applyFont="1" applyFill="1" applyAlignment="1">
      <alignment vertical="center"/>
    </xf>
    <xf numFmtId="0" fontId="17" fillId="2" borderId="0" xfId="1" applyFont="1" applyFill="1" applyAlignment="1">
      <alignment vertical="center"/>
    </xf>
    <xf numFmtId="0" fontId="19" fillId="0" borderId="4" xfId="0" applyFont="1" applyBorder="1" applyAlignment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vertical="center"/>
    </xf>
    <xf numFmtId="0" fontId="24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2" fontId="26" fillId="3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vertical="center"/>
    </xf>
    <xf numFmtId="0" fontId="18" fillId="4" borderId="2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right"/>
    </xf>
    <xf numFmtId="0" fontId="16" fillId="2" borderId="2" xfId="1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43" fontId="5" fillId="2" borderId="2" xfId="7" applyFont="1" applyFill="1" applyBorder="1"/>
    <xf numFmtId="0" fontId="27" fillId="2" borderId="0" xfId="2" applyFont="1" applyFill="1" applyAlignment="1">
      <alignment horizontal="center" vertical="center"/>
    </xf>
    <xf numFmtId="0" fontId="32" fillId="2" borderId="2" xfId="1" applyFont="1" applyFill="1" applyBorder="1" applyAlignment="1">
      <alignment horizontal="center" vertical="center"/>
    </xf>
    <xf numFmtId="0" fontId="33" fillId="2" borderId="2" xfId="1" applyFont="1" applyFill="1" applyBorder="1" applyAlignment="1">
      <alignment horizontal="center"/>
    </xf>
    <xf numFmtId="0" fontId="15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4" fillId="0" borderId="2" xfId="0" applyFont="1" applyBorder="1" applyAlignment="1">
      <alignment horizontal="center" vertical="center"/>
    </xf>
    <xf numFmtId="9" fontId="24" fillId="0" borderId="2" xfId="0" applyNumberFormat="1" applyFont="1" applyBorder="1" applyAlignment="1">
      <alignment horizontal="center" vertical="center"/>
    </xf>
    <xf numFmtId="9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6" fillId="5" borderId="0" xfId="1" applyFont="1" applyFill="1"/>
    <xf numFmtId="43" fontId="27" fillId="6" borderId="2" xfId="7" applyFont="1" applyFill="1" applyBorder="1" applyAlignment="1">
      <alignment vertical="center"/>
    </xf>
    <xf numFmtId="0" fontId="34" fillId="2" borderId="2" xfId="1" applyFont="1" applyFill="1" applyBorder="1" applyAlignment="1">
      <alignment horizontal="center" vertical="center" wrapText="1"/>
    </xf>
    <xf numFmtId="0" fontId="34" fillId="2" borderId="2" xfId="1" applyFont="1" applyFill="1" applyBorder="1" applyAlignment="1">
      <alignment horizont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14" fillId="0" borderId="2" xfId="0" applyFont="1" applyBorder="1"/>
    <xf numFmtId="0" fontId="10" fillId="2" borderId="2" xfId="0" applyFont="1" applyFill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/>
    </xf>
    <xf numFmtId="0" fontId="13" fillId="2" borderId="2" xfId="0" applyFont="1" applyFill="1" applyBorder="1"/>
    <xf numFmtId="2" fontId="13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/>
    <xf numFmtId="0" fontId="6" fillId="0" borderId="2" xfId="0" applyFont="1" applyBorder="1" applyAlignment="1">
      <alignment horizontal="center" vertical="center" wrapText="1"/>
    </xf>
    <xf numFmtId="0" fontId="31" fillId="2" borderId="0" xfId="2" applyFont="1" applyFill="1" applyAlignment="1">
      <alignment horizontal="left" vertical="center"/>
    </xf>
    <xf numFmtId="0" fontId="5" fillId="2" borderId="0" xfId="1" applyFont="1" applyFill="1" applyAlignment="1">
      <alignment horizontal="left"/>
    </xf>
    <xf numFmtId="0" fontId="27" fillId="5" borderId="0" xfId="1" applyFont="1" applyFill="1" applyAlignment="1">
      <alignment horizontal="center" vertical="center"/>
    </xf>
    <xf numFmtId="0" fontId="27" fillId="2" borderId="0" xfId="2" applyFont="1" applyFill="1" applyAlignment="1">
      <alignment horizontal="center" vertical="center"/>
    </xf>
    <xf numFmtId="0" fontId="27" fillId="6" borderId="2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</cellXfs>
  <cellStyles count="8">
    <cellStyle name="Comma" xfId="7" builtinId="3"/>
    <cellStyle name="Normal" xfId="0" builtinId="0"/>
    <cellStyle name="Normal 11 2" xfId="2" xr:uid="{00000000-0005-0000-0000-000001000000}"/>
    <cellStyle name="Normal 16 2" xfId="5" xr:uid="{00000000-0005-0000-0000-000002000000}"/>
    <cellStyle name="Normal 3" xfId="1" xr:uid="{00000000-0005-0000-0000-000003000000}"/>
    <cellStyle name="Percent 2" xfId="4" xr:uid="{00000000-0005-0000-0000-000004000000}"/>
    <cellStyle name="Обычный 4" xfId="3" xr:uid="{00000000-0005-0000-0000-000005000000}"/>
    <cellStyle name="Обычный_Лист1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G7"/>
  <sheetViews>
    <sheetView workbookViewId="0">
      <selection activeCell="E10" sqref="E10"/>
    </sheetView>
  </sheetViews>
  <sheetFormatPr defaultColWidth="9.109375" defaultRowHeight="16.2" x14ac:dyDescent="0.35"/>
  <cols>
    <col min="1" max="1" width="9.109375" style="38"/>
    <col min="2" max="2" width="11" style="38" customWidth="1"/>
    <col min="3" max="3" width="15.77734375" style="38" customWidth="1"/>
    <col min="4" max="4" width="44.44140625" style="38" customWidth="1"/>
    <col min="5" max="5" width="36.44140625" style="38" customWidth="1"/>
    <col min="6" max="6" width="14.109375" style="38" customWidth="1"/>
    <col min="7" max="7" width="12.5546875" style="38" bestFit="1" customWidth="1"/>
    <col min="8" max="16384" width="9.109375" style="38"/>
  </cols>
  <sheetData>
    <row r="1" spans="1:7" ht="23.4" customHeight="1" x14ac:dyDescent="0.35">
      <c r="B1" s="102" t="s">
        <v>34</v>
      </c>
      <c r="C1" s="102"/>
      <c r="D1" s="102"/>
      <c r="E1" s="102"/>
    </row>
    <row r="2" spans="1:7" ht="22.8" customHeight="1" x14ac:dyDescent="0.35">
      <c r="A2" s="104" t="s">
        <v>27</v>
      </c>
      <c r="B2" s="104"/>
      <c r="C2" s="104"/>
      <c r="D2" s="104"/>
      <c r="E2" s="104"/>
    </row>
    <row r="3" spans="1:7" x14ac:dyDescent="0.35">
      <c r="A3" s="101" t="s">
        <v>38</v>
      </c>
      <c r="B3" s="101"/>
      <c r="C3" s="101"/>
      <c r="D3" s="67"/>
      <c r="E3" s="67"/>
    </row>
    <row r="4" spans="1:7" ht="34.799999999999997" customHeight="1" x14ac:dyDescent="0.35">
      <c r="A4" s="84"/>
      <c r="B4" s="103"/>
      <c r="C4" s="103"/>
      <c r="D4" s="103"/>
      <c r="E4" s="103"/>
    </row>
    <row r="5" spans="1:7" ht="41.4" x14ac:dyDescent="0.35">
      <c r="A5" s="62" t="s">
        <v>35</v>
      </c>
      <c r="B5" s="70" t="s">
        <v>40</v>
      </c>
      <c r="C5" s="86" t="s">
        <v>35</v>
      </c>
      <c r="D5" s="28" t="s">
        <v>39</v>
      </c>
      <c r="E5" s="41" t="s">
        <v>26</v>
      </c>
      <c r="F5" s="39"/>
    </row>
    <row r="6" spans="1:7" s="44" customFormat="1" ht="18.600000000000001" customHeight="1" x14ac:dyDescent="0.35">
      <c r="A6" s="68">
        <v>3</v>
      </c>
      <c r="B6" s="69" t="s">
        <v>50</v>
      </c>
      <c r="C6" s="87" t="s">
        <v>52</v>
      </c>
      <c r="D6" s="40" t="s">
        <v>49</v>
      </c>
      <c r="E6" s="66">
        <f>'Block 74'!L121</f>
        <v>0</v>
      </c>
      <c r="F6" s="43"/>
      <c r="G6" s="42"/>
    </row>
    <row r="7" spans="1:7" x14ac:dyDescent="0.35">
      <c r="A7" s="105" t="s">
        <v>36</v>
      </c>
      <c r="B7" s="105"/>
      <c r="C7" s="105"/>
      <c r="D7" s="105"/>
      <c r="E7" s="85">
        <f>SUM(E6:E6)</f>
        <v>0</v>
      </c>
    </row>
  </sheetData>
  <mergeCells count="5">
    <mergeCell ref="A3:C3"/>
    <mergeCell ref="B1:E1"/>
    <mergeCell ref="B4:E4"/>
    <mergeCell ref="A2:E2"/>
    <mergeCell ref="A7:D7"/>
  </mergeCells>
  <phoneticPr fontId="2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098C-C716-469B-990C-76D138D1059C}">
  <sheetPr>
    <tabColor rgb="FF00B050"/>
  </sheetPr>
  <dimension ref="A1:L121"/>
  <sheetViews>
    <sheetView tabSelected="1" workbookViewId="0">
      <selection activeCell="O16" sqref="O16"/>
    </sheetView>
  </sheetViews>
  <sheetFormatPr defaultRowHeight="14.4" x14ac:dyDescent="0.3"/>
  <cols>
    <col min="1" max="1" width="3.44140625" customWidth="1"/>
    <col min="2" max="2" width="65" customWidth="1"/>
    <col min="7" max="7" width="11.6640625" customWidth="1"/>
    <col min="9" max="9" width="11.77734375" customWidth="1"/>
    <col min="11" max="11" width="10.77734375" customWidth="1"/>
    <col min="12" max="12" width="12" customWidth="1"/>
    <col min="15" max="15" width="13.44140625" customWidth="1"/>
  </cols>
  <sheetData>
    <row r="1" spans="1:12" x14ac:dyDescent="0.3">
      <c r="A1" s="4"/>
      <c r="B1" s="75" t="s">
        <v>28</v>
      </c>
      <c r="C1" s="4"/>
      <c r="D1" s="4"/>
      <c r="E1" s="4"/>
      <c r="F1" s="1"/>
      <c r="G1" s="1"/>
      <c r="H1" s="2"/>
      <c r="I1" s="1"/>
      <c r="J1" s="1"/>
      <c r="K1" s="1"/>
      <c r="L1" s="1"/>
    </row>
    <row r="2" spans="1:12" x14ac:dyDescent="0.3">
      <c r="A2" s="106" t="s">
        <v>84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x14ac:dyDescent="0.3">
      <c r="A3" s="45"/>
      <c r="B3" s="45" t="s">
        <v>45</v>
      </c>
      <c r="C3" s="45"/>
      <c r="D3" s="45"/>
      <c r="E3" s="45"/>
      <c r="F3" s="45"/>
      <c r="G3" s="3"/>
      <c r="H3" s="107" t="s">
        <v>7</v>
      </c>
      <c r="I3" s="107"/>
      <c r="J3" s="107"/>
      <c r="K3" s="108">
        <f>L121</f>
        <v>0</v>
      </c>
      <c r="L3" s="108"/>
    </row>
    <row r="4" spans="1:12" x14ac:dyDescent="0.3">
      <c r="A4" s="109" t="s">
        <v>17</v>
      </c>
      <c r="B4" s="109" t="s">
        <v>18</v>
      </c>
      <c r="C4" s="109" t="s">
        <v>19</v>
      </c>
      <c r="D4" s="111" t="s">
        <v>20</v>
      </c>
      <c r="E4" s="111" t="s">
        <v>21</v>
      </c>
      <c r="F4" s="113" t="s">
        <v>22</v>
      </c>
      <c r="G4" s="114"/>
      <c r="H4" s="115" t="s">
        <v>23</v>
      </c>
      <c r="I4" s="114"/>
      <c r="J4" s="116" t="s">
        <v>24</v>
      </c>
      <c r="K4" s="117"/>
      <c r="L4" s="109" t="s">
        <v>3</v>
      </c>
    </row>
    <row r="5" spans="1:12" x14ac:dyDescent="0.3">
      <c r="A5" s="110"/>
      <c r="B5" s="110"/>
      <c r="C5" s="110"/>
      <c r="D5" s="112"/>
      <c r="E5" s="112"/>
      <c r="F5" s="46" t="s">
        <v>25</v>
      </c>
      <c r="G5" s="46" t="s">
        <v>3</v>
      </c>
      <c r="H5" s="46" t="s">
        <v>25</v>
      </c>
      <c r="I5" s="46" t="s">
        <v>3</v>
      </c>
      <c r="J5" s="46" t="s">
        <v>25</v>
      </c>
      <c r="K5" s="46" t="s">
        <v>3</v>
      </c>
      <c r="L5" s="110"/>
    </row>
    <row r="6" spans="1:12" x14ac:dyDescent="0.3">
      <c r="A6" s="47">
        <v>1</v>
      </c>
      <c r="B6" s="48">
        <v>2</v>
      </c>
      <c r="C6" s="48">
        <v>3</v>
      </c>
      <c r="D6" s="48">
        <v>4</v>
      </c>
      <c r="E6" s="48">
        <v>5</v>
      </c>
      <c r="F6" s="48">
        <v>6</v>
      </c>
      <c r="G6" s="48">
        <v>7</v>
      </c>
      <c r="H6" s="48">
        <v>8</v>
      </c>
      <c r="I6" s="48">
        <v>9</v>
      </c>
      <c r="J6" s="48">
        <v>10</v>
      </c>
      <c r="K6" s="48">
        <v>11</v>
      </c>
      <c r="L6" s="48">
        <v>12</v>
      </c>
    </row>
    <row r="7" spans="1:12" x14ac:dyDescent="0.3">
      <c r="A7" s="47"/>
      <c r="B7" s="60" t="s">
        <v>83</v>
      </c>
      <c r="C7" s="56"/>
      <c r="D7" s="48"/>
      <c r="E7" s="48"/>
      <c r="F7" s="48"/>
      <c r="G7" s="48"/>
      <c r="H7" s="48"/>
      <c r="I7" s="48"/>
      <c r="J7" s="48"/>
      <c r="K7" s="48"/>
      <c r="L7" s="48"/>
    </row>
    <row r="8" spans="1:12" x14ac:dyDescent="0.3">
      <c r="A8" s="49">
        <v>1</v>
      </c>
      <c r="B8" s="50" t="s">
        <v>54</v>
      </c>
      <c r="C8" s="63" t="s">
        <v>10</v>
      </c>
      <c r="D8" s="51"/>
      <c r="E8" s="52">
        <v>32</v>
      </c>
      <c r="F8" s="53"/>
      <c r="G8" s="9">
        <f t="shared" ref="G8:G110" si="0">F8*E8</f>
        <v>0</v>
      </c>
      <c r="H8" s="29"/>
      <c r="I8" s="9">
        <f t="shared" ref="I8:I110" si="1">H8*E8</f>
        <v>0</v>
      </c>
      <c r="J8" s="29"/>
      <c r="K8" s="9">
        <f t="shared" ref="K8:K110" si="2">J8*E8</f>
        <v>0</v>
      </c>
      <c r="L8" s="9">
        <f t="shared" ref="L8:L110" si="3">G8+I8+K8</f>
        <v>0</v>
      </c>
    </row>
    <row r="9" spans="1:12" x14ac:dyDescent="0.3">
      <c r="A9" s="49"/>
      <c r="B9" s="24" t="s">
        <v>9</v>
      </c>
      <c r="C9" s="54" t="s">
        <v>30</v>
      </c>
      <c r="D9" s="15">
        <v>1</v>
      </c>
      <c r="E9" s="15">
        <f>D9*E8</f>
        <v>32</v>
      </c>
      <c r="F9" s="25"/>
      <c r="G9" s="9">
        <f t="shared" si="0"/>
        <v>0</v>
      </c>
      <c r="H9" s="25"/>
      <c r="I9" s="9">
        <f t="shared" si="1"/>
        <v>0</v>
      </c>
      <c r="J9" s="30"/>
      <c r="K9" s="9">
        <f t="shared" si="2"/>
        <v>0</v>
      </c>
      <c r="L9" s="9">
        <f t="shared" si="3"/>
        <v>0</v>
      </c>
    </row>
    <row r="10" spans="1:12" x14ac:dyDescent="0.3">
      <c r="A10" s="49"/>
      <c r="B10" s="26" t="s">
        <v>55</v>
      </c>
      <c r="C10" s="64" t="s">
        <v>47</v>
      </c>
      <c r="D10" s="25">
        <v>12.5</v>
      </c>
      <c r="E10" s="25">
        <f>E9*D10</f>
        <v>400</v>
      </c>
      <c r="F10" s="25"/>
      <c r="G10" s="9">
        <f t="shared" si="0"/>
        <v>0</v>
      </c>
      <c r="H10" s="25"/>
      <c r="I10" s="9">
        <f t="shared" si="1"/>
        <v>0</v>
      </c>
      <c r="J10" s="25"/>
      <c r="K10" s="9">
        <f t="shared" si="2"/>
        <v>0</v>
      </c>
      <c r="L10" s="9">
        <f t="shared" si="3"/>
        <v>0</v>
      </c>
    </row>
    <row r="11" spans="1:12" x14ac:dyDescent="0.3">
      <c r="A11" s="55"/>
      <c r="B11" s="26" t="s">
        <v>41</v>
      </c>
      <c r="C11" s="64" t="s">
        <v>29</v>
      </c>
      <c r="D11" s="25">
        <v>1.4999999999999999E-2</v>
      </c>
      <c r="E11" s="25">
        <f>E8*D11</f>
        <v>0.48</v>
      </c>
      <c r="F11" s="25"/>
      <c r="G11" s="9">
        <f t="shared" si="0"/>
        <v>0</v>
      </c>
      <c r="H11" s="25"/>
      <c r="I11" s="9">
        <f t="shared" si="1"/>
        <v>0</v>
      </c>
      <c r="J11" s="25"/>
      <c r="K11" s="9">
        <f t="shared" si="2"/>
        <v>0</v>
      </c>
      <c r="L11" s="9">
        <f t="shared" si="3"/>
        <v>0</v>
      </c>
    </row>
    <row r="12" spans="1:12" x14ac:dyDescent="0.3">
      <c r="A12" s="55"/>
      <c r="B12" s="26" t="s">
        <v>56</v>
      </c>
      <c r="C12" s="64" t="s">
        <v>29</v>
      </c>
      <c r="D12" s="25">
        <v>2</v>
      </c>
      <c r="E12" s="25">
        <f>E8*D12</f>
        <v>64</v>
      </c>
      <c r="F12" s="25"/>
      <c r="G12" s="9">
        <f t="shared" si="0"/>
        <v>0</v>
      </c>
      <c r="H12" s="25"/>
      <c r="I12" s="9">
        <f t="shared" si="1"/>
        <v>0</v>
      </c>
      <c r="J12" s="25"/>
      <c r="K12" s="9">
        <f t="shared" si="2"/>
        <v>0</v>
      </c>
      <c r="L12" s="9">
        <f t="shared" si="3"/>
        <v>0</v>
      </c>
    </row>
    <row r="13" spans="1:12" x14ac:dyDescent="0.3">
      <c r="A13" s="55"/>
      <c r="B13" s="71" t="s">
        <v>8</v>
      </c>
      <c r="C13" s="54" t="s">
        <v>0</v>
      </c>
      <c r="D13" s="15">
        <v>0.5</v>
      </c>
      <c r="E13" s="15">
        <f>D13*E8</f>
        <v>16</v>
      </c>
      <c r="F13" s="15"/>
      <c r="G13" s="9">
        <f t="shared" si="0"/>
        <v>0</v>
      </c>
      <c r="H13" s="15"/>
      <c r="I13" s="9">
        <f t="shared" si="1"/>
        <v>0</v>
      </c>
      <c r="J13" s="15"/>
      <c r="K13" s="9">
        <f t="shared" si="2"/>
        <v>0</v>
      </c>
      <c r="L13" s="9">
        <f t="shared" si="3"/>
        <v>0</v>
      </c>
    </row>
    <row r="14" spans="1:12" x14ac:dyDescent="0.3">
      <c r="A14" s="12">
        <v>2</v>
      </c>
      <c r="B14" s="57" t="s">
        <v>82</v>
      </c>
      <c r="C14" s="63" t="s">
        <v>10</v>
      </c>
      <c r="D14" s="81"/>
      <c r="E14" s="58">
        <v>208</v>
      </c>
      <c r="F14" s="59"/>
      <c r="G14" s="9">
        <f t="shared" si="0"/>
        <v>0</v>
      </c>
      <c r="H14" s="25"/>
      <c r="I14" s="9">
        <f t="shared" si="1"/>
        <v>0</v>
      </c>
      <c r="J14" s="25"/>
      <c r="K14" s="9">
        <f t="shared" si="2"/>
        <v>0</v>
      </c>
      <c r="L14" s="9">
        <f t="shared" si="3"/>
        <v>0</v>
      </c>
    </row>
    <row r="15" spans="1:12" x14ac:dyDescent="0.3">
      <c r="A15" s="12"/>
      <c r="B15" s="24" t="s">
        <v>9</v>
      </c>
      <c r="C15" s="54" t="s">
        <v>30</v>
      </c>
      <c r="D15" s="15">
        <v>1</v>
      </c>
      <c r="E15" s="15">
        <f>E14*D15</f>
        <v>208</v>
      </c>
      <c r="F15" s="25"/>
      <c r="G15" s="9">
        <f t="shared" si="0"/>
        <v>0</v>
      </c>
      <c r="H15" s="25"/>
      <c r="I15" s="9">
        <f t="shared" si="1"/>
        <v>0</v>
      </c>
      <c r="J15" s="25"/>
      <c r="K15" s="9">
        <f t="shared" si="2"/>
        <v>0</v>
      </c>
      <c r="L15" s="9">
        <f t="shared" si="3"/>
        <v>0</v>
      </c>
    </row>
    <row r="16" spans="1:12" x14ac:dyDescent="0.3">
      <c r="A16" s="12"/>
      <c r="B16" s="26" t="s">
        <v>41</v>
      </c>
      <c r="C16" s="64" t="s">
        <v>42</v>
      </c>
      <c r="D16" s="25">
        <v>0.1</v>
      </c>
      <c r="E16" s="25">
        <f>D16*E14</f>
        <v>20.8</v>
      </c>
      <c r="F16" s="25"/>
      <c r="G16" s="9">
        <f t="shared" si="0"/>
        <v>0</v>
      </c>
      <c r="H16" s="25"/>
      <c r="I16" s="9">
        <f t="shared" si="1"/>
        <v>0</v>
      </c>
      <c r="J16" s="25"/>
      <c r="K16" s="9">
        <f t="shared" si="2"/>
        <v>0</v>
      </c>
      <c r="L16" s="9">
        <f t="shared" si="3"/>
        <v>0</v>
      </c>
    </row>
    <row r="17" spans="1:12" x14ac:dyDescent="0.3">
      <c r="A17" s="12"/>
      <c r="B17" s="26" t="s">
        <v>53</v>
      </c>
      <c r="C17" s="54" t="s">
        <v>29</v>
      </c>
      <c r="D17" s="25">
        <v>1.5</v>
      </c>
      <c r="E17" s="25">
        <f>D17*E15</f>
        <v>312</v>
      </c>
      <c r="F17" s="25"/>
      <c r="G17" s="9">
        <f t="shared" si="0"/>
        <v>0</v>
      </c>
      <c r="H17" s="25"/>
      <c r="I17" s="9">
        <f t="shared" si="1"/>
        <v>0</v>
      </c>
      <c r="J17" s="25"/>
      <c r="K17" s="9">
        <f t="shared" si="2"/>
        <v>0</v>
      </c>
      <c r="L17" s="9">
        <f t="shared" si="3"/>
        <v>0</v>
      </c>
    </row>
    <row r="18" spans="1:12" x14ac:dyDescent="0.3">
      <c r="A18" s="12"/>
      <c r="B18" s="26" t="s">
        <v>8</v>
      </c>
      <c r="C18" s="64" t="s">
        <v>0</v>
      </c>
      <c r="D18" s="25">
        <v>0.15</v>
      </c>
      <c r="E18" s="25">
        <f>E14*D18</f>
        <v>31.2</v>
      </c>
      <c r="F18" s="25"/>
      <c r="G18" s="9">
        <f t="shared" si="0"/>
        <v>0</v>
      </c>
      <c r="H18" s="25"/>
      <c r="I18" s="9">
        <f t="shared" si="1"/>
        <v>0</v>
      </c>
      <c r="J18" s="25"/>
      <c r="K18" s="9">
        <f t="shared" si="2"/>
        <v>0</v>
      </c>
      <c r="L18" s="9">
        <f t="shared" si="3"/>
        <v>0</v>
      </c>
    </row>
    <row r="19" spans="1:12" x14ac:dyDescent="0.3">
      <c r="A19" s="49">
        <v>3</v>
      </c>
      <c r="B19" s="50" t="s">
        <v>57</v>
      </c>
      <c r="C19" s="63" t="s">
        <v>10</v>
      </c>
      <c r="D19" s="51"/>
      <c r="E19" s="52">
        <f>63+27+19+65+27+31+27+33+158+152+80</f>
        <v>682</v>
      </c>
      <c r="F19" s="53"/>
      <c r="G19" s="9">
        <f t="shared" si="0"/>
        <v>0</v>
      </c>
      <c r="H19" s="29"/>
      <c r="I19" s="9">
        <f t="shared" si="1"/>
        <v>0</v>
      </c>
      <c r="J19" s="29"/>
      <c r="K19" s="9">
        <f t="shared" si="2"/>
        <v>0</v>
      </c>
      <c r="L19" s="9">
        <f t="shared" si="3"/>
        <v>0</v>
      </c>
    </row>
    <row r="20" spans="1:12" x14ac:dyDescent="0.3">
      <c r="A20" s="49"/>
      <c r="B20" s="24" t="s">
        <v>9</v>
      </c>
      <c r="C20" s="54" t="s">
        <v>30</v>
      </c>
      <c r="D20" s="15">
        <v>1</v>
      </c>
      <c r="E20" s="15">
        <f>D20*E19</f>
        <v>682</v>
      </c>
      <c r="F20" s="25"/>
      <c r="G20" s="9">
        <f t="shared" si="0"/>
        <v>0</v>
      </c>
      <c r="H20" s="25"/>
      <c r="I20" s="9">
        <f t="shared" si="1"/>
        <v>0</v>
      </c>
      <c r="J20" s="30"/>
      <c r="K20" s="9">
        <f t="shared" si="2"/>
        <v>0</v>
      </c>
      <c r="L20" s="9">
        <f t="shared" si="3"/>
        <v>0</v>
      </c>
    </row>
    <row r="21" spans="1:12" x14ac:dyDescent="0.3">
      <c r="A21" s="55"/>
      <c r="B21" s="26" t="s">
        <v>41</v>
      </c>
      <c r="C21" s="64" t="s">
        <v>29</v>
      </c>
      <c r="D21" s="25">
        <v>0.04</v>
      </c>
      <c r="E21" s="25">
        <f>E19*D21:D1053</f>
        <v>27.28</v>
      </c>
      <c r="F21" s="25"/>
      <c r="G21" s="9">
        <f t="shared" si="0"/>
        <v>0</v>
      </c>
      <c r="H21" s="25"/>
      <c r="I21" s="9">
        <f t="shared" si="1"/>
        <v>0</v>
      </c>
      <c r="J21" s="25"/>
      <c r="K21" s="9">
        <f t="shared" si="2"/>
        <v>0</v>
      </c>
      <c r="L21" s="9">
        <f t="shared" si="3"/>
        <v>0</v>
      </c>
    </row>
    <row r="22" spans="1:12" x14ac:dyDescent="0.3">
      <c r="A22" s="55"/>
      <c r="B22" s="26" t="s">
        <v>53</v>
      </c>
      <c r="C22" s="54" t="s">
        <v>29</v>
      </c>
      <c r="D22" s="25">
        <v>1.5</v>
      </c>
      <c r="E22" s="25">
        <f>D22*E20</f>
        <v>1023</v>
      </c>
      <c r="F22" s="25"/>
      <c r="G22" s="9">
        <f t="shared" si="0"/>
        <v>0</v>
      </c>
      <c r="H22" s="25"/>
      <c r="I22" s="9">
        <f t="shared" si="1"/>
        <v>0</v>
      </c>
      <c r="J22" s="25"/>
      <c r="K22" s="9">
        <f t="shared" si="2"/>
        <v>0</v>
      </c>
      <c r="L22" s="9">
        <f t="shared" si="3"/>
        <v>0</v>
      </c>
    </row>
    <row r="23" spans="1:12" x14ac:dyDescent="0.3">
      <c r="A23" s="55"/>
      <c r="B23" s="71" t="s">
        <v>8</v>
      </c>
      <c r="C23" s="54" t="s">
        <v>0</v>
      </c>
      <c r="D23" s="15">
        <v>0.1</v>
      </c>
      <c r="E23" s="15">
        <f>D23*E19</f>
        <v>68.2</v>
      </c>
      <c r="F23" s="15"/>
      <c r="G23" s="9">
        <f t="shared" si="0"/>
        <v>0</v>
      </c>
      <c r="H23" s="15"/>
      <c r="I23" s="9">
        <f t="shared" si="1"/>
        <v>0</v>
      </c>
      <c r="J23" s="15"/>
      <c r="K23" s="9">
        <f t="shared" si="2"/>
        <v>0</v>
      </c>
      <c r="L23" s="9">
        <f t="shared" si="3"/>
        <v>0</v>
      </c>
    </row>
    <row r="24" spans="1:12" x14ac:dyDescent="0.3">
      <c r="A24" s="12">
        <v>4</v>
      </c>
      <c r="B24" s="6" t="s">
        <v>60</v>
      </c>
      <c r="C24" s="63" t="s">
        <v>10</v>
      </c>
      <c r="D24" s="7"/>
      <c r="E24" s="7">
        <v>11</v>
      </c>
      <c r="F24" s="8"/>
      <c r="G24" s="9">
        <f t="shared" si="0"/>
        <v>0</v>
      </c>
      <c r="H24" s="8"/>
      <c r="I24" s="9">
        <f t="shared" si="1"/>
        <v>0</v>
      </c>
      <c r="J24" s="8"/>
      <c r="K24" s="9">
        <f t="shared" si="2"/>
        <v>0</v>
      </c>
      <c r="L24" s="9">
        <f t="shared" si="3"/>
        <v>0</v>
      </c>
    </row>
    <row r="25" spans="1:12" x14ac:dyDescent="0.3">
      <c r="A25" s="12"/>
      <c r="B25" s="88" t="s">
        <v>9</v>
      </c>
      <c r="C25" s="54" t="s">
        <v>10</v>
      </c>
      <c r="D25" s="15">
        <v>1</v>
      </c>
      <c r="E25" s="15">
        <f>E24*D25</f>
        <v>11</v>
      </c>
      <c r="F25" s="29"/>
      <c r="G25" s="9">
        <f t="shared" si="0"/>
        <v>0</v>
      </c>
      <c r="H25" s="15"/>
      <c r="I25" s="9">
        <f t="shared" si="1"/>
        <v>0</v>
      </c>
      <c r="J25" s="15"/>
      <c r="K25" s="9">
        <f t="shared" si="2"/>
        <v>0</v>
      </c>
      <c r="L25" s="9">
        <f t="shared" si="3"/>
        <v>0</v>
      </c>
    </row>
    <row r="26" spans="1:12" x14ac:dyDescent="0.3">
      <c r="A26" s="12"/>
      <c r="B26" s="10" t="s">
        <v>58</v>
      </c>
      <c r="C26" s="54" t="s">
        <v>10</v>
      </c>
      <c r="D26" s="11"/>
      <c r="E26" s="8">
        <f>E24</f>
        <v>11</v>
      </c>
      <c r="F26" s="8"/>
      <c r="G26" s="9">
        <f t="shared" si="0"/>
        <v>0</v>
      </c>
      <c r="H26" s="8"/>
      <c r="I26" s="9">
        <f t="shared" si="1"/>
        <v>0</v>
      </c>
      <c r="J26" s="8"/>
      <c r="K26" s="9">
        <f t="shared" si="2"/>
        <v>0</v>
      </c>
      <c r="L26" s="9">
        <f t="shared" si="3"/>
        <v>0</v>
      </c>
    </row>
    <row r="27" spans="1:12" x14ac:dyDescent="0.3">
      <c r="A27" s="12"/>
      <c r="B27" s="10" t="s">
        <v>59</v>
      </c>
      <c r="C27" s="54" t="s">
        <v>47</v>
      </c>
      <c r="D27" s="11"/>
      <c r="E27" s="8">
        <v>7</v>
      </c>
      <c r="F27" s="8"/>
      <c r="G27" s="9">
        <f t="shared" si="0"/>
        <v>0</v>
      </c>
      <c r="H27" s="8"/>
      <c r="I27" s="9">
        <f t="shared" si="1"/>
        <v>0</v>
      </c>
      <c r="J27" s="8"/>
      <c r="K27" s="9">
        <f t="shared" si="2"/>
        <v>0</v>
      </c>
      <c r="L27" s="9">
        <f t="shared" si="3"/>
        <v>0</v>
      </c>
    </row>
    <row r="28" spans="1:12" x14ac:dyDescent="0.3">
      <c r="A28" s="12"/>
      <c r="B28" s="89" t="s">
        <v>8</v>
      </c>
      <c r="C28" s="54" t="s">
        <v>0</v>
      </c>
      <c r="D28" s="90">
        <v>2</v>
      </c>
      <c r="E28" s="15">
        <f>E11*D28</f>
        <v>0.96</v>
      </c>
      <c r="F28" s="15"/>
      <c r="G28" s="9">
        <f t="shared" si="0"/>
        <v>0</v>
      </c>
      <c r="H28" s="15"/>
      <c r="I28" s="9">
        <f t="shared" si="1"/>
        <v>0</v>
      </c>
      <c r="J28" s="15"/>
      <c r="K28" s="9">
        <f t="shared" si="2"/>
        <v>0</v>
      </c>
      <c r="L28" s="9">
        <f t="shared" si="3"/>
        <v>0</v>
      </c>
    </row>
    <row r="29" spans="1:12" x14ac:dyDescent="0.3">
      <c r="A29" s="12">
        <v>5</v>
      </c>
      <c r="B29" s="6" t="s">
        <v>61</v>
      </c>
      <c r="C29" s="63" t="s">
        <v>10</v>
      </c>
      <c r="D29" s="7"/>
      <c r="E29" s="7">
        <v>105</v>
      </c>
      <c r="F29" s="8"/>
      <c r="G29" s="9">
        <f t="shared" si="0"/>
        <v>0</v>
      </c>
      <c r="H29" s="8"/>
      <c r="I29" s="9">
        <f t="shared" si="1"/>
        <v>0</v>
      </c>
      <c r="J29" s="8"/>
      <c r="K29" s="9">
        <f t="shared" si="2"/>
        <v>0</v>
      </c>
      <c r="L29" s="9">
        <f t="shared" si="3"/>
        <v>0</v>
      </c>
    </row>
    <row r="30" spans="1:12" x14ac:dyDescent="0.3">
      <c r="A30" s="12"/>
      <c r="B30" s="88" t="s">
        <v>9</v>
      </c>
      <c r="C30" s="54" t="s">
        <v>10</v>
      </c>
      <c r="D30" s="15">
        <v>1</v>
      </c>
      <c r="E30" s="15">
        <f>E29*D30</f>
        <v>105</v>
      </c>
      <c r="F30" s="29"/>
      <c r="G30" s="9">
        <f t="shared" si="0"/>
        <v>0</v>
      </c>
      <c r="H30" s="15"/>
      <c r="I30" s="9">
        <f t="shared" si="1"/>
        <v>0</v>
      </c>
      <c r="J30" s="15"/>
      <c r="K30" s="9">
        <f t="shared" si="2"/>
        <v>0</v>
      </c>
      <c r="L30" s="9">
        <f t="shared" si="3"/>
        <v>0</v>
      </c>
    </row>
    <row r="31" spans="1:12" x14ac:dyDescent="0.3">
      <c r="A31" s="12"/>
      <c r="B31" s="91" t="s">
        <v>62</v>
      </c>
      <c r="C31" s="54" t="s">
        <v>10</v>
      </c>
      <c r="D31" s="11">
        <v>1.05</v>
      </c>
      <c r="E31" s="8">
        <f>D31*E29</f>
        <v>110.25</v>
      </c>
      <c r="F31" s="8"/>
      <c r="G31" s="9">
        <f t="shared" si="0"/>
        <v>0</v>
      </c>
      <c r="H31" s="8"/>
      <c r="I31" s="9">
        <f t="shared" si="1"/>
        <v>0</v>
      </c>
      <c r="J31" s="8"/>
      <c r="K31" s="9">
        <f t="shared" si="2"/>
        <v>0</v>
      </c>
      <c r="L31" s="9">
        <f t="shared" si="3"/>
        <v>0</v>
      </c>
    </row>
    <row r="32" spans="1:12" x14ac:dyDescent="0.3">
      <c r="A32" s="12"/>
      <c r="B32" s="92" t="s">
        <v>63</v>
      </c>
      <c r="C32" s="65" t="s">
        <v>11</v>
      </c>
      <c r="D32" s="93"/>
      <c r="E32" s="29">
        <v>8</v>
      </c>
      <c r="F32" s="29"/>
      <c r="G32" s="9">
        <f t="shared" si="0"/>
        <v>0</v>
      </c>
      <c r="H32" s="82"/>
      <c r="I32" s="9">
        <f t="shared" si="1"/>
        <v>0</v>
      </c>
      <c r="J32" s="82"/>
      <c r="K32" s="9">
        <f t="shared" si="2"/>
        <v>0</v>
      </c>
      <c r="L32" s="9">
        <f t="shared" si="3"/>
        <v>0</v>
      </c>
    </row>
    <row r="33" spans="1:12" x14ac:dyDescent="0.3">
      <c r="A33" s="12"/>
      <c r="B33" s="89" t="s">
        <v>8</v>
      </c>
      <c r="C33" s="54" t="s">
        <v>0</v>
      </c>
      <c r="D33" s="90"/>
      <c r="E33" s="15">
        <v>1</v>
      </c>
      <c r="F33" s="15"/>
      <c r="G33" s="9">
        <f t="shared" si="0"/>
        <v>0</v>
      </c>
      <c r="H33" s="15"/>
      <c r="I33" s="9">
        <f t="shared" si="1"/>
        <v>0</v>
      </c>
      <c r="J33" s="15"/>
      <c r="K33" s="9">
        <f t="shared" si="2"/>
        <v>0</v>
      </c>
      <c r="L33" s="9">
        <f t="shared" si="3"/>
        <v>0</v>
      </c>
    </row>
    <row r="34" spans="1:12" x14ac:dyDescent="0.3">
      <c r="A34" s="12">
        <v>6</v>
      </c>
      <c r="B34" s="14" t="s">
        <v>64</v>
      </c>
      <c r="C34" s="63" t="s">
        <v>10</v>
      </c>
      <c r="D34" s="7"/>
      <c r="E34" s="7">
        <f>E29</f>
        <v>105</v>
      </c>
      <c r="F34" s="8"/>
      <c r="G34" s="9">
        <f t="shared" si="0"/>
        <v>0</v>
      </c>
      <c r="H34" s="8"/>
      <c r="I34" s="9">
        <f t="shared" si="1"/>
        <v>0</v>
      </c>
      <c r="J34" s="8"/>
      <c r="K34" s="9">
        <f t="shared" si="2"/>
        <v>0</v>
      </c>
      <c r="L34" s="9">
        <f t="shared" si="3"/>
        <v>0</v>
      </c>
    </row>
    <row r="35" spans="1:12" x14ac:dyDescent="0.3">
      <c r="A35" s="12"/>
      <c r="B35" s="24" t="s">
        <v>9</v>
      </c>
      <c r="C35" s="54" t="s">
        <v>30</v>
      </c>
      <c r="D35" s="15">
        <v>1</v>
      </c>
      <c r="E35" s="15">
        <f>E34*D35</f>
        <v>105</v>
      </c>
      <c r="F35" s="25"/>
      <c r="G35" s="9">
        <f t="shared" si="0"/>
        <v>0</v>
      </c>
      <c r="H35" s="30"/>
      <c r="I35" s="9">
        <f t="shared" si="1"/>
        <v>0</v>
      </c>
      <c r="J35" s="30"/>
      <c r="K35" s="9">
        <f t="shared" si="2"/>
        <v>0</v>
      </c>
      <c r="L35" s="9">
        <f t="shared" si="3"/>
        <v>0</v>
      </c>
    </row>
    <row r="36" spans="1:12" x14ac:dyDescent="0.3">
      <c r="A36" s="12"/>
      <c r="B36" s="26" t="s">
        <v>51</v>
      </c>
      <c r="C36" s="64" t="s">
        <v>0</v>
      </c>
      <c r="D36" s="27">
        <v>2.1999999999999999E-2</v>
      </c>
      <c r="E36" s="25">
        <f>E34*D36</f>
        <v>2.31</v>
      </c>
      <c r="F36" s="25"/>
      <c r="G36" s="9">
        <f t="shared" si="0"/>
        <v>0</v>
      </c>
      <c r="H36" s="25"/>
      <c r="I36" s="9">
        <f t="shared" si="1"/>
        <v>0</v>
      </c>
      <c r="J36" s="25"/>
      <c r="K36" s="9">
        <f t="shared" si="2"/>
        <v>0</v>
      </c>
      <c r="L36" s="9">
        <f t="shared" si="3"/>
        <v>0</v>
      </c>
    </row>
    <row r="37" spans="1:12" x14ac:dyDescent="0.3">
      <c r="A37" s="12"/>
      <c r="B37" s="94" t="s">
        <v>65</v>
      </c>
      <c r="C37" s="65" t="s">
        <v>10</v>
      </c>
      <c r="D37" s="95">
        <v>1.05</v>
      </c>
      <c r="E37" s="30">
        <f>D37*E34</f>
        <v>110.25</v>
      </c>
      <c r="F37" s="30"/>
      <c r="G37" s="9">
        <f t="shared" si="0"/>
        <v>0</v>
      </c>
      <c r="H37" s="30"/>
      <c r="I37" s="9">
        <f t="shared" si="1"/>
        <v>0</v>
      </c>
      <c r="J37" s="30"/>
      <c r="K37" s="9">
        <f t="shared" si="2"/>
        <v>0</v>
      </c>
      <c r="L37" s="9">
        <f t="shared" si="3"/>
        <v>0</v>
      </c>
    </row>
    <row r="38" spans="1:12" ht="41.4" x14ac:dyDescent="0.3">
      <c r="A38" s="12"/>
      <c r="B38" s="24" t="s">
        <v>66</v>
      </c>
      <c r="C38" s="54" t="s">
        <v>10</v>
      </c>
      <c r="D38" s="15">
        <v>1</v>
      </c>
      <c r="E38" s="30">
        <f>E34*D38</f>
        <v>105</v>
      </c>
      <c r="F38" s="30"/>
      <c r="G38" s="9">
        <f t="shared" si="0"/>
        <v>0</v>
      </c>
      <c r="H38" s="30"/>
      <c r="I38" s="9">
        <f t="shared" si="1"/>
        <v>0</v>
      </c>
      <c r="J38" s="30"/>
      <c r="K38" s="9">
        <f t="shared" si="2"/>
        <v>0</v>
      </c>
      <c r="L38" s="9">
        <f t="shared" si="3"/>
        <v>0</v>
      </c>
    </row>
    <row r="39" spans="1:12" x14ac:dyDescent="0.3">
      <c r="A39" s="12"/>
      <c r="B39" s="34" t="s">
        <v>58</v>
      </c>
      <c r="C39" s="54" t="s">
        <v>10</v>
      </c>
      <c r="D39" s="11"/>
      <c r="E39" s="8">
        <f>E35</f>
        <v>105</v>
      </c>
      <c r="F39" s="8"/>
      <c r="G39" s="9">
        <f t="shared" si="0"/>
        <v>0</v>
      </c>
      <c r="H39" s="8"/>
      <c r="I39" s="9">
        <f t="shared" si="1"/>
        <v>0</v>
      </c>
      <c r="J39" s="8"/>
      <c r="K39" s="9">
        <f t="shared" si="2"/>
        <v>0</v>
      </c>
      <c r="L39" s="9">
        <f t="shared" si="3"/>
        <v>0</v>
      </c>
    </row>
    <row r="40" spans="1:12" x14ac:dyDescent="0.3">
      <c r="A40" s="12"/>
      <c r="B40" s="89" t="s">
        <v>8</v>
      </c>
      <c r="C40" s="54" t="s">
        <v>0</v>
      </c>
      <c r="D40" s="90">
        <v>0.1</v>
      </c>
      <c r="E40" s="15">
        <f>E34*D40</f>
        <v>10.5</v>
      </c>
      <c r="F40" s="15"/>
      <c r="G40" s="9">
        <f t="shared" si="0"/>
        <v>0</v>
      </c>
      <c r="H40" s="15"/>
      <c r="I40" s="9">
        <f t="shared" si="1"/>
        <v>0</v>
      </c>
      <c r="J40" s="15"/>
      <c r="K40" s="9">
        <f t="shared" si="2"/>
        <v>0</v>
      </c>
      <c r="L40" s="9">
        <f t="shared" si="3"/>
        <v>0</v>
      </c>
    </row>
    <row r="41" spans="1:12" x14ac:dyDescent="0.3">
      <c r="A41" s="12">
        <v>7</v>
      </c>
      <c r="B41" s="14" t="s">
        <v>89</v>
      </c>
      <c r="C41" s="63" t="s">
        <v>47</v>
      </c>
      <c r="D41" s="7"/>
      <c r="E41" s="7">
        <v>36</v>
      </c>
      <c r="F41" s="8"/>
      <c r="G41" s="9">
        <f t="shared" si="0"/>
        <v>0</v>
      </c>
      <c r="H41" s="8"/>
      <c r="I41" s="9">
        <f t="shared" si="1"/>
        <v>0</v>
      </c>
      <c r="J41" s="8"/>
      <c r="K41" s="9">
        <f t="shared" si="2"/>
        <v>0</v>
      </c>
      <c r="L41" s="9">
        <f t="shared" si="3"/>
        <v>0</v>
      </c>
    </row>
    <row r="42" spans="1:12" x14ac:dyDescent="0.3">
      <c r="A42" s="12"/>
      <c r="B42" s="24" t="s">
        <v>9</v>
      </c>
      <c r="C42" s="54" t="s">
        <v>30</v>
      </c>
      <c r="D42" s="15">
        <v>1</v>
      </c>
      <c r="E42" s="15">
        <f>E41*D42</f>
        <v>36</v>
      </c>
      <c r="F42" s="25"/>
      <c r="G42" s="9">
        <f t="shared" si="0"/>
        <v>0</v>
      </c>
      <c r="H42" s="30"/>
      <c r="I42" s="9">
        <f t="shared" si="1"/>
        <v>0</v>
      </c>
      <c r="J42" s="30"/>
      <c r="K42" s="9">
        <f t="shared" si="2"/>
        <v>0</v>
      </c>
      <c r="L42" s="9">
        <f t="shared" si="3"/>
        <v>0</v>
      </c>
    </row>
    <row r="43" spans="1:12" x14ac:dyDescent="0.3">
      <c r="A43" s="12"/>
      <c r="B43" s="26" t="s">
        <v>86</v>
      </c>
      <c r="C43" s="54" t="s">
        <v>30</v>
      </c>
      <c r="D43" s="27">
        <f>0.3+0.15</f>
        <v>0.44999999999999996</v>
      </c>
      <c r="E43" s="25">
        <f>E41*D43</f>
        <v>16.2</v>
      </c>
      <c r="F43" s="25"/>
      <c r="G43" s="9">
        <f t="shared" si="0"/>
        <v>0</v>
      </c>
      <c r="H43" s="25"/>
      <c r="I43" s="9">
        <f t="shared" si="1"/>
        <v>0</v>
      </c>
      <c r="J43" s="25"/>
      <c r="K43" s="9">
        <f t="shared" si="2"/>
        <v>0</v>
      </c>
      <c r="L43" s="9">
        <f t="shared" si="3"/>
        <v>0</v>
      </c>
    </row>
    <row r="44" spans="1:12" x14ac:dyDescent="0.3">
      <c r="A44" s="12"/>
      <c r="B44" s="94" t="s">
        <v>87</v>
      </c>
      <c r="C44" s="65" t="s">
        <v>29</v>
      </c>
      <c r="D44" s="95">
        <v>0.5</v>
      </c>
      <c r="E44" s="30">
        <f>D44*E41</f>
        <v>18</v>
      </c>
      <c r="F44" s="30"/>
      <c r="G44" s="9">
        <f t="shared" si="0"/>
        <v>0</v>
      </c>
      <c r="H44" s="30"/>
      <c r="I44" s="9">
        <f t="shared" si="1"/>
        <v>0</v>
      </c>
      <c r="J44" s="30"/>
      <c r="K44" s="9">
        <f t="shared" si="2"/>
        <v>0</v>
      </c>
      <c r="L44" s="9">
        <f t="shared" si="3"/>
        <v>0</v>
      </c>
    </row>
    <row r="45" spans="1:12" x14ac:dyDescent="0.3">
      <c r="A45" s="12"/>
      <c r="B45" s="94" t="s">
        <v>88</v>
      </c>
      <c r="C45" s="65" t="s">
        <v>29</v>
      </c>
      <c r="D45" s="95">
        <v>3</v>
      </c>
      <c r="E45" s="30">
        <f>D45*E42</f>
        <v>108</v>
      </c>
      <c r="F45" s="30"/>
      <c r="G45" s="9">
        <f t="shared" si="0"/>
        <v>0</v>
      </c>
      <c r="H45" s="30"/>
      <c r="I45" s="9">
        <f t="shared" si="1"/>
        <v>0</v>
      </c>
      <c r="J45" s="30"/>
      <c r="K45" s="9">
        <f t="shared" si="2"/>
        <v>0</v>
      </c>
      <c r="L45" s="9">
        <f t="shared" si="3"/>
        <v>0</v>
      </c>
    </row>
    <row r="46" spans="1:12" x14ac:dyDescent="0.3">
      <c r="A46" s="12"/>
      <c r="B46" s="94" t="s">
        <v>90</v>
      </c>
      <c r="C46" s="65" t="s">
        <v>1</v>
      </c>
      <c r="D46" s="95">
        <v>0.7</v>
      </c>
      <c r="E46" s="30">
        <f t="shared" ref="E46:E48" si="4">D46*E43</f>
        <v>11.339999999999998</v>
      </c>
      <c r="F46" s="30"/>
      <c r="G46" s="9">
        <f t="shared" si="0"/>
        <v>0</v>
      </c>
      <c r="H46" s="30"/>
      <c r="I46" s="9">
        <f t="shared" si="1"/>
        <v>0</v>
      </c>
      <c r="J46" s="30"/>
      <c r="K46" s="9">
        <f t="shared" si="2"/>
        <v>0</v>
      </c>
      <c r="L46" s="9">
        <f t="shared" si="3"/>
        <v>0</v>
      </c>
    </row>
    <row r="47" spans="1:12" x14ac:dyDescent="0.3">
      <c r="A47" s="12"/>
      <c r="B47" s="94" t="s">
        <v>91</v>
      </c>
      <c r="C47" s="65" t="s">
        <v>92</v>
      </c>
      <c r="D47" s="95">
        <v>0.15</v>
      </c>
      <c r="E47" s="30">
        <f t="shared" si="4"/>
        <v>2.6999999999999997</v>
      </c>
      <c r="F47" s="30"/>
      <c r="G47" s="9">
        <f t="shared" si="0"/>
        <v>0</v>
      </c>
      <c r="H47" s="30"/>
      <c r="I47" s="9">
        <f t="shared" si="1"/>
        <v>0</v>
      </c>
      <c r="J47" s="30"/>
      <c r="K47" s="9">
        <f t="shared" si="2"/>
        <v>0</v>
      </c>
      <c r="L47" s="9">
        <f t="shared" si="3"/>
        <v>0</v>
      </c>
    </row>
    <row r="48" spans="1:12" x14ac:dyDescent="0.3">
      <c r="A48" s="12"/>
      <c r="B48" s="94" t="s">
        <v>93</v>
      </c>
      <c r="C48" s="65" t="s">
        <v>1</v>
      </c>
      <c r="D48" s="95">
        <v>0.08</v>
      </c>
      <c r="E48" s="30">
        <f t="shared" si="4"/>
        <v>8.64</v>
      </c>
      <c r="F48" s="30"/>
      <c r="G48" s="9">
        <f t="shared" si="0"/>
        <v>0</v>
      </c>
      <c r="H48" s="30"/>
      <c r="I48" s="9">
        <f t="shared" si="1"/>
        <v>0</v>
      </c>
      <c r="J48" s="30"/>
      <c r="K48" s="9">
        <f t="shared" si="2"/>
        <v>0</v>
      </c>
      <c r="L48" s="9">
        <f t="shared" si="3"/>
        <v>0</v>
      </c>
    </row>
    <row r="49" spans="1:12" x14ac:dyDescent="0.3">
      <c r="A49" s="12"/>
      <c r="B49" s="94" t="s">
        <v>94</v>
      </c>
      <c r="C49" s="65" t="s">
        <v>47</v>
      </c>
      <c r="D49" s="95"/>
      <c r="E49" s="30">
        <v>12</v>
      </c>
      <c r="F49" s="30"/>
      <c r="G49" s="9">
        <f t="shared" si="0"/>
        <v>0</v>
      </c>
      <c r="H49" s="30"/>
      <c r="I49" s="9">
        <f t="shared" si="1"/>
        <v>0</v>
      </c>
      <c r="J49" s="30"/>
      <c r="K49" s="9">
        <f t="shared" si="2"/>
        <v>0</v>
      </c>
      <c r="L49" s="9">
        <f t="shared" si="3"/>
        <v>0</v>
      </c>
    </row>
    <row r="50" spans="1:12" x14ac:dyDescent="0.3">
      <c r="A50" s="12"/>
      <c r="B50" s="89" t="s">
        <v>8</v>
      </c>
      <c r="C50" s="54" t="s">
        <v>0</v>
      </c>
      <c r="D50" s="90">
        <v>0.1</v>
      </c>
      <c r="E50" s="15">
        <f>E41*D50</f>
        <v>3.6</v>
      </c>
      <c r="F50" s="15"/>
      <c r="G50" s="9">
        <f t="shared" si="0"/>
        <v>0</v>
      </c>
      <c r="H50" s="15"/>
      <c r="I50" s="9">
        <f t="shared" si="1"/>
        <v>0</v>
      </c>
      <c r="J50" s="15"/>
      <c r="K50" s="9">
        <f t="shared" si="2"/>
        <v>0</v>
      </c>
      <c r="L50" s="9">
        <f t="shared" si="3"/>
        <v>0</v>
      </c>
    </row>
    <row r="51" spans="1:12" x14ac:dyDescent="0.3">
      <c r="A51" s="12">
        <v>8</v>
      </c>
      <c r="B51" s="14" t="s">
        <v>95</v>
      </c>
      <c r="C51" s="63" t="s">
        <v>10</v>
      </c>
      <c r="D51" s="7"/>
      <c r="E51" s="7">
        <v>28</v>
      </c>
      <c r="F51" s="8"/>
      <c r="G51" s="9">
        <f t="shared" si="0"/>
        <v>0</v>
      </c>
      <c r="H51" s="8"/>
      <c r="I51" s="9">
        <f t="shared" si="1"/>
        <v>0</v>
      </c>
      <c r="J51" s="8"/>
      <c r="K51" s="9">
        <f t="shared" si="2"/>
        <v>0</v>
      </c>
      <c r="L51" s="9">
        <f t="shared" si="3"/>
        <v>0</v>
      </c>
    </row>
    <row r="52" spans="1:12" x14ac:dyDescent="0.3">
      <c r="A52" s="12"/>
      <c r="B52" s="24" t="s">
        <v>9</v>
      </c>
      <c r="C52" s="54" t="s">
        <v>30</v>
      </c>
      <c r="D52" s="15">
        <v>1</v>
      </c>
      <c r="E52" s="15">
        <f>E51*D52</f>
        <v>28</v>
      </c>
      <c r="F52" s="25"/>
      <c r="G52" s="9">
        <f t="shared" si="0"/>
        <v>0</v>
      </c>
      <c r="H52" s="30"/>
      <c r="I52" s="9">
        <f t="shared" si="1"/>
        <v>0</v>
      </c>
      <c r="J52" s="30"/>
      <c r="K52" s="9">
        <f t="shared" si="2"/>
        <v>0</v>
      </c>
      <c r="L52" s="9">
        <f t="shared" si="3"/>
        <v>0</v>
      </c>
    </row>
    <row r="53" spans="1:12" x14ac:dyDescent="0.3">
      <c r="A53" s="12"/>
      <c r="B53" s="94" t="s">
        <v>96</v>
      </c>
      <c r="C53" s="65" t="s">
        <v>29</v>
      </c>
      <c r="D53" s="95">
        <v>1</v>
      </c>
      <c r="E53" s="30">
        <f>D53*E51</f>
        <v>28</v>
      </c>
      <c r="F53" s="30"/>
      <c r="G53" s="9">
        <f t="shared" si="0"/>
        <v>0</v>
      </c>
      <c r="H53" s="30"/>
      <c r="I53" s="9">
        <f t="shared" si="1"/>
        <v>0</v>
      </c>
      <c r="J53" s="30"/>
      <c r="K53" s="9">
        <f t="shared" si="2"/>
        <v>0</v>
      </c>
      <c r="L53" s="9">
        <f t="shared" si="3"/>
        <v>0</v>
      </c>
    </row>
    <row r="54" spans="1:12" x14ac:dyDescent="0.3">
      <c r="A54" s="12"/>
      <c r="B54" s="94" t="s">
        <v>88</v>
      </c>
      <c r="C54" s="65" t="s">
        <v>29</v>
      </c>
      <c r="D54" s="95">
        <v>5</v>
      </c>
      <c r="E54" s="30">
        <f>D54*E52</f>
        <v>140</v>
      </c>
      <c r="F54" s="30"/>
      <c r="G54" s="9">
        <f t="shared" si="0"/>
        <v>0</v>
      </c>
      <c r="H54" s="30"/>
      <c r="I54" s="9">
        <f t="shared" si="1"/>
        <v>0</v>
      </c>
      <c r="J54" s="30"/>
      <c r="K54" s="9">
        <f t="shared" si="2"/>
        <v>0</v>
      </c>
      <c r="L54" s="9">
        <f t="shared" si="3"/>
        <v>0</v>
      </c>
    </row>
    <row r="55" spans="1:12" x14ac:dyDescent="0.3">
      <c r="A55" s="12"/>
      <c r="B55" s="94" t="s">
        <v>90</v>
      </c>
      <c r="C55" s="65" t="s">
        <v>1</v>
      </c>
      <c r="D55" s="95">
        <v>0.45</v>
      </c>
      <c r="E55" s="30">
        <f>E52*D55</f>
        <v>12.6</v>
      </c>
      <c r="F55" s="30"/>
      <c r="G55" s="9">
        <f t="shared" si="0"/>
        <v>0</v>
      </c>
      <c r="H55" s="30"/>
      <c r="I55" s="9">
        <f t="shared" si="1"/>
        <v>0</v>
      </c>
      <c r="J55" s="30"/>
      <c r="K55" s="9">
        <f t="shared" si="2"/>
        <v>0</v>
      </c>
      <c r="L55" s="9">
        <f t="shared" si="3"/>
        <v>0</v>
      </c>
    </row>
    <row r="56" spans="1:12" x14ac:dyDescent="0.3">
      <c r="A56" s="12"/>
      <c r="B56" s="94" t="s">
        <v>91</v>
      </c>
      <c r="C56" s="65" t="s">
        <v>92</v>
      </c>
      <c r="D56" s="95">
        <v>0.15</v>
      </c>
      <c r="E56" s="30">
        <f t="shared" ref="E56:E57" si="5">D56*E53</f>
        <v>4.2</v>
      </c>
      <c r="F56" s="30"/>
      <c r="G56" s="9">
        <f t="shared" si="0"/>
        <v>0</v>
      </c>
      <c r="H56" s="30"/>
      <c r="I56" s="9">
        <f t="shared" si="1"/>
        <v>0</v>
      </c>
      <c r="J56" s="30"/>
      <c r="K56" s="9">
        <f t="shared" si="2"/>
        <v>0</v>
      </c>
      <c r="L56" s="9">
        <f t="shared" si="3"/>
        <v>0</v>
      </c>
    </row>
    <row r="57" spans="1:12" x14ac:dyDescent="0.3">
      <c r="A57" s="12"/>
      <c r="B57" s="94" t="s">
        <v>93</v>
      </c>
      <c r="C57" s="65" t="s">
        <v>1</v>
      </c>
      <c r="D57" s="95">
        <v>0.04</v>
      </c>
      <c r="E57" s="30">
        <f t="shared" si="5"/>
        <v>5.6000000000000005</v>
      </c>
      <c r="F57" s="30"/>
      <c r="G57" s="9">
        <f t="shared" si="0"/>
        <v>0</v>
      </c>
      <c r="H57" s="30"/>
      <c r="I57" s="9">
        <f t="shared" si="1"/>
        <v>0</v>
      </c>
      <c r="J57" s="30"/>
      <c r="K57" s="9">
        <f t="shared" si="2"/>
        <v>0</v>
      </c>
      <c r="L57" s="9">
        <f t="shared" si="3"/>
        <v>0</v>
      </c>
    </row>
    <row r="58" spans="1:12" x14ac:dyDescent="0.3">
      <c r="A58" s="12"/>
      <c r="B58" s="94" t="s">
        <v>94</v>
      </c>
      <c r="C58" s="65" t="s">
        <v>47</v>
      </c>
      <c r="D58" s="95"/>
      <c r="E58" s="30">
        <v>7</v>
      </c>
      <c r="F58" s="30"/>
      <c r="G58" s="9">
        <f t="shared" si="0"/>
        <v>0</v>
      </c>
      <c r="H58" s="30"/>
      <c r="I58" s="9">
        <f t="shared" si="1"/>
        <v>0</v>
      </c>
      <c r="J58" s="30"/>
      <c r="K58" s="9">
        <f t="shared" si="2"/>
        <v>0</v>
      </c>
      <c r="L58" s="9">
        <f t="shared" si="3"/>
        <v>0</v>
      </c>
    </row>
    <row r="59" spans="1:12" x14ac:dyDescent="0.3">
      <c r="A59" s="12"/>
      <c r="B59" s="89" t="s">
        <v>8</v>
      </c>
      <c r="C59" s="54" t="s">
        <v>0</v>
      </c>
      <c r="D59" s="90">
        <v>0.1</v>
      </c>
      <c r="E59" s="15">
        <f>E51*D59</f>
        <v>2.8000000000000003</v>
      </c>
      <c r="F59" s="15"/>
      <c r="G59" s="9">
        <f t="shared" si="0"/>
        <v>0</v>
      </c>
      <c r="H59" s="15"/>
      <c r="I59" s="9">
        <f t="shared" si="1"/>
        <v>0</v>
      </c>
      <c r="J59" s="15"/>
      <c r="K59" s="9">
        <f t="shared" si="2"/>
        <v>0</v>
      </c>
      <c r="L59" s="9">
        <f t="shared" si="3"/>
        <v>0</v>
      </c>
    </row>
    <row r="60" spans="1:12" x14ac:dyDescent="0.3">
      <c r="A60" s="12">
        <v>9</v>
      </c>
      <c r="B60" s="14" t="s">
        <v>97</v>
      </c>
      <c r="C60" s="96" t="s">
        <v>30</v>
      </c>
      <c r="D60" s="7"/>
      <c r="E60" s="7">
        <f>6*2</f>
        <v>12</v>
      </c>
      <c r="F60" s="8"/>
      <c r="G60" s="9">
        <f t="shared" si="0"/>
        <v>0</v>
      </c>
      <c r="H60" s="8"/>
      <c r="I60" s="9">
        <f t="shared" si="1"/>
        <v>0</v>
      </c>
      <c r="J60" s="8"/>
      <c r="K60" s="9">
        <f t="shared" si="2"/>
        <v>0</v>
      </c>
      <c r="L60" s="9">
        <f t="shared" si="3"/>
        <v>0</v>
      </c>
    </row>
    <row r="61" spans="1:12" x14ac:dyDescent="0.3">
      <c r="A61" s="12"/>
      <c r="B61" s="24" t="s">
        <v>9</v>
      </c>
      <c r="C61" s="54" t="s">
        <v>30</v>
      </c>
      <c r="D61" s="15">
        <v>1</v>
      </c>
      <c r="E61" s="15">
        <f>E60*D61</f>
        <v>12</v>
      </c>
      <c r="F61" s="25"/>
      <c r="G61" s="9">
        <f t="shared" si="0"/>
        <v>0</v>
      </c>
      <c r="H61" s="30"/>
      <c r="I61" s="9">
        <f t="shared" si="1"/>
        <v>0</v>
      </c>
      <c r="J61" s="30"/>
      <c r="K61" s="9">
        <f t="shared" si="2"/>
        <v>0</v>
      </c>
      <c r="L61" s="9">
        <f t="shared" si="3"/>
        <v>0</v>
      </c>
    </row>
    <row r="62" spans="1:12" ht="27.6" x14ac:dyDescent="0.3">
      <c r="A62" s="12"/>
      <c r="B62" s="26" t="s">
        <v>98</v>
      </c>
      <c r="C62" s="54" t="s">
        <v>30</v>
      </c>
      <c r="D62" s="27">
        <v>1</v>
      </c>
      <c r="E62" s="25">
        <f>E60*D62</f>
        <v>12</v>
      </c>
      <c r="F62" s="25"/>
      <c r="G62" s="9">
        <f t="shared" si="0"/>
        <v>0</v>
      </c>
      <c r="H62" s="25"/>
      <c r="I62" s="9">
        <f t="shared" si="1"/>
        <v>0</v>
      </c>
      <c r="J62" s="25"/>
      <c r="K62" s="9">
        <f t="shared" si="2"/>
        <v>0</v>
      </c>
      <c r="L62" s="9">
        <f t="shared" si="3"/>
        <v>0</v>
      </c>
    </row>
    <row r="63" spans="1:12" x14ac:dyDescent="0.3">
      <c r="A63" s="12"/>
      <c r="B63" s="94" t="s">
        <v>90</v>
      </c>
      <c r="C63" s="65" t="s">
        <v>1</v>
      </c>
      <c r="D63" s="95">
        <v>0.7</v>
      </c>
      <c r="E63" s="30">
        <f>D63*E62</f>
        <v>8.3999999999999986</v>
      </c>
      <c r="F63" s="30"/>
      <c r="G63" s="9">
        <f t="shared" si="0"/>
        <v>0</v>
      </c>
      <c r="H63" s="30"/>
      <c r="I63" s="9">
        <f t="shared" si="1"/>
        <v>0</v>
      </c>
      <c r="J63" s="30"/>
      <c r="K63" s="9">
        <f t="shared" si="2"/>
        <v>0</v>
      </c>
      <c r="L63" s="9">
        <f t="shared" si="3"/>
        <v>0</v>
      </c>
    </row>
    <row r="64" spans="1:12" x14ac:dyDescent="0.3">
      <c r="A64" s="12"/>
      <c r="B64" s="94" t="s">
        <v>91</v>
      </c>
      <c r="C64" s="65" t="s">
        <v>92</v>
      </c>
      <c r="D64" s="95"/>
      <c r="E64" s="30">
        <f>E63*0.3</f>
        <v>2.5199999999999996</v>
      </c>
      <c r="F64" s="30"/>
      <c r="G64" s="9">
        <f t="shared" si="0"/>
        <v>0</v>
      </c>
      <c r="H64" s="30"/>
      <c r="I64" s="9">
        <f t="shared" si="1"/>
        <v>0</v>
      </c>
      <c r="J64" s="30"/>
      <c r="K64" s="9">
        <f t="shared" si="2"/>
        <v>0</v>
      </c>
      <c r="L64" s="9">
        <f t="shared" si="3"/>
        <v>0</v>
      </c>
    </row>
    <row r="65" spans="1:12" x14ac:dyDescent="0.3">
      <c r="A65" s="12"/>
      <c r="B65" s="94" t="s">
        <v>44</v>
      </c>
      <c r="C65" s="65" t="s">
        <v>16</v>
      </c>
      <c r="D65" s="95">
        <v>0.5</v>
      </c>
      <c r="E65" s="30">
        <f>E61*D65</f>
        <v>6</v>
      </c>
      <c r="F65" s="30"/>
      <c r="G65" s="9">
        <f t="shared" si="0"/>
        <v>0</v>
      </c>
      <c r="H65" s="30"/>
      <c r="I65" s="9">
        <f t="shared" si="1"/>
        <v>0</v>
      </c>
      <c r="J65" s="30"/>
      <c r="K65" s="9">
        <f t="shared" si="2"/>
        <v>0</v>
      </c>
      <c r="L65" s="9">
        <f t="shared" si="3"/>
        <v>0</v>
      </c>
    </row>
    <row r="66" spans="1:12" x14ac:dyDescent="0.3">
      <c r="A66" s="12"/>
      <c r="B66" s="89" t="s">
        <v>8</v>
      </c>
      <c r="C66" s="54" t="s">
        <v>0</v>
      </c>
      <c r="D66" s="90">
        <v>0.1</v>
      </c>
      <c r="E66" s="15">
        <f>E60*D66</f>
        <v>1.2000000000000002</v>
      </c>
      <c r="F66" s="15"/>
      <c r="G66" s="9">
        <f t="shared" si="0"/>
        <v>0</v>
      </c>
      <c r="H66" s="15"/>
      <c r="I66" s="9">
        <f t="shared" si="1"/>
        <v>0</v>
      </c>
      <c r="J66" s="15"/>
      <c r="K66" s="9">
        <f t="shared" si="2"/>
        <v>0</v>
      </c>
      <c r="L66" s="9">
        <f t="shared" si="3"/>
        <v>0</v>
      </c>
    </row>
    <row r="67" spans="1:12" x14ac:dyDescent="0.3">
      <c r="A67" s="12">
        <v>10</v>
      </c>
      <c r="B67" s="6" t="s">
        <v>111</v>
      </c>
      <c r="C67" s="63" t="s">
        <v>10</v>
      </c>
      <c r="D67" s="7"/>
      <c r="E67" s="7">
        <v>110</v>
      </c>
      <c r="F67" s="8"/>
      <c r="G67" s="9">
        <f t="shared" si="0"/>
        <v>0</v>
      </c>
      <c r="H67" s="8"/>
      <c r="I67" s="9">
        <f t="shared" si="1"/>
        <v>0</v>
      </c>
      <c r="J67" s="8"/>
      <c r="K67" s="9">
        <f t="shared" si="2"/>
        <v>0</v>
      </c>
      <c r="L67" s="9">
        <f t="shared" si="3"/>
        <v>0</v>
      </c>
    </row>
    <row r="68" spans="1:12" x14ac:dyDescent="0.3">
      <c r="A68" s="12"/>
      <c r="B68" s="24" t="s">
        <v>9</v>
      </c>
      <c r="C68" s="54" t="s">
        <v>30</v>
      </c>
      <c r="D68" s="15">
        <v>1</v>
      </c>
      <c r="E68" s="15">
        <f>E67*D68</f>
        <v>110</v>
      </c>
      <c r="F68" s="25"/>
      <c r="G68" s="9">
        <f t="shared" si="0"/>
        <v>0</v>
      </c>
      <c r="H68" s="15"/>
      <c r="I68" s="9">
        <f t="shared" si="1"/>
        <v>0</v>
      </c>
      <c r="J68" s="15"/>
      <c r="K68" s="9">
        <f t="shared" si="2"/>
        <v>0</v>
      </c>
      <c r="L68" s="9">
        <f t="shared" si="3"/>
        <v>0</v>
      </c>
    </row>
    <row r="69" spans="1:12" x14ac:dyDescent="0.3">
      <c r="A69" s="12"/>
      <c r="B69" s="26" t="s">
        <v>51</v>
      </c>
      <c r="C69" s="64" t="s">
        <v>0</v>
      </c>
      <c r="D69" s="27">
        <v>8.0000000000000002E-3</v>
      </c>
      <c r="E69" s="25">
        <f>D69*E67</f>
        <v>0.88</v>
      </c>
      <c r="F69" s="25"/>
      <c r="G69" s="9">
        <f t="shared" si="0"/>
        <v>0</v>
      </c>
      <c r="H69" s="25"/>
      <c r="I69" s="9">
        <f t="shared" si="1"/>
        <v>0</v>
      </c>
      <c r="J69" s="25"/>
      <c r="K69" s="9">
        <f t="shared" si="2"/>
        <v>0</v>
      </c>
      <c r="L69" s="9">
        <f t="shared" si="3"/>
        <v>0</v>
      </c>
    </row>
    <row r="70" spans="1:12" x14ac:dyDescent="0.3">
      <c r="A70" s="12"/>
      <c r="B70" s="97" t="s">
        <v>99</v>
      </c>
      <c r="C70" s="54" t="s">
        <v>1</v>
      </c>
      <c r="D70" s="90">
        <v>0.45</v>
      </c>
      <c r="E70" s="30">
        <f>E67*D70</f>
        <v>49.5</v>
      </c>
      <c r="F70" s="30"/>
      <c r="G70" s="9">
        <f t="shared" si="0"/>
        <v>0</v>
      </c>
      <c r="H70" s="30"/>
      <c r="I70" s="9">
        <f t="shared" si="1"/>
        <v>0</v>
      </c>
      <c r="J70" s="30"/>
      <c r="K70" s="9">
        <f t="shared" si="2"/>
        <v>0</v>
      </c>
      <c r="L70" s="9">
        <f t="shared" si="3"/>
        <v>0</v>
      </c>
    </row>
    <row r="71" spans="1:12" x14ac:dyDescent="0.3">
      <c r="A71" s="12"/>
      <c r="B71" s="97" t="s">
        <v>100</v>
      </c>
      <c r="C71" s="54" t="s">
        <v>10</v>
      </c>
      <c r="D71" s="90">
        <v>8.9999999999999993E-3</v>
      </c>
      <c r="E71" s="98">
        <f>E67*D71</f>
        <v>0.98999999999999988</v>
      </c>
      <c r="F71" s="30"/>
      <c r="G71" s="9">
        <f t="shared" si="0"/>
        <v>0</v>
      </c>
      <c r="H71" s="30"/>
      <c r="I71" s="9">
        <f t="shared" si="1"/>
        <v>0</v>
      </c>
      <c r="J71" s="30"/>
      <c r="K71" s="9">
        <f t="shared" si="2"/>
        <v>0</v>
      </c>
      <c r="L71" s="9">
        <f t="shared" si="3"/>
        <v>0</v>
      </c>
    </row>
    <row r="72" spans="1:12" x14ac:dyDescent="0.3">
      <c r="A72" s="12"/>
      <c r="B72" s="31" t="s">
        <v>101</v>
      </c>
      <c r="C72" s="54" t="s">
        <v>1</v>
      </c>
      <c r="D72" s="15">
        <v>0.63</v>
      </c>
      <c r="E72" s="30">
        <f>E67*D72</f>
        <v>69.3</v>
      </c>
      <c r="F72" s="30"/>
      <c r="G72" s="9">
        <f t="shared" si="0"/>
        <v>0</v>
      </c>
      <c r="H72" s="30"/>
      <c r="I72" s="9">
        <f t="shared" si="1"/>
        <v>0</v>
      </c>
      <c r="J72" s="30"/>
      <c r="K72" s="9">
        <f t="shared" si="2"/>
        <v>0</v>
      </c>
      <c r="L72" s="9">
        <f t="shared" si="3"/>
        <v>0</v>
      </c>
    </row>
    <row r="73" spans="1:12" x14ac:dyDescent="0.3">
      <c r="A73" s="12"/>
      <c r="B73" s="31" t="s">
        <v>102</v>
      </c>
      <c r="C73" s="54" t="s">
        <v>1</v>
      </c>
      <c r="D73" s="90">
        <v>0.12</v>
      </c>
      <c r="E73" s="30">
        <f>E67*D73</f>
        <v>13.2</v>
      </c>
      <c r="F73" s="30"/>
      <c r="G73" s="9">
        <f t="shared" si="0"/>
        <v>0</v>
      </c>
      <c r="H73" s="30"/>
      <c r="I73" s="9">
        <f t="shared" si="1"/>
        <v>0</v>
      </c>
      <c r="J73" s="30"/>
      <c r="K73" s="9">
        <f t="shared" si="2"/>
        <v>0</v>
      </c>
      <c r="L73" s="9">
        <f t="shared" si="3"/>
        <v>0</v>
      </c>
    </row>
    <row r="74" spans="1:12" x14ac:dyDescent="0.3">
      <c r="A74" s="12"/>
      <c r="B74" s="32" t="s">
        <v>13</v>
      </c>
      <c r="C74" s="65" t="s">
        <v>11</v>
      </c>
      <c r="D74" s="100"/>
      <c r="E74" s="25">
        <v>10</v>
      </c>
      <c r="F74" s="25"/>
      <c r="G74" s="9">
        <f t="shared" si="0"/>
        <v>0</v>
      </c>
      <c r="H74" s="33"/>
      <c r="I74" s="9">
        <f t="shared" si="1"/>
        <v>0</v>
      </c>
      <c r="J74" s="33"/>
      <c r="K74" s="9">
        <f t="shared" si="2"/>
        <v>0</v>
      </c>
      <c r="L74" s="9">
        <f t="shared" si="3"/>
        <v>0</v>
      </c>
    </row>
    <row r="75" spans="1:12" x14ac:dyDescent="0.3">
      <c r="A75" s="12"/>
      <c r="B75" s="99" t="s">
        <v>14</v>
      </c>
      <c r="C75" s="54" t="s">
        <v>12</v>
      </c>
      <c r="D75" s="90">
        <v>0.26</v>
      </c>
      <c r="E75" s="30">
        <f>E67*D75</f>
        <v>28.6</v>
      </c>
      <c r="F75" s="30"/>
      <c r="G75" s="9">
        <f t="shared" si="0"/>
        <v>0</v>
      </c>
      <c r="H75" s="30"/>
      <c r="I75" s="9">
        <f t="shared" si="1"/>
        <v>0</v>
      </c>
      <c r="J75" s="30"/>
      <c r="K75" s="9">
        <f t="shared" si="2"/>
        <v>0</v>
      </c>
      <c r="L75" s="9">
        <f t="shared" si="3"/>
        <v>0</v>
      </c>
    </row>
    <row r="76" spans="1:12" x14ac:dyDescent="0.3">
      <c r="A76" s="12"/>
      <c r="B76" s="99" t="s">
        <v>15</v>
      </c>
      <c r="C76" s="54" t="s">
        <v>0</v>
      </c>
      <c r="D76" s="90">
        <v>7.0000000000000001E-3</v>
      </c>
      <c r="E76" s="30">
        <f>E67*D76</f>
        <v>0.77</v>
      </c>
      <c r="F76" s="30"/>
      <c r="G76" s="9">
        <f t="shared" si="0"/>
        <v>0</v>
      </c>
      <c r="H76" s="30"/>
      <c r="I76" s="9">
        <f t="shared" si="1"/>
        <v>0</v>
      </c>
      <c r="J76" s="30"/>
      <c r="K76" s="9">
        <f t="shared" si="2"/>
        <v>0</v>
      </c>
      <c r="L76" s="9">
        <f t="shared" si="3"/>
        <v>0</v>
      </c>
    </row>
    <row r="77" spans="1:12" ht="27.6" x14ac:dyDescent="0.3">
      <c r="A77" s="12">
        <v>12</v>
      </c>
      <c r="B77" s="6" t="s">
        <v>103</v>
      </c>
      <c r="C77" s="63" t="s">
        <v>10</v>
      </c>
      <c r="D77" s="7"/>
      <c r="E77" s="7">
        <v>52</v>
      </c>
      <c r="F77" s="8"/>
      <c r="G77" s="9">
        <f t="shared" si="0"/>
        <v>0</v>
      </c>
      <c r="H77" s="8"/>
      <c r="I77" s="9">
        <f t="shared" si="1"/>
        <v>0</v>
      </c>
      <c r="J77" s="8"/>
      <c r="K77" s="9">
        <f t="shared" si="2"/>
        <v>0</v>
      </c>
      <c r="L77" s="9">
        <f t="shared" si="3"/>
        <v>0</v>
      </c>
    </row>
    <row r="78" spans="1:12" x14ac:dyDescent="0.3">
      <c r="A78" s="12"/>
      <c r="B78" s="24" t="s">
        <v>9</v>
      </c>
      <c r="C78" s="54" t="s">
        <v>30</v>
      </c>
      <c r="D78" s="15">
        <v>1</v>
      </c>
      <c r="E78" s="15">
        <f>E77*D78</f>
        <v>52</v>
      </c>
      <c r="F78" s="25"/>
      <c r="G78" s="9">
        <f t="shared" si="0"/>
        <v>0</v>
      </c>
      <c r="H78" s="15"/>
      <c r="I78" s="9">
        <f t="shared" si="1"/>
        <v>0</v>
      </c>
      <c r="J78" s="15"/>
      <c r="K78" s="9">
        <f t="shared" si="2"/>
        <v>0</v>
      </c>
      <c r="L78" s="9">
        <f t="shared" si="3"/>
        <v>0</v>
      </c>
    </row>
    <row r="79" spans="1:12" x14ac:dyDescent="0.3">
      <c r="A79" s="12"/>
      <c r="B79" s="26" t="s">
        <v>104</v>
      </c>
      <c r="C79" s="54" t="s">
        <v>30</v>
      </c>
      <c r="D79" s="27">
        <v>1.1000000000000001</v>
      </c>
      <c r="E79" s="25">
        <f>D79*E77</f>
        <v>57.2</v>
      </c>
      <c r="F79" s="25"/>
      <c r="G79" s="9">
        <f t="shared" si="0"/>
        <v>0</v>
      </c>
      <c r="H79" s="25"/>
      <c r="I79" s="9">
        <f t="shared" si="1"/>
        <v>0</v>
      </c>
      <c r="J79" s="25"/>
      <c r="K79" s="9">
        <f t="shared" si="2"/>
        <v>0</v>
      </c>
      <c r="L79" s="9">
        <f t="shared" si="3"/>
        <v>0</v>
      </c>
    </row>
    <row r="80" spans="1:12" x14ac:dyDescent="0.3">
      <c r="A80" s="12"/>
      <c r="B80" s="26" t="s">
        <v>41</v>
      </c>
      <c r="C80" s="64" t="s">
        <v>42</v>
      </c>
      <c r="D80" s="25">
        <v>1.4999999999999999E-2</v>
      </c>
      <c r="E80" s="25">
        <f>E77*D80</f>
        <v>0.78</v>
      </c>
      <c r="F80" s="25"/>
      <c r="G80" s="9">
        <f t="shared" si="0"/>
        <v>0</v>
      </c>
      <c r="H80" s="25"/>
      <c r="I80" s="9">
        <f t="shared" si="1"/>
        <v>0</v>
      </c>
      <c r="J80" s="25"/>
      <c r="K80" s="9">
        <f t="shared" si="2"/>
        <v>0</v>
      </c>
      <c r="L80" s="9">
        <f t="shared" si="3"/>
        <v>0</v>
      </c>
    </row>
    <row r="81" spans="1:12" x14ac:dyDescent="0.3">
      <c r="A81" s="12"/>
      <c r="B81" s="26" t="s">
        <v>109</v>
      </c>
      <c r="C81" s="64" t="s">
        <v>1</v>
      </c>
      <c r="D81" s="25">
        <v>7</v>
      </c>
      <c r="E81" s="25">
        <f>E78*D81</f>
        <v>364</v>
      </c>
      <c r="F81" s="25"/>
      <c r="G81" s="9">
        <f t="shared" si="0"/>
        <v>0</v>
      </c>
      <c r="H81" s="25"/>
      <c r="I81" s="9">
        <f t="shared" si="1"/>
        <v>0</v>
      </c>
      <c r="J81" s="25"/>
      <c r="K81" s="9">
        <f t="shared" si="2"/>
        <v>0</v>
      </c>
      <c r="L81" s="9">
        <f t="shared" si="3"/>
        <v>0</v>
      </c>
    </row>
    <row r="82" spans="1:12" x14ac:dyDescent="0.3">
      <c r="A82" s="12"/>
      <c r="B82" s="97" t="s">
        <v>105</v>
      </c>
      <c r="C82" s="54" t="s">
        <v>1</v>
      </c>
      <c r="D82" s="90">
        <v>0.1</v>
      </c>
      <c r="E82" s="98">
        <f>E77*D82</f>
        <v>5.2</v>
      </c>
      <c r="F82" s="30"/>
      <c r="G82" s="9">
        <f t="shared" si="0"/>
        <v>0</v>
      </c>
      <c r="H82" s="30"/>
      <c r="I82" s="9">
        <f t="shared" si="1"/>
        <v>0</v>
      </c>
      <c r="J82" s="30"/>
      <c r="K82" s="9">
        <f t="shared" si="2"/>
        <v>0</v>
      </c>
      <c r="L82" s="9">
        <f t="shared" si="3"/>
        <v>0</v>
      </c>
    </row>
    <row r="83" spans="1:12" x14ac:dyDescent="0.3">
      <c r="A83" s="12"/>
      <c r="B83" s="32" t="s">
        <v>106</v>
      </c>
      <c r="C83" s="65" t="s">
        <v>11</v>
      </c>
      <c r="D83" s="100"/>
      <c r="E83" s="25">
        <v>4</v>
      </c>
      <c r="F83" s="25"/>
      <c r="G83" s="9">
        <f t="shared" si="0"/>
        <v>0</v>
      </c>
      <c r="H83" s="33"/>
      <c r="I83" s="9">
        <f t="shared" si="1"/>
        <v>0</v>
      </c>
      <c r="J83" s="33"/>
      <c r="K83" s="9">
        <f t="shared" si="2"/>
        <v>0</v>
      </c>
      <c r="L83" s="9">
        <f t="shared" si="3"/>
        <v>0</v>
      </c>
    </row>
    <row r="84" spans="1:12" x14ac:dyDescent="0.3">
      <c r="A84" s="12"/>
      <c r="B84" s="99" t="s">
        <v>15</v>
      </c>
      <c r="C84" s="54" t="s">
        <v>0</v>
      </c>
      <c r="D84" s="90">
        <v>7.0000000000000001E-3</v>
      </c>
      <c r="E84" s="30">
        <f>E77*D84</f>
        <v>0.36399999999999999</v>
      </c>
      <c r="F84" s="30"/>
      <c r="G84" s="9">
        <f t="shared" si="0"/>
        <v>0</v>
      </c>
      <c r="H84" s="30"/>
      <c r="I84" s="9">
        <f t="shared" si="1"/>
        <v>0</v>
      </c>
      <c r="J84" s="30"/>
      <c r="K84" s="9">
        <f t="shared" si="2"/>
        <v>0</v>
      </c>
      <c r="L84" s="9">
        <f t="shared" si="3"/>
        <v>0</v>
      </c>
    </row>
    <row r="85" spans="1:12" x14ac:dyDescent="0.3">
      <c r="A85" s="12">
        <v>13</v>
      </c>
      <c r="B85" s="6" t="s">
        <v>107</v>
      </c>
      <c r="C85" s="63" t="s">
        <v>29</v>
      </c>
      <c r="D85" s="7"/>
      <c r="E85" s="7">
        <v>48</v>
      </c>
      <c r="F85" s="8"/>
      <c r="G85" s="9">
        <f t="shared" si="0"/>
        <v>0</v>
      </c>
      <c r="H85" s="8"/>
      <c r="I85" s="9">
        <f t="shared" si="1"/>
        <v>0</v>
      </c>
      <c r="J85" s="8"/>
      <c r="K85" s="9">
        <f t="shared" si="2"/>
        <v>0</v>
      </c>
      <c r="L85" s="9">
        <f t="shared" si="3"/>
        <v>0</v>
      </c>
    </row>
    <row r="86" spans="1:12" x14ac:dyDescent="0.3">
      <c r="A86" s="12"/>
      <c r="B86" s="24" t="s">
        <v>9</v>
      </c>
      <c r="C86" s="54" t="s">
        <v>29</v>
      </c>
      <c r="D86" s="15">
        <v>1</v>
      </c>
      <c r="E86" s="15">
        <f>E85*D86</f>
        <v>48</v>
      </c>
      <c r="F86" s="25"/>
      <c r="G86" s="9">
        <f t="shared" si="0"/>
        <v>0</v>
      </c>
      <c r="H86" s="15"/>
      <c r="I86" s="9">
        <f t="shared" si="1"/>
        <v>0</v>
      </c>
      <c r="J86" s="15"/>
      <c r="K86" s="9">
        <f t="shared" si="2"/>
        <v>0</v>
      </c>
      <c r="L86" s="9">
        <f t="shared" si="3"/>
        <v>0</v>
      </c>
    </row>
    <row r="87" spans="1:12" x14ac:dyDescent="0.3">
      <c r="A87" s="12"/>
      <c r="B87" s="26" t="s">
        <v>108</v>
      </c>
      <c r="C87" s="54" t="s">
        <v>29</v>
      </c>
      <c r="D87" s="27">
        <v>1.1000000000000001</v>
      </c>
      <c r="E87" s="25">
        <f>D87*E85</f>
        <v>52.800000000000004</v>
      </c>
      <c r="F87" s="25"/>
      <c r="G87" s="9">
        <f t="shared" si="0"/>
        <v>0</v>
      </c>
      <c r="H87" s="25"/>
      <c r="I87" s="9">
        <f t="shared" si="1"/>
        <v>0</v>
      </c>
      <c r="J87" s="25"/>
      <c r="K87" s="9">
        <f t="shared" si="2"/>
        <v>0</v>
      </c>
      <c r="L87" s="9">
        <f t="shared" si="3"/>
        <v>0</v>
      </c>
    </row>
    <row r="88" spans="1:12" x14ac:dyDescent="0.3">
      <c r="A88" s="12"/>
      <c r="B88" s="97" t="s">
        <v>105</v>
      </c>
      <c r="C88" s="54" t="s">
        <v>1</v>
      </c>
      <c r="D88" s="90">
        <v>0.05</v>
      </c>
      <c r="E88" s="98">
        <f>E85*D88</f>
        <v>2.4000000000000004</v>
      </c>
      <c r="F88" s="30"/>
      <c r="G88" s="9">
        <f t="shared" si="0"/>
        <v>0</v>
      </c>
      <c r="H88" s="30"/>
      <c r="I88" s="9">
        <f t="shared" si="1"/>
        <v>0</v>
      </c>
      <c r="J88" s="30"/>
      <c r="K88" s="9">
        <f t="shared" si="2"/>
        <v>0</v>
      </c>
      <c r="L88" s="9">
        <f t="shared" si="3"/>
        <v>0</v>
      </c>
    </row>
    <row r="89" spans="1:12" x14ac:dyDescent="0.3">
      <c r="A89" s="12"/>
      <c r="B89" s="26" t="s">
        <v>109</v>
      </c>
      <c r="C89" s="64" t="s">
        <v>1</v>
      </c>
      <c r="D89" s="25">
        <v>1.5</v>
      </c>
      <c r="E89" s="25">
        <f>E86*D89</f>
        <v>72</v>
      </c>
      <c r="F89" s="25"/>
      <c r="G89" s="9">
        <f t="shared" si="0"/>
        <v>0</v>
      </c>
      <c r="H89" s="25"/>
      <c r="I89" s="9">
        <f t="shared" si="1"/>
        <v>0</v>
      </c>
      <c r="J89" s="25"/>
      <c r="K89" s="9">
        <f t="shared" si="2"/>
        <v>0</v>
      </c>
      <c r="L89" s="9">
        <f t="shared" si="3"/>
        <v>0</v>
      </c>
    </row>
    <row r="90" spans="1:12" x14ac:dyDescent="0.3">
      <c r="A90" s="12"/>
      <c r="B90" s="32" t="s">
        <v>106</v>
      </c>
      <c r="C90" s="65" t="s">
        <v>11</v>
      </c>
      <c r="D90" s="100"/>
      <c r="E90" s="25">
        <v>4</v>
      </c>
      <c r="F90" s="25"/>
      <c r="G90" s="9">
        <f t="shared" si="0"/>
        <v>0</v>
      </c>
      <c r="H90" s="33"/>
      <c r="I90" s="9">
        <f t="shared" si="1"/>
        <v>0</v>
      </c>
      <c r="J90" s="33"/>
      <c r="K90" s="9">
        <f t="shared" si="2"/>
        <v>0</v>
      </c>
      <c r="L90" s="9">
        <f t="shared" si="3"/>
        <v>0</v>
      </c>
    </row>
    <row r="91" spans="1:12" x14ac:dyDescent="0.3">
      <c r="A91" s="12"/>
      <c r="B91" s="99" t="s">
        <v>15</v>
      </c>
      <c r="C91" s="54" t="s">
        <v>0</v>
      </c>
      <c r="D91" s="90">
        <v>7.0000000000000001E-3</v>
      </c>
      <c r="E91" s="30">
        <f>E85*D91</f>
        <v>0.33600000000000002</v>
      </c>
      <c r="F91" s="30"/>
      <c r="G91" s="9">
        <f t="shared" si="0"/>
        <v>0</v>
      </c>
      <c r="H91" s="30"/>
      <c r="I91" s="9">
        <f t="shared" si="1"/>
        <v>0</v>
      </c>
      <c r="J91" s="30"/>
      <c r="K91" s="9">
        <f t="shared" si="2"/>
        <v>0</v>
      </c>
      <c r="L91" s="9">
        <f t="shared" si="3"/>
        <v>0</v>
      </c>
    </row>
    <row r="92" spans="1:12" x14ac:dyDescent="0.3">
      <c r="A92" s="12">
        <v>14</v>
      </c>
      <c r="B92" s="57" t="s">
        <v>67</v>
      </c>
      <c r="C92" s="80"/>
      <c r="D92" s="81"/>
      <c r="E92" s="58"/>
      <c r="F92" s="59"/>
      <c r="G92" s="9">
        <f t="shared" si="0"/>
        <v>0</v>
      </c>
      <c r="H92" s="25"/>
      <c r="I92" s="9">
        <f t="shared" si="1"/>
        <v>0</v>
      </c>
      <c r="J92" s="25"/>
      <c r="K92" s="9">
        <f t="shared" si="2"/>
        <v>0</v>
      </c>
      <c r="L92" s="9">
        <f t="shared" si="3"/>
        <v>0</v>
      </c>
    </row>
    <row r="93" spans="1:12" x14ac:dyDescent="0.3">
      <c r="A93" s="12"/>
      <c r="B93" s="24" t="s">
        <v>110</v>
      </c>
      <c r="C93" s="54" t="s">
        <v>16</v>
      </c>
      <c r="D93" s="15">
        <v>1</v>
      </c>
      <c r="E93" s="15">
        <v>4</v>
      </c>
      <c r="F93" s="25"/>
      <c r="G93" s="9">
        <f t="shared" si="0"/>
        <v>0</v>
      </c>
      <c r="H93" s="25"/>
      <c r="I93" s="9">
        <f t="shared" si="1"/>
        <v>0</v>
      </c>
      <c r="J93" s="25"/>
      <c r="K93" s="9">
        <f t="shared" si="2"/>
        <v>0</v>
      </c>
      <c r="L93" s="9">
        <f t="shared" si="3"/>
        <v>0</v>
      </c>
    </row>
    <row r="94" spans="1:12" x14ac:dyDescent="0.3">
      <c r="A94" s="12"/>
      <c r="B94" s="24" t="s">
        <v>68</v>
      </c>
      <c r="C94" s="54" t="s">
        <v>29</v>
      </c>
      <c r="D94" s="15">
        <v>1</v>
      </c>
      <c r="E94" s="15">
        <v>450</v>
      </c>
      <c r="F94" s="25"/>
      <c r="G94" s="9">
        <f t="shared" si="0"/>
        <v>0</v>
      </c>
      <c r="H94" s="25"/>
      <c r="I94" s="9">
        <f t="shared" si="1"/>
        <v>0</v>
      </c>
      <c r="J94" s="25"/>
      <c r="K94" s="9">
        <f t="shared" si="2"/>
        <v>0</v>
      </c>
      <c r="L94" s="9">
        <f t="shared" si="3"/>
        <v>0</v>
      </c>
    </row>
    <row r="95" spans="1:12" x14ac:dyDescent="0.3">
      <c r="A95" s="12"/>
      <c r="B95" s="24" t="s">
        <v>69</v>
      </c>
      <c r="C95" s="54" t="s">
        <v>29</v>
      </c>
      <c r="D95" s="15">
        <v>1</v>
      </c>
      <c r="E95" s="15">
        <v>550</v>
      </c>
      <c r="F95" s="25"/>
      <c r="G95" s="9">
        <f t="shared" si="0"/>
        <v>0</v>
      </c>
      <c r="H95" s="25"/>
      <c r="I95" s="9">
        <f t="shared" si="1"/>
        <v>0</v>
      </c>
      <c r="J95" s="25"/>
      <c r="K95" s="9">
        <f t="shared" si="2"/>
        <v>0</v>
      </c>
      <c r="L95" s="9">
        <f t="shared" si="3"/>
        <v>0</v>
      </c>
    </row>
    <row r="96" spans="1:12" x14ac:dyDescent="0.3">
      <c r="A96" s="12"/>
      <c r="B96" s="24" t="s">
        <v>85</v>
      </c>
      <c r="C96" s="54" t="s">
        <v>16</v>
      </c>
      <c r="D96" s="15">
        <v>1</v>
      </c>
      <c r="E96" s="15">
        <v>1</v>
      </c>
      <c r="F96" s="25"/>
      <c r="G96" s="9">
        <f t="shared" si="0"/>
        <v>0</v>
      </c>
      <c r="H96" s="25"/>
      <c r="I96" s="9">
        <f t="shared" si="1"/>
        <v>0</v>
      </c>
      <c r="J96" s="25"/>
      <c r="K96" s="9">
        <f t="shared" si="2"/>
        <v>0</v>
      </c>
      <c r="L96" s="9">
        <f t="shared" si="3"/>
        <v>0</v>
      </c>
    </row>
    <row r="97" spans="1:12" x14ac:dyDescent="0.3">
      <c r="A97" s="12"/>
      <c r="B97" s="26" t="s">
        <v>8</v>
      </c>
      <c r="C97" s="64" t="s">
        <v>0</v>
      </c>
      <c r="D97" s="25">
        <v>4</v>
      </c>
      <c r="E97" s="25">
        <v>5</v>
      </c>
      <c r="F97" s="25"/>
      <c r="G97" s="9">
        <f t="shared" si="0"/>
        <v>0</v>
      </c>
      <c r="H97" s="25"/>
      <c r="I97" s="9">
        <f t="shared" si="1"/>
        <v>0</v>
      </c>
      <c r="J97" s="25"/>
      <c r="K97" s="9">
        <f t="shared" si="2"/>
        <v>0</v>
      </c>
      <c r="L97" s="9">
        <f t="shared" si="3"/>
        <v>0</v>
      </c>
    </row>
    <row r="98" spans="1:12" x14ac:dyDescent="0.3">
      <c r="A98" s="49">
        <v>15</v>
      </c>
      <c r="B98" s="50" t="s">
        <v>70</v>
      </c>
      <c r="C98" s="63"/>
      <c r="D98" s="52"/>
      <c r="E98" s="52"/>
      <c r="F98" s="53"/>
      <c r="G98" s="9">
        <f t="shared" si="0"/>
        <v>0</v>
      </c>
      <c r="H98" s="29"/>
      <c r="I98" s="9">
        <f t="shared" si="1"/>
        <v>0</v>
      </c>
      <c r="J98" s="29"/>
      <c r="K98" s="9">
        <f t="shared" si="2"/>
        <v>0</v>
      </c>
      <c r="L98" s="9">
        <f t="shared" si="3"/>
        <v>0</v>
      </c>
    </row>
    <row r="99" spans="1:12" x14ac:dyDescent="0.3">
      <c r="A99" s="49"/>
      <c r="B99" s="24" t="s">
        <v>71</v>
      </c>
      <c r="C99" s="54" t="s">
        <v>29</v>
      </c>
      <c r="D99" s="15">
        <v>1</v>
      </c>
      <c r="E99" s="15">
        <v>110</v>
      </c>
      <c r="F99" s="25"/>
      <c r="G99" s="9">
        <f t="shared" si="0"/>
        <v>0</v>
      </c>
      <c r="H99" s="25"/>
      <c r="I99" s="9">
        <f t="shared" si="1"/>
        <v>0</v>
      </c>
      <c r="J99" s="30"/>
      <c r="K99" s="9">
        <f t="shared" si="2"/>
        <v>0</v>
      </c>
      <c r="L99" s="9">
        <f t="shared" si="3"/>
        <v>0</v>
      </c>
    </row>
    <row r="100" spans="1:12" x14ac:dyDescent="0.3">
      <c r="A100" s="55"/>
      <c r="B100" s="26" t="s">
        <v>72</v>
      </c>
      <c r="C100" s="64" t="s">
        <v>29</v>
      </c>
      <c r="D100" s="25">
        <v>1</v>
      </c>
      <c r="E100" s="25">
        <v>85</v>
      </c>
      <c r="F100" s="25"/>
      <c r="G100" s="9">
        <f t="shared" si="0"/>
        <v>0</v>
      </c>
      <c r="H100" s="25"/>
      <c r="I100" s="9">
        <f t="shared" si="1"/>
        <v>0</v>
      </c>
      <c r="J100" s="25"/>
      <c r="K100" s="9">
        <f t="shared" si="2"/>
        <v>0</v>
      </c>
      <c r="L100" s="9">
        <f t="shared" si="3"/>
        <v>0</v>
      </c>
    </row>
    <row r="101" spans="1:12" x14ac:dyDescent="0.3">
      <c r="A101" s="55"/>
      <c r="B101" s="71" t="s">
        <v>73</v>
      </c>
      <c r="C101" s="54" t="s">
        <v>29</v>
      </c>
      <c r="D101" s="15">
        <v>1</v>
      </c>
      <c r="E101" s="15">
        <v>35</v>
      </c>
      <c r="F101" s="15"/>
      <c r="G101" s="9">
        <f t="shared" si="0"/>
        <v>0</v>
      </c>
      <c r="H101" s="15"/>
      <c r="I101" s="9">
        <f t="shared" si="1"/>
        <v>0</v>
      </c>
      <c r="J101" s="15"/>
      <c r="K101" s="9">
        <f t="shared" si="2"/>
        <v>0</v>
      </c>
      <c r="L101" s="9">
        <f t="shared" si="3"/>
        <v>0</v>
      </c>
    </row>
    <row r="102" spans="1:12" x14ac:dyDescent="0.3">
      <c r="A102" s="49">
        <v>16</v>
      </c>
      <c r="B102" s="50" t="s">
        <v>74</v>
      </c>
      <c r="C102" s="63"/>
      <c r="D102" s="52"/>
      <c r="E102" s="52"/>
      <c r="F102" s="53"/>
      <c r="G102" s="9">
        <f t="shared" si="0"/>
        <v>0</v>
      </c>
      <c r="H102" s="29"/>
      <c r="I102" s="9">
        <f t="shared" si="1"/>
        <v>0</v>
      </c>
      <c r="J102" s="29"/>
      <c r="K102" s="9">
        <f t="shared" si="2"/>
        <v>0</v>
      </c>
      <c r="L102" s="9">
        <f t="shared" si="3"/>
        <v>0</v>
      </c>
    </row>
    <row r="103" spans="1:12" x14ac:dyDescent="0.3">
      <c r="A103" s="49"/>
      <c r="B103" s="24" t="s">
        <v>75</v>
      </c>
      <c r="C103" s="54" t="s">
        <v>29</v>
      </c>
      <c r="D103" s="15">
        <v>1</v>
      </c>
      <c r="E103" s="15">
        <v>80</v>
      </c>
      <c r="F103" s="25"/>
      <c r="G103" s="9">
        <f t="shared" si="0"/>
        <v>0</v>
      </c>
      <c r="H103" s="25"/>
      <c r="I103" s="9">
        <f t="shared" si="1"/>
        <v>0</v>
      </c>
      <c r="J103" s="30"/>
      <c r="K103" s="9">
        <f t="shared" si="2"/>
        <v>0</v>
      </c>
      <c r="L103" s="9">
        <f t="shared" si="3"/>
        <v>0</v>
      </c>
    </row>
    <row r="104" spans="1:12" x14ac:dyDescent="0.3">
      <c r="A104" s="55"/>
      <c r="B104" s="26" t="s">
        <v>76</v>
      </c>
      <c r="C104" s="64" t="s">
        <v>29</v>
      </c>
      <c r="D104" s="25">
        <v>1</v>
      </c>
      <c r="E104" s="25">
        <v>80</v>
      </c>
      <c r="F104" s="25"/>
      <c r="G104" s="9">
        <f t="shared" si="0"/>
        <v>0</v>
      </c>
      <c r="H104" s="25"/>
      <c r="I104" s="9">
        <f t="shared" si="1"/>
        <v>0</v>
      </c>
      <c r="J104" s="25"/>
      <c r="K104" s="9">
        <f t="shared" si="2"/>
        <v>0</v>
      </c>
      <c r="L104" s="9">
        <f t="shared" si="3"/>
        <v>0</v>
      </c>
    </row>
    <row r="105" spans="1:12" x14ac:dyDescent="0.3">
      <c r="A105" s="55"/>
      <c r="B105" s="71" t="s">
        <v>77</v>
      </c>
      <c r="C105" s="54" t="s">
        <v>29</v>
      </c>
      <c r="D105" s="15">
        <v>1</v>
      </c>
      <c r="E105" s="15">
        <v>28</v>
      </c>
      <c r="F105" s="15"/>
      <c r="G105" s="9">
        <f t="shared" si="0"/>
        <v>0</v>
      </c>
      <c r="H105" s="15"/>
      <c r="I105" s="9">
        <f t="shared" si="1"/>
        <v>0</v>
      </c>
      <c r="J105" s="15"/>
      <c r="K105" s="9">
        <f t="shared" si="2"/>
        <v>0</v>
      </c>
      <c r="L105" s="9">
        <f t="shared" si="3"/>
        <v>0</v>
      </c>
    </row>
    <row r="106" spans="1:12" x14ac:dyDescent="0.3">
      <c r="A106" s="12"/>
      <c r="B106" s="71" t="s">
        <v>78</v>
      </c>
      <c r="C106" s="54" t="s">
        <v>29</v>
      </c>
      <c r="D106" s="15">
        <v>1</v>
      </c>
      <c r="E106" s="15">
        <v>35</v>
      </c>
      <c r="F106" s="15"/>
      <c r="G106" s="9">
        <f t="shared" si="0"/>
        <v>0</v>
      </c>
      <c r="H106" s="15"/>
      <c r="I106" s="9">
        <f t="shared" si="1"/>
        <v>0</v>
      </c>
      <c r="J106" s="15"/>
      <c r="K106" s="9">
        <f t="shared" si="2"/>
        <v>0</v>
      </c>
      <c r="L106" s="9">
        <f t="shared" si="3"/>
        <v>0</v>
      </c>
    </row>
    <row r="107" spans="1:12" x14ac:dyDescent="0.3">
      <c r="A107" s="12"/>
      <c r="B107" s="71" t="s">
        <v>79</v>
      </c>
      <c r="C107" s="54" t="s">
        <v>29</v>
      </c>
      <c r="D107" s="15">
        <v>1</v>
      </c>
      <c r="E107" s="15">
        <v>420</v>
      </c>
      <c r="F107" s="15"/>
      <c r="G107" s="9">
        <f t="shared" si="0"/>
        <v>0</v>
      </c>
      <c r="H107" s="15"/>
      <c r="I107" s="9">
        <f t="shared" si="1"/>
        <v>0</v>
      </c>
      <c r="J107" s="15"/>
      <c r="K107" s="9">
        <f t="shared" si="2"/>
        <v>0</v>
      </c>
      <c r="L107" s="9">
        <f t="shared" si="3"/>
        <v>0</v>
      </c>
    </row>
    <row r="108" spans="1:12" x14ac:dyDescent="0.3">
      <c r="A108" s="12"/>
      <c r="B108" s="71" t="s">
        <v>80</v>
      </c>
      <c r="C108" s="54" t="s">
        <v>29</v>
      </c>
      <c r="D108" s="15">
        <v>1</v>
      </c>
      <c r="E108" s="15">
        <v>35</v>
      </c>
      <c r="F108" s="15"/>
      <c r="G108" s="9">
        <f t="shared" si="0"/>
        <v>0</v>
      </c>
      <c r="H108" s="15"/>
      <c r="I108" s="9">
        <f t="shared" si="1"/>
        <v>0</v>
      </c>
      <c r="J108" s="15"/>
      <c r="K108" s="9">
        <f t="shared" si="2"/>
        <v>0</v>
      </c>
      <c r="L108" s="9">
        <f t="shared" si="3"/>
        <v>0</v>
      </c>
    </row>
    <row r="109" spans="1:12" x14ac:dyDescent="0.3">
      <c r="A109" s="55" t="s">
        <v>43</v>
      </c>
      <c r="B109" s="83" t="s">
        <v>81</v>
      </c>
      <c r="C109" s="54" t="s">
        <v>48</v>
      </c>
      <c r="D109" s="8"/>
      <c r="E109" s="8">
        <v>45</v>
      </c>
      <c r="F109" s="8"/>
      <c r="G109" s="9">
        <f t="shared" si="0"/>
        <v>0</v>
      </c>
      <c r="H109" s="8"/>
      <c r="I109" s="9">
        <f t="shared" si="1"/>
        <v>0</v>
      </c>
      <c r="J109" s="8"/>
      <c r="K109" s="9">
        <f t="shared" si="2"/>
        <v>0</v>
      </c>
      <c r="L109" s="9">
        <f t="shared" si="3"/>
        <v>0</v>
      </c>
    </row>
    <row r="110" spans="1:12" ht="27.6" x14ac:dyDescent="0.3">
      <c r="A110" s="55" t="s">
        <v>46</v>
      </c>
      <c r="B110" s="23" t="s">
        <v>37</v>
      </c>
      <c r="C110" s="54" t="s">
        <v>10</v>
      </c>
      <c r="D110" s="8"/>
      <c r="E110" s="8">
        <v>150</v>
      </c>
      <c r="F110" s="8"/>
      <c r="G110" s="9">
        <f t="shared" si="0"/>
        <v>0</v>
      </c>
      <c r="H110" s="8"/>
      <c r="I110" s="9">
        <f t="shared" si="1"/>
        <v>0</v>
      </c>
      <c r="J110" s="8"/>
      <c r="K110" s="9">
        <f t="shared" si="2"/>
        <v>0</v>
      </c>
      <c r="L110" s="9">
        <f t="shared" si="3"/>
        <v>0</v>
      </c>
    </row>
    <row r="111" spans="1:12" x14ac:dyDescent="0.3">
      <c r="A111" s="12"/>
      <c r="B111" s="37" t="s">
        <v>3</v>
      </c>
      <c r="C111" s="76"/>
      <c r="D111" s="11"/>
      <c r="E111" s="8"/>
      <c r="F111" s="15"/>
      <c r="G111" s="16">
        <f>SUM(G9:G110)</f>
        <v>0</v>
      </c>
      <c r="H111" s="13"/>
      <c r="I111" s="16">
        <f>SUM(I9:I110)</f>
        <v>0</v>
      </c>
      <c r="J111" s="13"/>
      <c r="K111" s="16">
        <f>SUM(K9:K110)</f>
        <v>0</v>
      </c>
      <c r="L111" s="16">
        <f>SUM(L9:L110)</f>
        <v>0</v>
      </c>
    </row>
    <row r="112" spans="1:12" x14ac:dyDescent="0.3">
      <c r="A112" s="12"/>
      <c r="B112" s="34" t="s">
        <v>2</v>
      </c>
      <c r="C112" s="77">
        <v>0.03</v>
      </c>
      <c r="D112" s="11"/>
      <c r="E112" s="8"/>
      <c r="F112" s="15"/>
      <c r="G112" s="8"/>
      <c r="H112" s="8"/>
      <c r="I112" s="8"/>
      <c r="J112" s="8"/>
      <c r="K112" s="9"/>
      <c r="L112" s="9">
        <f>G111*C112</f>
        <v>0</v>
      </c>
    </row>
    <row r="113" spans="1:12" x14ac:dyDescent="0.3">
      <c r="A113" s="36"/>
      <c r="B113" s="72" t="s">
        <v>3</v>
      </c>
      <c r="C113" s="76"/>
      <c r="D113" s="17"/>
      <c r="E113" s="18"/>
      <c r="F113" s="19"/>
      <c r="G113" s="18"/>
      <c r="H113" s="19"/>
      <c r="I113" s="19"/>
      <c r="J113" s="18"/>
      <c r="K113" s="20"/>
      <c r="L113" s="21">
        <f>L112+L111</f>
        <v>0</v>
      </c>
    </row>
    <row r="114" spans="1:12" x14ac:dyDescent="0.3">
      <c r="A114" s="36"/>
      <c r="B114" s="73" t="s">
        <v>4</v>
      </c>
      <c r="C114" s="78">
        <v>0.1</v>
      </c>
      <c r="D114" s="17"/>
      <c r="E114" s="18"/>
      <c r="F114" s="19"/>
      <c r="G114" s="18"/>
      <c r="H114" s="19"/>
      <c r="I114" s="19"/>
      <c r="J114" s="18"/>
      <c r="K114" s="20"/>
      <c r="L114" s="21">
        <f>L113*C114</f>
        <v>0</v>
      </c>
    </row>
    <row r="115" spans="1:12" x14ac:dyDescent="0.3">
      <c r="A115" s="36"/>
      <c r="B115" s="74" t="s">
        <v>3</v>
      </c>
      <c r="C115" s="79"/>
      <c r="D115" s="17"/>
      <c r="E115" s="18"/>
      <c r="F115" s="19"/>
      <c r="G115" s="18"/>
      <c r="H115" s="19"/>
      <c r="I115" s="19"/>
      <c r="J115" s="18"/>
      <c r="K115" s="20"/>
      <c r="L115" s="21">
        <f>L114+L113</f>
        <v>0</v>
      </c>
    </row>
    <row r="116" spans="1:12" x14ac:dyDescent="0.3">
      <c r="A116" s="12"/>
      <c r="B116" s="73" t="s">
        <v>33</v>
      </c>
      <c r="C116" s="78">
        <v>0.08</v>
      </c>
      <c r="D116" s="17"/>
      <c r="E116" s="8"/>
      <c r="F116" s="15"/>
      <c r="G116" s="8"/>
      <c r="H116" s="15"/>
      <c r="I116" s="15"/>
      <c r="J116" s="8"/>
      <c r="K116" s="9"/>
      <c r="L116" s="9">
        <f>L115*C116</f>
        <v>0</v>
      </c>
    </row>
    <row r="117" spans="1:12" x14ac:dyDescent="0.3">
      <c r="A117" s="12"/>
      <c r="B117" s="74" t="s">
        <v>3</v>
      </c>
      <c r="C117" s="79"/>
      <c r="D117" s="22"/>
      <c r="E117" s="8"/>
      <c r="F117" s="15"/>
      <c r="G117" s="8"/>
      <c r="H117" s="15"/>
      <c r="I117" s="15"/>
      <c r="J117" s="8"/>
      <c r="K117" s="9"/>
      <c r="L117" s="9">
        <f>L116+L115</f>
        <v>0</v>
      </c>
    </row>
    <row r="118" spans="1:12" x14ac:dyDescent="0.3">
      <c r="A118" s="12"/>
      <c r="B118" s="73" t="s">
        <v>5</v>
      </c>
      <c r="C118" s="77">
        <v>0.03</v>
      </c>
      <c r="D118" s="11"/>
      <c r="E118" s="8"/>
      <c r="F118" s="15"/>
      <c r="G118" s="8"/>
      <c r="H118" s="15"/>
      <c r="I118" s="15"/>
      <c r="J118" s="8"/>
      <c r="K118" s="9"/>
      <c r="L118" s="9">
        <f>L117*C118</f>
        <v>0</v>
      </c>
    </row>
    <row r="119" spans="1:12" x14ac:dyDescent="0.3">
      <c r="A119" s="12"/>
      <c r="B119" s="74" t="s">
        <v>31</v>
      </c>
      <c r="C119" s="76"/>
      <c r="D119" s="11"/>
      <c r="E119" s="8"/>
      <c r="F119" s="15"/>
      <c r="G119" s="8"/>
      <c r="H119" s="8"/>
      <c r="I119" s="8"/>
      <c r="J119" s="8"/>
      <c r="K119" s="9"/>
      <c r="L119" s="9">
        <f>L118+L117</f>
        <v>0</v>
      </c>
    </row>
    <row r="120" spans="1:12" x14ac:dyDescent="0.3">
      <c r="A120" s="12"/>
      <c r="B120" s="10" t="s">
        <v>32</v>
      </c>
      <c r="C120" s="77">
        <v>0.18</v>
      </c>
      <c r="D120" s="11"/>
      <c r="E120" s="11"/>
      <c r="F120" s="11"/>
      <c r="G120" s="11"/>
      <c r="H120" s="11"/>
      <c r="I120" s="11"/>
      <c r="J120" s="11"/>
      <c r="K120" s="11"/>
      <c r="L120" s="61">
        <f>L119*C120</f>
        <v>0</v>
      </c>
    </row>
    <row r="121" spans="1:12" x14ac:dyDescent="0.3">
      <c r="A121" s="12"/>
      <c r="B121" s="35" t="s">
        <v>6</v>
      </c>
      <c r="C121" s="5"/>
      <c r="D121" s="11"/>
      <c r="E121" s="11"/>
      <c r="F121" s="11"/>
      <c r="G121" s="11"/>
      <c r="H121" s="11"/>
      <c r="I121" s="11"/>
      <c r="J121" s="11"/>
      <c r="K121" s="11"/>
      <c r="L121" s="22">
        <f>SUM(L119:L120)</f>
        <v>0</v>
      </c>
    </row>
  </sheetData>
  <mergeCells count="12">
    <mergeCell ref="A2:L2"/>
    <mergeCell ref="H3:J3"/>
    <mergeCell ref="K3:L3"/>
    <mergeCell ref="A4:A5"/>
    <mergeCell ref="B4:B5"/>
    <mergeCell ref="C4:C5"/>
    <mergeCell ref="D4:D5"/>
    <mergeCell ref="E4:E5"/>
    <mergeCell ref="F4:G4"/>
    <mergeCell ref="H4:I4"/>
    <mergeCell ref="J4:K4"/>
    <mergeCell ref="L4:L5"/>
  </mergeCells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კრებსითი</vt:lpstr>
      <vt:lpstr>Block 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2026-08-19T07:01:26Z</dcterms:modified>
</cp:coreProperties>
</file>