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7D349DD-BB2A-4ED7-848B-1543C7069466}" xr6:coauthVersionLast="47" xr6:coauthVersionMax="47" xr10:uidLastSave="{00000000-0000-0000-0000-000000000000}"/>
  <bookViews>
    <workbookView xWindow="-28920" yWindow="-120" windowWidth="29040" windowHeight="15720" tabRatio="722" xr2:uid="{00000000-000D-0000-FFFF-FFFF00000000}"/>
  </bookViews>
  <sheets>
    <sheet name="N1_1 კრებსითი სატენდერო" sheetId="13" r:id="rId1"/>
  </sheets>
  <externalReferences>
    <externalReference r:id="rId2"/>
  </externalReferences>
  <definedNames>
    <definedName name="_xlnm._FilterDatabase" localSheetId="0" hidden="1">'N1_1 კრებსითი სატენდერო'!$A$6:$I$78</definedName>
    <definedName name="_xlnm.Print_Area" localSheetId="0">'N1_1 კრებსითი სატენდერო'!$A$1:$F$79</definedName>
    <definedName name="_xlnm.Print_Titles" localSheetId="0">'N1_1 კრებსითი სატენდერო'!$6:$6</definedName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13" l="1"/>
  <c r="H8" i="13"/>
  <c r="H67" i="13" s="1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7" i="13"/>
  <c r="F66" i="13"/>
  <c r="F65" i="13"/>
  <c r="F64" i="13"/>
  <c r="F63" i="13"/>
  <c r="F60" i="13"/>
  <c r="F59" i="13"/>
  <c r="F58" i="13"/>
  <c r="F55" i="13"/>
  <c r="F54" i="13"/>
  <c r="F52" i="13"/>
  <c r="F51" i="13"/>
  <c r="F50" i="13"/>
  <c r="F49" i="13"/>
  <c r="F48" i="13"/>
  <c r="F47" i="13"/>
  <c r="F45" i="13"/>
  <c r="F44" i="13"/>
  <c r="F43" i="13"/>
  <c r="F42" i="13"/>
  <c r="F41" i="13"/>
  <c r="F39" i="13"/>
  <c r="F38" i="13"/>
  <c r="F37" i="13"/>
  <c r="F36" i="13"/>
  <c r="F35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A8" i="13"/>
  <c r="F7" i="13"/>
  <c r="H69" i="13" l="1"/>
  <c r="F67" i="13"/>
  <c r="F68" i="13" s="1"/>
  <c r="F69" i="13" s="1"/>
  <c r="F70" i="13" s="1"/>
  <c r="F71" i="13" s="1"/>
  <c r="A9" i="13"/>
  <c r="A10" i="13" s="1"/>
  <c r="H70" i="13" l="1"/>
  <c r="H71" i="13" s="1"/>
  <c r="A11" i="13"/>
  <c r="A12" i="13" s="1"/>
  <c r="A13" i="13" s="1"/>
  <c r="A14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35" i="13" s="1"/>
  <c r="A41" i="13" s="1"/>
  <c r="A47" i="13" s="1"/>
  <c r="A54" i="13" s="1"/>
  <c r="A55" i="13" s="1"/>
  <c r="A58" i="13" s="1"/>
  <c r="A59" i="13" s="1"/>
  <c r="A60" i="13" s="1"/>
  <c r="A63" i="13" s="1"/>
  <c r="A64" i="13" s="1"/>
  <c r="A65" i="13" s="1"/>
  <c r="A66" i="13" s="1"/>
</calcChain>
</file>

<file path=xl/sharedStrings.xml><?xml version="1.0" encoding="utf-8"?>
<sst xmlns="http://schemas.openxmlformats.org/spreadsheetml/2006/main" count="230" uniqueCount="96">
  <si>
    <t>N</t>
  </si>
  <si>
    <t xml:space="preserve">სამუშაოს დასახელება </t>
  </si>
  <si>
    <t>განზ. ერთ.</t>
  </si>
  <si>
    <t>ერთ.ფასი</t>
  </si>
  <si>
    <t>ტ</t>
  </si>
  <si>
    <t>მ</t>
  </si>
  <si>
    <t>ც</t>
  </si>
  <si>
    <t>სულ პირდაპირი ხარჯები</t>
  </si>
  <si>
    <t>სულ</t>
  </si>
  <si>
    <t>ადგ.</t>
  </si>
  <si>
    <t>გაუთვალისწინებელი ხარჯები</t>
  </si>
  <si>
    <t>რაოდენობა</t>
  </si>
  <si>
    <t xml:space="preserve">  სულ                                 (ლარი)</t>
  </si>
  <si>
    <r>
      <t>მ</t>
    </r>
    <r>
      <rPr>
        <vertAlign val="superscript"/>
        <sz val="10"/>
        <rFont val="Segoe UI"/>
        <family val="2"/>
      </rPr>
      <t>3</t>
    </r>
  </si>
  <si>
    <t>კონტრაქტორი</t>
  </si>
  <si>
    <t>კონტრაქტორის მასალა</t>
  </si>
  <si>
    <t>კონტრაქტორის მომსახურება</t>
  </si>
  <si>
    <t>დ.ღ.გ.</t>
  </si>
  <si>
    <t>gwp</t>
  </si>
  <si>
    <t>IV კატ. გრუნტის დამუშავება (თხრილში) ხელით, გვერდზე დაყრით</t>
  </si>
  <si>
    <t>IV კატ. გვერდზე დაყრილი ხელით დამუშავებული გრუნტის დატვირთვა ხელით ავ/თვითმცლელებზე</t>
  </si>
  <si>
    <t>ბეტონის ღარის მოწყობა, ბეტონით მარკა B-20 (M-250)</t>
  </si>
  <si>
    <t>მ²</t>
  </si>
  <si>
    <t>შედგენილია საბაზისო ნორმებით, მიმდინარე ფასებში 2025 წლის IV კვარტლის დონეზე</t>
  </si>
  <si>
    <t>რუსთავი, მაჩაბლის ქუჩა 5  (ს/კ №02.04.03.195)
წყალარინების გარე ქსელების მოწყობა</t>
  </si>
  <si>
    <t>ტრანშეის კონტურებში არსებული ასფალტობეტონის საფარის ჩახერხვა 4 სმ სიღრმეზე ფრეზით შემდგომ კონტურების შესწორება</t>
  </si>
  <si>
    <t>ავტოთვითმცლელით გატანა 13 კმ</t>
  </si>
  <si>
    <t>8-1</t>
  </si>
  <si>
    <t>ბიტუმის ემულსია</t>
  </si>
  <si>
    <t>მიწის თხრილის კედლებისა და ჭის ქვაბულის გამაგრება ხის ფარებით.</t>
  </si>
  <si>
    <t>კომპ.</t>
  </si>
  <si>
    <t>21.1</t>
  </si>
  <si>
    <t>21.2</t>
  </si>
  <si>
    <t>21.3</t>
  </si>
  <si>
    <t>21.4</t>
  </si>
  <si>
    <t>21.5</t>
  </si>
  <si>
    <t>21-1</t>
  </si>
  <si>
    <t>22.1</t>
  </si>
  <si>
    <t>22.2</t>
  </si>
  <si>
    <t>22.3</t>
  </si>
  <si>
    <t>22.4</t>
  </si>
  <si>
    <t>22-1</t>
  </si>
  <si>
    <t>23.1</t>
  </si>
  <si>
    <t>23.2</t>
  </si>
  <si>
    <t>23.3</t>
  </si>
  <si>
    <t>23.4</t>
  </si>
  <si>
    <t>23-1</t>
  </si>
  <si>
    <t>კომპ,</t>
  </si>
  <si>
    <t>24.1</t>
  </si>
  <si>
    <t>24.2</t>
  </si>
  <si>
    <t>24.3</t>
  </si>
  <si>
    <t>24.4</t>
  </si>
  <si>
    <t>24.5</t>
  </si>
  <si>
    <t>24-1</t>
  </si>
  <si>
    <t>26-1</t>
  </si>
  <si>
    <t>26-2</t>
  </si>
  <si>
    <t>29-1</t>
  </si>
  <si>
    <t>29-2</t>
  </si>
  <si>
    <r>
      <t>მ</t>
    </r>
    <r>
      <rPr>
        <vertAlign val="superscript"/>
        <sz val="10"/>
        <rFont val="Segoe UI"/>
        <family val="2"/>
      </rPr>
      <t>2</t>
    </r>
  </si>
  <si>
    <r>
      <t xml:space="preserve"> მ</t>
    </r>
    <r>
      <rPr>
        <vertAlign val="superscript"/>
        <sz val="10"/>
        <rFont val="Segoe UI"/>
        <family val="2"/>
      </rPr>
      <t>2</t>
    </r>
  </si>
  <si>
    <t>არსებული ასფ/ბეტონის საფარის ფრეზირება სისქით 6 სმ</t>
  </si>
  <si>
    <t>ნაფრეზი გრანულატის ავტოთვითმცლელით გატანა 15 კმ და დასაწყობება შემსყიდველის მიერ მითითებულ ადგილზე (44.04 მ3)</t>
  </si>
  <si>
    <t>ასფალტობეტონის საფარის მოხსნა სისქით 4 სმ ექსკავატორით ჩამჩის მოცულობით 0.5 მ3 ა/მ დატვირთვით</t>
  </si>
  <si>
    <t>თხევადი ბიტუმის მოსხმა შემავსებელ ფენაზე 0.35ლ/მ2</t>
  </si>
  <si>
    <t>საფარის შემასწორებელი ფენის მოწყობა წვრილმარცვლოვანი , ასფალტობეტონის ცხელი ნარევით, სისქით 2.5 სმ</t>
  </si>
  <si>
    <t>ასფალტობეტონის საფარის აღდგენა სისქით 4 სმ; მსხვილმარცვლოვანი 4 სმ /მასალის გათვალისწინებით/ (ტრანშეა)</t>
  </si>
  <si>
    <t>თხევადი ბიტუმის მოსხმა საფუძვლის ზედა ფენაზე 0.35ლ/მ2</t>
  </si>
  <si>
    <t>საფარის ზედა ფენის მოწყობა წვრილმარცვლოვანი, ასფალტობეტონის ცხელი ნარევით, სისქით 4 სმ</t>
  </si>
  <si>
    <t>IV კატ. გრუნტის დამუშავება (თხრილში) ექსკავატორით ერთციცხვიანი 0,5 მ3 დატვირთვა ავ/თვითმცლელზე</t>
  </si>
  <si>
    <t>IV კატ. გვერდზე დაყრილი ხელით დამუშავებული გრუნტის დატვირთვა ექსკავატორით ერთციცხვიანი 0,5 მ3 დატვირთვა ავ/თვითმცლელზე</t>
  </si>
  <si>
    <t>ქვიშის (ფრაქცია 0.5-5 მმ) ჩაყრა თხრილში ხელით და მექანიზმის გამოყენებით მილის ქვეშ 15 სმ მილის ზემოდან 30 სმ მსუბუქი დატკეპნით</t>
  </si>
  <si>
    <t>თხრილის შევსება (ბალასტი) ქვიშა-ხრეშოვანი ნარევით (ფრაქცია 0-80 მმ; 0-120 მმ;) მექანიზმით, დატკეპნით</t>
  </si>
  <si>
    <t>თხრილის შევსება ღორღით (ფრაქცია 0-40 მმ) მექანიზმით, სისქით 20 სმ დატკეპნით</t>
  </si>
  <si>
    <t>ჭის ქვეშ ღორღის ბალიშის (ფრაქცია 0-40 მმ) მოწყობა 10 სმ დატკეპვნით</t>
  </si>
  <si>
    <t>წყალარინების რ/ბ ანაკრები წრიული ჭის D=1.0 მ. Hსრ=1.8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</si>
  <si>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კბილებით D=1200 მმ / H=900 მმ სულფატომედეგი ბეტონი მარკით B22.5 მ-300 (იხ. პროექტი)</t>
  </si>
  <si>
    <t>რკ/ბ რგოლი კბილებით D=1200 მმ / H=500 მმ სულფატომედეგი ბეტონი მარკით B22.5 მ-300 (იხ. პროექტი)</t>
  </si>
  <si>
    <t>რკ/ბ ძირის მრგვალი ფილა D=1200 მმ ბეტონი, B22.5 (M-300) (იხ. პროექტი)</t>
  </si>
  <si>
    <t>რკ/ბ გადახურვის მრგვალი ფილა D=1200 მმ სულფატომედეგი ბეტონი მარკით B22.5 მ-300 (იხ. პროექტი)</t>
  </si>
  <si>
    <t>თუჯის ჩარჩო ხუფი 65 სმ შეძენა</t>
  </si>
  <si>
    <t>წყალარინების რ/ბ ანაკრები წრიული ჭის D=1.0 მ. Hსრ=2.06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</si>
  <si>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Hსრ=2.2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</si>
  <si>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Hსრ=2.44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</si>
  <si>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ჭის რგოლების გადაბმის ადგილას ჰიდროსაიზოლაციო მასალა "პენებარი" შეძენა</t>
  </si>
  <si>
    <t>წყალარინების პლასტმასის მილის PVC-U d=315 მმ მოწყობა მილძაბრა ბოლოთი, (რეზინის სადებით)</t>
  </si>
  <si>
    <t>წყალარინების პლასტმასის მილის PVC-U d=315 მმ შეძენა</t>
  </si>
  <si>
    <t>რეზინის შუასადები PVC-U d=315 მმ შეძენა</t>
  </si>
  <si>
    <t>წყალარინების პლასტმასის მილის PVC-U d=315 მმ გამოცდა ჰერმეტულობაზე</t>
  </si>
  <si>
    <t>საპროექტო მილის თავზე, სასიგნალო ლენტის შეძენა და მოწყობა თხრილში</t>
  </si>
  <si>
    <t>პლასტმასის შემაერთებელი PVC-U d=315 მმ ქუროს მონტაჟი (რეზინის შუასადებით)</t>
  </si>
  <si>
    <t>პლასტმასის ქურო PVC-U d=315 მმ შეძენა</t>
  </si>
  <si>
    <t>არსებული წყალარინების მილის d=250 მმ ბოლოების ამოვსება ბეტონის ხსნარით (B-7 M-50)</t>
  </si>
  <si>
    <t>საპროექტო კანალიზაციის პლასტმასის მილის PVC-U d=315 მმ შეჭრა საპროექტო კანალიზაციის ჭაში</t>
  </si>
  <si>
    <t>საპროექტო კანალიზაციის პლასტმასის მილის PVC-U d=315 მმ შეჭრა არსებულ კანალიზაციის ჭაში</t>
  </si>
  <si>
    <t>არსებული კანალიზაციის მილის d=250 მმ შეჭრა საპროექტო კანალიზაციის ჭაში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</si>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</sst>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₾_-;\-* #,##0.00\ _₾_-;_-* &quot;-&quot;??\ _₾_-;_-@_-"/>
    <numFmt numFmtId="165" formatCode="0.0"/>
    <numFmt numFmtId="166" formatCode="_-* #,##0.00_р_._-;\-* #,##0.00_р_._-;_-* &quot;-&quot;??_р_._-;_-@_-"/>
    <numFmt numFmtId="168" formatCode="_(#,##0_);_(\(#,##0\);_(\ \-\ 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Segoe UI"/>
      <family val="2"/>
    </font>
    <font>
      <b/>
      <sz val="10"/>
      <name val="Segoe UI"/>
      <family val="2"/>
    </font>
    <font>
      <vertAlign val="superscript"/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90">
    <xf numFmtId="0" fontId="0" fillId="0" borderId="0" xfId="0"/>
    <xf numFmtId="0" fontId="5" fillId="2" borderId="0" xfId="1" applyFont="1" applyFill="1" applyAlignment="1">
      <alignment horizontal="center" vertical="center"/>
    </xf>
    <xf numFmtId="0" fontId="4" fillId="2" borderId="13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2" fontId="4" fillId="2" borderId="13" xfId="1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43" fontId="5" fillId="2" borderId="9" xfId="6" applyFont="1" applyFill="1" applyBorder="1" applyAlignment="1" applyProtection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5" fillId="4" borderId="1" xfId="1" applyFont="1" applyFill="1" applyBorder="1" applyAlignment="1">
      <alignment vertical="center"/>
    </xf>
    <xf numFmtId="9" fontId="4" fillId="2" borderId="9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11" xfId="1" applyFont="1" applyFill="1" applyBorder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>
      <alignment horizontal="left"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168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9" fontId="4" fillId="0" borderId="1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3" fontId="4" fillId="2" borderId="9" xfId="6" applyFont="1" applyFill="1" applyBorder="1" applyAlignment="1" applyProtection="1">
      <alignment horizontal="center" vertical="center"/>
      <protection locked="0"/>
    </xf>
    <xf numFmtId="43" fontId="5" fillId="2" borderId="6" xfId="6" applyFont="1" applyFill="1" applyBorder="1" applyAlignment="1">
      <alignment horizontal="center" vertical="center"/>
    </xf>
    <xf numFmtId="43" fontId="5" fillId="2" borderId="9" xfId="6" applyFont="1" applyFill="1" applyBorder="1" applyAlignment="1">
      <alignment horizontal="center" vertical="center"/>
    </xf>
    <xf numFmtId="43" fontId="4" fillId="2" borderId="9" xfId="6" applyFont="1" applyFill="1" applyBorder="1" applyAlignment="1">
      <alignment horizontal="center" vertical="center"/>
    </xf>
    <xf numFmtId="2" fontId="4" fillId="2" borderId="13" xfId="2" applyNumberFormat="1" applyFont="1" applyFill="1" applyBorder="1" applyAlignment="1" applyProtection="1">
      <alignment horizontal="center" vertical="center"/>
    </xf>
    <xf numFmtId="2" fontId="4" fillId="2" borderId="13" xfId="2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2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165" fontId="4" fillId="2" borderId="11" xfId="2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left" vertical="center" readingOrder="1"/>
    </xf>
    <xf numFmtId="0" fontId="4" fillId="2" borderId="11" xfId="0" applyFont="1" applyFill="1" applyBorder="1" applyAlignment="1">
      <alignment vertical="center"/>
    </xf>
    <xf numFmtId="43" fontId="4" fillId="2" borderId="0" xfId="1" applyNumberFormat="1" applyFont="1" applyFill="1" applyAlignment="1">
      <alignment vertical="center"/>
    </xf>
    <xf numFmtId="1" fontId="4" fillId="2" borderId="13" xfId="1" applyNumberFormat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4" fillId="2" borderId="12" xfId="10" applyNumberFormat="1" applyFont="1" applyFill="1" applyBorder="1" applyAlignment="1" applyProtection="1">
      <alignment horizontal="center" vertical="center"/>
      <protection locked="0"/>
    </xf>
    <xf numFmtId="2" fontId="4" fillId="2" borderId="13" xfId="4" applyNumberFormat="1" applyFont="1" applyFill="1" applyBorder="1" applyAlignment="1">
      <alignment horizontal="center" vertical="center"/>
    </xf>
    <xf numFmtId="165" fontId="4" fillId="2" borderId="13" xfId="4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>
      <alignment horizontal="center" vertical="center"/>
    </xf>
    <xf numFmtId="0" fontId="4" fillId="2" borderId="13" xfId="10" applyFont="1" applyFill="1" applyBorder="1" applyAlignment="1" applyProtection="1">
      <alignment vertical="center"/>
      <protection locked="0"/>
    </xf>
    <xf numFmtId="0" fontId="4" fillId="2" borderId="0" xfId="1" applyFont="1" applyFill="1"/>
    <xf numFmtId="2" fontId="4" fillId="2" borderId="3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1" fontId="4" fillId="2" borderId="15" xfId="1" applyNumberFormat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43" fontId="4" fillId="2" borderId="11" xfId="6" applyFont="1" applyFill="1" applyBorder="1" applyAlignment="1">
      <alignment horizontal="center" vertical="center"/>
    </xf>
  </cellXfs>
  <cellStyles count="11">
    <cellStyle name="Comma" xfId="6" builtinId="3"/>
    <cellStyle name="Comma 2" xfId="2" xr:uid="{00000000-0005-0000-0000-000001000000}"/>
    <cellStyle name="Comma 2 2" xfId="9" xr:uid="{00000000-0005-0000-0000-000002000000}"/>
    <cellStyle name="Comma 3" xfId="7" xr:uid="{00000000-0005-0000-0000-000003000000}"/>
    <cellStyle name="Comma 4" xfId="8" xr:uid="{00000000-0005-0000-0000-000004000000}"/>
    <cellStyle name="Normal" xfId="0" builtinId="0"/>
    <cellStyle name="Normal 2" xfId="1" xr:uid="{00000000-0005-0000-0000-000006000000}"/>
    <cellStyle name="Normal 2 9" xfId="10" xr:uid="{198484C2-5D8F-4DCE-B955-B08FDEA86E62}"/>
    <cellStyle name="Normal 3 2" xfId="3" xr:uid="{00000000-0005-0000-0000-000007000000}"/>
    <cellStyle name="Обычный 2" xfId="5" xr:uid="{00000000-0005-0000-0000-000009000000}"/>
    <cellStyle name="Обычный_Лист1" xfId="4" xr:uid="{00000000-0005-0000-0000-00000A000000}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EBDB-AE01-4040-AB9B-7686342DA100}">
  <sheetPr>
    <tabColor theme="2"/>
  </sheetPr>
  <dimension ref="A1:HL79"/>
  <sheetViews>
    <sheetView showGridLines="0" tabSelected="1" zoomScale="80" zoomScaleNormal="80" workbookViewId="0">
      <pane xSplit="2" ySplit="6" topLeftCell="C40" activePane="bottomRight" state="frozen"/>
      <selection pane="topRight" activeCell="C1" sqref="C1"/>
      <selection pane="bottomLeft" activeCell="A7" sqref="A7"/>
      <selection pane="bottomRight" activeCell="I72" sqref="I72"/>
    </sheetView>
  </sheetViews>
  <sheetFormatPr defaultColWidth="9.33203125" defaultRowHeight="15" x14ac:dyDescent="0.3"/>
  <cols>
    <col min="1" max="1" width="6.33203125" style="35" customWidth="1"/>
    <col min="2" max="2" width="38.33203125" style="4" customWidth="1"/>
    <col min="3" max="3" width="8.5546875" style="4" customWidth="1"/>
    <col min="4" max="4" width="12.5546875" style="4" bestFit="1" customWidth="1"/>
    <col min="5" max="5" width="11.33203125" style="4" customWidth="1"/>
    <col min="6" max="8" width="14.33203125" style="4" customWidth="1"/>
    <col min="9" max="9" width="31.44140625" style="4" bestFit="1" customWidth="1"/>
    <col min="10" max="16384" width="9.33203125" style="4"/>
  </cols>
  <sheetData>
    <row r="1" spans="1:12" x14ac:dyDescent="0.3">
      <c r="A1" s="5" t="s">
        <v>24</v>
      </c>
      <c r="B1" s="1"/>
      <c r="C1" s="1"/>
      <c r="D1" s="1"/>
      <c r="E1" s="1"/>
      <c r="F1" s="1"/>
      <c r="G1" s="1"/>
      <c r="H1" s="1"/>
    </row>
    <row r="2" spans="1:12" ht="15.6" thickBot="1" x14ac:dyDescent="0.35">
      <c r="A2" s="6" t="s">
        <v>23</v>
      </c>
      <c r="B2" s="36"/>
      <c r="C2" s="36"/>
      <c r="D2" s="36"/>
      <c r="E2" s="36"/>
      <c r="F2" s="36"/>
      <c r="G2" s="36"/>
      <c r="H2" s="36"/>
      <c r="I2" s="50"/>
    </row>
    <row r="3" spans="1:12" ht="21.75" customHeight="1" thickBot="1" x14ac:dyDescent="0.35">
      <c r="A3" s="7"/>
      <c r="C3" s="8"/>
      <c r="D3" s="8"/>
      <c r="E3" s="8"/>
      <c r="F3" s="8"/>
      <c r="G3" s="88" t="s">
        <v>14</v>
      </c>
      <c r="H3" s="88"/>
      <c r="I3" s="51"/>
    </row>
    <row r="4" spans="1:12" ht="18" customHeight="1" thickBot="1" x14ac:dyDescent="0.35">
      <c r="A4" s="83" t="s">
        <v>0</v>
      </c>
      <c r="B4" s="85" t="s">
        <v>1</v>
      </c>
      <c r="C4" s="85" t="s">
        <v>2</v>
      </c>
      <c r="D4" s="85" t="s">
        <v>11</v>
      </c>
      <c r="E4" s="79" t="s">
        <v>3</v>
      </c>
      <c r="F4" s="81" t="s">
        <v>12</v>
      </c>
      <c r="G4" s="79" t="s">
        <v>3</v>
      </c>
      <c r="H4" s="81" t="s">
        <v>12</v>
      </c>
      <c r="I4" s="52"/>
    </row>
    <row r="5" spans="1:12" ht="15.6" thickBot="1" x14ac:dyDescent="0.35">
      <c r="A5" s="84"/>
      <c r="B5" s="86"/>
      <c r="C5" s="86"/>
      <c r="D5" s="86"/>
      <c r="E5" s="80"/>
      <c r="F5" s="82"/>
      <c r="G5" s="80"/>
      <c r="H5" s="82"/>
      <c r="I5" s="53"/>
      <c r="J5" s="49"/>
      <c r="K5" s="49"/>
      <c r="L5" s="49"/>
    </row>
    <row r="6" spans="1:12" ht="15.6" thickBot="1" x14ac:dyDescent="0.35">
      <c r="A6" s="9">
        <v>1</v>
      </c>
      <c r="B6" s="3">
        <v>2</v>
      </c>
      <c r="C6" s="3">
        <v>3</v>
      </c>
      <c r="D6" s="3">
        <v>4</v>
      </c>
      <c r="E6" s="10">
        <v>5</v>
      </c>
      <c r="F6" s="11">
        <v>6</v>
      </c>
      <c r="G6" s="87">
        <v>7</v>
      </c>
      <c r="H6" s="87">
        <v>8</v>
      </c>
      <c r="I6" s="12">
        <v>9</v>
      </c>
    </row>
    <row r="7" spans="1:12" s="14" customFormat="1" ht="15.6" x14ac:dyDescent="0.3">
      <c r="A7" s="70">
        <v>1</v>
      </c>
      <c r="B7" s="38" t="s">
        <v>60</v>
      </c>
      <c r="C7" s="13" t="s">
        <v>58</v>
      </c>
      <c r="D7" s="18">
        <v>734</v>
      </c>
      <c r="E7" s="18">
        <v>2.4259313554237827</v>
      </c>
      <c r="F7" s="18">
        <f>D7*E7</f>
        <v>1780.6336148810565</v>
      </c>
      <c r="G7" s="89">
        <v>0</v>
      </c>
      <c r="H7" s="89">
        <f>G7*D7</f>
        <v>0</v>
      </c>
      <c r="I7" s="40" t="s">
        <v>16</v>
      </c>
    </row>
    <row r="8" spans="1:12" s="21" customFormat="1" x14ac:dyDescent="0.3">
      <c r="A8" s="70">
        <f t="shared" ref="A8:A14" si="0">A7+1</f>
        <v>2</v>
      </c>
      <c r="B8" s="38" t="s">
        <v>61</v>
      </c>
      <c r="C8" s="13" t="s">
        <v>4</v>
      </c>
      <c r="D8" s="18">
        <v>88.08</v>
      </c>
      <c r="E8" s="18">
        <v>10.474910373311999</v>
      </c>
      <c r="F8" s="18">
        <f>D8*E8</f>
        <v>922.63010568132086</v>
      </c>
      <c r="G8" s="89">
        <v>0</v>
      </c>
      <c r="H8" s="89">
        <f t="shared" ref="H8:H66" si="1">G8*D8</f>
        <v>0</v>
      </c>
      <c r="I8" s="40" t="s">
        <v>16</v>
      </c>
    </row>
    <row r="9" spans="1:12" s="21" customFormat="1" x14ac:dyDescent="0.3">
      <c r="A9" s="63">
        <f t="shared" si="0"/>
        <v>3</v>
      </c>
      <c r="B9" s="38" t="s">
        <v>25</v>
      </c>
      <c r="C9" s="13" t="s">
        <v>5</v>
      </c>
      <c r="D9" s="71">
        <v>234.5</v>
      </c>
      <c r="E9" s="18">
        <v>3.3822490033418244</v>
      </c>
      <c r="F9" s="18">
        <f t="shared" ref="F9:F66" si="2">D9*E9</f>
        <v>793.13739128365785</v>
      </c>
      <c r="G9" s="89">
        <v>0</v>
      </c>
      <c r="H9" s="89">
        <f t="shared" si="1"/>
        <v>0</v>
      </c>
      <c r="I9" s="40" t="s">
        <v>16</v>
      </c>
    </row>
    <row r="10" spans="1:12" s="21" customFormat="1" ht="15.6" x14ac:dyDescent="0.3">
      <c r="A10" s="60">
        <f t="shared" si="0"/>
        <v>4</v>
      </c>
      <c r="B10" s="41" t="s">
        <v>62</v>
      </c>
      <c r="C10" s="24" t="s">
        <v>13</v>
      </c>
      <c r="D10" s="15">
        <v>5.35</v>
      </c>
      <c r="E10" s="18">
        <v>9.0475945436853031</v>
      </c>
      <c r="F10" s="18">
        <f t="shared" si="2"/>
        <v>48.404630808716369</v>
      </c>
      <c r="G10" s="89">
        <v>0</v>
      </c>
      <c r="H10" s="89">
        <f t="shared" si="1"/>
        <v>0</v>
      </c>
      <c r="I10" s="40" t="s">
        <v>16</v>
      </c>
    </row>
    <row r="11" spans="1:12" x14ac:dyDescent="0.3">
      <c r="A11" s="66">
        <f t="shared" si="0"/>
        <v>5</v>
      </c>
      <c r="B11" s="38" t="s">
        <v>26</v>
      </c>
      <c r="C11" s="24" t="s">
        <v>4</v>
      </c>
      <c r="D11" s="18">
        <v>10.7</v>
      </c>
      <c r="E11" s="18">
        <v>10.955410849152001</v>
      </c>
      <c r="F11" s="18">
        <f t="shared" si="2"/>
        <v>117.22289608592641</v>
      </c>
      <c r="G11" s="89">
        <v>0</v>
      </c>
      <c r="H11" s="89">
        <f t="shared" si="1"/>
        <v>0</v>
      </c>
      <c r="I11" s="40" t="s">
        <v>16</v>
      </c>
    </row>
    <row r="12" spans="1:12" x14ac:dyDescent="0.3">
      <c r="A12" s="72">
        <f t="shared" si="0"/>
        <v>6</v>
      </c>
      <c r="B12" s="77" t="s">
        <v>63</v>
      </c>
      <c r="C12" s="13" t="s">
        <v>4</v>
      </c>
      <c r="D12" s="73">
        <v>0.25689999999999996</v>
      </c>
      <c r="E12" s="18">
        <v>1828.510863373152</v>
      </c>
      <c r="F12" s="18">
        <f t="shared" si="2"/>
        <v>469.7444408005627</v>
      </c>
      <c r="G12" s="89">
        <v>0</v>
      </c>
      <c r="H12" s="89">
        <f t="shared" si="1"/>
        <v>0</v>
      </c>
      <c r="I12" s="40" t="s">
        <v>16</v>
      </c>
    </row>
    <row r="13" spans="1:12" ht="15.6" x14ac:dyDescent="0.3">
      <c r="A13" s="62">
        <f t="shared" si="0"/>
        <v>7</v>
      </c>
      <c r="B13" s="44" t="s">
        <v>64</v>
      </c>
      <c r="C13" s="13" t="s">
        <v>59</v>
      </c>
      <c r="D13" s="74">
        <v>734</v>
      </c>
      <c r="E13" s="18">
        <v>13.175237431620163</v>
      </c>
      <c r="F13" s="18">
        <f t="shared" si="2"/>
        <v>9670.6242748091991</v>
      </c>
      <c r="G13" s="89">
        <v>0</v>
      </c>
      <c r="H13" s="89">
        <f t="shared" si="1"/>
        <v>0</v>
      </c>
      <c r="I13" s="40" t="s">
        <v>16</v>
      </c>
    </row>
    <row r="14" spans="1:12" ht="15.6" x14ac:dyDescent="0.3">
      <c r="A14" s="60">
        <f t="shared" si="0"/>
        <v>8</v>
      </c>
      <c r="B14" s="2" t="s">
        <v>65</v>
      </c>
      <c r="C14" s="24" t="s">
        <v>58</v>
      </c>
      <c r="D14" s="75">
        <v>133.80000000000001</v>
      </c>
      <c r="E14" s="18">
        <v>17.647565093748977</v>
      </c>
      <c r="F14" s="18">
        <f t="shared" si="2"/>
        <v>2361.2442095436131</v>
      </c>
      <c r="G14" s="89">
        <v>0</v>
      </c>
      <c r="H14" s="89">
        <f t="shared" si="1"/>
        <v>0</v>
      </c>
      <c r="I14" s="40" t="s">
        <v>16</v>
      </c>
    </row>
    <row r="15" spans="1:12" s="21" customFormat="1" x14ac:dyDescent="0.3">
      <c r="A15" s="76" t="s">
        <v>27</v>
      </c>
      <c r="B15" s="2" t="s">
        <v>28</v>
      </c>
      <c r="C15" s="24" t="s">
        <v>4</v>
      </c>
      <c r="D15" s="15">
        <v>8.0280000000000004E-2</v>
      </c>
      <c r="E15" s="18">
        <v>1740.2853597696003</v>
      </c>
      <c r="F15" s="18">
        <f t="shared" si="2"/>
        <v>139.71010868230351</v>
      </c>
      <c r="G15" s="89">
        <v>0</v>
      </c>
      <c r="H15" s="89">
        <f t="shared" si="1"/>
        <v>0</v>
      </c>
      <c r="I15" s="40" t="s">
        <v>15</v>
      </c>
    </row>
    <row r="16" spans="1:12" s="21" customFormat="1" x14ac:dyDescent="0.3">
      <c r="A16" s="72">
        <f>A14+1</f>
        <v>9</v>
      </c>
      <c r="B16" s="77" t="s">
        <v>66</v>
      </c>
      <c r="C16" s="13" t="s">
        <v>4</v>
      </c>
      <c r="D16" s="73">
        <v>0.25689999999999996</v>
      </c>
      <c r="E16" s="18">
        <v>1828.510863373152</v>
      </c>
      <c r="F16" s="18">
        <f t="shared" si="2"/>
        <v>469.7444408005627</v>
      </c>
      <c r="G16" s="89">
        <v>0</v>
      </c>
      <c r="H16" s="89">
        <f t="shared" si="1"/>
        <v>0</v>
      </c>
      <c r="I16" s="40" t="s">
        <v>16</v>
      </c>
    </row>
    <row r="17" spans="1:220" ht="15.6" x14ac:dyDescent="0.3">
      <c r="A17" s="62">
        <f t="shared" ref="A17:A28" si="3">A16+1</f>
        <v>10</v>
      </c>
      <c r="B17" s="44" t="s">
        <v>67</v>
      </c>
      <c r="C17" s="13" t="s">
        <v>59</v>
      </c>
      <c r="D17" s="74">
        <v>734</v>
      </c>
      <c r="E17" s="18">
        <v>20.08729992822531</v>
      </c>
      <c r="F17" s="18">
        <f t="shared" si="2"/>
        <v>14744.078147317377</v>
      </c>
      <c r="G17" s="89">
        <v>0</v>
      </c>
      <c r="H17" s="89">
        <f t="shared" si="1"/>
        <v>0</v>
      </c>
      <c r="I17" s="40" t="s">
        <v>16</v>
      </c>
    </row>
    <row r="18" spans="1:220" ht="15.6" x14ac:dyDescent="0.3">
      <c r="A18" s="60">
        <f t="shared" si="3"/>
        <v>11</v>
      </c>
      <c r="B18" s="38" t="s">
        <v>68</v>
      </c>
      <c r="C18" s="24" t="s">
        <v>13</v>
      </c>
      <c r="D18" s="61">
        <v>249.39</v>
      </c>
      <c r="E18" s="18">
        <v>6.8784354885206609</v>
      </c>
      <c r="F18" s="18">
        <f t="shared" si="2"/>
        <v>1715.4130264821674</v>
      </c>
      <c r="G18" s="89">
        <v>0</v>
      </c>
      <c r="H18" s="89">
        <f t="shared" si="1"/>
        <v>0</v>
      </c>
      <c r="I18" s="40" t="s">
        <v>16</v>
      </c>
    </row>
    <row r="19" spans="1:220" s="21" customFormat="1" ht="15.6" x14ac:dyDescent="0.3">
      <c r="A19" s="27">
        <f t="shared" si="3"/>
        <v>12</v>
      </c>
      <c r="B19" s="38" t="s">
        <v>19</v>
      </c>
      <c r="C19" s="24" t="s">
        <v>13</v>
      </c>
      <c r="D19" s="71">
        <v>27.7</v>
      </c>
      <c r="E19" s="18">
        <v>63.128506101619209</v>
      </c>
      <c r="F19" s="18">
        <f t="shared" si="2"/>
        <v>1748.6596190148521</v>
      </c>
      <c r="G19" s="89">
        <v>0</v>
      </c>
      <c r="H19" s="89">
        <f t="shared" si="1"/>
        <v>0</v>
      </c>
      <c r="I19" s="40" t="s">
        <v>16</v>
      </c>
    </row>
    <row r="20" spans="1:220" ht="15.6" x14ac:dyDescent="0.3">
      <c r="A20" s="27">
        <f t="shared" si="3"/>
        <v>13</v>
      </c>
      <c r="B20" s="44" t="s">
        <v>69</v>
      </c>
      <c r="C20" s="24" t="s">
        <v>13</v>
      </c>
      <c r="D20" s="18">
        <v>24.93</v>
      </c>
      <c r="E20" s="18">
        <v>4.2475801080216931</v>
      </c>
      <c r="F20" s="18">
        <f t="shared" si="2"/>
        <v>105.8921720929808</v>
      </c>
      <c r="G20" s="89">
        <v>0</v>
      </c>
      <c r="H20" s="89">
        <f t="shared" si="1"/>
        <v>0</v>
      </c>
      <c r="I20" s="40" t="s">
        <v>16</v>
      </c>
    </row>
    <row r="21" spans="1:220" ht="15.6" x14ac:dyDescent="0.3">
      <c r="A21" s="62">
        <f t="shared" si="3"/>
        <v>14</v>
      </c>
      <c r="B21" s="38" t="s">
        <v>20</v>
      </c>
      <c r="C21" s="24" t="s">
        <v>13</v>
      </c>
      <c r="D21" s="18">
        <v>2.77</v>
      </c>
      <c r="E21" s="18">
        <v>32.756857070361605</v>
      </c>
      <c r="F21" s="18">
        <f t="shared" si="2"/>
        <v>90.736494084901651</v>
      </c>
      <c r="G21" s="89">
        <v>0</v>
      </c>
      <c r="H21" s="89">
        <f t="shared" si="1"/>
        <v>0</v>
      </c>
      <c r="I21" s="40" t="s">
        <v>16</v>
      </c>
    </row>
    <row r="22" spans="1:220" x14ac:dyDescent="0.3">
      <c r="A22" s="62">
        <f t="shared" si="3"/>
        <v>15</v>
      </c>
      <c r="B22" s="2" t="s">
        <v>26</v>
      </c>
      <c r="C22" s="24" t="s">
        <v>4</v>
      </c>
      <c r="D22" s="18">
        <v>540.32549999999992</v>
      </c>
      <c r="E22" s="18">
        <v>9.5001808366080009</v>
      </c>
      <c r="F22" s="18">
        <f t="shared" si="2"/>
        <v>5133.1899606306361</v>
      </c>
      <c r="G22" s="89">
        <v>0</v>
      </c>
      <c r="H22" s="89">
        <f t="shared" si="1"/>
        <v>0</v>
      </c>
      <c r="I22" s="40" t="s">
        <v>16</v>
      </c>
    </row>
    <row r="23" spans="1:220" ht="15.6" x14ac:dyDescent="0.3">
      <c r="A23" s="63">
        <f t="shared" si="3"/>
        <v>16</v>
      </c>
      <c r="B23" s="44" t="s">
        <v>70</v>
      </c>
      <c r="C23" s="24" t="s">
        <v>13</v>
      </c>
      <c r="D23" s="61">
        <v>82.85</v>
      </c>
      <c r="E23" s="18">
        <v>65.173173227065092</v>
      </c>
      <c r="F23" s="18">
        <f t="shared" si="2"/>
        <v>5399.5974018623428</v>
      </c>
      <c r="G23" s="89">
        <v>0</v>
      </c>
      <c r="H23" s="89">
        <f t="shared" si="1"/>
        <v>0</v>
      </c>
      <c r="I23" s="40" t="s">
        <v>16</v>
      </c>
    </row>
    <row r="24" spans="1:220" s="21" customFormat="1" ht="15.6" x14ac:dyDescent="0.3">
      <c r="A24" s="60">
        <f t="shared" si="3"/>
        <v>17</v>
      </c>
      <c r="B24" s="41" t="s">
        <v>71</v>
      </c>
      <c r="C24" s="24" t="s">
        <v>13</v>
      </c>
      <c r="D24" s="15">
        <v>145.43</v>
      </c>
      <c r="E24" s="18">
        <v>41.611221592891191</v>
      </c>
      <c r="F24" s="18">
        <f t="shared" si="2"/>
        <v>6051.5199562541666</v>
      </c>
      <c r="G24" s="89">
        <v>0</v>
      </c>
      <c r="H24" s="89">
        <f t="shared" si="1"/>
        <v>0</v>
      </c>
      <c r="I24" s="40" t="s">
        <v>16</v>
      </c>
    </row>
    <row r="25" spans="1:220" ht="15.6" x14ac:dyDescent="0.3">
      <c r="A25" s="63">
        <f t="shared" si="3"/>
        <v>18</v>
      </c>
      <c r="B25" s="41" t="s">
        <v>72</v>
      </c>
      <c r="C25" s="24" t="s">
        <v>13</v>
      </c>
      <c r="D25" s="15">
        <v>26.73</v>
      </c>
      <c r="E25" s="18">
        <v>54.584734440571175</v>
      </c>
      <c r="F25" s="18">
        <f t="shared" si="2"/>
        <v>1459.0499515964675</v>
      </c>
      <c r="G25" s="89">
        <v>0</v>
      </c>
      <c r="H25" s="89">
        <f t="shared" si="1"/>
        <v>0</v>
      </c>
      <c r="I25" s="40" t="s">
        <v>16</v>
      </c>
      <c r="J25" s="26"/>
    </row>
    <row r="26" spans="1:220" ht="15.6" x14ac:dyDescent="0.3">
      <c r="A26" s="60">
        <f t="shared" si="3"/>
        <v>19</v>
      </c>
      <c r="B26" s="2" t="s">
        <v>73</v>
      </c>
      <c r="C26" s="24" t="s">
        <v>13</v>
      </c>
      <c r="D26" s="59">
        <v>1.9359999999999999</v>
      </c>
      <c r="E26" s="18">
        <v>68.538179478304002</v>
      </c>
      <c r="F26" s="18">
        <f t="shared" si="2"/>
        <v>132.68991546999655</v>
      </c>
      <c r="G26" s="89">
        <v>0</v>
      </c>
      <c r="H26" s="89">
        <f t="shared" si="1"/>
        <v>0</v>
      </c>
      <c r="I26" s="40" t="s">
        <v>16</v>
      </c>
      <c r="J26" s="26"/>
    </row>
    <row r="27" spans="1:220" x14ac:dyDescent="0.35">
      <c r="A27" s="60">
        <f t="shared" si="3"/>
        <v>20</v>
      </c>
      <c r="B27" s="2" t="s">
        <v>29</v>
      </c>
      <c r="C27" s="24" t="s">
        <v>22</v>
      </c>
      <c r="D27" s="15">
        <v>460</v>
      </c>
      <c r="E27" s="18">
        <v>16.08080875815136</v>
      </c>
      <c r="F27" s="18">
        <f t="shared" si="2"/>
        <v>7397.1720287496255</v>
      </c>
      <c r="G27" s="89">
        <v>0</v>
      </c>
      <c r="H27" s="89">
        <f t="shared" si="1"/>
        <v>0</v>
      </c>
      <c r="I27" s="40" t="s">
        <v>16</v>
      </c>
      <c r="J27" s="26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</row>
    <row r="28" spans="1:220" x14ac:dyDescent="0.35">
      <c r="A28" s="66">
        <f t="shared" si="3"/>
        <v>21</v>
      </c>
      <c r="B28" s="42" t="s">
        <v>74</v>
      </c>
      <c r="C28" s="23" t="s">
        <v>30</v>
      </c>
      <c r="D28" s="58">
        <v>1</v>
      </c>
      <c r="E28" s="18">
        <v>325.61683539419124</v>
      </c>
      <c r="F28" s="18">
        <f t="shared" si="2"/>
        <v>325.61683539419124</v>
      </c>
      <c r="G28" s="89">
        <v>0</v>
      </c>
      <c r="H28" s="89">
        <f t="shared" si="1"/>
        <v>0</v>
      </c>
      <c r="I28" s="40" t="s">
        <v>16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</row>
    <row r="29" spans="1:220" x14ac:dyDescent="0.35">
      <c r="A29" s="22" t="s">
        <v>31</v>
      </c>
      <c r="B29" s="67" t="s">
        <v>75</v>
      </c>
      <c r="C29" s="23" t="s">
        <v>6</v>
      </c>
      <c r="D29" s="19">
        <v>1</v>
      </c>
      <c r="E29" s="18">
        <v>272.260305983232</v>
      </c>
      <c r="F29" s="18">
        <f t="shared" si="2"/>
        <v>272.260305983232</v>
      </c>
      <c r="G29" s="89">
        <v>0</v>
      </c>
      <c r="H29" s="89">
        <f t="shared" si="1"/>
        <v>0</v>
      </c>
      <c r="I29" s="40" t="s">
        <v>15</v>
      </c>
      <c r="J29" s="26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</row>
    <row r="30" spans="1:220" s="20" customFormat="1" x14ac:dyDescent="0.3">
      <c r="A30" s="22" t="s">
        <v>32</v>
      </c>
      <c r="B30" s="67" t="s">
        <v>76</v>
      </c>
      <c r="C30" s="23" t="s">
        <v>6</v>
      </c>
      <c r="D30" s="19">
        <v>1</v>
      </c>
      <c r="E30" s="18">
        <v>155.64284049686401</v>
      </c>
      <c r="F30" s="18">
        <f t="shared" si="2"/>
        <v>155.64284049686401</v>
      </c>
      <c r="G30" s="89">
        <v>0</v>
      </c>
      <c r="H30" s="89">
        <f t="shared" si="1"/>
        <v>0</v>
      </c>
      <c r="I30" s="40" t="s">
        <v>15</v>
      </c>
      <c r="J30" s="26"/>
    </row>
    <row r="31" spans="1:220" s="20" customFormat="1" x14ac:dyDescent="0.3">
      <c r="A31" s="22" t="s">
        <v>33</v>
      </c>
      <c r="B31" s="39" t="s">
        <v>77</v>
      </c>
      <c r="C31" s="23" t="s">
        <v>6</v>
      </c>
      <c r="D31" s="19">
        <v>1</v>
      </c>
      <c r="E31" s="18">
        <v>156.33738209376</v>
      </c>
      <c r="F31" s="18">
        <f t="shared" si="2"/>
        <v>156.33738209376</v>
      </c>
      <c r="G31" s="89">
        <v>0</v>
      </c>
      <c r="H31" s="89">
        <f t="shared" si="1"/>
        <v>0</v>
      </c>
      <c r="I31" s="40" t="s">
        <v>15</v>
      </c>
    </row>
    <row r="32" spans="1:220" s="20" customFormat="1" x14ac:dyDescent="0.3">
      <c r="A32" s="22" t="s">
        <v>34</v>
      </c>
      <c r="B32" s="43" t="s">
        <v>78</v>
      </c>
      <c r="C32" s="17" t="s">
        <v>6</v>
      </c>
      <c r="D32" s="19">
        <v>1</v>
      </c>
      <c r="E32" s="18">
        <v>136.79848547164801</v>
      </c>
      <c r="F32" s="18">
        <f t="shared" si="2"/>
        <v>136.79848547164801</v>
      </c>
      <c r="G32" s="89">
        <v>0</v>
      </c>
      <c r="H32" s="89">
        <f t="shared" si="1"/>
        <v>0</v>
      </c>
      <c r="I32" s="40" t="s">
        <v>15</v>
      </c>
    </row>
    <row r="33" spans="1:10" s="78" customFormat="1" ht="15.6" x14ac:dyDescent="0.35">
      <c r="A33" s="22" t="s">
        <v>35</v>
      </c>
      <c r="B33" s="67" t="s">
        <v>21</v>
      </c>
      <c r="C33" s="23" t="s">
        <v>13</v>
      </c>
      <c r="D33" s="18">
        <v>0.36502500000000004</v>
      </c>
      <c r="E33" s="18">
        <v>284.36891797440001</v>
      </c>
      <c r="F33" s="18">
        <f t="shared" si="2"/>
        <v>103.80176428360538</v>
      </c>
      <c r="G33" s="89">
        <v>0</v>
      </c>
      <c r="H33" s="89">
        <f t="shared" si="1"/>
        <v>0</v>
      </c>
      <c r="I33" s="40" t="s">
        <v>15</v>
      </c>
      <c r="J33" s="26"/>
    </row>
    <row r="34" spans="1:10" s="78" customFormat="1" x14ac:dyDescent="0.35">
      <c r="A34" s="22" t="s">
        <v>36</v>
      </c>
      <c r="B34" s="42" t="s">
        <v>79</v>
      </c>
      <c r="C34" s="17" t="s">
        <v>6</v>
      </c>
      <c r="D34" s="19">
        <v>1</v>
      </c>
      <c r="E34" s="18"/>
      <c r="F34" s="18"/>
      <c r="G34" s="89">
        <v>0</v>
      </c>
      <c r="H34" s="89">
        <f t="shared" si="1"/>
        <v>0</v>
      </c>
      <c r="I34" s="40" t="s">
        <v>18</v>
      </c>
    </row>
    <row r="35" spans="1:10" s="78" customFormat="1" x14ac:dyDescent="0.35">
      <c r="A35" s="66">
        <f>A28+1</f>
        <v>22</v>
      </c>
      <c r="B35" s="42" t="s">
        <v>80</v>
      </c>
      <c r="C35" s="23" t="s">
        <v>30</v>
      </c>
      <c r="D35" s="58">
        <v>1</v>
      </c>
      <c r="E35" s="18">
        <v>364.41290948213555</v>
      </c>
      <c r="F35" s="18">
        <f t="shared" si="2"/>
        <v>364.41290948213555</v>
      </c>
      <c r="G35" s="89">
        <v>0</v>
      </c>
      <c r="H35" s="89">
        <f t="shared" si="1"/>
        <v>0</v>
      </c>
      <c r="I35" s="40" t="s">
        <v>16</v>
      </c>
      <c r="J35" s="26"/>
    </row>
    <row r="36" spans="1:10" s="78" customFormat="1" x14ac:dyDescent="0.35">
      <c r="A36" s="22" t="s">
        <v>37</v>
      </c>
      <c r="B36" s="67" t="s">
        <v>75</v>
      </c>
      <c r="C36" s="23" t="s">
        <v>6</v>
      </c>
      <c r="D36" s="19">
        <v>2</v>
      </c>
      <c r="E36" s="18">
        <v>272.260305983232</v>
      </c>
      <c r="F36" s="18">
        <f t="shared" si="2"/>
        <v>544.520611966464</v>
      </c>
      <c r="G36" s="89">
        <v>0</v>
      </c>
      <c r="H36" s="89">
        <f t="shared" si="1"/>
        <v>0</v>
      </c>
      <c r="I36" s="40" t="s">
        <v>15</v>
      </c>
    </row>
    <row r="37" spans="1:10" s="78" customFormat="1" x14ac:dyDescent="0.35">
      <c r="A37" s="22" t="s">
        <v>38</v>
      </c>
      <c r="B37" s="39" t="s">
        <v>77</v>
      </c>
      <c r="C37" s="23" t="s">
        <v>6</v>
      </c>
      <c r="D37" s="19">
        <v>1</v>
      </c>
      <c r="E37" s="18">
        <v>156.33738209376</v>
      </c>
      <c r="F37" s="18">
        <f t="shared" si="2"/>
        <v>156.33738209376</v>
      </c>
      <c r="G37" s="89">
        <v>0</v>
      </c>
      <c r="H37" s="89">
        <f t="shared" si="1"/>
        <v>0</v>
      </c>
      <c r="I37" s="40" t="s">
        <v>15</v>
      </c>
      <c r="J37" s="26"/>
    </row>
    <row r="38" spans="1:10" s="78" customFormat="1" x14ac:dyDescent="0.35">
      <c r="A38" s="22" t="s">
        <v>39</v>
      </c>
      <c r="B38" s="43" t="s">
        <v>78</v>
      </c>
      <c r="C38" s="17" t="s">
        <v>6</v>
      </c>
      <c r="D38" s="19">
        <v>1</v>
      </c>
      <c r="E38" s="18">
        <v>136.79848547164801</v>
      </c>
      <c r="F38" s="18">
        <f t="shared" si="2"/>
        <v>136.79848547164801</v>
      </c>
      <c r="G38" s="89">
        <v>0</v>
      </c>
      <c r="H38" s="89">
        <f t="shared" si="1"/>
        <v>0</v>
      </c>
      <c r="I38" s="40" t="s">
        <v>15</v>
      </c>
    </row>
    <row r="39" spans="1:10" s="78" customFormat="1" ht="15.6" x14ac:dyDescent="0.35">
      <c r="A39" s="22" t="s">
        <v>40</v>
      </c>
      <c r="B39" s="67" t="s">
        <v>21</v>
      </c>
      <c r="C39" s="23" t="s">
        <v>13</v>
      </c>
      <c r="D39" s="18">
        <v>0.36502500000000004</v>
      </c>
      <c r="E39" s="18">
        <v>284.36891797440001</v>
      </c>
      <c r="F39" s="18">
        <f t="shared" si="2"/>
        <v>103.80176428360538</v>
      </c>
      <c r="G39" s="89">
        <v>0</v>
      </c>
      <c r="H39" s="89">
        <f t="shared" si="1"/>
        <v>0</v>
      </c>
      <c r="I39" s="40" t="s">
        <v>15</v>
      </c>
      <c r="J39" s="26"/>
    </row>
    <row r="40" spans="1:10" x14ac:dyDescent="0.3">
      <c r="A40" s="22" t="s">
        <v>41</v>
      </c>
      <c r="B40" s="42" t="s">
        <v>79</v>
      </c>
      <c r="C40" s="17" t="s">
        <v>6</v>
      </c>
      <c r="D40" s="19">
        <v>1</v>
      </c>
      <c r="E40" s="18"/>
      <c r="F40" s="18"/>
      <c r="G40" s="89">
        <v>0</v>
      </c>
      <c r="H40" s="89">
        <f t="shared" si="1"/>
        <v>0</v>
      </c>
      <c r="I40" s="40" t="s">
        <v>18</v>
      </c>
    </row>
    <row r="41" spans="1:10" x14ac:dyDescent="0.3">
      <c r="A41" s="66">
        <f>A35+1</f>
        <v>23</v>
      </c>
      <c r="B41" s="42" t="s">
        <v>81</v>
      </c>
      <c r="C41" s="23" t="s">
        <v>30</v>
      </c>
      <c r="D41" s="58">
        <v>1</v>
      </c>
      <c r="E41" s="18">
        <v>364.41290948213555</v>
      </c>
      <c r="F41" s="18">
        <f t="shared" si="2"/>
        <v>364.41290948213555</v>
      </c>
      <c r="G41" s="89">
        <v>0</v>
      </c>
      <c r="H41" s="89">
        <f t="shared" si="1"/>
        <v>0</v>
      </c>
      <c r="I41" s="40" t="s">
        <v>16</v>
      </c>
      <c r="J41" s="26"/>
    </row>
    <row r="42" spans="1:10" x14ac:dyDescent="0.3">
      <c r="A42" s="22" t="s">
        <v>42</v>
      </c>
      <c r="B42" s="67" t="s">
        <v>75</v>
      </c>
      <c r="C42" s="23" t="s">
        <v>6</v>
      </c>
      <c r="D42" s="19">
        <v>2</v>
      </c>
      <c r="E42" s="18">
        <v>272.260305983232</v>
      </c>
      <c r="F42" s="18">
        <f t="shared" si="2"/>
        <v>544.520611966464</v>
      </c>
      <c r="G42" s="89">
        <v>0</v>
      </c>
      <c r="H42" s="89">
        <f t="shared" si="1"/>
        <v>0</v>
      </c>
      <c r="I42" s="40" t="s">
        <v>15</v>
      </c>
    </row>
    <row r="43" spans="1:10" x14ac:dyDescent="0.3">
      <c r="A43" s="22" t="s">
        <v>43</v>
      </c>
      <c r="B43" s="39" t="s">
        <v>77</v>
      </c>
      <c r="C43" s="23" t="s">
        <v>6</v>
      </c>
      <c r="D43" s="19">
        <v>1</v>
      </c>
      <c r="E43" s="18">
        <v>156.33738209376</v>
      </c>
      <c r="F43" s="18">
        <f t="shared" si="2"/>
        <v>156.33738209376</v>
      </c>
      <c r="G43" s="89">
        <v>0</v>
      </c>
      <c r="H43" s="89">
        <f t="shared" si="1"/>
        <v>0</v>
      </c>
      <c r="I43" s="40" t="s">
        <v>15</v>
      </c>
      <c r="J43" s="26"/>
    </row>
    <row r="44" spans="1:10" s="20" customFormat="1" x14ac:dyDescent="0.3">
      <c r="A44" s="22" t="s">
        <v>44</v>
      </c>
      <c r="B44" s="43" t="s">
        <v>78</v>
      </c>
      <c r="C44" s="17" t="s">
        <v>6</v>
      </c>
      <c r="D44" s="19">
        <v>1</v>
      </c>
      <c r="E44" s="18">
        <v>136.79848547164801</v>
      </c>
      <c r="F44" s="18">
        <f t="shared" si="2"/>
        <v>136.79848547164801</v>
      </c>
      <c r="G44" s="89">
        <v>0</v>
      </c>
      <c r="H44" s="89">
        <f t="shared" si="1"/>
        <v>0</v>
      </c>
      <c r="I44" s="40" t="s">
        <v>15</v>
      </c>
    </row>
    <row r="45" spans="1:10" s="20" customFormat="1" ht="15.6" x14ac:dyDescent="0.3">
      <c r="A45" s="22" t="s">
        <v>45</v>
      </c>
      <c r="B45" s="67" t="s">
        <v>21</v>
      </c>
      <c r="C45" s="23" t="s">
        <v>13</v>
      </c>
      <c r="D45" s="18">
        <v>0.36502500000000004</v>
      </c>
      <c r="E45" s="18">
        <v>284.36891797440001</v>
      </c>
      <c r="F45" s="18">
        <f t="shared" si="2"/>
        <v>103.80176428360538</v>
      </c>
      <c r="G45" s="89">
        <v>0</v>
      </c>
      <c r="H45" s="89">
        <f t="shared" si="1"/>
        <v>0</v>
      </c>
      <c r="I45" s="40" t="s">
        <v>15</v>
      </c>
      <c r="J45" s="26"/>
    </row>
    <row r="46" spans="1:10" x14ac:dyDescent="0.3">
      <c r="A46" s="22" t="s">
        <v>46</v>
      </c>
      <c r="B46" s="42" t="s">
        <v>79</v>
      </c>
      <c r="C46" s="17" t="s">
        <v>6</v>
      </c>
      <c r="D46" s="19">
        <v>1</v>
      </c>
      <c r="E46" s="18"/>
      <c r="F46" s="18"/>
      <c r="G46" s="89">
        <v>0</v>
      </c>
      <c r="H46" s="89">
        <f t="shared" si="1"/>
        <v>0</v>
      </c>
      <c r="I46" s="40" t="s">
        <v>18</v>
      </c>
    </row>
    <row r="47" spans="1:10" x14ac:dyDescent="0.3">
      <c r="A47" s="66">
        <f>A41+1</f>
        <v>24</v>
      </c>
      <c r="B47" s="42" t="s">
        <v>82</v>
      </c>
      <c r="C47" s="23" t="s">
        <v>47</v>
      </c>
      <c r="D47" s="58">
        <v>1</v>
      </c>
      <c r="E47" s="18">
        <v>417.0647243157743</v>
      </c>
      <c r="F47" s="18">
        <f t="shared" si="2"/>
        <v>417.0647243157743</v>
      </c>
      <c r="G47" s="89">
        <v>0</v>
      </c>
      <c r="H47" s="89">
        <f t="shared" si="1"/>
        <v>0</v>
      </c>
      <c r="I47" s="40" t="s">
        <v>16</v>
      </c>
      <c r="J47" s="26"/>
    </row>
    <row r="48" spans="1:10" x14ac:dyDescent="0.3">
      <c r="A48" s="22" t="s">
        <v>48</v>
      </c>
      <c r="B48" s="67" t="s">
        <v>75</v>
      </c>
      <c r="C48" s="23" t="s">
        <v>6</v>
      </c>
      <c r="D48" s="19">
        <v>2</v>
      </c>
      <c r="E48" s="18">
        <v>272.260305983232</v>
      </c>
      <c r="F48" s="18">
        <f t="shared" si="2"/>
        <v>544.520611966464</v>
      </c>
      <c r="G48" s="89">
        <v>0</v>
      </c>
      <c r="H48" s="89">
        <f t="shared" si="1"/>
        <v>0</v>
      </c>
      <c r="I48" s="40" t="s">
        <v>15</v>
      </c>
    </row>
    <row r="49" spans="1:10" x14ac:dyDescent="0.3">
      <c r="A49" s="22" t="s">
        <v>49</v>
      </c>
      <c r="B49" s="67" t="s">
        <v>76</v>
      </c>
      <c r="C49" s="23" t="s">
        <v>6</v>
      </c>
      <c r="D49" s="19">
        <v>1</v>
      </c>
      <c r="E49" s="18">
        <v>155.64284049686401</v>
      </c>
      <c r="F49" s="18">
        <f t="shared" si="2"/>
        <v>155.64284049686401</v>
      </c>
      <c r="G49" s="89">
        <v>0</v>
      </c>
      <c r="H49" s="89">
        <f t="shared" si="1"/>
        <v>0</v>
      </c>
      <c r="I49" s="40" t="s">
        <v>15</v>
      </c>
      <c r="J49" s="26"/>
    </row>
    <row r="50" spans="1:10" x14ac:dyDescent="0.3">
      <c r="A50" s="22" t="s">
        <v>50</v>
      </c>
      <c r="B50" s="39" t="s">
        <v>77</v>
      </c>
      <c r="C50" s="23" t="s">
        <v>6</v>
      </c>
      <c r="D50" s="19">
        <v>1</v>
      </c>
      <c r="E50" s="18">
        <v>156.33738209376</v>
      </c>
      <c r="F50" s="18">
        <f t="shared" si="2"/>
        <v>156.33738209376</v>
      </c>
      <c r="G50" s="89">
        <v>0</v>
      </c>
      <c r="H50" s="89">
        <f t="shared" si="1"/>
        <v>0</v>
      </c>
      <c r="I50" s="40" t="s">
        <v>15</v>
      </c>
    </row>
    <row r="51" spans="1:10" x14ac:dyDescent="0.3">
      <c r="A51" s="22" t="s">
        <v>51</v>
      </c>
      <c r="B51" s="43" t="s">
        <v>78</v>
      </c>
      <c r="C51" s="17" t="s">
        <v>6</v>
      </c>
      <c r="D51" s="19">
        <v>1</v>
      </c>
      <c r="E51" s="18">
        <v>136.79848547164801</v>
      </c>
      <c r="F51" s="18">
        <f t="shared" si="2"/>
        <v>136.79848547164801</v>
      </c>
      <c r="G51" s="89">
        <v>0</v>
      </c>
      <c r="H51" s="89">
        <f t="shared" si="1"/>
        <v>0</v>
      </c>
      <c r="I51" s="40" t="s">
        <v>15</v>
      </c>
      <c r="J51" s="26"/>
    </row>
    <row r="52" spans="1:10" s="20" customFormat="1" ht="15.6" x14ac:dyDescent="0.3">
      <c r="A52" s="22" t="s">
        <v>52</v>
      </c>
      <c r="B52" s="67" t="s">
        <v>21</v>
      </c>
      <c r="C52" s="23" t="s">
        <v>13</v>
      </c>
      <c r="D52" s="18">
        <v>0.36502500000000004</v>
      </c>
      <c r="E52" s="18">
        <v>284.36891797440001</v>
      </c>
      <c r="F52" s="18">
        <f t="shared" si="2"/>
        <v>103.80176428360538</v>
      </c>
      <c r="G52" s="89">
        <v>0</v>
      </c>
      <c r="H52" s="89">
        <f t="shared" si="1"/>
        <v>0</v>
      </c>
      <c r="I52" s="40" t="s">
        <v>15</v>
      </c>
    </row>
    <row r="53" spans="1:10" s="20" customFormat="1" x14ac:dyDescent="0.3">
      <c r="A53" s="22" t="s">
        <v>53</v>
      </c>
      <c r="B53" s="42" t="s">
        <v>79</v>
      </c>
      <c r="C53" s="17" t="s">
        <v>6</v>
      </c>
      <c r="D53" s="19">
        <v>1</v>
      </c>
      <c r="E53" s="18"/>
      <c r="F53" s="18"/>
      <c r="G53" s="89">
        <v>0</v>
      </c>
      <c r="H53" s="89">
        <f t="shared" si="1"/>
        <v>0</v>
      </c>
      <c r="I53" s="40" t="s">
        <v>18</v>
      </c>
      <c r="J53" s="26"/>
    </row>
    <row r="54" spans="1:10" s="20" customFormat="1" x14ac:dyDescent="0.3">
      <c r="A54" s="60">
        <f>A47+1</f>
        <v>25</v>
      </c>
      <c r="B54" s="39" t="s">
        <v>83</v>
      </c>
      <c r="C54" s="23" t="s">
        <v>5</v>
      </c>
      <c r="D54" s="18">
        <v>26.37</v>
      </c>
      <c r="E54" s="18">
        <v>25.986339370656001</v>
      </c>
      <c r="F54" s="18">
        <f t="shared" si="2"/>
        <v>685.25976920419873</v>
      </c>
      <c r="G54" s="89">
        <v>0</v>
      </c>
      <c r="H54" s="89">
        <f t="shared" si="1"/>
        <v>0</v>
      </c>
      <c r="I54" s="40" t="s">
        <v>16</v>
      </c>
      <c r="J54" s="26"/>
    </row>
    <row r="55" spans="1:10" s="20" customFormat="1" x14ac:dyDescent="0.3">
      <c r="A55" s="62">
        <f>A54+1</f>
        <v>26</v>
      </c>
      <c r="B55" s="2" t="s">
        <v>84</v>
      </c>
      <c r="C55" s="17" t="s">
        <v>5</v>
      </c>
      <c r="D55" s="19">
        <v>108.5</v>
      </c>
      <c r="E55" s="18">
        <v>4.6899172791649022</v>
      </c>
      <c r="F55" s="18">
        <f t="shared" si="2"/>
        <v>508.85602478939188</v>
      </c>
      <c r="G55" s="89">
        <v>0</v>
      </c>
      <c r="H55" s="89">
        <f t="shared" si="1"/>
        <v>0</v>
      </c>
      <c r="I55" s="40" t="s">
        <v>16</v>
      </c>
      <c r="J55" s="26"/>
    </row>
    <row r="56" spans="1:10" s="20" customFormat="1" x14ac:dyDescent="0.3">
      <c r="A56" s="16" t="s">
        <v>54</v>
      </c>
      <c r="B56" s="2" t="s">
        <v>85</v>
      </c>
      <c r="C56" s="17" t="s">
        <v>5</v>
      </c>
      <c r="D56" s="19">
        <v>109.58500000000001</v>
      </c>
      <c r="E56" s="18"/>
      <c r="F56" s="18"/>
      <c r="G56" s="89">
        <v>0</v>
      </c>
      <c r="H56" s="89">
        <f t="shared" si="1"/>
        <v>0</v>
      </c>
      <c r="I56" s="40" t="s">
        <v>18</v>
      </c>
      <c r="J56" s="26"/>
    </row>
    <row r="57" spans="1:10" s="20" customFormat="1" x14ac:dyDescent="0.3">
      <c r="A57" s="16" t="s">
        <v>55</v>
      </c>
      <c r="B57" s="2" t="s">
        <v>86</v>
      </c>
      <c r="C57" s="17" t="s">
        <v>6</v>
      </c>
      <c r="D57" s="19">
        <v>19</v>
      </c>
      <c r="E57" s="18"/>
      <c r="F57" s="18"/>
      <c r="G57" s="89">
        <v>0</v>
      </c>
      <c r="H57" s="89">
        <f t="shared" si="1"/>
        <v>0</v>
      </c>
      <c r="I57" s="40" t="s">
        <v>18</v>
      </c>
      <c r="J57" s="26"/>
    </row>
    <row r="58" spans="1:10" s="20" customFormat="1" x14ac:dyDescent="0.3">
      <c r="A58" s="62">
        <f>A55+1</f>
        <v>27</v>
      </c>
      <c r="B58" s="2" t="s">
        <v>87</v>
      </c>
      <c r="C58" s="17" t="s">
        <v>5</v>
      </c>
      <c r="D58" s="19">
        <v>108.5</v>
      </c>
      <c r="E58" s="18">
        <v>1.7679739249296322</v>
      </c>
      <c r="F58" s="18">
        <f t="shared" si="2"/>
        <v>191.82517085486509</v>
      </c>
      <c r="G58" s="89">
        <v>0</v>
      </c>
      <c r="H58" s="89">
        <f t="shared" si="1"/>
        <v>0</v>
      </c>
      <c r="I58" s="40" t="s">
        <v>16</v>
      </c>
      <c r="J58" s="26"/>
    </row>
    <row r="59" spans="1:10" s="20" customFormat="1" x14ac:dyDescent="0.3">
      <c r="A59" s="60">
        <f>A58+1</f>
        <v>28</v>
      </c>
      <c r="B59" s="2" t="s">
        <v>88</v>
      </c>
      <c r="C59" s="24" t="s">
        <v>5</v>
      </c>
      <c r="D59" s="25">
        <v>108.5</v>
      </c>
      <c r="E59" s="18">
        <v>1.7498362714560001</v>
      </c>
      <c r="F59" s="18">
        <f t="shared" si="2"/>
        <v>189.857235452976</v>
      </c>
      <c r="G59" s="89">
        <v>0</v>
      </c>
      <c r="H59" s="89">
        <f t="shared" si="1"/>
        <v>0</v>
      </c>
      <c r="I59" s="40" t="s">
        <v>16</v>
      </c>
      <c r="J59" s="26"/>
    </row>
    <row r="60" spans="1:10" s="20" customFormat="1" x14ac:dyDescent="0.3">
      <c r="A60" s="62">
        <f>A59+1</f>
        <v>29</v>
      </c>
      <c r="B60" s="42" t="s">
        <v>89</v>
      </c>
      <c r="C60" s="17" t="s">
        <v>6</v>
      </c>
      <c r="D60" s="19">
        <v>10</v>
      </c>
      <c r="E60" s="18">
        <v>6.9236098281664002</v>
      </c>
      <c r="F60" s="18">
        <f t="shared" si="2"/>
        <v>69.236098281663999</v>
      </c>
      <c r="G60" s="89">
        <v>0</v>
      </c>
      <c r="H60" s="89">
        <f t="shared" si="1"/>
        <v>0</v>
      </c>
      <c r="I60" s="40" t="s">
        <v>16</v>
      </c>
      <c r="J60" s="26"/>
    </row>
    <row r="61" spans="1:10" s="20" customFormat="1" x14ac:dyDescent="0.3">
      <c r="A61" s="16" t="s">
        <v>56</v>
      </c>
      <c r="B61" s="42" t="s">
        <v>90</v>
      </c>
      <c r="C61" s="17" t="s">
        <v>6</v>
      </c>
      <c r="D61" s="19">
        <v>10</v>
      </c>
      <c r="E61" s="18"/>
      <c r="F61" s="18"/>
      <c r="G61" s="89">
        <v>0</v>
      </c>
      <c r="H61" s="89">
        <f t="shared" si="1"/>
        <v>0</v>
      </c>
      <c r="I61" s="40" t="s">
        <v>18</v>
      </c>
      <c r="J61" s="26"/>
    </row>
    <row r="62" spans="1:10" s="20" customFormat="1" x14ac:dyDescent="0.3">
      <c r="A62" s="16" t="s">
        <v>57</v>
      </c>
      <c r="B62" s="42" t="s">
        <v>86</v>
      </c>
      <c r="C62" s="17" t="s">
        <v>6</v>
      </c>
      <c r="D62" s="19">
        <v>20</v>
      </c>
      <c r="E62" s="18"/>
      <c r="F62" s="18"/>
      <c r="G62" s="89">
        <v>0</v>
      </c>
      <c r="H62" s="89">
        <f t="shared" si="1"/>
        <v>0</v>
      </c>
      <c r="I62" s="40" t="s">
        <v>18</v>
      </c>
      <c r="J62" s="26"/>
    </row>
    <row r="63" spans="1:10" s="20" customFormat="1" ht="15.6" x14ac:dyDescent="0.3">
      <c r="A63" s="62">
        <f>A60+1</f>
        <v>30</v>
      </c>
      <c r="B63" s="44" t="s">
        <v>91</v>
      </c>
      <c r="C63" s="17" t="s">
        <v>13</v>
      </c>
      <c r="D63" s="59">
        <v>0.1</v>
      </c>
      <c r="E63" s="18">
        <v>279.42900024191994</v>
      </c>
      <c r="F63" s="18">
        <f t="shared" si="2"/>
        <v>27.942900024191996</v>
      </c>
      <c r="G63" s="89">
        <v>0</v>
      </c>
      <c r="H63" s="89">
        <f t="shared" si="1"/>
        <v>0</v>
      </c>
      <c r="I63" s="40" t="s">
        <v>16</v>
      </c>
      <c r="J63" s="26"/>
    </row>
    <row r="64" spans="1:10" s="20" customFormat="1" x14ac:dyDescent="0.3">
      <c r="A64" s="60">
        <f>A63+1</f>
        <v>31</v>
      </c>
      <c r="B64" s="68" t="s">
        <v>92</v>
      </c>
      <c r="C64" s="64" t="s">
        <v>9</v>
      </c>
      <c r="D64" s="65">
        <v>7</v>
      </c>
      <c r="E64" s="18">
        <v>144.06655656523202</v>
      </c>
      <c r="F64" s="18">
        <f t="shared" si="2"/>
        <v>1008.4658959566241</v>
      </c>
      <c r="G64" s="89">
        <v>0</v>
      </c>
      <c r="H64" s="89">
        <f t="shared" si="1"/>
        <v>0</v>
      </c>
      <c r="I64" s="40" t="s">
        <v>16</v>
      </c>
      <c r="J64" s="26"/>
    </row>
    <row r="65" spans="1:10" s="20" customFormat="1" x14ac:dyDescent="0.3">
      <c r="A65" s="60">
        <f>A64+1</f>
        <v>32</v>
      </c>
      <c r="B65" s="68" t="s">
        <v>93</v>
      </c>
      <c r="C65" s="64" t="s">
        <v>9</v>
      </c>
      <c r="D65" s="65">
        <v>1</v>
      </c>
      <c r="E65" s="18">
        <v>272.95148218699205</v>
      </c>
      <c r="F65" s="18">
        <f t="shared" si="2"/>
        <v>272.95148218699205</v>
      </c>
      <c r="G65" s="89">
        <v>0</v>
      </c>
      <c r="H65" s="89">
        <f t="shared" si="1"/>
        <v>0</v>
      </c>
      <c r="I65" s="40" t="s">
        <v>16</v>
      </c>
      <c r="J65" s="26"/>
    </row>
    <row r="66" spans="1:10" s="20" customFormat="1" ht="15.6" thickBot="1" x14ac:dyDescent="0.35">
      <c r="A66" s="60">
        <f>A65+1</f>
        <v>33</v>
      </c>
      <c r="B66" s="68" t="s">
        <v>94</v>
      </c>
      <c r="C66" s="64" t="s">
        <v>9</v>
      </c>
      <c r="D66" s="65">
        <v>1</v>
      </c>
      <c r="E66" s="18">
        <v>144.06655656523199</v>
      </c>
      <c r="F66" s="18">
        <f t="shared" si="2"/>
        <v>144.06655656523199</v>
      </c>
      <c r="G66" s="89">
        <v>0</v>
      </c>
      <c r="H66" s="89">
        <f t="shared" si="1"/>
        <v>0</v>
      </c>
      <c r="I66" s="40" t="s">
        <v>16</v>
      </c>
      <c r="J66" s="26"/>
    </row>
    <row r="67" spans="1:10" ht="15.6" thickBot="1" x14ac:dyDescent="0.35">
      <c r="A67" s="28"/>
      <c r="B67" s="45" t="s">
        <v>7</v>
      </c>
      <c r="C67" s="29"/>
      <c r="D67" s="54"/>
      <c r="E67" s="54"/>
      <c r="F67" s="30">
        <f>SUM(F7:F66)</f>
        <v>69125.921649195225</v>
      </c>
      <c r="G67" s="54"/>
      <c r="H67" s="30">
        <f>SUM(H7:H66)</f>
        <v>0</v>
      </c>
    </row>
    <row r="68" spans="1:10" ht="15.6" thickBot="1" x14ac:dyDescent="0.35">
      <c r="A68" s="33"/>
      <c r="B68" s="47" t="s">
        <v>10</v>
      </c>
      <c r="C68" s="37">
        <v>0.03</v>
      </c>
      <c r="D68" s="56"/>
      <c r="E68" s="56"/>
      <c r="F68" s="57">
        <f>C68*F67</f>
        <v>2073.7776494758568</v>
      </c>
      <c r="G68" s="56"/>
      <c r="H68" s="57">
        <f>C68*H67</f>
        <v>0</v>
      </c>
    </row>
    <row r="69" spans="1:10" ht="15.6" thickBot="1" x14ac:dyDescent="0.35">
      <c r="A69" s="31"/>
      <c r="B69" s="46" t="s">
        <v>8</v>
      </c>
      <c r="C69" s="32"/>
      <c r="D69" s="56"/>
      <c r="E69" s="56"/>
      <c r="F69" s="56">
        <f>F68+F67</f>
        <v>71199.699298671083</v>
      </c>
      <c r="G69" s="56"/>
      <c r="H69" s="56">
        <f>H68+H67</f>
        <v>0</v>
      </c>
    </row>
    <row r="70" spans="1:10" ht="15.6" thickBot="1" x14ac:dyDescent="0.35">
      <c r="A70" s="33"/>
      <c r="B70" s="47" t="s">
        <v>17</v>
      </c>
      <c r="C70" s="37">
        <v>0.18</v>
      </c>
      <c r="D70" s="56"/>
      <c r="E70" s="56"/>
      <c r="F70" s="57">
        <f>C70*F69</f>
        <v>12815.945873760795</v>
      </c>
      <c r="G70" s="56"/>
      <c r="H70" s="57">
        <f>C70*H69</f>
        <v>0</v>
      </c>
    </row>
    <row r="71" spans="1:10" ht="15.6" thickBot="1" x14ac:dyDescent="0.35">
      <c r="A71" s="31"/>
      <c r="B71" s="48" t="s">
        <v>8</v>
      </c>
      <c r="C71" s="34"/>
      <c r="D71" s="55"/>
      <c r="E71" s="55"/>
      <c r="F71" s="56">
        <f>F70+F69</f>
        <v>84015.645172431876</v>
      </c>
      <c r="G71" s="55"/>
      <c r="H71" s="56">
        <f>H70+H69</f>
        <v>0</v>
      </c>
    </row>
    <row r="72" spans="1:10" x14ac:dyDescent="0.3">
      <c r="A72" s="4"/>
      <c r="B72" s="4" t="s">
        <v>95</v>
      </c>
      <c r="F72" s="69"/>
      <c r="G72" s="69"/>
      <c r="H72" s="69"/>
    </row>
    <row r="73" spans="1:10" x14ac:dyDescent="0.3">
      <c r="A73" s="4"/>
      <c r="B73" s="4" t="s">
        <v>95</v>
      </c>
    </row>
    <row r="74" spans="1:10" x14ac:dyDescent="0.3">
      <c r="A74" s="4"/>
      <c r="B74" s="4" t="s">
        <v>95</v>
      </c>
    </row>
    <row r="75" spans="1:10" x14ac:dyDescent="0.3">
      <c r="A75" s="4"/>
      <c r="B75" s="4" t="s">
        <v>95</v>
      </c>
    </row>
    <row r="76" spans="1:10" x14ac:dyDescent="0.3">
      <c r="A76" s="4"/>
      <c r="B76" s="4" t="s">
        <v>95</v>
      </c>
    </row>
    <row r="77" spans="1:10" x14ac:dyDescent="0.3">
      <c r="A77" s="4"/>
      <c r="B77" s="4" t="s">
        <v>95</v>
      </c>
    </row>
    <row r="78" spans="1:10" ht="15" customHeight="1" x14ac:dyDescent="0.3">
      <c r="B78" s="4" t="s">
        <v>95</v>
      </c>
      <c r="F78" s="69"/>
      <c r="G78" s="69"/>
      <c r="H78" s="69"/>
    </row>
    <row r="79" spans="1:10" ht="5.25" customHeight="1" x14ac:dyDescent="0.3"/>
  </sheetData>
  <autoFilter ref="A6:I78" xr:uid="{00000000-0009-0000-0000-000001000000}"/>
  <mergeCells count="9">
    <mergeCell ref="F4:F5"/>
    <mergeCell ref="G3:H3"/>
    <mergeCell ref="G4:G5"/>
    <mergeCell ref="H4:H5"/>
    <mergeCell ref="A4:A5"/>
    <mergeCell ref="B4:B5"/>
    <mergeCell ref="C4:C5"/>
    <mergeCell ref="D4:D5"/>
    <mergeCell ref="E4:E5"/>
  </mergeCells>
  <conditionalFormatting sqref="A17:B17 D12:D13 A13:B13">
    <cfRule type="cellIs" dxfId="3" priority="3" stopIfTrue="1" operator="equal">
      <formula>8223.307275</formula>
    </cfRule>
  </conditionalFormatting>
  <conditionalFormatting sqref="B15:B17">
    <cfRule type="cellIs" dxfId="2" priority="1" stopIfTrue="1" operator="equal">
      <formula>0</formula>
    </cfRule>
  </conditionalFormatting>
  <conditionalFormatting sqref="B20">
    <cfRule type="cellIs" dxfId="1" priority="4" stopIfTrue="1" operator="equal">
      <formula>0</formula>
    </cfRule>
  </conditionalFormatting>
  <conditionalFormatting sqref="D16:D17">
    <cfRule type="cellIs" dxfId="0" priority="2" stopIfTrue="1" operator="equal">
      <formula>8223.307275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8211ec3-709b-4ace-b0c2-3e27e184b426}" enabled="0" method="" siteId="{48211ec3-709b-4ace-b0c2-3e27e184b4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N1_1 კრებსითი სატენდერო</vt:lpstr>
      <vt:lpstr>'N1_1 კრებსითი სატენდერო'!Print_Area</vt:lpstr>
      <vt:lpstr>'N1_1 კრებსითი სატენდერო'!Print_Titles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2026-08-13T13:44:39Z</dcterms:modified>
</cp:coreProperties>
</file>