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699AD81C-B926-4ABD-BBF4-4AA87BC7717C}" xr6:coauthVersionLast="47" xr6:coauthVersionMax="47" xr10:uidLastSave="{00000000-0000-0000-0000-000000000000}"/>
  <bookViews>
    <workbookView xWindow="-108" yWindow="-108" windowWidth="23256" windowHeight="12456" tabRatio="722" xr2:uid="{00000000-000D-0000-FFFF-FFFF00000000}"/>
  </bookViews>
  <sheets>
    <sheet name="N1_1 კრებსითი სატენდერო" sheetId="13" r:id="rId1"/>
  </sheets>
  <externalReferences>
    <externalReference r:id="rId2"/>
  </externalReferences>
  <definedNames>
    <definedName name="_xlnm._FilterDatabase" localSheetId="0" hidden="1">'N1_1 კრებსითი სატენდერო'!$A$6:$I$85</definedName>
    <definedName name="_xlnm.Print_Area" localSheetId="0">'N1_1 კრებსითი სატენდერო'!$A$1:$F$86</definedName>
    <definedName name="_xlnm.Print_Titles" localSheetId="0">'N1_1 კრებსითი სატენდერო'!$6:$6</definedName>
    <definedName name="Project_Description">'[1]NPV_IRR Calc'!$L$5:$U$10</definedName>
    <definedName name="Project_Title">'[1]NPV_IRR Calc'!$L$3:$U$3</definedName>
    <definedName name="rate">'[1]IDC Calc'!$Q$24</definedName>
    <definedName name="term">'[1]IDC Calc'!$C$16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13" l="1"/>
  <c r="H74" i="13" s="1"/>
  <c r="H75" i="13" s="1"/>
  <c r="H10" i="13"/>
  <c r="H11" i="13"/>
  <c r="H12" i="13"/>
  <c r="H13" i="13"/>
  <c r="H14" i="13"/>
  <c r="H15" i="13"/>
  <c r="H16" i="13"/>
  <c r="H17" i="13"/>
  <c r="H18" i="13"/>
  <c r="H19" i="13"/>
  <c r="H20" i="13"/>
  <c r="H21" i="13"/>
  <c r="H22" i="13"/>
  <c r="H23" i="13"/>
  <c r="H24" i="13"/>
  <c r="H25" i="13"/>
  <c r="H26" i="13"/>
  <c r="H27" i="13"/>
  <c r="H28" i="13"/>
  <c r="H29" i="13"/>
  <c r="H30" i="13"/>
  <c r="H31" i="13"/>
  <c r="H32" i="13"/>
  <c r="H33" i="13"/>
  <c r="H34" i="13"/>
  <c r="H35" i="13"/>
  <c r="H36" i="13"/>
  <c r="H37" i="13"/>
  <c r="H38" i="13"/>
  <c r="H39" i="13"/>
  <c r="H40" i="13"/>
  <c r="H41" i="13"/>
  <c r="H42" i="13"/>
  <c r="H43" i="13"/>
  <c r="H44" i="13"/>
  <c r="H45" i="13"/>
  <c r="H46" i="13"/>
  <c r="H47" i="13"/>
  <c r="H48" i="13"/>
  <c r="H49" i="13"/>
  <c r="H50" i="13"/>
  <c r="H51" i="13"/>
  <c r="H52" i="13"/>
  <c r="H53" i="13"/>
  <c r="H54" i="13"/>
  <c r="H55" i="13"/>
  <c r="H56" i="13"/>
  <c r="H57" i="13"/>
  <c r="H58" i="13"/>
  <c r="H59" i="13"/>
  <c r="H60" i="13"/>
  <c r="H61" i="13"/>
  <c r="H62" i="13"/>
  <c r="H63" i="13"/>
  <c r="H64" i="13"/>
  <c r="H65" i="13"/>
  <c r="H66" i="13"/>
  <c r="H67" i="13"/>
  <c r="H68" i="13"/>
  <c r="H69" i="13"/>
  <c r="H70" i="13"/>
  <c r="H71" i="13"/>
  <c r="H72" i="13"/>
  <c r="H73" i="13"/>
  <c r="H8" i="13"/>
  <c r="F73" i="13"/>
  <c r="F72" i="13"/>
  <c r="F71" i="13"/>
  <c r="F70" i="13"/>
  <c r="F69" i="13"/>
  <c r="F68" i="13"/>
  <c r="F67" i="13"/>
  <c r="F66" i="13"/>
  <c r="F65" i="13"/>
  <c r="F64" i="13"/>
  <c r="F63" i="13"/>
  <c r="F62" i="13"/>
  <c r="F61" i="13"/>
  <c r="F60" i="13"/>
  <c r="F59" i="13"/>
  <c r="F58" i="13"/>
  <c r="F57" i="13"/>
  <c r="F56" i="13"/>
  <c r="F55" i="13"/>
  <c r="F54" i="13"/>
  <c r="F53" i="13"/>
  <c r="F52" i="13"/>
  <c r="F51" i="13"/>
  <c r="F50" i="13"/>
  <c r="F49" i="13"/>
  <c r="F48" i="13"/>
  <c r="F47" i="13"/>
  <c r="F46" i="13"/>
  <c r="F45" i="13"/>
  <c r="F44" i="13"/>
  <c r="F43" i="13"/>
  <c r="F42" i="13"/>
  <c r="F41" i="13"/>
  <c r="F40" i="13"/>
  <c r="F39" i="13"/>
  <c r="F38" i="13"/>
  <c r="F37" i="13"/>
  <c r="F36" i="13"/>
  <c r="F35" i="13"/>
  <c r="F34" i="13"/>
  <c r="F33" i="13"/>
  <c r="F32" i="13"/>
  <c r="F31" i="13"/>
  <c r="F30" i="13"/>
  <c r="F29" i="13"/>
  <c r="F28" i="13"/>
  <c r="F23" i="13"/>
  <c r="F21" i="13"/>
  <c r="F20" i="13"/>
  <c r="F19" i="13"/>
  <c r="F18" i="13"/>
  <c r="F17" i="13"/>
  <c r="F15" i="13"/>
  <c r="F14" i="13"/>
  <c r="F13" i="13"/>
  <c r="F12" i="13"/>
  <c r="F11" i="13"/>
  <c r="F10" i="13"/>
  <c r="F9" i="13"/>
  <c r="A9" i="13"/>
  <c r="A10" i="13" s="1"/>
  <c r="A17" i="13" s="1"/>
  <c r="A18" i="13" s="1"/>
  <c r="A19" i="13" s="1"/>
  <c r="A20" i="13" s="1"/>
  <c r="A21" i="13" s="1"/>
  <c r="A23" i="13" s="1"/>
  <c r="A28" i="13" s="1"/>
  <c r="A29" i="13" s="1"/>
  <c r="A31" i="13" s="1"/>
  <c r="A33" i="13" s="1"/>
  <c r="A35" i="13" s="1"/>
  <c r="A37" i="13" s="1"/>
  <c r="A39" i="13" s="1"/>
  <c r="A41" i="13" s="1"/>
  <c r="A43" i="13" s="1"/>
  <c r="A44" i="13" s="1"/>
  <c r="A46" i="13" s="1"/>
  <c r="A47" i="13" s="1"/>
  <c r="A48" i="13" s="1"/>
  <c r="A50" i="13" s="1"/>
  <c r="A52" i="13" s="1"/>
  <c r="A54" i="13" s="1"/>
  <c r="A55" i="13" s="1"/>
  <c r="A56" i="13" s="1"/>
  <c r="A58" i="13" s="1"/>
  <c r="A59" i="13" s="1"/>
  <c r="A60" i="13" s="1"/>
  <c r="A62" i="13" s="1"/>
  <c r="A64" i="13" s="1"/>
  <c r="A66" i="13" s="1"/>
  <c r="A68" i="13" s="1"/>
  <c r="A70" i="13" s="1"/>
  <c r="A71" i="13" s="1"/>
  <c r="A72" i="13" s="1"/>
  <c r="A73" i="13" s="1"/>
  <c r="F8" i="13"/>
  <c r="H76" i="13" l="1"/>
  <c r="F74" i="13"/>
  <c r="F75" i="13" s="1"/>
  <c r="F76" i="13" s="1"/>
  <c r="F77" i="13" s="1"/>
  <c r="F78" i="13" s="1"/>
  <c r="H77" i="13" l="1"/>
  <c r="H78" i="13" s="1"/>
</calcChain>
</file>

<file path=xl/sharedStrings.xml><?xml version="1.0" encoding="utf-8"?>
<sst xmlns="http://schemas.openxmlformats.org/spreadsheetml/2006/main" count="248" uniqueCount="121">
  <si>
    <t>N</t>
  </si>
  <si>
    <t xml:space="preserve">სამუშაოს დასახელება </t>
  </si>
  <si>
    <t>განზ. ერთ.</t>
  </si>
  <si>
    <t>ერთ.ფასი</t>
  </si>
  <si>
    <t>ტ</t>
  </si>
  <si>
    <t>მ</t>
  </si>
  <si>
    <t>ც</t>
  </si>
  <si>
    <t>სულ პირდაპირი ხარჯები</t>
  </si>
  <si>
    <t>სულ</t>
  </si>
  <si>
    <t>ადგ.</t>
  </si>
  <si>
    <t>გაუთვალისწინებელი ხარჯები</t>
  </si>
  <si>
    <t>რაოდენობა</t>
  </si>
  <si>
    <t xml:space="preserve">  სულ                                 (ლარი)</t>
  </si>
  <si>
    <r>
      <t>მ</t>
    </r>
    <r>
      <rPr>
        <vertAlign val="superscript"/>
        <sz val="10"/>
        <rFont val="Segoe UI"/>
        <family val="2"/>
      </rPr>
      <t>3</t>
    </r>
  </si>
  <si>
    <t>კონტრაქტორი</t>
  </si>
  <si>
    <t>კონტრაქტორის მასალა</t>
  </si>
  <si>
    <t>კონტრაქტორის მომსახურება</t>
  </si>
  <si>
    <t>დ.ღ.გ.</t>
  </si>
  <si>
    <t>12-1</t>
  </si>
  <si>
    <t>13-1</t>
  </si>
  <si>
    <t>14-1</t>
  </si>
  <si>
    <t>16-1</t>
  </si>
  <si>
    <t>შედგენილია საბაზისო ნორმებით, მიმდინარე ფასებში 2025 წლის IV კვარტლის დონეზე</t>
  </si>
  <si>
    <t xml:space="preserve"> ფუნიკულიორი  I-ის სატუმბო სადგურში ერთი ტუმბო-აგრეგატის დემონტაჟი და ახალი ტუმბოს მოწყობა</t>
  </si>
  <si>
    <t>1</t>
  </si>
  <si>
    <t>მ3</t>
  </si>
  <si>
    <t>3.1</t>
  </si>
  <si>
    <t>3.2</t>
  </si>
  <si>
    <t>3.3</t>
  </si>
  <si>
    <t>3.4</t>
  </si>
  <si>
    <t>3.5</t>
  </si>
  <si>
    <t>ჭანჭიკი და საყელური М25</t>
  </si>
  <si>
    <t>სამონტაჟო სამუშაოები</t>
  </si>
  <si>
    <t>საპროექტო ჰორიზონტალური ტუმბო-აგრეგატის მოწყობა წარმადობით Q=340 მ³/სთ, H=340 მ; 500 კვტ.</t>
  </si>
  <si>
    <t>კომპ.</t>
  </si>
  <si>
    <t>9-1</t>
  </si>
  <si>
    <t>9-2</t>
  </si>
  <si>
    <t>9-3</t>
  </si>
  <si>
    <t>9-4</t>
  </si>
  <si>
    <t>ელექტროენერგიის ხარჯი აგრეგატის გამოცდისათვის</t>
  </si>
  <si>
    <t>კვტ.სთ.</t>
  </si>
  <si>
    <t>11-1</t>
  </si>
  <si>
    <t>15-1</t>
  </si>
  <si>
    <t>17-1</t>
  </si>
  <si>
    <t>19-1</t>
  </si>
  <si>
    <t>22-1</t>
  </si>
  <si>
    <t>23-1</t>
  </si>
  <si>
    <t>24-1</t>
  </si>
  <si>
    <t>27-1</t>
  </si>
  <si>
    <t>30-1</t>
  </si>
  <si>
    <t>ფოლადის მილყელი გარე ხრახნით (მისადუღებელი) d=20 მმ; l=0.20 მ მოწყობა</t>
  </si>
  <si>
    <t>31-1</t>
  </si>
  <si>
    <t>ფოლადის მილყელი გარე ხრახნით (მისადუღებელი) d=20 მმ; l=0.20 მ</t>
  </si>
  <si>
    <t>32-1</t>
  </si>
  <si>
    <t>33-1</t>
  </si>
  <si>
    <t>მანომეტრი d=20 მმ; PN16 მოწყობა</t>
  </si>
  <si>
    <t>34-1</t>
  </si>
  <si>
    <t>მანომეტრი d=20 მმ; PN16</t>
  </si>
  <si>
    <t xml:space="preserve">ადგ. </t>
  </si>
  <si>
    <r>
      <t>მ</t>
    </r>
    <r>
      <rPr>
        <vertAlign val="superscript"/>
        <sz val="10"/>
        <rFont val="Segoe UI"/>
        <family val="2"/>
      </rPr>
      <t>2</t>
    </r>
  </si>
  <si>
    <t>თავი I სამშენებლო სამუშაოები</t>
  </si>
  <si>
    <t>არსებული ბეტონის ფუნდამენტის დემონტაჟი პნევმო ჩაქუჩით 1300X3500 მმ H=0.50 მ (1 cali)</t>
  </si>
  <si>
    <t>სამშენებლო ნაგვის გამოტანა 20 მ-ზე, დატვირთვა ხელით ავტოთვითმცლელზე და გატანა 15 კმ-ზე</t>
  </si>
  <si>
    <t>ტუმბოს რკ/ბეტონის მონოლითური ბალიშის მოწყობა, ბეტონის მარკა B-25, მ-350</t>
  </si>
  <si>
    <t>ბეტონი B 25, მ-350</t>
  </si>
  <si>
    <t>არმატურა 14 В500B</t>
  </si>
  <si>
    <t>არმატურა 8 В500B</t>
  </si>
  <si>
    <t>არმატურა 28 В500B</t>
  </si>
  <si>
    <t>თავი II სადემონტაჟო სამუშაოები</t>
  </si>
  <si>
    <t>არსებული ჰორიზონტალური ტუმბო-აგრეგატი Q=340 მ³/სთ, H=340 მ;; (კომპლექტით) დემონტაჟი-</t>
  </si>
  <si>
    <t>დემონტირებული ტუმბო-აგრეგატის დატვირთვა ავტოთვითმცლელზე და გადატანა საწყობში 15 კმ-ზე</t>
  </si>
  <si>
    <t>ფოლადის D=250 მმ მილის ჩაჭრა</t>
  </si>
  <si>
    <t>ფოლადის D=250 მმ მუხლის 90 ° დემონტაჟი (2 ცალი) -(დასაწყობება სატუმბოს ტერიტორიაზე)</t>
  </si>
  <si>
    <t>არსებული თუჯის d=250 მმ ურდულის დემონტაჟი (დასაწყობება სატუმბოს ტერიტორიაზე)</t>
  </si>
  <si>
    <t>ჰორიზონტალური ტუმბო-აგრეგატის წარმადობით Q=340 მ³/სთ, H=340 მ; 500 კვტ.</t>
  </si>
  <si>
    <t>ტუმბოს სენსორი PT100(1+1)</t>
  </si>
  <si>
    <t>ტუმბოს სამაგრი კრონშტეინი SPM</t>
  </si>
  <si>
    <t>ძრავის სამაგრი კრონშტეინი SPM</t>
  </si>
  <si>
    <t>თუჯის DN250 ურდულის შეძენა და მოწყობა</t>
  </si>
  <si>
    <t>თუჯის DN250 ურდული</t>
  </si>
  <si>
    <t>ფოლადის მილტუჩის მოწყობა d=250 მმ PN16</t>
  </si>
  <si>
    <t>ფოლადის მილტუჩი d=250 მმ PN16</t>
  </si>
  <si>
    <t>ფოლადის მილტუჩის მოწყობა d=200 მმ PN16</t>
  </si>
  <si>
    <t>ფოლადის მილტუჩი d=200 მმ PN16</t>
  </si>
  <si>
    <t>ფოლადის მილტუჩის მოწყობა d=250 მმ PN40</t>
  </si>
  <si>
    <t>ფოლადის მილტუჩი d=250 მმ PN40</t>
  </si>
  <si>
    <t>ფოლადის მილტუჩის მოწყობა d=150 მმ PN40</t>
  </si>
  <si>
    <t>ფოლადის მილტუჩი d=150 მმ PN40</t>
  </si>
  <si>
    <t>ფოლადის მუხლის d=250 მმ 900 PN16 მონტაჟი (1 ცალი)</t>
  </si>
  <si>
    <t>ფოლადის მუხლის d=250 მმ 900 PN16</t>
  </si>
  <si>
    <t>ფოლადის მუხლის d=250 მმ 450 PN40 მონტაჟი (1 ცალი)</t>
  </si>
  <si>
    <t>ფოლადის მუხლის d=250 მმ 450 PN40</t>
  </si>
  <si>
    <t>ფოლადის d=250/8 მმ სპირალური მილისგან სექციური მუხლის 450 დასამზადებლად შაბლონის (ესკიზის) დამზადება (1 ცალი)</t>
  </si>
  <si>
    <t>ფოლადის d=250/8 მმ სპირალური მილისგან სექციური მუხლის 450 დამზადება (ესკიზის მიხედვით მილის დაჭრა, ჩაჭრილი პირების მომზადება ელექტროშედუღები- სთვის) (1 ცალი)</t>
  </si>
  <si>
    <t>ფოლადის სპირალური ქარხნული იზოლაციით მილი d=250/8 მმ</t>
  </si>
  <si>
    <t>სეგმენტური მუხლის d=250/8 მმ 450 შედუღების პირაპირა ნაკერე- ბის გადაბმის ადგილების შემოწმება</t>
  </si>
  <si>
    <t>დამზადებული ფოლადის სეგმენტური მუხლის d=250/8 მმ 450 მოწყობა ქსელზე (1 ცალი)</t>
  </si>
  <si>
    <t>ფოლადის გადამყვანის D=150X250 მმ PN40 მოწყობა (1 ცალი)</t>
  </si>
  <si>
    <t>ფოლადის გადამყვანი D=150X250 მმ PN40</t>
  </si>
  <si>
    <t>ფოლადის ექსცენტრიული გადამყვანის D=200X250 მმ PN16 მოწყობა (1 ცალი)</t>
  </si>
  <si>
    <t>ფოლადის გადამყვანი D=200X250 მმ PN16</t>
  </si>
  <si>
    <t>ფოლადის ერთ ნაკერიანი d=273/8 მმ PN40 ქარხნული შიდა იზოლაციით მილის მონტაჟი</t>
  </si>
  <si>
    <t>ფოლადის ერთ ნაკერიანი d=273/8 მმ PN40 ქარხნული შიდა იზოლაციით მილი</t>
  </si>
  <si>
    <t>ფოლადის ერთ ნაკერიანი d=273/8 მმ PN40 ქარხნული შიდა იზოლაციით მილის ჰიდრავლიკური გამოცდა</t>
  </si>
  <si>
    <t>ფოლადის ერთ ნაკერიანი d=273/8 მმ PN40 ქარხნული შიდა იზოლაციით მილის გარეცხვა ქლორიანი წყლით</t>
  </si>
  <si>
    <t>ფოლადის სპირალური d=273/8 მმ ქარხნული შიდა იზოლაციით მილის მონტაჟი</t>
  </si>
  <si>
    <t>ფოლადის სპირალური d=273/8 მმ ქარხნული შიდა იზოლაციით მილი</t>
  </si>
  <si>
    <t>ფოლადის სპირალური d=273/8 მმ ქარხნული შიდა იზოლაციით მილის ჰიდრავლიკური გამოცდა</t>
  </si>
  <si>
    <t>ფოლადის სპირალური d=273/8 მმ ქარხნული შიდა იზოლაციით მილის გარეცხვა ქლორიანი წყლით</t>
  </si>
  <si>
    <t>ფოლადის მილყელის d=20 მმ L=300 მმ მოწყობა</t>
  </si>
  <si>
    <t>ფოლადის მილყელი d=20 მმ L=300 მმ</t>
  </si>
  <si>
    <t>ფოლადის მუხლის 90° d=20 მმ PN40 მოწყობა</t>
  </si>
  <si>
    <t>ფოლადის მუხლი 90° d=20 მმ PN40</t>
  </si>
  <si>
    <t>ვენტილი D=20 მმ PN40 მოწყობა</t>
  </si>
  <si>
    <t>ვენტილი d=20 მმ PN40</t>
  </si>
  <si>
    <t>უჟანგავი ლითონის ქანჩი ჭანჭიკით M20 მმ</t>
  </si>
  <si>
    <t>ლითონის ელემენტების დაგრუნტვა ანტიკოროზიული გრუნტით "პრაიმერი"</t>
  </si>
  <si>
    <t>ლითონის ელემენტების შეღებვა ანტიკოროზიული ბოთლის ფერი ზეთოვანი საღებავით 2 ფენად</t>
  </si>
  <si>
    <t>არსებული ფოლადის d=50 მმ დამცლელი მილის შედუღება საპროექტო d=250 მმ მილზე</t>
  </si>
  <si>
    <t/>
  </si>
  <si>
    <t>gwp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</si>
</sst>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\ _₾_-;\-* #,##0.00\ _₾_-;_-* &quot;-&quot;??\ _₾_-;_-@_-"/>
    <numFmt numFmtId="165" formatCode="0.0"/>
    <numFmt numFmtId="166" formatCode="_-* #,##0.00_р_._-;\-* #,##0.00_р_._-;_-* &quot;-&quot;??_р_._-;_-@_-"/>
    <numFmt numFmtId="168" formatCode="_(#,##0_);_(\(#,##0\);_(\ \-\ _);_(@_)"/>
    <numFmt numFmtId="171" formatCode="0.0000"/>
    <numFmt numFmtId="172" formatCode="0.00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Segoe UI"/>
      <family val="2"/>
    </font>
    <font>
      <b/>
      <sz val="10"/>
      <name val="Segoe UI"/>
      <family val="2"/>
    </font>
    <font>
      <vertAlign val="superscript"/>
      <sz val="10"/>
      <name val="Segoe UI"/>
      <family val="2"/>
    </font>
    <font>
      <sz val="10"/>
      <color theme="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2" fillId="0" borderId="0"/>
    <xf numFmtId="166" fontId="2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</cellStyleXfs>
  <cellXfs count="93">
    <xf numFmtId="0" fontId="0" fillId="0" borderId="0" xfId="0"/>
    <xf numFmtId="0" fontId="5" fillId="2" borderId="0" xfId="1" applyFont="1" applyFill="1" applyAlignment="1">
      <alignment horizontal="center" vertical="center"/>
    </xf>
    <xf numFmtId="0" fontId="4" fillId="2" borderId="13" xfId="1" applyFont="1" applyFill="1" applyBorder="1" applyAlignment="1">
      <alignment vertical="center"/>
    </xf>
    <xf numFmtId="0" fontId="4" fillId="2" borderId="9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vertical="center"/>
    </xf>
    <xf numFmtId="0" fontId="5" fillId="3" borderId="0" xfId="1" applyFont="1" applyFill="1" applyAlignment="1">
      <alignment vertical="center"/>
    </xf>
    <xf numFmtId="0" fontId="5" fillId="2" borderId="1" xfId="1" applyFont="1" applyFill="1" applyBorder="1" applyAlignment="1">
      <alignment vertical="center"/>
    </xf>
    <xf numFmtId="49" fontId="4" fillId="2" borderId="0" xfId="1" applyNumberFormat="1" applyFont="1" applyFill="1" applyAlignment="1">
      <alignment horizontal="center" vertical="center"/>
    </xf>
    <xf numFmtId="0" fontId="4" fillId="2" borderId="1" xfId="1" applyFont="1" applyFill="1" applyBorder="1" applyAlignment="1">
      <alignment vertical="center"/>
    </xf>
    <xf numFmtId="49" fontId="4" fillId="2" borderId="8" xfId="1" applyNumberFormat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center" vertical="center"/>
    </xf>
    <xf numFmtId="1" fontId="4" fillId="2" borderId="9" xfId="1" applyNumberFormat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center"/>
    </xf>
    <xf numFmtId="0" fontId="4" fillId="2" borderId="0" xfId="1" applyFont="1" applyFill="1" applyAlignment="1" applyProtection="1">
      <alignment vertical="center"/>
      <protection locked="0"/>
    </xf>
    <xf numFmtId="2" fontId="4" fillId="2" borderId="13" xfId="1" applyNumberFormat="1" applyFont="1" applyFill="1" applyBorder="1" applyAlignment="1">
      <alignment horizontal="center" vertical="center"/>
    </xf>
    <xf numFmtId="49" fontId="4" fillId="2" borderId="12" xfId="0" applyNumberFormat="1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 applyProtection="1">
      <alignment vertical="center"/>
      <protection locked="0"/>
    </xf>
    <xf numFmtId="0" fontId="4" fillId="2" borderId="13" xfId="1" applyFont="1" applyFill="1" applyBorder="1" applyAlignment="1">
      <alignment horizontal="center" vertical="center"/>
    </xf>
    <xf numFmtId="165" fontId="4" fillId="2" borderId="13" xfId="1" applyNumberFormat="1" applyFont="1" applyFill="1" applyBorder="1" applyAlignment="1">
      <alignment horizontal="center" vertical="center"/>
    </xf>
    <xf numFmtId="2" fontId="4" fillId="2" borderId="0" xfId="1" applyNumberFormat="1" applyFont="1" applyFill="1" applyAlignment="1">
      <alignment vertical="center"/>
    </xf>
    <xf numFmtId="0" fontId="4" fillId="2" borderId="12" xfId="1" applyFont="1" applyFill="1" applyBorder="1" applyAlignment="1">
      <alignment horizontal="center" vertical="center"/>
    </xf>
    <xf numFmtId="49" fontId="4" fillId="2" borderId="8" xfId="1" applyNumberFormat="1" applyFont="1" applyFill="1" applyBorder="1" applyAlignment="1" applyProtection="1">
      <alignment horizontal="center" vertical="center"/>
      <protection locked="0"/>
    </xf>
    <xf numFmtId="0" fontId="4" fillId="2" borderId="9" xfId="1" applyFont="1" applyFill="1" applyBorder="1" applyAlignment="1" applyProtection="1">
      <alignment horizontal="center" vertical="center"/>
      <protection locked="0"/>
    </xf>
    <xf numFmtId="43" fontId="5" fillId="2" borderId="9" xfId="6" applyFont="1" applyFill="1" applyBorder="1" applyAlignment="1" applyProtection="1">
      <alignment horizontal="center" vertical="center"/>
    </xf>
    <xf numFmtId="49" fontId="5" fillId="2" borderId="8" xfId="1" applyNumberFormat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49" fontId="5" fillId="2" borderId="5" xfId="1" applyNumberFormat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49" fontId="4" fillId="2" borderId="0" xfId="1" applyNumberFormat="1" applyFont="1" applyFill="1" applyAlignment="1">
      <alignment vertical="center"/>
    </xf>
    <xf numFmtId="0" fontId="5" fillId="3" borderId="1" xfId="1" applyFont="1" applyFill="1" applyBorder="1" applyAlignment="1">
      <alignment vertical="center"/>
    </xf>
    <xf numFmtId="9" fontId="4" fillId="2" borderId="9" xfId="1" applyNumberFormat="1" applyFont="1" applyFill="1" applyBorder="1" applyAlignment="1">
      <alignment horizontal="center" vertical="center"/>
    </xf>
    <xf numFmtId="0" fontId="4" fillId="2" borderId="11" xfId="1" applyFont="1" applyFill="1" applyBorder="1" applyAlignment="1" applyProtection="1">
      <alignment vertical="center"/>
      <protection locked="0"/>
    </xf>
    <xf numFmtId="0" fontId="4" fillId="2" borderId="13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left" vertical="center"/>
    </xf>
    <xf numFmtId="0" fontId="5" fillId="2" borderId="9" xfId="1" applyFont="1" applyFill="1" applyBorder="1" applyAlignment="1" applyProtection="1">
      <alignment vertical="center"/>
      <protection locked="0"/>
    </xf>
    <xf numFmtId="0" fontId="5" fillId="2" borderId="9" xfId="1" applyFont="1" applyFill="1" applyBorder="1" applyAlignment="1">
      <alignment vertical="center"/>
    </xf>
    <xf numFmtId="0" fontId="4" fillId="2" borderId="9" xfId="1" applyFont="1" applyFill="1" applyBorder="1" applyAlignment="1">
      <alignment vertical="center"/>
    </xf>
    <xf numFmtId="0" fontId="5" fillId="2" borderId="6" xfId="1" applyFont="1" applyFill="1" applyBorder="1" applyAlignment="1">
      <alignment vertical="center"/>
    </xf>
    <xf numFmtId="0" fontId="5" fillId="2" borderId="0" xfId="1" applyFont="1" applyFill="1" applyAlignment="1">
      <alignment vertical="center" wrapText="1"/>
    </xf>
    <xf numFmtId="168" fontId="5" fillId="0" borderId="1" xfId="1" applyNumberFormat="1" applyFont="1" applyBorder="1" applyAlignment="1">
      <alignment horizontal="right" vertical="center"/>
    </xf>
    <xf numFmtId="0" fontId="4" fillId="0" borderId="0" xfId="1" applyFont="1" applyAlignment="1">
      <alignment vertical="center"/>
    </xf>
    <xf numFmtId="9" fontId="4" fillId="0" borderId="15" xfId="1" applyNumberFormat="1" applyFont="1" applyBorder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43" fontId="4" fillId="2" borderId="9" xfId="6" applyFont="1" applyFill="1" applyBorder="1" applyAlignment="1" applyProtection="1">
      <alignment horizontal="center" vertical="center"/>
      <protection locked="0"/>
    </xf>
    <xf numFmtId="43" fontId="5" fillId="2" borderId="6" xfId="6" applyFont="1" applyFill="1" applyBorder="1" applyAlignment="1">
      <alignment horizontal="center" vertical="center"/>
    </xf>
    <xf numFmtId="43" fontId="5" fillId="2" borderId="9" xfId="6" applyFont="1" applyFill="1" applyBorder="1" applyAlignment="1">
      <alignment horizontal="center" vertical="center"/>
    </xf>
    <xf numFmtId="43" fontId="4" fillId="2" borderId="9" xfId="6" applyFont="1" applyFill="1" applyBorder="1" applyAlignment="1">
      <alignment horizontal="center" vertical="center"/>
    </xf>
    <xf numFmtId="165" fontId="4" fillId="2" borderId="13" xfId="2" applyNumberFormat="1" applyFont="1" applyFill="1" applyBorder="1" applyAlignment="1">
      <alignment horizontal="center" vertical="center"/>
    </xf>
    <xf numFmtId="2" fontId="4" fillId="2" borderId="13" xfId="2" applyNumberFormat="1" applyFont="1" applyFill="1" applyBorder="1" applyAlignment="1">
      <alignment horizontal="center" vertical="center"/>
    </xf>
    <xf numFmtId="1" fontId="4" fillId="2" borderId="12" xfId="1" applyNumberFormat="1" applyFont="1" applyFill="1" applyBorder="1" applyAlignment="1">
      <alignment horizontal="center" vertical="center"/>
    </xf>
    <xf numFmtId="1" fontId="4" fillId="2" borderId="12" xfId="0" applyNumberFormat="1" applyFont="1" applyFill="1" applyBorder="1" applyAlignment="1">
      <alignment horizontal="center" vertical="center"/>
    </xf>
    <xf numFmtId="43" fontId="4" fillId="2" borderId="0" xfId="1" applyNumberFormat="1" applyFont="1" applyFill="1" applyAlignment="1">
      <alignment vertical="center"/>
    </xf>
    <xf numFmtId="1" fontId="4" fillId="0" borderId="16" xfId="10" applyNumberFormat="1" applyFont="1" applyBorder="1" applyAlignment="1">
      <alignment horizontal="center" vertical="center"/>
    </xf>
    <xf numFmtId="0" fontId="4" fillId="0" borderId="14" xfId="10" applyFont="1" applyBorder="1" applyAlignment="1">
      <alignment horizontal="center" vertical="center"/>
    </xf>
    <xf numFmtId="1" fontId="4" fillId="0" borderId="14" xfId="10" applyNumberFormat="1" applyFont="1" applyBorder="1" applyAlignment="1">
      <alignment horizontal="center" vertical="center"/>
    </xf>
    <xf numFmtId="1" fontId="4" fillId="0" borderId="12" xfId="10" applyNumberFormat="1" applyFont="1" applyBorder="1" applyAlignment="1">
      <alignment horizontal="center" vertical="center"/>
    </xf>
    <xf numFmtId="2" fontId="4" fillId="2" borderId="13" xfId="10" applyNumberFormat="1" applyFont="1" applyFill="1" applyBorder="1" applyAlignment="1">
      <alignment horizontal="center" vertical="center"/>
    </xf>
    <xf numFmtId="1" fontId="7" fillId="0" borderId="12" xfId="0" applyNumberFormat="1" applyFont="1" applyBorder="1" applyAlignment="1">
      <alignment horizontal="center" vertical="center"/>
    </xf>
    <xf numFmtId="171" fontId="4" fillId="2" borderId="13" xfId="0" applyNumberFormat="1" applyFont="1" applyFill="1" applyBorder="1" applyAlignment="1">
      <alignment horizontal="center" vertical="center"/>
    </xf>
    <xf numFmtId="172" fontId="4" fillId="2" borderId="13" xfId="0" applyNumberFormat="1" applyFont="1" applyFill="1" applyBorder="1" applyAlignment="1">
      <alignment horizontal="center" vertical="center"/>
    </xf>
    <xf numFmtId="0" fontId="4" fillId="2" borderId="14" xfId="10" applyFont="1" applyFill="1" applyBorder="1" applyAlignment="1">
      <alignment horizontal="center" vertical="center"/>
    </xf>
    <xf numFmtId="1" fontId="4" fillId="2" borderId="14" xfId="10" applyNumberFormat="1" applyFont="1" applyFill="1" applyBorder="1" applyAlignment="1">
      <alignment horizontal="center" vertical="center"/>
    </xf>
    <xf numFmtId="1" fontId="4" fillId="0" borderId="12" xfId="10" applyNumberFormat="1" applyFont="1" applyBorder="1" applyAlignment="1" applyProtection="1">
      <alignment horizontal="center" vertical="center"/>
      <protection locked="0"/>
    </xf>
    <xf numFmtId="1" fontId="4" fillId="2" borderId="12" xfId="10" applyNumberFormat="1" applyFont="1" applyFill="1" applyBorder="1" applyAlignment="1">
      <alignment horizontal="center" vertical="center"/>
    </xf>
    <xf numFmtId="0" fontId="4" fillId="2" borderId="13" xfId="10" applyFont="1" applyFill="1" applyBorder="1" applyAlignment="1">
      <alignment horizontal="center" vertical="center"/>
    </xf>
    <xf numFmtId="165" fontId="4" fillId="2" borderId="13" xfId="9" applyNumberFormat="1" applyFont="1" applyFill="1" applyBorder="1" applyAlignment="1">
      <alignment horizontal="center" vertical="center"/>
    </xf>
    <xf numFmtId="2" fontId="4" fillId="2" borderId="13" xfId="9" applyNumberFormat="1" applyFont="1" applyFill="1" applyBorder="1" applyAlignment="1">
      <alignment horizontal="center" vertical="center"/>
    </xf>
    <xf numFmtId="49" fontId="4" fillId="0" borderId="12" xfId="10" applyNumberFormat="1" applyFont="1" applyBorder="1" applyAlignment="1" applyProtection="1">
      <alignment horizontal="center" vertical="center"/>
      <protection locked="0"/>
    </xf>
    <xf numFmtId="49" fontId="4" fillId="2" borderId="12" xfId="1" applyNumberFormat="1" applyFont="1" applyFill="1" applyBorder="1" applyAlignment="1">
      <alignment horizontal="center" vertical="center"/>
    </xf>
    <xf numFmtId="49" fontId="4" fillId="2" borderId="12" xfId="10" applyNumberFormat="1" applyFont="1" applyFill="1" applyBorder="1" applyAlignment="1">
      <alignment horizontal="center" vertical="center"/>
    </xf>
    <xf numFmtId="1" fontId="4" fillId="0" borderId="12" xfId="0" applyNumberFormat="1" applyFont="1" applyBorder="1" applyAlignment="1" applyProtection="1">
      <alignment horizontal="center" vertical="center"/>
      <protection locked="0"/>
    </xf>
    <xf numFmtId="49" fontId="4" fillId="0" borderId="12" xfId="0" applyNumberFormat="1" applyFont="1" applyBorder="1" applyAlignment="1" applyProtection="1">
      <alignment horizontal="center" vertical="center"/>
      <protection locked="0"/>
    </xf>
    <xf numFmtId="0" fontId="5" fillId="0" borderId="14" xfId="10" applyFont="1" applyBorder="1" applyAlignment="1">
      <alignment horizontal="center" vertical="center"/>
    </xf>
    <xf numFmtId="0" fontId="4" fillId="2" borderId="13" xfId="10" applyFont="1" applyFill="1" applyBorder="1" applyAlignment="1">
      <alignment vertical="center"/>
    </xf>
    <xf numFmtId="0" fontId="5" fillId="2" borderId="14" xfId="10" applyFont="1" applyFill="1" applyBorder="1" applyAlignment="1">
      <alignment horizontal="center" vertical="center"/>
    </xf>
    <xf numFmtId="0" fontId="4" fillId="2" borderId="13" xfId="10" applyFont="1" applyFill="1" applyBorder="1" applyAlignment="1">
      <alignment horizontal="left" vertical="center"/>
    </xf>
    <xf numFmtId="0" fontId="4" fillId="2" borderId="0" xfId="1" applyFont="1" applyFill="1"/>
    <xf numFmtId="49" fontId="4" fillId="2" borderId="2" xfId="1" applyNumberFormat="1" applyFont="1" applyFill="1" applyBorder="1" applyAlignment="1">
      <alignment horizontal="center" vertical="center"/>
    </xf>
    <xf numFmtId="49" fontId="4" fillId="2" borderId="5" xfId="1" applyNumberFormat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2" fontId="4" fillId="2" borderId="3" xfId="1" applyNumberFormat="1" applyFont="1" applyFill="1" applyBorder="1" applyAlignment="1">
      <alignment horizontal="center" vertical="center"/>
    </xf>
    <xf numFmtId="2" fontId="4" fillId="2" borderId="6" xfId="1" applyNumberFormat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1" fontId="4" fillId="2" borderId="17" xfId="1" applyNumberFormat="1" applyFont="1" applyFill="1" applyBorder="1" applyAlignment="1">
      <alignment horizontal="center" vertical="center"/>
    </xf>
    <xf numFmtId="0" fontId="5" fillId="4" borderId="15" xfId="1" applyFont="1" applyFill="1" applyBorder="1" applyAlignment="1">
      <alignment horizontal="center" vertical="center"/>
    </xf>
    <xf numFmtId="43" fontId="4" fillId="2" borderId="13" xfId="6" applyFont="1" applyFill="1" applyBorder="1" applyAlignment="1">
      <alignment horizontal="center" vertical="center"/>
    </xf>
    <xf numFmtId="43" fontId="4" fillId="2" borderId="11" xfId="6" applyFont="1" applyFill="1" applyBorder="1" applyAlignment="1">
      <alignment horizontal="center" vertical="center"/>
    </xf>
  </cellXfs>
  <cellStyles count="11">
    <cellStyle name="Comma" xfId="6" builtinId="3"/>
    <cellStyle name="Comma 2" xfId="2" xr:uid="{00000000-0005-0000-0000-000001000000}"/>
    <cellStyle name="Comma 2 2" xfId="9" xr:uid="{00000000-0005-0000-0000-000002000000}"/>
    <cellStyle name="Comma 3" xfId="7" xr:uid="{00000000-0005-0000-0000-000003000000}"/>
    <cellStyle name="Comma 4" xfId="8" xr:uid="{00000000-0005-0000-0000-000004000000}"/>
    <cellStyle name="Normal" xfId="0" builtinId="0"/>
    <cellStyle name="Normal 2" xfId="1" xr:uid="{00000000-0005-0000-0000-000006000000}"/>
    <cellStyle name="Normal 2 9" xfId="10" xr:uid="{ECE85F34-2569-45CA-A17C-854C476531F5}"/>
    <cellStyle name="Normal 3 2" xfId="3" xr:uid="{00000000-0005-0000-0000-000007000000}"/>
    <cellStyle name="Обычный 2" xfId="5" xr:uid="{00000000-0005-0000-0000-000009000000}"/>
    <cellStyle name="Обычный_Лист1" xfId="4" xr:uid="{00000000-0005-0000-0000-00000A000000}"/>
  </cellStyles>
  <dxfs count="2"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Users/gakhvlediani/Desktop/Budget%20Review/2015%20&amp;%202016%20Budget/2015%20&amp;%202016%20CAPEX.xlsx" TargetMode="External"/><Relationship Id="rId1" Type="http://schemas.openxmlformats.org/officeDocument/2006/relationships/externalLinkPath" Target="/Users/gakhvlediani/Desktop/Budget%20Review/2015%20&amp;%202016%20Budget/2015%20&amp;%202016%20CAPE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15 Project Status"/>
      <sheetName val="2016 Project Valuation"/>
      <sheetName val="NPV_IRR Calc"/>
      <sheetName val="Sensativities"/>
      <sheetName val="IDC Calc"/>
      <sheetName val="PROJECT APPROVAL"/>
    </sheetNames>
    <sheetDataSet>
      <sheetData sheetId="0"/>
      <sheetData sheetId="1"/>
      <sheetData sheetId="2">
        <row r="3"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</row>
        <row r="5"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</row>
        <row r="6"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</row>
        <row r="7"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</row>
        <row r="8"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</row>
        <row r="9"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</row>
        <row r="10"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</row>
      </sheetData>
      <sheetData sheetId="3"/>
      <sheetData sheetId="4">
        <row r="16">
          <cell r="C16">
            <v>10</v>
          </cell>
        </row>
        <row r="24">
          <cell r="Q24">
            <v>6.25E-2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1E29B-39EF-4967-A517-C63ACBBD1F01}">
  <sheetPr>
    <tabColor theme="2"/>
  </sheetPr>
  <dimension ref="A1:HL86"/>
  <sheetViews>
    <sheetView showGridLines="0" tabSelected="1" zoomScale="80" zoomScaleNormal="8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N16" sqref="N16"/>
    </sheetView>
  </sheetViews>
  <sheetFormatPr defaultColWidth="9.33203125" defaultRowHeight="15" x14ac:dyDescent="0.3"/>
  <cols>
    <col min="1" max="1" width="6.33203125" style="32" customWidth="1"/>
    <col min="2" max="2" width="38.33203125" style="4" customWidth="1"/>
    <col min="3" max="3" width="8.5546875" style="4" customWidth="1"/>
    <col min="4" max="4" width="12.5546875" style="4" bestFit="1" customWidth="1"/>
    <col min="5" max="5" width="11.33203125" style="4" customWidth="1"/>
    <col min="6" max="8" width="14.33203125" style="4" customWidth="1"/>
    <col min="9" max="9" width="31.44140625" style="4" bestFit="1" customWidth="1"/>
    <col min="10" max="16384" width="9.33203125" style="4"/>
  </cols>
  <sheetData>
    <row r="1" spans="1:12" x14ac:dyDescent="0.3">
      <c r="A1" s="5" t="s">
        <v>23</v>
      </c>
      <c r="B1" s="1"/>
      <c r="C1" s="1"/>
      <c r="D1" s="1"/>
      <c r="E1" s="1"/>
      <c r="F1" s="1"/>
      <c r="G1" s="1"/>
      <c r="H1" s="1"/>
    </row>
    <row r="2" spans="1:12" ht="15.6" thickBot="1" x14ac:dyDescent="0.35">
      <c r="A2" s="6" t="s">
        <v>22</v>
      </c>
      <c r="B2" s="33"/>
      <c r="C2" s="33"/>
      <c r="D2" s="33"/>
      <c r="E2" s="33"/>
      <c r="F2" s="33"/>
      <c r="G2" s="33"/>
      <c r="H2" s="33"/>
      <c r="I2" s="43"/>
    </row>
    <row r="3" spans="1:12" ht="21.75" customHeight="1" thickBot="1" x14ac:dyDescent="0.35">
      <c r="A3" s="7"/>
      <c r="C3" s="8"/>
      <c r="D3" s="8"/>
      <c r="E3" s="8"/>
      <c r="F3" s="8"/>
      <c r="G3" s="90" t="s">
        <v>14</v>
      </c>
      <c r="H3" s="90"/>
      <c r="I3" s="44"/>
    </row>
    <row r="4" spans="1:12" ht="18" customHeight="1" thickBot="1" x14ac:dyDescent="0.35">
      <c r="A4" s="81" t="s">
        <v>0</v>
      </c>
      <c r="B4" s="83" t="s">
        <v>1</v>
      </c>
      <c r="C4" s="83" t="s">
        <v>2</v>
      </c>
      <c r="D4" s="83" t="s">
        <v>11</v>
      </c>
      <c r="E4" s="85" t="s">
        <v>3</v>
      </c>
      <c r="F4" s="87" t="s">
        <v>12</v>
      </c>
      <c r="G4" s="85" t="s">
        <v>3</v>
      </c>
      <c r="H4" s="87" t="s">
        <v>12</v>
      </c>
      <c r="I4" s="45"/>
    </row>
    <row r="5" spans="1:12" ht="15.6" thickBot="1" x14ac:dyDescent="0.35">
      <c r="A5" s="82"/>
      <c r="B5" s="84"/>
      <c r="C5" s="84"/>
      <c r="D5" s="84"/>
      <c r="E5" s="86"/>
      <c r="F5" s="88"/>
      <c r="G5" s="86"/>
      <c r="H5" s="88"/>
      <c r="I5" s="46"/>
      <c r="J5" s="42"/>
      <c r="K5" s="42"/>
      <c r="L5" s="42"/>
    </row>
    <row r="6" spans="1:12" ht="15.6" thickBot="1" x14ac:dyDescent="0.35">
      <c r="A6" s="9">
        <v>1</v>
      </c>
      <c r="B6" s="3">
        <v>2</v>
      </c>
      <c r="C6" s="3">
        <v>3</v>
      </c>
      <c r="D6" s="3">
        <v>4</v>
      </c>
      <c r="E6" s="10">
        <v>5</v>
      </c>
      <c r="F6" s="11">
        <v>6</v>
      </c>
      <c r="G6" s="89">
        <v>7</v>
      </c>
      <c r="H6" s="89">
        <v>8</v>
      </c>
      <c r="I6" s="12">
        <v>9</v>
      </c>
    </row>
    <row r="7" spans="1:12" s="13" customFormat="1" x14ac:dyDescent="0.3">
      <c r="A7" s="56"/>
      <c r="B7" s="76" t="s">
        <v>60</v>
      </c>
      <c r="C7" s="57"/>
      <c r="D7" s="57"/>
      <c r="E7" s="57"/>
      <c r="F7" s="58"/>
      <c r="G7" s="58"/>
      <c r="H7" s="58"/>
      <c r="I7" s="35" t="s">
        <v>16</v>
      </c>
    </row>
    <row r="8" spans="1:12" s="20" customFormat="1" ht="15.6" x14ac:dyDescent="0.3">
      <c r="A8" s="59" t="s">
        <v>24</v>
      </c>
      <c r="B8" s="77" t="s">
        <v>61</v>
      </c>
      <c r="C8" s="68" t="s">
        <v>13</v>
      </c>
      <c r="D8" s="17">
        <v>2.2999999999999998</v>
      </c>
      <c r="E8" s="60">
        <v>365.53616000000005</v>
      </c>
      <c r="F8" s="60">
        <f t="shared" ref="F8:F15" si="0">D8*E8</f>
        <v>840.73316800000009</v>
      </c>
      <c r="G8" s="91">
        <v>0</v>
      </c>
      <c r="H8" s="91">
        <f>G8*D8</f>
        <v>0</v>
      </c>
      <c r="I8" s="35" t="s">
        <v>16</v>
      </c>
    </row>
    <row r="9" spans="1:12" s="20" customFormat="1" x14ac:dyDescent="0.3">
      <c r="A9" s="61">
        <f>A8+1</f>
        <v>2</v>
      </c>
      <c r="B9" s="37" t="s">
        <v>62</v>
      </c>
      <c r="C9" s="16" t="s">
        <v>4</v>
      </c>
      <c r="D9" s="17">
        <v>5.52</v>
      </c>
      <c r="E9" s="60">
        <v>52.65277600000001</v>
      </c>
      <c r="F9" s="60">
        <f t="shared" si="0"/>
        <v>290.64332352000002</v>
      </c>
      <c r="G9" s="92">
        <v>0</v>
      </c>
      <c r="H9" s="91">
        <f t="shared" ref="H9:H72" si="1">G9*D9</f>
        <v>0</v>
      </c>
      <c r="I9" s="35" t="s">
        <v>16</v>
      </c>
    </row>
    <row r="10" spans="1:12" s="20" customFormat="1" x14ac:dyDescent="0.3">
      <c r="A10" s="54">
        <f>A9+1</f>
        <v>3</v>
      </c>
      <c r="B10" s="36" t="s">
        <v>63</v>
      </c>
      <c r="C10" s="16" t="s">
        <v>25</v>
      </c>
      <c r="D10" s="17">
        <v>2.86</v>
      </c>
      <c r="E10" s="60">
        <v>112.76938948</v>
      </c>
      <c r="F10" s="60">
        <f t="shared" si="0"/>
        <v>322.52045391280001</v>
      </c>
      <c r="G10" s="91">
        <v>0</v>
      </c>
      <c r="H10" s="91">
        <f t="shared" si="1"/>
        <v>0</v>
      </c>
      <c r="I10" s="35" t="s">
        <v>16</v>
      </c>
    </row>
    <row r="11" spans="1:12" x14ac:dyDescent="0.3">
      <c r="A11" s="15" t="s">
        <v>26</v>
      </c>
      <c r="B11" s="36" t="s">
        <v>64</v>
      </c>
      <c r="C11" s="16" t="s">
        <v>25</v>
      </c>
      <c r="D11" s="17">
        <v>2.9028999999999998</v>
      </c>
      <c r="E11" s="60">
        <v>237.00600000000003</v>
      </c>
      <c r="F11" s="60">
        <f t="shared" si="0"/>
        <v>688.0047174</v>
      </c>
      <c r="G11" s="92">
        <v>0</v>
      </c>
      <c r="H11" s="91">
        <f t="shared" si="1"/>
        <v>0</v>
      </c>
      <c r="I11" s="35" t="s">
        <v>15</v>
      </c>
    </row>
    <row r="12" spans="1:12" x14ac:dyDescent="0.3">
      <c r="A12" s="15" t="s">
        <v>27</v>
      </c>
      <c r="B12" s="36" t="s">
        <v>65</v>
      </c>
      <c r="C12" s="16" t="s">
        <v>4</v>
      </c>
      <c r="D12" s="62">
        <v>0.21743999999999999</v>
      </c>
      <c r="E12" s="60">
        <v>2119.3326000000006</v>
      </c>
      <c r="F12" s="60">
        <f t="shared" si="0"/>
        <v>460.82768054400015</v>
      </c>
      <c r="G12" s="91">
        <v>0</v>
      </c>
      <c r="H12" s="91">
        <f t="shared" si="1"/>
        <v>0</v>
      </c>
      <c r="I12" s="35" t="s">
        <v>15</v>
      </c>
    </row>
    <row r="13" spans="1:12" x14ac:dyDescent="0.3">
      <c r="A13" s="15" t="s">
        <v>28</v>
      </c>
      <c r="B13" s="36" t="s">
        <v>66</v>
      </c>
      <c r="C13" s="16" t="s">
        <v>4</v>
      </c>
      <c r="D13" s="63">
        <v>1.6799999999999999E-3</v>
      </c>
      <c r="E13" s="60">
        <v>2205.4032000000002</v>
      </c>
      <c r="F13" s="60">
        <f t="shared" si="0"/>
        <v>3.7050773760000002</v>
      </c>
      <c r="G13" s="92">
        <v>0</v>
      </c>
      <c r="H13" s="91">
        <f t="shared" si="1"/>
        <v>0</v>
      </c>
      <c r="I13" s="35" t="s">
        <v>15</v>
      </c>
    </row>
    <row r="14" spans="1:12" x14ac:dyDescent="0.3">
      <c r="A14" s="15" t="s">
        <v>29</v>
      </c>
      <c r="B14" s="36" t="s">
        <v>67</v>
      </c>
      <c r="C14" s="16" t="s">
        <v>4</v>
      </c>
      <c r="D14" s="63">
        <v>3.671E-2</v>
      </c>
      <c r="E14" s="60">
        <v>2119.3326000000002</v>
      </c>
      <c r="F14" s="60">
        <f t="shared" si="0"/>
        <v>77.800699746000006</v>
      </c>
      <c r="G14" s="91">
        <v>0</v>
      </c>
      <c r="H14" s="91">
        <f t="shared" si="1"/>
        <v>0</v>
      </c>
      <c r="I14" s="35" t="s">
        <v>15</v>
      </c>
    </row>
    <row r="15" spans="1:12" s="20" customFormat="1" x14ac:dyDescent="0.3">
      <c r="A15" s="15" t="s">
        <v>30</v>
      </c>
      <c r="B15" s="36" t="s">
        <v>31</v>
      </c>
      <c r="C15" s="16" t="s">
        <v>6</v>
      </c>
      <c r="D15" s="17">
        <v>3.5</v>
      </c>
      <c r="E15" s="60">
        <v>4.9896000000000011</v>
      </c>
      <c r="F15" s="60">
        <f t="shared" si="0"/>
        <v>17.463600000000003</v>
      </c>
      <c r="G15" s="92">
        <v>0</v>
      </c>
      <c r="H15" s="91">
        <f t="shared" si="1"/>
        <v>0</v>
      </c>
      <c r="I15" s="35" t="s">
        <v>15</v>
      </c>
    </row>
    <row r="16" spans="1:12" x14ac:dyDescent="0.3">
      <c r="A16" s="56"/>
      <c r="B16" s="78" t="s">
        <v>68</v>
      </c>
      <c r="C16" s="64"/>
      <c r="D16" s="64"/>
      <c r="E16" s="64"/>
      <c r="F16" s="65"/>
      <c r="G16" s="91">
        <v>0</v>
      </c>
      <c r="H16" s="91">
        <f t="shared" si="1"/>
        <v>0</v>
      </c>
      <c r="I16" s="35" t="s">
        <v>16</v>
      </c>
    </row>
    <row r="17" spans="1:220" x14ac:dyDescent="0.3">
      <c r="A17" s="66">
        <f>A10+1</f>
        <v>4</v>
      </c>
      <c r="B17" s="79" t="s">
        <v>69</v>
      </c>
      <c r="C17" s="16" t="s">
        <v>6</v>
      </c>
      <c r="D17" s="18">
        <v>1</v>
      </c>
      <c r="E17" s="17">
        <v>993.87849600000027</v>
      </c>
      <c r="F17" s="17">
        <f>D17*E17</f>
        <v>993.87849600000027</v>
      </c>
      <c r="G17" s="92">
        <v>0</v>
      </c>
      <c r="H17" s="91">
        <f t="shared" si="1"/>
        <v>0</v>
      </c>
      <c r="I17" s="35" t="s">
        <v>16</v>
      </c>
    </row>
    <row r="18" spans="1:220" x14ac:dyDescent="0.3">
      <c r="A18" s="54">
        <f>A17+1</f>
        <v>5</v>
      </c>
      <c r="B18" s="36" t="s">
        <v>70</v>
      </c>
      <c r="C18" s="16" t="s">
        <v>4</v>
      </c>
      <c r="D18" s="52">
        <v>4.5</v>
      </c>
      <c r="E18" s="17">
        <v>44.568572224</v>
      </c>
      <c r="F18" s="17">
        <f>D18*E18</f>
        <v>200.55857500799999</v>
      </c>
      <c r="G18" s="91">
        <v>0</v>
      </c>
      <c r="H18" s="91">
        <f t="shared" si="1"/>
        <v>0</v>
      </c>
      <c r="I18" s="35" t="s">
        <v>16</v>
      </c>
    </row>
    <row r="19" spans="1:220" s="20" customFormat="1" x14ac:dyDescent="0.3">
      <c r="A19" s="67">
        <f>A18+1</f>
        <v>6</v>
      </c>
      <c r="B19" s="77" t="s">
        <v>71</v>
      </c>
      <c r="C19" s="68" t="s">
        <v>9</v>
      </c>
      <c r="D19" s="69">
        <v>2</v>
      </c>
      <c r="E19" s="17">
        <v>65.069488320000005</v>
      </c>
      <c r="F19" s="17">
        <f>D19*E19</f>
        <v>130.13897664000001</v>
      </c>
      <c r="G19" s="92">
        <v>0</v>
      </c>
      <c r="H19" s="91">
        <f t="shared" si="1"/>
        <v>0</v>
      </c>
      <c r="I19" s="35" t="s">
        <v>16</v>
      </c>
    </row>
    <row r="20" spans="1:220" x14ac:dyDescent="0.3">
      <c r="A20" s="67">
        <f>A19+1</f>
        <v>7</v>
      </c>
      <c r="B20" s="77" t="s">
        <v>72</v>
      </c>
      <c r="C20" s="68" t="s">
        <v>6</v>
      </c>
      <c r="D20" s="70">
        <v>2</v>
      </c>
      <c r="E20" s="17">
        <v>106.05</v>
      </c>
      <c r="F20" s="17">
        <f>D20*E20</f>
        <v>212.1</v>
      </c>
      <c r="G20" s="91">
        <v>0</v>
      </c>
      <c r="H20" s="91">
        <f t="shared" si="1"/>
        <v>0</v>
      </c>
      <c r="I20" s="35" t="s">
        <v>16</v>
      </c>
      <c r="J20" s="23"/>
    </row>
    <row r="21" spans="1:220" x14ac:dyDescent="0.3">
      <c r="A21" s="67">
        <f>A20+1</f>
        <v>8</v>
      </c>
      <c r="B21" s="77" t="s">
        <v>73</v>
      </c>
      <c r="C21" s="68" t="s">
        <v>6</v>
      </c>
      <c r="D21" s="69">
        <v>1</v>
      </c>
      <c r="E21" s="17">
        <v>133.67682096000001</v>
      </c>
      <c r="F21" s="17">
        <f>D21*E21</f>
        <v>133.67682096000001</v>
      </c>
      <c r="G21" s="92">
        <v>0</v>
      </c>
      <c r="H21" s="91">
        <f t="shared" si="1"/>
        <v>0</v>
      </c>
      <c r="I21" s="35" t="s">
        <v>16</v>
      </c>
      <c r="J21" s="23"/>
    </row>
    <row r="22" spans="1:220" x14ac:dyDescent="0.35">
      <c r="A22" s="56"/>
      <c r="B22" s="78" t="s">
        <v>32</v>
      </c>
      <c r="C22" s="64"/>
      <c r="D22" s="64"/>
      <c r="E22" s="17"/>
      <c r="F22" s="17"/>
      <c r="G22" s="91">
        <v>0</v>
      </c>
      <c r="H22" s="91">
        <f t="shared" si="1"/>
        <v>0</v>
      </c>
      <c r="I22" s="35" t="s">
        <v>16</v>
      </c>
      <c r="J22" s="23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80"/>
      <c r="AT22" s="80"/>
      <c r="AU22" s="80"/>
      <c r="AV22" s="80"/>
      <c r="AW22" s="80"/>
      <c r="AX22" s="80"/>
      <c r="AY22" s="80"/>
      <c r="AZ22" s="80"/>
      <c r="BA22" s="80"/>
      <c r="BB22" s="80"/>
      <c r="BC22" s="80"/>
      <c r="BD22" s="80"/>
      <c r="BE22" s="80"/>
      <c r="BF22" s="80"/>
      <c r="BG22" s="80"/>
      <c r="BH22" s="80"/>
      <c r="BI22" s="80"/>
      <c r="BJ22" s="80"/>
      <c r="BK22" s="80"/>
      <c r="BL22" s="80"/>
      <c r="BM22" s="80"/>
      <c r="BN22" s="80"/>
      <c r="BO22" s="80"/>
      <c r="BP22" s="80"/>
      <c r="BQ22" s="80"/>
      <c r="BR22" s="80"/>
      <c r="BS22" s="80"/>
      <c r="BT22" s="80"/>
      <c r="BU22" s="80"/>
      <c r="BV22" s="80"/>
      <c r="BW22" s="80"/>
      <c r="BX22" s="80"/>
      <c r="BY22" s="80"/>
      <c r="BZ22" s="80"/>
      <c r="CA22" s="80"/>
      <c r="CB22" s="80"/>
      <c r="CC22" s="80"/>
      <c r="CD22" s="80"/>
      <c r="CE22" s="80"/>
      <c r="CF22" s="80"/>
      <c r="CG22" s="80"/>
      <c r="CH22" s="80"/>
      <c r="CI22" s="80"/>
      <c r="CJ22" s="80"/>
      <c r="CK22" s="80"/>
      <c r="CL22" s="80"/>
      <c r="CM22" s="80"/>
      <c r="CN22" s="80"/>
      <c r="CO22" s="80"/>
      <c r="CP22" s="80"/>
      <c r="CQ22" s="80"/>
      <c r="CR22" s="80"/>
      <c r="CS22" s="80"/>
      <c r="CT22" s="80"/>
      <c r="CU22" s="80"/>
      <c r="CV22" s="80"/>
      <c r="CW22" s="80"/>
      <c r="CX22" s="80"/>
      <c r="CY22" s="80"/>
      <c r="CZ22" s="80"/>
      <c r="DA22" s="80"/>
      <c r="DB22" s="80"/>
      <c r="DC22" s="80"/>
      <c r="DD22" s="80"/>
      <c r="DE22" s="80"/>
      <c r="DF22" s="80"/>
      <c r="DG22" s="80"/>
      <c r="DH22" s="80"/>
      <c r="DI22" s="80"/>
      <c r="DJ22" s="80"/>
      <c r="DK22" s="80"/>
      <c r="DL22" s="80"/>
      <c r="DM22" s="80"/>
      <c r="DN22" s="80"/>
      <c r="DO22" s="80"/>
      <c r="DP22" s="80"/>
      <c r="DQ22" s="80"/>
      <c r="DR22" s="80"/>
      <c r="DS22" s="80"/>
      <c r="DT22" s="80"/>
      <c r="DU22" s="80"/>
      <c r="DV22" s="80"/>
      <c r="DW22" s="80"/>
      <c r="DX22" s="80"/>
      <c r="DY22" s="80"/>
      <c r="DZ22" s="80"/>
      <c r="EA22" s="80"/>
      <c r="EB22" s="80"/>
      <c r="EC22" s="80"/>
      <c r="ED22" s="80"/>
      <c r="EE22" s="80"/>
      <c r="EF22" s="80"/>
      <c r="EG22" s="80"/>
      <c r="EH22" s="80"/>
      <c r="EI22" s="80"/>
      <c r="EJ22" s="80"/>
      <c r="EK22" s="80"/>
      <c r="EL22" s="80"/>
      <c r="EM22" s="80"/>
      <c r="EN22" s="80"/>
      <c r="EO22" s="80"/>
      <c r="EP22" s="80"/>
      <c r="EQ22" s="80"/>
      <c r="ER22" s="80"/>
      <c r="ES22" s="80"/>
      <c r="ET22" s="80"/>
      <c r="EU22" s="80"/>
      <c r="EV22" s="80"/>
      <c r="EW22" s="80"/>
      <c r="EX22" s="80"/>
      <c r="EY22" s="80"/>
      <c r="EZ22" s="80"/>
      <c r="FA22" s="80"/>
      <c r="FB22" s="80"/>
      <c r="FC22" s="80"/>
      <c r="FD22" s="80"/>
      <c r="FE22" s="80"/>
      <c r="FF22" s="80"/>
      <c r="FG22" s="80"/>
      <c r="FH22" s="80"/>
      <c r="FI22" s="80"/>
      <c r="FJ22" s="80"/>
      <c r="FK22" s="80"/>
      <c r="FL22" s="80"/>
      <c r="FM22" s="80"/>
      <c r="FN22" s="80"/>
      <c r="FO22" s="80"/>
      <c r="FP22" s="80"/>
      <c r="FQ22" s="80"/>
      <c r="FR22" s="80"/>
      <c r="FS22" s="80"/>
      <c r="FT22" s="80"/>
      <c r="FU22" s="80"/>
      <c r="FV22" s="80"/>
      <c r="FW22" s="80"/>
      <c r="FX22" s="80"/>
      <c r="FY22" s="80"/>
      <c r="FZ22" s="80"/>
      <c r="GA22" s="80"/>
      <c r="GB22" s="80"/>
      <c r="GC22" s="80"/>
      <c r="GD22" s="80"/>
      <c r="GE22" s="80"/>
      <c r="GF22" s="80"/>
      <c r="GG22" s="80"/>
      <c r="GH22" s="80"/>
      <c r="GI22" s="80"/>
      <c r="GJ22" s="80"/>
      <c r="GK22" s="80"/>
      <c r="GL22" s="80"/>
      <c r="GM22" s="80"/>
      <c r="GN22" s="80"/>
      <c r="GO22" s="80"/>
      <c r="GP22" s="80"/>
      <c r="GQ22" s="80"/>
      <c r="GR22" s="80"/>
      <c r="GS22" s="80"/>
      <c r="GT22" s="80"/>
      <c r="GU22" s="80"/>
      <c r="GV22" s="80"/>
      <c r="GW22" s="80"/>
      <c r="GX22" s="80"/>
      <c r="GY22" s="80"/>
      <c r="GZ22" s="80"/>
      <c r="HA22" s="80"/>
      <c r="HB22" s="80"/>
      <c r="HC22" s="80"/>
      <c r="HD22" s="80"/>
      <c r="HE22" s="80"/>
      <c r="HF22" s="80"/>
      <c r="HG22" s="80"/>
      <c r="HH22" s="80"/>
      <c r="HI22" s="80"/>
      <c r="HJ22" s="80"/>
      <c r="HK22" s="80"/>
      <c r="HL22" s="80"/>
    </row>
    <row r="23" spans="1:220" x14ac:dyDescent="0.35">
      <c r="A23" s="66">
        <f>A21+1</f>
        <v>9</v>
      </c>
      <c r="B23" s="79" t="s">
        <v>33</v>
      </c>
      <c r="C23" s="16" t="s">
        <v>34</v>
      </c>
      <c r="D23" s="18">
        <v>1</v>
      </c>
      <c r="E23" s="17">
        <v>2991.2495200000008</v>
      </c>
      <c r="F23" s="17">
        <f t="shared" ref="F23:F73" si="2">D23*E23</f>
        <v>2991.2495200000008</v>
      </c>
      <c r="G23" s="92">
        <v>0</v>
      </c>
      <c r="H23" s="91">
        <f t="shared" si="1"/>
        <v>0</v>
      </c>
      <c r="I23" s="35" t="s">
        <v>16</v>
      </c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  <c r="AJ23" s="80"/>
      <c r="AK23" s="80"/>
      <c r="AL23" s="80"/>
      <c r="AM23" s="80"/>
      <c r="AN23" s="80"/>
      <c r="AO23" s="80"/>
      <c r="AP23" s="80"/>
      <c r="AQ23" s="80"/>
      <c r="AR23" s="80"/>
      <c r="AS23" s="80"/>
      <c r="AT23" s="80"/>
      <c r="AU23" s="80"/>
      <c r="AV23" s="80"/>
      <c r="AW23" s="80"/>
      <c r="AX23" s="80"/>
      <c r="AY23" s="80"/>
      <c r="AZ23" s="80"/>
      <c r="BA23" s="80"/>
      <c r="BB23" s="80"/>
      <c r="BC23" s="80"/>
      <c r="BD23" s="80"/>
      <c r="BE23" s="80"/>
      <c r="BF23" s="80"/>
      <c r="BG23" s="80"/>
      <c r="BH23" s="80"/>
      <c r="BI23" s="80"/>
      <c r="BJ23" s="80"/>
      <c r="BK23" s="80"/>
      <c r="BL23" s="80"/>
      <c r="BM23" s="80"/>
      <c r="BN23" s="80"/>
      <c r="BO23" s="80"/>
      <c r="BP23" s="80"/>
      <c r="BQ23" s="80"/>
      <c r="BR23" s="80"/>
      <c r="BS23" s="80"/>
      <c r="BT23" s="80"/>
      <c r="BU23" s="80"/>
      <c r="BV23" s="80"/>
      <c r="BW23" s="80"/>
      <c r="BX23" s="80"/>
      <c r="BY23" s="80"/>
      <c r="BZ23" s="80"/>
      <c r="CA23" s="80"/>
      <c r="CB23" s="80"/>
      <c r="CC23" s="80"/>
      <c r="CD23" s="80"/>
      <c r="CE23" s="80"/>
      <c r="CF23" s="80"/>
      <c r="CG23" s="80"/>
      <c r="CH23" s="80"/>
      <c r="CI23" s="80"/>
      <c r="CJ23" s="80"/>
      <c r="CK23" s="80"/>
      <c r="CL23" s="80"/>
      <c r="CM23" s="80"/>
      <c r="CN23" s="80"/>
      <c r="CO23" s="80"/>
      <c r="CP23" s="80"/>
      <c r="CQ23" s="80"/>
      <c r="CR23" s="80"/>
      <c r="CS23" s="80"/>
      <c r="CT23" s="80"/>
      <c r="CU23" s="80"/>
      <c r="CV23" s="80"/>
      <c r="CW23" s="80"/>
      <c r="CX23" s="80"/>
      <c r="CY23" s="80"/>
      <c r="CZ23" s="80"/>
      <c r="DA23" s="80"/>
      <c r="DB23" s="80"/>
      <c r="DC23" s="80"/>
      <c r="DD23" s="80"/>
      <c r="DE23" s="80"/>
      <c r="DF23" s="80"/>
      <c r="DG23" s="80"/>
      <c r="DH23" s="80"/>
      <c r="DI23" s="80"/>
      <c r="DJ23" s="80"/>
      <c r="DK23" s="80"/>
      <c r="DL23" s="80"/>
      <c r="DM23" s="80"/>
      <c r="DN23" s="80"/>
      <c r="DO23" s="80"/>
      <c r="DP23" s="80"/>
      <c r="DQ23" s="80"/>
      <c r="DR23" s="80"/>
      <c r="DS23" s="80"/>
      <c r="DT23" s="80"/>
      <c r="DU23" s="80"/>
      <c r="DV23" s="80"/>
      <c r="DW23" s="80"/>
      <c r="DX23" s="80"/>
      <c r="DY23" s="80"/>
      <c r="DZ23" s="80"/>
      <c r="EA23" s="80"/>
      <c r="EB23" s="80"/>
      <c r="EC23" s="80"/>
      <c r="ED23" s="80"/>
      <c r="EE23" s="80"/>
      <c r="EF23" s="80"/>
      <c r="EG23" s="80"/>
      <c r="EH23" s="80"/>
      <c r="EI23" s="80"/>
      <c r="EJ23" s="80"/>
      <c r="EK23" s="80"/>
      <c r="EL23" s="80"/>
      <c r="EM23" s="80"/>
      <c r="EN23" s="80"/>
      <c r="EO23" s="80"/>
      <c r="EP23" s="80"/>
      <c r="EQ23" s="80"/>
      <c r="ER23" s="80"/>
      <c r="ES23" s="80"/>
      <c r="ET23" s="80"/>
      <c r="EU23" s="80"/>
      <c r="EV23" s="80"/>
      <c r="EW23" s="80"/>
      <c r="EX23" s="80"/>
      <c r="EY23" s="80"/>
      <c r="EZ23" s="80"/>
      <c r="FA23" s="80"/>
      <c r="FB23" s="80"/>
      <c r="FC23" s="80"/>
      <c r="FD23" s="80"/>
      <c r="FE23" s="80"/>
      <c r="FF23" s="80"/>
      <c r="FG23" s="80"/>
      <c r="FH23" s="80"/>
      <c r="FI23" s="80"/>
      <c r="FJ23" s="80"/>
      <c r="FK23" s="80"/>
      <c r="FL23" s="80"/>
      <c r="FM23" s="80"/>
      <c r="FN23" s="80"/>
      <c r="FO23" s="80"/>
      <c r="FP23" s="80"/>
      <c r="FQ23" s="80"/>
      <c r="FR23" s="80"/>
      <c r="FS23" s="80"/>
      <c r="FT23" s="80"/>
      <c r="FU23" s="80"/>
      <c r="FV23" s="80"/>
      <c r="FW23" s="80"/>
      <c r="FX23" s="80"/>
      <c r="FY23" s="80"/>
      <c r="FZ23" s="80"/>
      <c r="GA23" s="80"/>
      <c r="GB23" s="80"/>
      <c r="GC23" s="80"/>
      <c r="GD23" s="80"/>
      <c r="GE23" s="80"/>
      <c r="GF23" s="80"/>
      <c r="GG23" s="80"/>
      <c r="GH23" s="80"/>
      <c r="GI23" s="80"/>
      <c r="GJ23" s="80"/>
      <c r="GK23" s="80"/>
      <c r="GL23" s="80"/>
      <c r="GM23" s="80"/>
      <c r="GN23" s="80"/>
      <c r="GO23" s="80"/>
      <c r="GP23" s="80"/>
      <c r="GQ23" s="80"/>
      <c r="GR23" s="80"/>
      <c r="GS23" s="80"/>
      <c r="GT23" s="80"/>
      <c r="GU23" s="80"/>
      <c r="GV23" s="80"/>
      <c r="GW23" s="80"/>
      <c r="GX23" s="80"/>
      <c r="GY23" s="80"/>
      <c r="GZ23" s="80"/>
      <c r="HA23" s="80"/>
      <c r="HB23" s="80"/>
      <c r="HC23" s="80"/>
      <c r="HD23" s="80"/>
      <c r="HE23" s="80"/>
      <c r="HF23" s="80"/>
      <c r="HG23" s="80"/>
      <c r="HH23" s="80"/>
      <c r="HI23" s="80"/>
      <c r="HJ23" s="80"/>
      <c r="HK23" s="80"/>
      <c r="HL23" s="80"/>
    </row>
    <row r="24" spans="1:220" x14ac:dyDescent="0.35">
      <c r="A24" s="71" t="s">
        <v>35</v>
      </c>
      <c r="B24" s="37" t="s">
        <v>74</v>
      </c>
      <c r="C24" s="16" t="s">
        <v>34</v>
      </c>
      <c r="D24" s="18">
        <v>1</v>
      </c>
      <c r="E24" s="17"/>
      <c r="F24" s="17"/>
      <c r="G24" s="91">
        <v>0</v>
      </c>
      <c r="H24" s="91">
        <f t="shared" si="1"/>
        <v>0</v>
      </c>
      <c r="I24" s="35" t="s">
        <v>120</v>
      </c>
      <c r="J24" s="23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80"/>
      <c r="AK24" s="80"/>
      <c r="AL24" s="80"/>
      <c r="AM24" s="80"/>
      <c r="AN24" s="80"/>
      <c r="AO24" s="80"/>
      <c r="AP24" s="80"/>
      <c r="AQ24" s="80"/>
      <c r="AR24" s="80"/>
      <c r="AS24" s="80"/>
      <c r="AT24" s="80"/>
      <c r="AU24" s="80"/>
      <c r="AV24" s="80"/>
      <c r="AW24" s="80"/>
      <c r="AX24" s="80"/>
      <c r="AY24" s="80"/>
      <c r="AZ24" s="80"/>
      <c r="BA24" s="80"/>
      <c r="BB24" s="80"/>
      <c r="BC24" s="80"/>
      <c r="BD24" s="80"/>
      <c r="BE24" s="80"/>
      <c r="BF24" s="80"/>
      <c r="BG24" s="80"/>
      <c r="BH24" s="80"/>
      <c r="BI24" s="80"/>
      <c r="BJ24" s="80"/>
      <c r="BK24" s="80"/>
      <c r="BL24" s="80"/>
      <c r="BM24" s="80"/>
      <c r="BN24" s="80"/>
      <c r="BO24" s="80"/>
      <c r="BP24" s="80"/>
      <c r="BQ24" s="80"/>
      <c r="BR24" s="80"/>
      <c r="BS24" s="80"/>
      <c r="BT24" s="80"/>
      <c r="BU24" s="80"/>
      <c r="BV24" s="80"/>
      <c r="BW24" s="80"/>
      <c r="BX24" s="80"/>
      <c r="BY24" s="80"/>
      <c r="BZ24" s="80"/>
      <c r="CA24" s="80"/>
      <c r="CB24" s="80"/>
      <c r="CC24" s="80"/>
      <c r="CD24" s="80"/>
      <c r="CE24" s="80"/>
      <c r="CF24" s="80"/>
      <c r="CG24" s="80"/>
      <c r="CH24" s="80"/>
      <c r="CI24" s="80"/>
      <c r="CJ24" s="80"/>
      <c r="CK24" s="80"/>
      <c r="CL24" s="80"/>
      <c r="CM24" s="80"/>
      <c r="CN24" s="80"/>
      <c r="CO24" s="80"/>
      <c r="CP24" s="80"/>
      <c r="CQ24" s="80"/>
      <c r="CR24" s="80"/>
      <c r="CS24" s="80"/>
      <c r="CT24" s="80"/>
      <c r="CU24" s="80"/>
      <c r="CV24" s="80"/>
      <c r="CW24" s="80"/>
      <c r="CX24" s="80"/>
      <c r="CY24" s="80"/>
      <c r="CZ24" s="80"/>
      <c r="DA24" s="80"/>
      <c r="DB24" s="80"/>
      <c r="DC24" s="80"/>
      <c r="DD24" s="80"/>
      <c r="DE24" s="80"/>
      <c r="DF24" s="80"/>
      <c r="DG24" s="80"/>
      <c r="DH24" s="80"/>
      <c r="DI24" s="80"/>
      <c r="DJ24" s="80"/>
      <c r="DK24" s="80"/>
      <c r="DL24" s="80"/>
      <c r="DM24" s="80"/>
      <c r="DN24" s="80"/>
      <c r="DO24" s="80"/>
      <c r="DP24" s="80"/>
      <c r="DQ24" s="80"/>
      <c r="DR24" s="80"/>
      <c r="DS24" s="80"/>
      <c r="DT24" s="80"/>
      <c r="DU24" s="80"/>
      <c r="DV24" s="80"/>
      <c r="DW24" s="80"/>
      <c r="DX24" s="80"/>
      <c r="DY24" s="80"/>
      <c r="DZ24" s="80"/>
      <c r="EA24" s="80"/>
      <c r="EB24" s="80"/>
      <c r="EC24" s="80"/>
      <c r="ED24" s="80"/>
      <c r="EE24" s="80"/>
      <c r="EF24" s="80"/>
      <c r="EG24" s="80"/>
      <c r="EH24" s="80"/>
      <c r="EI24" s="80"/>
      <c r="EJ24" s="80"/>
      <c r="EK24" s="80"/>
      <c r="EL24" s="80"/>
      <c r="EM24" s="80"/>
      <c r="EN24" s="80"/>
      <c r="EO24" s="80"/>
      <c r="EP24" s="80"/>
      <c r="EQ24" s="80"/>
      <c r="ER24" s="80"/>
      <c r="ES24" s="80"/>
      <c r="ET24" s="80"/>
      <c r="EU24" s="80"/>
      <c r="EV24" s="80"/>
      <c r="EW24" s="80"/>
      <c r="EX24" s="80"/>
      <c r="EY24" s="80"/>
      <c r="EZ24" s="80"/>
      <c r="FA24" s="80"/>
      <c r="FB24" s="80"/>
      <c r="FC24" s="80"/>
      <c r="FD24" s="80"/>
      <c r="FE24" s="80"/>
      <c r="FF24" s="80"/>
      <c r="FG24" s="80"/>
      <c r="FH24" s="80"/>
      <c r="FI24" s="80"/>
      <c r="FJ24" s="80"/>
      <c r="FK24" s="80"/>
      <c r="FL24" s="80"/>
      <c r="FM24" s="80"/>
      <c r="FN24" s="80"/>
      <c r="FO24" s="80"/>
      <c r="FP24" s="80"/>
      <c r="FQ24" s="80"/>
      <c r="FR24" s="80"/>
      <c r="FS24" s="80"/>
      <c r="FT24" s="80"/>
      <c r="FU24" s="80"/>
      <c r="FV24" s="80"/>
      <c r="FW24" s="80"/>
      <c r="FX24" s="80"/>
      <c r="FY24" s="80"/>
      <c r="FZ24" s="80"/>
      <c r="GA24" s="80"/>
      <c r="GB24" s="80"/>
      <c r="GC24" s="80"/>
      <c r="GD24" s="80"/>
      <c r="GE24" s="80"/>
      <c r="GF24" s="80"/>
      <c r="GG24" s="80"/>
      <c r="GH24" s="80"/>
      <c r="GI24" s="80"/>
      <c r="GJ24" s="80"/>
      <c r="GK24" s="80"/>
      <c r="GL24" s="80"/>
      <c r="GM24" s="80"/>
      <c r="GN24" s="80"/>
      <c r="GO24" s="80"/>
      <c r="GP24" s="80"/>
      <c r="GQ24" s="80"/>
      <c r="GR24" s="80"/>
      <c r="GS24" s="80"/>
      <c r="GT24" s="80"/>
      <c r="GU24" s="80"/>
      <c r="GV24" s="80"/>
      <c r="GW24" s="80"/>
      <c r="GX24" s="80"/>
      <c r="GY24" s="80"/>
      <c r="GZ24" s="80"/>
      <c r="HA24" s="80"/>
      <c r="HB24" s="80"/>
      <c r="HC24" s="80"/>
      <c r="HD24" s="80"/>
      <c r="HE24" s="80"/>
      <c r="HF24" s="80"/>
      <c r="HG24" s="80"/>
      <c r="HH24" s="80"/>
      <c r="HI24" s="80"/>
      <c r="HJ24" s="80"/>
      <c r="HK24" s="80"/>
      <c r="HL24" s="80"/>
    </row>
    <row r="25" spans="1:220" s="19" customFormat="1" x14ac:dyDescent="0.3">
      <c r="A25" s="71" t="s">
        <v>36</v>
      </c>
      <c r="B25" s="37" t="s">
        <v>75</v>
      </c>
      <c r="C25" s="16" t="s">
        <v>6</v>
      </c>
      <c r="D25" s="18">
        <v>1</v>
      </c>
      <c r="E25" s="17"/>
      <c r="F25" s="17"/>
      <c r="G25" s="92">
        <v>0</v>
      </c>
      <c r="H25" s="91">
        <f t="shared" si="1"/>
        <v>0</v>
      </c>
      <c r="I25" s="35" t="s">
        <v>120</v>
      </c>
      <c r="J25" s="23"/>
    </row>
    <row r="26" spans="1:220" s="19" customFormat="1" x14ac:dyDescent="0.3">
      <c r="A26" s="71" t="s">
        <v>37</v>
      </c>
      <c r="B26" s="37" t="s">
        <v>76</v>
      </c>
      <c r="C26" s="16" t="s">
        <v>6</v>
      </c>
      <c r="D26" s="18">
        <v>1</v>
      </c>
      <c r="E26" s="17"/>
      <c r="F26" s="17"/>
      <c r="G26" s="91">
        <v>0</v>
      </c>
      <c r="H26" s="91">
        <f t="shared" si="1"/>
        <v>0</v>
      </c>
      <c r="I26" s="35" t="s">
        <v>120</v>
      </c>
    </row>
    <row r="27" spans="1:220" s="19" customFormat="1" x14ac:dyDescent="0.3">
      <c r="A27" s="71" t="s">
        <v>38</v>
      </c>
      <c r="B27" s="37" t="s">
        <v>77</v>
      </c>
      <c r="C27" s="16" t="s">
        <v>6</v>
      </c>
      <c r="D27" s="18">
        <v>1</v>
      </c>
      <c r="E27" s="17"/>
      <c r="F27" s="17"/>
      <c r="G27" s="92">
        <v>0</v>
      </c>
      <c r="H27" s="91">
        <f t="shared" si="1"/>
        <v>0</v>
      </c>
      <c r="I27" s="35" t="s">
        <v>120</v>
      </c>
    </row>
    <row r="28" spans="1:220" s="80" customFormat="1" x14ac:dyDescent="0.35">
      <c r="A28" s="59">
        <f>A23+1</f>
        <v>10</v>
      </c>
      <c r="B28" s="37" t="s">
        <v>39</v>
      </c>
      <c r="C28" s="16" t="s">
        <v>40</v>
      </c>
      <c r="D28" s="18">
        <v>840</v>
      </c>
      <c r="E28" s="17">
        <v>0.18711</v>
      </c>
      <c r="F28" s="17">
        <f t="shared" si="2"/>
        <v>157.17240000000001</v>
      </c>
      <c r="G28" s="91">
        <v>0</v>
      </c>
      <c r="H28" s="91">
        <f t="shared" si="1"/>
        <v>0</v>
      </c>
      <c r="I28" s="35" t="s">
        <v>16</v>
      </c>
      <c r="J28" s="23"/>
    </row>
    <row r="29" spans="1:220" s="80" customFormat="1" x14ac:dyDescent="0.35">
      <c r="A29" s="53">
        <f>A28+1</f>
        <v>11</v>
      </c>
      <c r="B29" s="2" t="s">
        <v>78</v>
      </c>
      <c r="C29" s="21" t="s">
        <v>6</v>
      </c>
      <c r="D29" s="51">
        <v>1</v>
      </c>
      <c r="E29" s="17">
        <v>114.08616480000003</v>
      </c>
      <c r="F29" s="17">
        <f t="shared" si="2"/>
        <v>114.08616480000003</v>
      </c>
      <c r="G29" s="92">
        <v>0</v>
      </c>
      <c r="H29" s="91">
        <f t="shared" si="1"/>
        <v>0</v>
      </c>
      <c r="I29" s="35" t="s">
        <v>16</v>
      </c>
    </row>
    <row r="30" spans="1:220" s="80" customFormat="1" x14ac:dyDescent="0.35">
      <c r="A30" s="72" t="s">
        <v>41</v>
      </c>
      <c r="B30" s="2" t="s">
        <v>79</v>
      </c>
      <c r="C30" s="21" t="s">
        <v>6</v>
      </c>
      <c r="D30" s="22">
        <v>1</v>
      </c>
      <c r="E30" s="17">
        <v>1060.0305254237289</v>
      </c>
      <c r="F30" s="17">
        <f t="shared" si="2"/>
        <v>1060.0305254237289</v>
      </c>
      <c r="G30" s="91">
        <v>0</v>
      </c>
      <c r="H30" s="91">
        <f t="shared" si="1"/>
        <v>0</v>
      </c>
      <c r="I30" s="35" t="s">
        <v>15</v>
      </c>
      <c r="J30" s="23"/>
    </row>
    <row r="31" spans="1:220" s="80" customFormat="1" x14ac:dyDescent="0.35">
      <c r="A31" s="54">
        <f>A29+1</f>
        <v>12</v>
      </c>
      <c r="B31" s="36" t="s">
        <v>80</v>
      </c>
      <c r="C31" s="16" t="s">
        <v>6</v>
      </c>
      <c r="D31" s="51">
        <v>2</v>
      </c>
      <c r="E31" s="17">
        <v>38.46427520000001</v>
      </c>
      <c r="F31" s="17">
        <f t="shared" si="2"/>
        <v>76.92855040000002</v>
      </c>
      <c r="G31" s="92">
        <v>0</v>
      </c>
      <c r="H31" s="91">
        <f t="shared" si="1"/>
        <v>0</v>
      </c>
      <c r="I31" s="35" t="s">
        <v>16</v>
      </c>
    </row>
    <row r="32" spans="1:220" s="80" customFormat="1" x14ac:dyDescent="0.35">
      <c r="A32" s="15" t="s">
        <v>18</v>
      </c>
      <c r="B32" s="36" t="s">
        <v>81</v>
      </c>
      <c r="C32" s="16" t="s">
        <v>6</v>
      </c>
      <c r="D32" s="18">
        <v>2</v>
      </c>
      <c r="E32" s="17">
        <v>61.236000000000004</v>
      </c>
      <c r="F32" s="17">
        <f t="shared" si="2"/>
        <v>122.47200000000001</v>
      </c>
      <c r="G32" s="91">
        <v>0</v>
      </c>
      <c r="H32" s="91">
        <f t="shared" si="1"/>
        <v>0</v>
      </c>
      <c r="I32" s="35" t="s">
        <v>15</v>
      </c>
      <c r="J32" s="23"/>
    </row>
    <row r="33" spans="1:10" s="80" customFormat="1" x14ac:dyDescent="0.35">
      <c r="A33" s="54">
        <f>A31+1</f>
        <v>13</v>
      </c>
      <c r="B33" s="36" t="s">
        <v>82</v>
      </c>
      <c r="C33" s="16" t="s">
        <v>6</v>
      </c>
      <c r="D33" s="51">
        <v>1</v>
      </c>
      <c r="E33" s="17">
        <v>32.419540000000005</v>
      </c>
      <c r="F33" s="17">
        <f t="shared" si="2"/>
        <v>32.419540000000005</v>
      </c>
      <c r="G33" s="92">
        <v>0</v>
      </c>
      <c r="H33" s="91">
        <f t="shared" si="1"/>
        <v>0</v>
      </c>
      <c r="I33" s="35" t="s">
        <v>16</v>
      </c>
    </row>
    <row r="34" spans="1:10" s="80" customFormat="1" x14ac:dyDescent="0.35">
      <c r="A34" s="15" t="s">
        <v>19</v>
      </c>
      <c r="B34" s="36" t="s">
        <v>83</v>
      </c>
      <c r="C34" s="16" t="s">
        <v>6</v>
      </c>
      <c r="D34" s="18">
        <v>1</v>
      </c>
      <c r="E34" s="17">
        <v>45.36</v>
      </c>
      <c r="F34" s="17">
        <f t="shared" si="2"/>
        <v>45.36</v>
      </c>
      <c r="G34" s="91">
        <v>0</v>
      </c>
      <c r="H34" s="91">
        <f t="shared" si="1"/>
        <v>0</v>
      </c>
      <c r="I34" s="35" t="s">
        <v>15</v>
      </c>
      <c r="J34" s="23"/>
    </row>
    <row r="35" spans="1:10" x14ac:dyDescent="0.3">
      <c r="A35" s="54">
        <f>A33+1</f>
        <v>14</v>
      </c>
      <c r="B35" s="36" t="s">
        <v>84</v>
      </c>
      <c r="C35" s="16" t="s">
        <v>6</v>
      </c>
      <c r="D35" s="51">
        <v>1</v>
      </c>
      <c r="E35" s="17">
        <v>38.46427520000001</v>
      </c>
      <c r="F35" s="17">
        <f t="shared" si="2"/>
        <v>38.46427520000001</v>
      </c>
      <c r="G35" s="92">
        <v>0</v>
      </c>
      <c r="H35" s="91">
        <f t="shared" si="1"/>
        <v>0</v>
      </c>
      <c r="I35" s="35" t="s">
        <v>16</v>
      </c>
    </row>
    <row r="36" spans="1:10" x14ac:dyDescent="0.3">
      <c r="A36" s="15" t="s">
        <v>20</v>
      </c>
      <c r="B36" s="36" t="s">
        <v>85</v>
      </c>
      <c r="C36" s="16" t="s">
        <v>6</v>
      </c>
      <c r="D36" s="18">
        <v>1</v>
      </c>
      <c r="E36" s="17">
        <v>216.22881355932208</v>
      </c>
      <c r="F36" s="17">
        <f t="shared" si="2"/>
        <v>216.22881355932208</v>
      </c>
      <c r="G36" s="91">
        <v>0</v>
      </c>
      <c r="H36" s="91">
        <f t="shared" si="1"/>
        <v>0</v>
      </c>
      <c r="I36" s="35" t="s">
        <v>15</v>
      </c>
      <c r="J36" s="23"/>
    </row>
    <row r="37" spans="1:10" x14ac:dyDescent="0.3">
      <c r="A37" s="54">
        <f>A35+1</f>
        <v>15</v>
      </c>
      <c r="B37" s="36" t="s">
        <v>86</v>
      </c>
      <c r="C37" s="16" t="s">
        <v>6</v>
      </c>
      <c r="D37" s="69">
        <v>1</v>
      </c>
      <c r="E37" s="17">
        <v>43.493044000000005</v>
      </c>
      <c r="F37" s="17">
        <f t="shared" si="2"/>
        <v>43.493044000000005</v>
      </c>
      <c r="G37" s="92">
        <v>0</v>
      </c>
      <c r="H37" s="91">
        <f t="shared" si="1"/>
        <v>0</v>
      </c>
      <c r="I37" s="35" t="s">
        <v>16</v>
      </c>
    </row>
    <row r="38" spans="1:10" x14ac:dyDescent="0.3">
      <c r="A38" s="73" t="s">
        <v>42</v>
      </c>
      <c r="B38" s="36" t="s">
        <v>87</v>
      </c>
      <c r="C38" s="16" t="s">
        <v>6</v>
      </c>
      <c r="D38" s="18">
        <v>1</v>
      </c>
      <c r="E38" s="17">
        <v>172.98305084745763</v>
      </c>
      <c r="F38" s="17">
        <f t="shared" si="2"/>
        <v>172.98305084745763</v>
      </c>
      <c r="G38" s="91">
        <v>0</v>
      </c>
      <c r="H38" s="91">
        <f t="shared" si="1"/>
        <v>0</v>
      </c>
      <c r="I38" s="35" t="s">
        <v>15</v>
      </c>
      <c r="J38" s="23"/>
    </row>
    <row r="39" spans="1:10" s="19" customFormat="1" x14ac:dyDescent="0.3">
      <c r="A39" s="74">
        <f>A37+1</f>
        <v>16</v>
      </c>
      <c r="B39" s="36" t="s">
        <v>88</v>
      </c>
      <c r="C39" s="16" t="s">
        <v>6</v>
      </c>
      <c r="D39" s="18">
        <v>1</v>
      </c>
      <c r="E39" s="17">
        <v>194.07121000000004</v>
      </c>
      <c r="F39" s="17">
        <f t="shared" si="2"/>
        <v>194.07121000000004</v>
      </c>
      <c r="G39" s="92">
        <v>0</v>
      </c>
      <c r="H39" s="91">
        <f t="shared" si="1"/>
        <v>0</v>
      </c>
      <c r="I39" s="35" t="s">
        <v>16</v>
      </c>
    </row>
    <row r="40" spans="1:10" s="19" customFormat="1" x14ac:dyDescent="0.3">
      <c r="A40" s="74" t="s">
        <v>21</v>
      </c>
      <c r="B40" s="36" t="s">
        <v>89</v>
      </c>
      <c r="C40" s="16" t="s">
        <v>6</v>
      </c>
      <c r="D40" s="18">
        <v>1</v>
      </c>
      <c r="E40" s="17">
        <v>48.050847457627128</v>
      </c>
      <c r="F40" s="17">
        <f t="shared" si="2"/>
        <v>48.050847457627128</v>
      </c>
      <c r="G40" s="91">
        <v>0</v>
      </c>
      <c r="H40" s="91">
        <f t="shared" si="1"/>
        <v>0</v>
      </c>
      <c r="I40" s="35" t="s">
        <v>15</v>
      </c>
      <c r="J40" s="23"/>
    </row>
    <row r="41" spans="1:10" x14ac:dyDescent="0.3">
      <c r="A41" s="74">
        <f>A39+1</f>
        <v>17</v>
      </c>
      <c r="B41" s="36" t="s">
        <v>90</v>
      </c>
      <c r="C41" s="16" t="s">
        <v>6</v>
      </c>
      <c r="D41" s="18">
        <v>1</v>
      </c>
      <c r="E41" s="17">
        <v>287.22539080000007</v>
      </c>
      <c r="F41" s="17">
        <f t="shared" si="2"/>
        <v>287.22539080000007</v>
      </c>
      <c r="G41" s="92">
        <v>0</v>
      </c>
      <c r="H41" s="91">
        <f t="shared" si="1"/>
        <v>0</v>
      </c>
      <c r="I41" s="35" t="s">
        <v>16</v>
      </c>
    </row>
    <row r="42" spans="1:10" x14ac:dyDescent="0.3">
      <c r="A42" s="74" t="s">
        <v>43</v>
      </c>
      <c r="B42" s="36" t="s">
        <v>91</v>
      </c>
      <c r="C42" s="16" t="s">
        <v>6</v>
      </c>
      <c r="D42" s="18">
        <v>1</v>
      </c>
      <c r="E42" s="17">
        <v>124.00001694915258</v>
      </c>
      <c r="F42" s="17">
        <f t="shared" si="2"/>
        <v>124.00001694915258</v>
      </c>
      <c r="G42" s="91">
        <v>0</v>
      </c>
      <c r="H42" s="91">
        <f t="shared" si="1"/>
        <v>0</v>
      </c>
      <c r="I42" s="35" t="s">
        <v>15</v>
      </c>
      <c r="J42" s="23"/>
    </row>
    <row r="43" spans="1:10" x14ac:dyDescent="0.3">
      <c r="A43" s="74">
        <f>A41+1</f>
        <v>18</v>
      </c>
      <c r="B43" s="2" t="s">
        <v>92</v>
      </c>
      <c r="C43" s="21" t="s">
        <v>6</v>
      </c>
      <c r="D43" s="51">
        <v>1</v>
      </c>
      <c r="E43" s="17">
        <v>26.635488000000002</v>
      </c>
      <c r="F43" s="17">
        <f t="shared" si="2"/>
        <v>26.635488000000002</v>
      </c>
      <c r="G43" s="92">
        <v>0</v>
      </c>
      <c r="H43" s="91">
        <f t="shared" si="1"/>
        <v>0</v>
      </c>
      <c r="I43" s="35" t="s">
        <v>16</v>
      </c>
    </row>
    <row r="44" spans="1:10" x14ac:dyDescent="0.3">
      <c r="A44" s="74">
        <f>A43+1</f>
        <v>19</v>
      </c>
      <c r="B44" s="2" t="s">
        <v>93</v>
      </c>
      <c r="C44" s="21" t="s">
        <v>6</v>
      </c>
      <c r="D44" s="51">
        <v>1</v>
      </c>
      <c r="E44" s="17">
        <v>125.93621578116951</v>
      </c>
      <c r="F44" s="17">
        <f t="shared" si="2"/>
        <v>125.93621578116951</v>
      </c>
      <c r="G44" s="91">
        <v>0</v>
      </c>
      <c r="H44" s="91">
        <f t="shared" si="1"/>
        <v>0</v>
      </c>
      <c r="I44" s="35" t="s">
        <v>16</v>
      </c>
      <c r="J44" s="23"/>
    </row>
    <row r="45" spans="1:10" x14ac:dyDescent="0.3">
      <c r="A45" s="72" t="s">
        <v>44</v>
      </c>
      <c r="B45" s="2" t="s">
        <v>94</v>
      </c>
      <c r="C45" s="21" t="s">
        <v>5</v>
      </c>
      <c r="D45" s="14">
        <v>0.6</v>
      </c>
      <c r="E45" s="17">
        <v>222.26400000000004</v>
      </c>
      <c r="F45" s="17">
        <f t="shared" si="2"/>
        <v>133.35840000000002</v>
      </c>
      <c r="G45" s="92">
        <v>0</v>
      </c>
      <c r="H45" s="91">
        <f t="shared" si="1"/>
        <v>0</v>
      </c>
      <c r="I45" s="35" t="s">
        <v>15</v>
      </c>
    </row>
    <row r="46" spans="1:10" x14ac:dyDescent="0.3">
      <c r="A46" s="74">
        <f>A44+1</f>
        <v>20</v>
      </c>
      <c r="B46" s="36" t="s">
        <v>95</v>
      </c>
      <c r="C46" s="16" t="s">
        <v>9</v>
      </c>
      <c r="D46" s="18">
        <v>2</v>
      </c>
      <c r="E46" s="17">
        <v>26.368484000000002</v>
      </c>
      <c r="F46" s="17">
        <f t="shared" si="2"/>
        <v>52.736968000000005</v>
      </c>
      <c r="G46" s="91">
        <v>0</v>
      </c>
      <c r="H46" s="91">
        <f t="shared" si="1"/>
        <v>0</v>
      </c>
      <c r="I46" s="35" t="s">
        <v>16</v>
      </c>
      <c r="J46" s="23"/>
    </row>
    <row r="47" spans="1:10" s="19" customFormat="1" x14ac:dyDescent="0.3">
      <c r="A47" s="74">
        <f>A46+1</f>
        <v>21</v>
      </c>
      <c r="B47" s="2" t="s">
        <v>96</v>
      </c>
      <c r="C47" s="21" t="s">
        <v>6</v>
      </c>
      <c r="D47" s="51">
        <v>1</v>
      </c>
      <c r="E47" s="17">
        <v>287.22539080000007</v>
      </c>
      <c r="F47" s="17">
        <f t="shared" si="2"/>
        <v>287.22539080000007</v>
      </c>
      <c r="G47" s="92">
        <v>0</v>
      </c>
      <c r="H47" s="91">
        <f t="shared" si="1"/>
        <v>0</v>
      </c>
      <c r="I47" s="35" t="s">
        <v>16</v>
      </c>
    </row>
    <row r="48" spans="1:10" s="19" customFormat="1" x14ac:dyDescent="0.3">
      <c r="A48" s="74">
        <f>A47+1</f>
        <v>22</v>
      </c>
      <c r="B48" s="36" t="s">
        <v>97</v>
      </c>
      <c r="C48" s="16" t="s">
        <v>6</v>
      </c>
      <c r="D48" s="18">
        <v>1</v>
      </c>
      <c r="E48" s="17">
        <v>58.221363000000011</v>
      </c>
      <c r="F48" s="17">
        <f t="shared" si="2"/>
        <v>58.221363000000011</v>
      </c>
      <c r="G48" s="91">
        <v>0</v>
      </c>
      <c r="H48" s="91">
        <f t="shared" si="1"/>
        <v>0</v>
      </c>
      <c r="I48" s="35" t="s">
        <v>16</v>
      </c>
      <c r="J48" s="23"/>
    </row>
    <row r="49" spans="1:10" s="19" customFormat="1" x14ac:dyDescent="0.3">
      <c r="A49" s="75" t="s">
        <v>45</v>
      </c>
      <c r="B49" s="36" t="s">
        <v>98</v>
      </c>
      <c r="C49" s="16" t="s">
        <v>6</v>
      </c>
      <c r="D49" s="18">
        <v>1</v>
      </c>
      <c r="E49" s="17">
        <v>145.15200000000002</v>
      </c>
      <c r="F49" s="17">
        <f t="shared" si="2"/>
        <v>145.15200000000002</v>
      </c>
      <c r="G49" s="92">
        <v>0</v>
      </c>
      <c r="H49" s="91">
        <f t="shared" si="1"/>
        <v>0</v>
      </c>
      <c r="I49" s="35" t="s">
        <v>15</v>
      </c>
      <c r="J49" s="23"/>
    </row>
    <row r="50" spans="1:10" s="19" customFormat="1" x14ac:dyDescent="0.3">
      <c r="A50" s="74">
        <f>A48+1</f>
        <v>23</v>
      </c>
      <c r="B50" s="36" t="s">
        <v>99</v>
      </c>
      <c r="C50" s="16" t="s">
        <v>6</v>
      </c>
      <c r="D50" s="62">
        <v>1</v>
      </c>
      <c r="E50" s="17">
        <v>64.431641720000002</v>
      </c>
      <c r="F50" s="17">
        <f t="shared" si="2"/>
        <v>64.431641720000002</v>
      </c>
      <c r="G50" s="91">
        <v>0</v>
      </c>
      <c r="H50" s="91">
        <f t="shared" si="1"/>
        <v>0</v>
      </c>
      <c r="I50" s="35" t="s">
        <v>16</v>
      </c>
      <c r="J50" s="23"/>
    </row>
    <row r="51" spans="1:10" s="19" customFormat="1" x14ac:dyDescent="0.3">
      <c r="A51" s="75" t="s">
        <v>46</v>
      </c>
      <c r="B51" s="36" t="s">
        <v>100</v>
      </c>
      <c r="C51" s="16" t="s">
        <v>6</v>
      </c>
      <c r="D51" s="18">
        <v>1</v>
      </c>
      <c r="E51" s="17">
        <v>118.64465389830511</v>
      </c>
      <c r="F51" s="17">
        <f t="shared" si="2"/>
        <v>118.64465389830511</v>
      </c>
      <c r="G51" s="92">
        <v>0</v>
      </c>
      <c r="H51" s="91">
        <f t="shared" si="1"/>
        <v>0</v>
      </c>
      <c r="I51" s="35" t="s">
        <v>15</v>
      </c>
      <c r="J51" s="23"/>
    </row>
    <row r="52" spans="1:10" s="19" customFormat="1" x14ac:dyDescent="0.3">
      <c r="A52" s="53">
        <f>A50+1</f>
        <v>24</v>
      </c>
      <c r="B52" s="2" t="s">
        <v>101</v>
      </c>
      <c r="C52" s="21" t="s">
        <v>5</v>
      </c>
      <c r="D52" s="22">
        <v>2</v>
      </c>
      <c r="E52" s="17">
        <v>30.661312135999999</v>
      </c>
      <c r="F52" s="17">
        <f t="shared" si="2"/>
        <v>61.322624271999999</v>
      </c>
      <c r="G52" s="91">
        <v>0</v>
      </c>
      <c r="H52" s="91">
        <f t="shared" si="1"/>
        <v>0</v>
      </c>
      <c r="I52" s="35" t="s">
        <v>16</v>
      </c>
      <c r="J52" s="23"/>
    </row>
    <row r="53" spans="1:10" s="19" customFormat="1" x14ac:dyDescent="0.3">
      <c r="A53" s="24" t="s">
        <v>47</v>
      </c>
      <c r="B53" s="2" t="s">
        <v>102</v>
      </c>
      <c r="C53" s="21" t="s">
        <v>5</v>
      </c>
      <c r="D53" s="22">
        <v>1.86</v>
      </c>
      <c r="E53" s="17">
        <v>238.14000000000001</v>
      </c>
      <c r="F53" s="17">
        <f t="shared" si="2"/>
        <v>442.94040000000007</v>
      </c>
      <c r="G53" s="92">
        <v>0</v>
      </c>
      <c r="H53" s="91">
        <f t="shared" si="1"/>
        <v>0</v>
      </c>
      <c r="I53" s="35" t="s">
        <v>15</v>
      </c>
      <c r="J53" s="23"/>
    </row>
    <row r="54" spans="1:10" s="19" customFormat="1" x14ac:dyDescent="0.3">
      <c r="A54" s="54">
        <f>A52+1</f>
        <v>25</v>
      </c>
      <c r="B54" s="2" t="s">
        <v>103</v>
      </c>
      <c r="C54" s="16" t="s">
        <v>5</v>
      </c>
      <c r="D54" s="18">
        <v>2</v>
      </c>
      <c r="E54" s="17">
        <v>2.083914273</v>
      </c>
      <c r="F54" s="17">
        <f t="shared" si="2"/>
        <v>4.167828546</v>
      </c>
      <c r="G54" s="91">
        <v>0</v>
      </c>
      <c r="H54" s="91">
        <f t="shared" si="1"/>
        <v>0</v>
      </c>
      <c r="I54" s="35" t="s">
        <v>16</v>
      </c>
      <c r="J54" s="23"/>
    </row>
    <row r="55" spans="1:10" s="19" customFormat="1" x14ac:dyDescent="0.3">
      <c r="A55" s="53">
        <f>A54+1</f>
        <v>26</v>
      </c>
      <c r="B55" s="2" t="s">
        <v>104</v>
      </c>
      <c r="C55" s="21" t="s">
        <v>5</v>
      </c>
      <c r="D55" s="22">
        <v>2</v>
      </c>
      <c r="E55" s="17">
        <v>4.0125466639999994</v>
      </c>
      <c r="F55" s="17">
        <f t="shared" si="2"/>
        <v>8.0250933279999987</v>
      </c>
      <c r="G55" s="92">
        <v>0</v>
      </c>
      <c r="H55" s="91">
        <f t="shared" si="1"/>
        <v>0</v>
      </c>
      <c r="I55" s="35" t="s">
        <v>16</v>
      </c>
      <c r="J55" s="23"/>
    </row>
    <row r="56" spans="1:10" s="19" customFormat="1" x14ac:dyDescent="0.3">
      <c r="A56" s="53">
        <f>A55+1</f>
        <v>27</v>
      </c>
      <c r="B56" s="2" t="s">
        <v>105</v>
      </c>
      <c r="C56" s="21" t="s">
        <v>5</v>
      </c>
      <c r="D56" s="22">
        <v>1.5</v>
      </c>
      <c r="E56" s="17">
        <v>30.661312136000003</v>
      </c>
      <c r="F56" s="17">
        <f t="shared" si="2"/>
        <v>45.991968204000003</v>
      </c>
      <c r="G56" s="91">
        <v>0</v>
      </c>
      <c r="H56" s="91">
        <f t="shared" si="1"/>
        <v>0</v>
      </c>
      <c r="I56" s="35" t="s">
        <v>16</v>
      </c>
      <c r="J56" s="23"/>
    </row>
    <row r="57" spans="1:10" s="19" customFormat="1" x14ac:dyDescent="0.3">
      <c r="A57" s="24" t="s">
        <v>48</v>
      </c>
      <c r="B57" s="2" t="s">
        <v>106</v>
      </c>
      <c r="C57" s="21" t="s">
        <v>5</v>
      </c>
      <c r="D57" s="22">
        <v>1.395</v>
      </c>
      <c r="E57" s="17">
        <v>222.26400000000001</v>
      </c>
      <c r="F57" s="17">
        <f t="shared" si="2"/>
        <v>310.05828000000002</v>
      </c>
      <c r="G57" s="92">
        <v>0</v>
      </c>
      <c r="H57" s="91">
        <f t="shared" si="1"/>
        <v>0</v>
      </c>
      <c r="I57" s="35" t="s">
        <v>15</v>
      </c>
      <c r="J57" s="23"/>
    </row>
    <row r="58" spans="1:10" s="19" customFormat="1" x14ac:dyDescent="0.3">
      <c r="A58" s="54">
        <f>A56+1</f>
        <v>28</v>
      </c>
      <c r="B58" s="2" t="s">
        <v>107</v>
      </c>
      <c r="C58" s="16" t="s">
        <v>5</v>
      </c>
      <c r="D58" s="18">
        <v>1.5</v>
      </c>
      <c r="E58" s="17">
        <v>2.083914273</v>
      </c>
      <c r="F58" s="17">
        <f t="shared" si="2"/>
        <v>3.1258714095000002</v>
      </c>
      <c r="G58" s="91">
        <v>0</v>
      </c>
      <c r="H58" s="91">
        <f t="shared" si="1"/>
        <v>0</v>
      </c>
      <c r="I58" s="35" t="s">
        <v>16</v>
      </c>
      <c r="J58" s="23"/>
    </row>
    <row r="59" spans="1:10" s="19" customFormat="1" x14ac:dyDescent="0.3">
      <c r="A59" s="53">
        <f>A58+1</f>
        <v>29</v>
      </c>
      <c r="B59" s="2" t="s">
        <v>108</v>
      </c>
      <c r="C59" s="21" t="s">
        <v>5</v>
      </c>
      <c r="D59" s="22">
        <v>1.5</v>
      </c>
      <c r="E59" s="17">
        <v>4.0125466639999994</v>
      </c>
      <c r="F59" s="17">
        <f t="shared" si="2"/>
        <v>6.0188199959999995</v>
      </c>
      <c r="G59" s="92">
        <v>0</v>
      </c>
      <c r="H59" s="91">
        <f t="shared" si="1"/>
        <v>0</v>
      </c>
      <c r="I59" s="35" t="s">
        <v>16</v>
      </c>
      <c r="J59" s="23"/>
    </row>
    <row r="60" spans="1:10" s="19" customFormat="1" x14ac:dyDescent="0.3">
      <c r="A60" s="54">
        <f>A59+1</f>
        <v>30</v>
      </c>
      <c r="B60" s="2" t="s">
        <v>109</v>
      </c>
      <c r="C60" s="21" t="s">
        <v>6</v>
      </c>
      <c r="D60" s="22">
        <v>1</v>
      </c>
      <c r="E60" s="17">
        <v>111.96071520000002</v>
      </c>
      <c r="F60" s="17">
        <f t="shared" si="2"/>
        <v>111.96071520000002</v>
      </c>
      <c r="G60" s="91">
        <v>0</v>
      </c>
      <c r="H60" s="91">
        <f t="shared" si="1"/>
        <v>0</v>
      </c>
      <c r="I60" s="35" t="s">
        <v>16</v>
      </c>
      <c r="J60" s="23"/>
    </row>
    <row r="61" spans="1:10" s="19" customFormat="1" x14ac:dyDescent="0.3">
      <c r="A61" s="15" t="s">
        <v>49</v>
      </c>
      <c r="B61" s="2" t="s">
        <v>110</v>
      </c>
      <c r="C61" s="21" t="s">
        <v>6</v>
      </c>
      <c r="D61" s="22">
        <v>1</v>
      </c>
      <c r="E61" s="17">
        <v>0.89472599999999991</v>
      </c>
      <c r="F61" s="17">
        <f t="shared" si="2"/>
        <v>0.89472599999999991</v>
      </c>
      <c r="G61" s="92">
        <v>0</v>
      </c>
      <c r="H61" s="91">
        <f t="shared" si="1"/>
        <v>0</v>
      </c>
      <c r="I61" s="35" t="s">
        <v>15</v>
      </c>
      <c r="J61" s="23"/>
    </row>
    <row r="62" spans="1:10" s="19" customFormat="1" x14ac:dyDescent="0.3">
      <c r="A62" s="54">
        <f>A60+1</f>
        <v>31</v>
      </c>
      <c r="B62" s="2" t="s">
        <v>50</v>
      </c>
      <c r="C62" s="21" t="s">
        <v>6</v>
      </c>
      <c r="D62" s="22">
        <v>1</v>
      </c>
      <c r="E62" s="17">
        <v>111.96071520000002</v>
      </c>
      <c r="F62" s="17">
        <f t="shared" si="2"/>
        <v>111.96071520000002</v>
      </c>
      <c r="G62" s="91">
        <v>0</v>
      </c>
      <c r="H62" s="91">
        <f t="shared" si="1"/>
        <v>0</v>
      </c>
      <c r="I62" s="35" t="s">
        <v>16</v>
      </c>
      <c r="J62" s="23"/>
    </row>
    <row r="63" spans="1:10" s="19" customFormat="1" x14ac:dyDescent="0.3">
      <c r="A63" s="15" t="s">
        <v>51</v>
      </c>
      <c r="B63" s="2" t="s">
        <v>52</v>
      </c>
      <c r="C63" s="21" t="s">
        <v>6</v>
      </c>
      <c r="D63" s="22">
        <v>1</v>
      </c>
      <c r="E63" s="17">
        <v>1.7010000000000003</v>
      </c>
      <c r="F63" s="17">
        <f t="shared" si="2"/>
        <v>1.7010000000000003</v>
      </c>
      <c r="G63" s="92">
        <v>0</v>
      </c>
      <c r="H63" s="91">
        <f t="shared" si="1"/>
        <v>0</v>
      </c>
      <c r="I63" s="35" t="s">
        <v>15</v>
      </c>
      <c r="J63" s="23"/>
    </row>
    <row r="64" spans="1:10" s="19" customFormat="1" x14ac:dyDescent="0.3">
      <c r="A64" s="54">
        <f>A62+1</f>
        <v>32</v>
      </c>
      <c r="B64" s="2" t="s">
        <v>111</v>
      </c>
      <c r="C64" s="21" t="s">
        <v>6</v>
      </c>
      <c r="D64" s="22">
        <v>1</v>
      </c>
      <c r="E64" s="17">
        <v>111.96071520000002</v>
      </c>
      <c r="F64" s="17">
        <f t="shared" si="2"/>
        <v>111.96071520000002</v>
      </c>
      <c r="G64" s="91">
        <v>0</v>
      </c>
      <c r="H64" s="91">
        <f t="shared" si="1"/>
        <v>0</v>
      </c>
      <c r="I64" s="35" t="s">
        <v>16</v>
      </c>
      <c r="J64" s="23"/>
    </row>
    <row r="65" spans="1:10" s="19" customFormat="1" x14ac:dyDescent="0.3">
      <c r="A65" s="15" t="s">
        <v>53</v>
      </c>
      <c r="B65" s="2" t="s">
        <v>112</v>
      </c>
      <c r="C65" s="21" t="s">
        <v>6</v>
      </c>
      <c r="D65" s="22">
        <v>1</v>
      </c>
      <c r="E65" s="17">
        <v>5.1030000000000006</v>
      </c>
      <c r="F65" s="17">
        <f t="shared" si="2"/>
        <v>5.1030000000000006</v>
      </c>
      <c r="G65" s="92">
        <v>0</v>
      </c>
      <c r="H65" s="91">
        <f t="shared" si="1"/>
        <v>0</v>
      </c>
      <c r="I65" s="35" t="s">
        <v>15</v>
      </c>
      <c r="J65" s="23"/>
    </row>
    <row r="66" spans="1:10" s="19" customFormat="1" x14ac:dyDescent="0.3">
      <c r="A66" s="53">
        <f>A64+1</f>
        <v>33</v>
      </c>
      <c r="B66" s="2" t="s">
        <v>113</v>
      </c>
      <c r="C66" s="21" t="s">
        <v>6</v>
      </c>
      <c r="D66" s="51">
        <v>1</v>
      </c>
      <c r="E66" s="17">
        <v>34.451602400000006</v>
      </c>
      <c r="F66" s="17">
        <f t="shared" si="2"/>
        <v>34.451602400000006</v>
      </c>
      <c r="G66" s="91">
        <v>0</v>
      </c>
      <c r="H66" s="91">
        <f t="shared" si="1"/>
        <v>0</v>
      </c>
      <c r="I66" s="35" t="s">
        <v>16</v>
      </c>
      <c r="J66" s="23"/>
    </row>
    <row r="67" spans="1:10" s="19" customFormat="1" x14ac:dyDescent="0.3">
      <c r="A67" s="24" t="s">
        <v>54</v>
      </c>
      <c r="B67" s="2" t="s">
        <v>114</v>
      </c>
      <c r="C67" s="21" t="s">
        <v>6</v>
      </c>
      <c r="D67" s="22">
        <v>1</v>
      </c>
      <c r="E67" s="17">
        <v>45.927</v>
      </c>
      <c r="F67" s="17">
        <f t="shared" si="2"/>
        <v>45.927</v>
      </c>
      <c r="G67" s="92">
        <v>0</v>
      </c>
      <c r="H67" s="91">
        <f t="shared" si="1"/>
        <v>0</v>
      </c>
      <c r="I67" s="35" t="s">
        <v>15</v>
      </c>
      <c r="J67" s="23"/>
    </row>
    <row r="68" spans="1:10" s="19" customFormat="1" x14ac:dyDescent="0.3">
      <c r="A68" s="54">
        <f>A66+1</f>
        <v>34</v>
      </c>
      <c r="B68" s="2" t="s">
        <v>55</v>
      </c>
      <c r="C68" s="21" t="s">
        <v>6</v>
      </c>
      <c r="D68" s="22">
        <v>1</v>
      </c>
      <c r="E68" s="17">
        <v>7.2410368000000016</v>
      </c>
      <c r="F68" s="17">
        <f t="shared" si="2"/>
        <v>7.2410368000000016</v>
      </c>
      <c r="G68" s="91">
        <v>0</v>
      </c>
      <c r="H68" s="91">
        <f t="shared" si="1"/>
        <v>0</v>
      </c>
      <c r="I68" s="35" t="s">
        <v>16</v>
      </c>
      <c r="J68" s="23"/>
    </row>
    <row r="69" spans="1:10" s="19" customFormat="1" x14ac:dyDescent="0.3">
      <c r="A69" s="15" t="s">
        <v>56</v>
      </c>
      <c r="B69" s="2" t="s">
        <v>57</v>
      </c>
      <c r="C69" s="21" t="s">
        <v>6</v>
      </c>
      <c r="D69" s="22">
        <v>1</v>
      </c>
      <c r="E69" s="17">
        <v>36.038135593220346</v>
      </c>
      <c r="F69" s="17">
        <f t="shared" si="2"/>
        <v>36.038135593220346</v>
      </c>
      <c r="G69" s="92">
        <v>0</v>
      </c>
      <c r="H69" s="91">
        <f t="shared" si="1"/>
        <v>0</v>
      </c>
      <c r="I69" s="35" t="s">
        <v>15</v>
      </c>
      <c r="J69" s="23"/>
    </row>
    <row r="70" spans="1:10" s="19" customFormat="1" x14ac:dyDescent="0.3">
      <c r="A70" s="54">
        <f>A68+1</f>
        <v>35</v>
      </c>
      <c r="B70" s="36" t="s">
        <v>115</v>
      </c>
      <c r="C70" s="16" t="s">
        <v>6</v>
      </c>
      <c r="D70" s="18">
        <v>44</v>
      </c>
      <c r="E70" s="17">
        <v>3.0618000000000007</v>
      </c>
      <c r="F70" s="17">
        <f t="shared" si="2"/>
        <v>134.71920000000003</v>
      </c>
      <c r="G70" s="91">
        <v>0</v>
      </c>
      <c r="H70" s="91">
        <f t="shared" si="1"/>
        <v>0</v>
      </c>
      <c r="I70" s="35" t="s">
        <v>16</v>
      </c>
      <c r="J70" s="23"/>
    </row>
    <row r="71" spans="1:10" s="19" customFormat="1" ht="15.6" x14ac:dyDescent="0.3">
      <c r="A71" s="54">
        <f>A70+1</f>
        <v>36</v>
      </c>
      <c r="B71" s="77" t="s">
        <v>116</v>
      </c>
      <c r="C71" s="68" t="s">
        <v>59</v>
      </c>
      <c r="D71" s="69">
        <v>6.3</v>
      </c>
      <c r="E71" s="17">
        <v>1.6116570800000001</v>
      </c>
      <c r="F71" s="17">
        <f t="shared" si="2"/>
        <v>10.153439604000001</v>
      </c>
      <c r="G71" s="92">
        <v>0</v>
      </c>
      <c r="H71" s="91">
        <f t="shared" si="1"/>
        <v>0</v>
      </c>
      <c r="I71" s="35" t="s">
        <v>16</v>
      </c>
      <c r="J71" s="23"/>
    </row>
    <row r="72" spans="1:10" s="19" customFormat="1" ht="15.6" x14ac:dyDescent="0.3">
      <c r="A72" s="67">
        <f>A71+1</f>
        <v>37</v>
      </c>
      <c r="B72" s="77" t="s">
        <v>117</v>
      </c>
      <c r="C72" s="68" t="s">
        <v>59</v>
      </c>
      <c r="D72" s="69">
        <v>6.3</v>
      </c>
      <c r="E72" s="17">
        <v>12.066256520000001</v>
      </c>
      <c r="F72" s="17">
        <f t="shared" si="2"/>
        <v>76.017416076000003</v>
      </c>
      <c r="G72" s="91">
        <v>0</v>
      </c>
      <c r="H72" s="91">
        <f t="shared" si="1"/>
        <v>0</v>
      </c>
      <c r="I72" s="35" t="s">
        <v>16</v>
      </c>
      <c r="J72" s="23"/>
    </row>
    <row r="73" spans="1:10" s="19" customFormat="1" ht="15.6" thickBot="1" x14ac:dyDescent="0.35">
      <c r="A73" s="54">
        <f>A72+1</f>
        <v>38</v>
      </c>
      <c r="B73" s="36" t="s">
        <v>118</v>
      </c>
      <c r="C73" s="16" t="s">
        <v>58</v>
      </c>
      <c r="D73" s="69">
        <v>1</v>
      </c>
      <c r="E73" s="17">
        <v>29.393897600000006</v>
      </c>
      <c r="F73" s="17">
        <f t="shared" si="2"/>
        <v>29.393897600000006</v>
      </c>
      <c r="G73" s="92">
        <v>0</v>
      </c>
      <c r="H73" s="91">
        <f t="shared" ref="H73" si="3">G73*D73</f>
        <v>0</v>
      </c>
      <c r="I73" s="35" t="s">
        <v>16</v>
      </c>
      <c r="J73" s="23"/>
    </row>
    <row r="74" spans="1:10" ht="15.6" thickBot="1" x14ac:dyDescent="0.35">
      <c r="A74" s="25"/>
      <c r="B74" s="38" t="s">
        <v>7</v>
      </c>
      <c r="C74" s="26"/>
      <c r="D74" s="47"/>
      <c r="E74" s="47"/>
      <c r="F74" s="27">
        <f>SUM(F7:F73)</f>
        <v>12707.802545172288</v>
      </c>
      <c r="G74" s="47"/>
      <c r="H74" s="27">
        <f>SUM(H7:H73)</f>
        <v>0</v>
      </c>
    </row>
    <row r="75" spans="1:10" ht="15.6" thickBot="1" x14ac:dyDescent="0.35">
      <c r="A75" s="30"/>
      <c r="B75" s="40" t="s">
        <v>10</v>
      </c>
      <c r="C75" s="34">
        <v>0.03</v>
      </c>
      <c r="D75" s="49"/>
      <c r="E75" s="49"/>
      <c r="F75" s="50">
        <f>C75*F74</f>
        <v>381.23407635516861</v>
      </c>
      <c r="G75" s="49"/>
      <c r="H75" s="50">
        <f>C75*H74</f>
        <v>0</v>
      </c>
    </row>
    <row r="76" spans="1:10" ht="15.6" thickBot="1" x14ac:dyDescent="0.35">
      <c r="A76" s="28"/>
      <c r="B76" s="39" t="s">
        <v>8</v>
      </c>
      <c r="C76" s="29"/>
      <c r="D76" s="49"/>
      <c r="E76" s="49"/>
      <c r="F76" s="49">
        <f>F75+F74</f>
        <v>13089.036621527457</v>
      </c>
      <c r="G76" s="49"/>
      <c r="H76" s="49">
        <f>H75+H74</f>
        <v>0</v>
      </c>
    </row>
    <row r="77" spans="1:10" ht="15.6" thickBot="1" x14ac:dyDescent="0.35">
      <c r="A77" s="30"/>
      <c r="B77" s="40" t="s">
        <v>17</v>
      </c>
      <c r="C77" s="34">
        <v>0.18</v>
      </c>
      <c r="D77" s="49"/>
      <c r="E77" s="49"/>
      <c r="F77" s="50">
        <f>C77*F76</f>
        <v>2356.0265918749424</v>
      </c>
      <c r="G77" s="49"/>
      <c r="H77" s="50">
        <f>C77*H76</f>
        <v>0</v>
      </c>
    </row>
    <row r="78" spans="1:10" ht="15.6" thickBot="1" x14ac:dyDescent="0.35">
      <c r="A78" s="28"/>
      <c r="B78" s="41" t="s">
        <v>8</v>
      </c>
      <c r="C78" s="31"/>
      <c r="D78" s="48"/>
      <c r="E78" s="48"/>
      <c r="F78" s="49">
        <f>F77+F76</f>
        <v>15445.0632134024</v>
      </c>
      <c r="G78" s="48"/>
      <c r="H78" s="49">
        <f>H77+H76</f>
        <v>0</v>
      </c>
    </row>
    <row r="79" spans="1:10" x14ac:dyDescent="0.3">
      <c r="A79" s="4"/>
      <c r="B79" s="4" t="s">
        <v>119</v>
      </c>
      <c r="F79" s="55"/>
      <c r="G79" s="55"/>
      <c r="H79" s="55"/>
    </row>
    <row r="80" spans="1:10" x14ac:dyDescent="0.3">
      <c r="A80" s="4"/>
      <c r="B80" s="4" t="s">
        <v>119</v>
      </c>
    </row>
    <row r="81" spans="1:8" x14ac:dyDescent="0.3">
      <c r="A81" s="4"/>
      <c r="B81" s="4" t="s">
        <v>119</v>
      </c>
    </row>
    <row r="82" spans="1:8" x14ac:dyDescent="0.3">
      <c r="A82" s="4"/>
      <c r="B82" s="4" t="s">
        <v>119</v>
      </c>
    </row>
    <row r="83" spans="1:8" x14ac:dyDescent="0.3">
      <c r="A83" s="4"/>
      <c r="B83" s="4" t="s">
        <v>119</v>
      </c>
    </row>
    <row r="84" spans="1:8" x14ac:dyDescent="0.3">
      <c r="A84" s="4"/>
      <c r="B84" s="4" t="s">
        <v>119</v>
      </c>
    </row>
    <row r="85" spans="1:8" ht="15" customHeight="1" x14ac:dyDescent="0.3">
      <c r="B85" s="4" t="s">
        <v>119</v>
      </c>
      <c r="F85" s="55"/>
      <c r="G85" s="55"/>
      <c r="H85" s="55"/>
    </row>
    <row r="86" spans="1:8" ht="5.25" customHeight="1" x14ac:dyDescent="0.3"/>
  </sheetData>
  <autoFilter ref="A6:I85" xr:uid="{00000000-0009-0000-0000-000001000000}"/>
  <mergeCells count="9">
    <mergeCell ref="F4:F5"/>
    <mergeCell ref="G3:H3"/>
    <mergeCell ref="G4:G5"/>
    <mergeCell ref="H4:H5"/>
    <mergeCell ref="A4:A5"/>
    <mergeCell ref="B4:B5"/>
    <mergeCell ref="C4:C5"/>
    <mergeCell ref="D4:D5"/>
    <mergeCell ref="E4:E5"/>
  </mergeCells>
  <conditionalFormatting sqref="B10:D15 B18:D18 B37:D73">
    <cfRule type="cellIs" dxfId="1" priority="2" stopIfTrue="1" operator="equal">
      <formula>0</formula>
    </cfRule>
  </conditionalFormatting>
  <conditionalFormatting sqref="D10:D15 D18 D37:D73">
    <cfRule type="cellIs" dxfId="0" priority="1" stopIfTrue="1" operator="equal">
      <formula>8223.307275</formula>
    </cfRule>
  </conditionalFormatting>
  <pageMargins left="0.2" right="0.19" top="0.17" bottom="0.21" header="0.17" footer="0.16"/>
  <pageSetup paperSize="9" scale="85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48211ec3-709b-4ace-b0c2-3e27e184b426}" enabled="0" method="" siteId="{48211ec3-709b-4ace-b0c2-3e27e184b42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N1_1 კრებსითი სატენდერო</vt:lpstr>
      <vt:lpstr>'N1_1 კრებსითი სატენდერო'!Print_Area</vt:lpstr>
      <vt:lpstr>'N1_1 კრებსითი სატენდერო'!Print_Titles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2026-06-11T15:47:41Z</dcterms:modified>
</cp:coreProperties>
</file>