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esktop\desk\ტენდერები\CMC ემერჯენსის სარემონტო სამუშაოები\"/>
    </mc:Choice>
  </mc:AlternateContent>
  <xr:revisionPtr revIDLastSave="0" documentId="13_ncr:1_{7A7BF520-32A4-4F98-9FE8-CAE533493FD2}" xr6:coauthVersionLast="47" xr6:coauthVersionMax="47" xr10:uidLastSave="{00000000-0000-0000-0000-000000000000}"/>
  <bookViews>
    <workbookView xWindow="28635" yWindow="-165" windowWidth="29130" windowHeight="15810" xr2:uid="{00000000-000D-0000-FFFF-FFFF00000000}"/>
  </bookViews>
  <sheets>
    <sheet name="ER კმც" sheetId="1" r:id="rId1"/>
  </sheets>
  <definedNames>
    <definedName name="_xlnm.Print_Area" localSheetId="0">'ER კმც'!$A$1:$L$114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3" i="1" l="1"/>
  <c r="I103" i="1"/>
  <c r="G103" i="1"/>
  <c r="K102" i="1"/>
  <c r="I102" i="1"/>
  <c r="G102" i="1"/>
  <c r="E101" i="1"/>
  <c r="E100" i="1"/>
  <c r="E99" i="1"/>
  <c r="E98" i="1"/>
  <c r="G98" i="1" s="1"/>
  <c r="E96" i="1"/>
  <c r="E95" i="1"/>
  <c r="E94" i="1"/>
  <c r="E93" i="1"/>
  <c r="E92" i="1"/>
  <c r="E91" i="1"/>
  <c r="E88" i="1"/>
  <c r="E87" i="1"/>
  <c r="E86" i="1"/>
  <c r="E85" i="1"/>
  <c r="E84" i="1"/>
  <c r="E82" i="1"/>
  <c r="E81" i="1"/>
  <c r="E80" i="1"/>
  <c r="E79" i="1"/>
  <c r="E76" i="1"/>
  <c r="E75" i="1"/>
  <c r="E74" i="1"/>
  <c r="E73" i="1"/>
  <c r="E66" i="1"/>
  <c r="E62" i="1"/>
  <c r="E61" i="1"/>
  <c r="E60" i="1"/>
  <c r="E59" i="1"/>
  <c r="E58" i="1"/>
  <c r="E57" i="1"/>
  <c r="E56" i="1"/>
  <c r="E53" i="1"/>
  <c r="E52" i="1"/>
  <c r="E51" i="1"/>
  <c r="E49" i="1"/>
  <c r="E48" i="1"/>
  <c r="E47" i="1"/>
  <c r="E46" i="1"/>
  <c r="E45" i="1"/>
  <c r="E44" i="1"/>
  <c r="K44" i="1" s="1"/>
  <c r="E43" i="1"/>
  <c r="E42" i="1"/>
  <c r="E40" i="1"/>
  <c r="E39" i="1"/>
  <c r="E38" i="1"/>
  <c r="E37" i="1"/>
  <c r="E36" i="1"/>
  <c r="E35" i="1"/>
  <c r="E34" i="1"/>
  <c r="E33" i="1"/>
  <c r="K33" i="1" s="1"/>
  <c r="E30" i="1"/>
  <c r="E29" i="1"/>
  <c r="E28" i="1"/>
  <c r="E27" i="1"/>
  <c r="E25" i="1"/>
  <c r="E24" i="1"/>
  <c r="E23" i="1"/>
  <c r="E22" i="1"/>
  <c r="E21" i="1"/>
  <c r="E18" i="1"/>
  <c r="E17" i="1"/>
  <c r="E16" i="1"/>
  <c r="E15" i="1"/>
  <c r="E13" i="1"/>
  <c r="E11" i="1"/>
  <c r="E9" i="1"/>
  <c r="I9" i="1" s="1"/>
  <c r="E7" i="1"/>
  <c r="I11" i="1" l="1"/>
  <c r="I13" i="1"/>
  <c r="G57" i="1"/>
  <c r="K57" i="1"/>
  <c r="I57" i="1"/>
  <c r="I91" i="1"/>
  <c r="G95" i="1"/>
  <c r="K95" i="1"/>
  <c r="I95" i="1"/>
  <c r="L102" i="1"/>
  <c r="L103" i="1"/>
  <c r="I27" i="1"/>
  <c r="I15" i="1"/>
  <c r="I7" i="1"/>
  <c r="G101" i="1"/>
  <c r="K101" i="1"/>
  <c r="I101" i="1"/>
  <c r="K100" i="1"/>
  <c r="G100" i="1"/>
  <c r="I100" i="1"/>
  <c r="G99" i="1"/>
  <c r="K99" i="1"/>
  <c r="I99" i="1"/>
  <c r="I98" i="1"/>
  <c r="K98" i="1"/>
  <c r="L98" i="1" s="1"/>
  <c r="G96" i="1"/>
  <c r="I96" i="1"/>
  <c r="K96" i="1"/>
  <c r="L96" i="1" s="1"/>
  <c r="K94" i="1"/>
  <c r="I94" i="1"/>
  <c r="G94" i="1"/>
  <c r="K93" i="1"/>
  <c r="I93" i="1"/>
  <c r="G93" i="1"/>
  <c r="K92" i="1"/>
  <c r="I92" i="1"/>
  <c r="G92" i="1"/>
  <c r="K91" i="1"/>
  <c r="G91" i="1"/>
  <c r="K88" i="1"/>
  <c r="G88" i="1"/>
  <c r="I88" i="1"/>
  <c r="K87" i="1"/>
  <c r="I87" i="1"/>
  <c r="G87" i="1"/>
  <c r="K86" i="1"/>
  <c r="I86" i="1"/>
  <c r="G86" i="1"/>
  <c r="K85" i="1"/>
  <c r="I85" i="1"/>
  <c r="G85" i="1"/>
  <c r="K84" i="1"/>
  <c r="I84" i="1"/>
  <c r="G84" i="1"/>
  <c r="K82" i="1"/>
  <c r="G82" i="1"/>
  <c r="I82" i="1"/>
  <c r="K81" i="1"/>
  <c r="I81" i="1"/>
  <c r="G81" i="1"/>
  <c r="K80" i="1"/>
  <c r="I80" i="1"/>
  <c r="G80" i="1"/>
  <c r="K79" i="1"/>
  <c r="I79" i="1"/>
  <c r="G79" i="1"/>
  <c r="I76" i="1"/>
  <c r="G76" i="1"/>
  <c r="K76" i="1"/>
  <c r="K75" i="1"/>
  <c r="I75" i="1"/>
  <c r="G75" i="1"/>
  <c r="G74" i="1"/>
  <c r="I74" i="1"/>
  <c r="K74" i="1"/>
  <c r="L74" i="1" s="1"/>
  <c r="G73" i="1"/>
  <c r="I73" i="1"/>
  <c r="K73" i="1"/>
  <c r="L73" i="1" s="1"/>
  <c r="E67" i="1"/>
  <c r="E68" i="1"/>
  <c r="E70" i="1"/>
  <c r="E69" i="1"/>
  <c r="E63" i="1"/>
  <c r="E64" i="1"/>
  <c r="E65" i="1"/>
  <c r="G61" i="1"/>
  <c r="I61" i="1"/>
  <c r="K61" i="1"/>
  <c r="I60" i="1"/>
  <c r="G60" i="1"/>
  <c r="K60" i="1"/>
  <c r="L60" i="1" s="1"/>
  <c r="G59" i="1"/>
  <c r="I59" i="1"/>
  <c r="K59" i="1"/>
  <c r="K58" i="1"/>
  <c r="I58" i="1"/>
  <c r="G58" i="1"/>
  <c r="I56" i="1"/>
  <c r="G56" i="1"/>
  <c r="K56" i="1"/>
  <c r="K53" i="1"/>
  <c r="I53" i="1"/>
  <c r="G53" i="1"/>
  <c r="K52" i="1"/>
  <c r="I52" i="1"/>
  <c r="G52" i="1"/>
  <c r="G51" i="1"/>
  <c r="K51" i="1"/>
  <c r="I51" i="1"/>
  <c r="K49" i="1"/>
  <c r="I49" i="1"/>
  <c r="G49" i="1"/>
  <c r="I48" i="1"/>
  <c r="G48" i="1"/>
  <c r="K48" i="1"/>
  <c r="L48" i="1" s="1"/>
  <c r="K47" i="1"/>
  <c r="G47" i="1"/>
  <c r="I47" i="1"/>
  <c r="K46" i="1"/>
  <c r="I46" i="1"/>
  <c r="G46" i="1"/>
  <c r="I45" i="1"/>
  <c r="G45" i="1"/>
  <c r="K45" i="1"/>
  <c r="G44" i="1"/>
  <c r="I44" i="1"/>
  <c r="L44" i="1" s="1"/>
  <c r="K43" i="1"/>
  <c r="I43" i="1"/>
  <c r="G43" i="1"/>
  <c r="K42" i="1"/>
  <c r="I42" i="1"/>
  <c r="G42" i="1"/>
  <c r="I40" i="1"/>
  <c r="G40" i="1"/>
  <c r="K40" i="1"/>
  <c r="L40" i="1" s="1"/>
  <c r="G39" i="1"/>
  <c r="I39" i="1"/>
  <c r="K39" i="1"/>
  <c r="G38" i="1"/>
  <c r="I38" i="1"/>
  <c r="K38" i="1"/>
  <c r="G37" i="1"/>
  <c r="I37" i="1"/>
  <c r="K37" i="1"/>
  <c r="I36" i="1"/>
  <c r="K36" i="1"/>
  <c r="G36" i="1"/>
  <c r="K35" i="1"/>
  <c r="G35" i="1"/>
  <c r="I35" i="1"/>
  <c r="I34" i="1"/>
  <c r="K34" i="1"/>
  <c r="G34" i="1"/>
  <c r="I33" i="1"/>
  <c r="G33" i="1"/>
  <c r="G30" i="1"/>
  <c r="K30" i="1"/>
  <c r="I30" i="1"/>
  <c r="K29" i="1"/>
  <c r="I29" i="1"/>
  <c r="G29" i="1"/>
  <c r="K28" i="1"/>
  <c r="G28" i="1"/>
  <c r="I28" i="1"/>
  <c r="G27" i="1"/>
  <c r="K27" i="1"/>
  <c r="K25" i="1"/>
  <c r="I25" i="1"/>
  <c r="G25" i="1"/>
  <c r="K24" i="1"/>
  <c r="I24" i="1"/>
  <c r="G24" i="1"/>
  <c r="G23" i="1"/>
  <c r="K23" i="1"/>
  <c r="I23" i="1"/>
  <c r="K22" i="1"/>
  <c r="G22" i="1"/>
  <c r="I22" i="1"/>
  <c r="G21" i="1"/>
  <c r="K21" i="1"/>
  <c r="I21" i="1"/>
  <c r="K18" i="1"/>
  <c r="I18" i="1"/>
  <c r="G18" i="1"/>
  <c r="K17" i="1"/>
  <c r="I17" i="1"/>
  <c r="G17" i="1"/>
  <c r="G16" i="1"/>
  <c r="I16" i="1"/>
  <c r="K16" i="1"/>
  <c r="K15" i="1"/>
  <c r="G15" i="1"/>
  <c r="K13" i="1"/>
  <c r="G13" i="1"/>
  <c r="G11" i="1"/>
  <c r="K11" i="1"/>
  <c r="K9" i="1"/>
  <c r="G9" i="1"/>
  <c r="K7" i="1"/>
  <c r="G7" i="1"/>
  <c r="L95" i="1" l="1"/>
  <c r="L57" i="1"/>
  <c r="L11" i="1"/>
  <c r="L10" i="1" s="1"/>
  <c r="L59" i="1"/>
  <c r="L16" i="1"/>
  <c r="L76" i="1"/>
  <c r="L37" i="1"/>
  <c r="L39" i="1"/>
  <c r="L38" i="1"/>
  <c r="L23" i="1"/>
  <c r="L49" i="1"/>
  <c r="L80" i="1"/>
  <c r="L81" i="1"/>
  <c r="L87" i="1"/>
  <c r="L88" i="1"/>
  <c r="L94" i="1"/>
  <c r="L99" i="1"/>
  <c r="L56" i="1"/>
  <c r="L45" i="1"/>
  <c r="L34" i="1"/>
  <c r="L33" i="1"/>
  <c r="L30" i="1"/>
  <c r="L27" i="1"/>
  <c r="L24" i="1"/>
  <c r="L17" i="1"/>
  <c r="G67" i="1"/>
  <c r="I67" i="1"/>
  <c r="K67" i="1"/>
  <c r="G68" i="1"/>
  <c r="I68" i="1"/>
  <c r="K68" i="1"/>
  <c r="G70" i="1"/>
  <c r="I70" i="1"/>
  <c r="K70" i="1"/>
  <c r="L70" i="1" s="1"/>
  <c r="G69" i="1"/>
  <c r="I69" i="1"/>
  <c r="K69" i="1"/>
  <c r="L69" i="1" s="1"/>
  <c r="G63" i="1"/>
  <c r="I63" i="1"/>
  <c r="K63" i="1"/>
  <c r="G64" i="1"/>
  <c r="I64" i="1"/>
  <c r="K64" i="1"/>
  <c r="L64" i="1" s="1"/>
  <c r="G65" i="1"/>
  <c r="I65" i="1"/>
  <c r="K65" i="1"/>
  <c r="L65" i="1" s="1"/>
  <c r="L7" i="1"/>
  <c r="L6" i="1" s="1"/>
  <c r="L79" i="1"/>
  <c r="L75" i="1"/>
  <c r="L53" i="1"/>
  <c r="L52" i="1"/>
  <c r="L29" i="1"/>
  <c r="L25" i="1"/>
  <c r="L22" i="1"/>
  <c r="L21" i="1"/>
  <c r="L82" i="1"/>
  <c r="L61" i="1"/>
  <c r="L58" i="1"/>
  <c r="L51" i="1"/>
  <c r="L50" i="1" s="1"/>
  <c r="L9" i="1"/>
  <c r="L8" i="1" s="1"/>
  <c r="L101" i="1"/>
  <c r="L100" i="1"/>
  <c r="L47" i="1"/>
  <c r="L46" i="1"/>
  <c r="L43" i="1"/>
  <c r="L42" i="1"/>
  <c r="L36" i="1"/>
  <c r="L35" i="1"/>
  <c r="L28" i="1"/>
  <c r="L26" i="1" s="1"/>
  <c r="L18" i="1"/>
  <c r="L15" i="1"/>
  <c r="L13" i="1"/>
  <c r="L12" i="1" s="1"/>
  <c r="L93" i="1"/>
  <c r="L92" i="1"/>
  <c r="L91" i="1"/>
  <c r="L85" i="1"/>
  <c r="L84" i="1"/>
  <c r="L86" i="1"/>
  <c r="L55" i="1" l="1"/>
  <c r="L72" i="1"/>
  <c r="L20" i="1"/>
  <c r="L97" i="1"/>
  <c r="L32" i="1"/>
  <c r="L14" i="1"/>
  <c r="L90" i="1"/>
  <c r="L83" i="1"/>
  <c r="L78" i="1"/>
  <c r="L68" i="1"/>
  <c r="L67" i="1"/>
  <c r="G104" i="1"/>
  <c r="I104" i="1"/>
  <c r="L41" i="1"/>
  <c r="L66" i="1"/>
  <c r="L63" i="1"/>
  <c r="L62" i="1" s="1"/>
  <c r="K104" i="1"/>
  <c r="L105" i="1" l="1"/>
  <c r="L104" i="1"/>
  <c r="L106" i="1" l="1"/>
  <c r="L107" i="1" s="1"/>
  <c r="L108" i="1" s="1"/>
  <c r="L109" i="1" s="1"/>
  <c r="L110" i="1" s="1"/>
  <c r="L111" i="1" l="1"/>
  <c r="L112" i="1" s="1"/>
  <c r="L113" i="1" l="1"/>
  <c r="L114" i="1" s="1"/>
  <c r="J2" i="1" s="1"/>
</calcChain>
</file>

<file path=xl/sharedStrings.xml><?xml version="1.0" encoding="utf-8"?>
<sst xmlns="http://schemas.openxmlformats.org/spreadsheetml/2006/main" count="288" uniqueCount="126">
  <si>
    <t>კავკასიის მედიცინის ცენტრი, ER განყოფილების საერთო და ცალკეული სივრცების სარემონტო სამუშაოები</t>
  </si>
  <si>
    <t>სულ ჯამი:</t>
  </si>
  <si>
    <t>N</t>
  </si>
  <si>
    <t>სამუშაოების დასახელება</t>
  </si>
  <si>
    <t>განზ</t>
  </si>
  <si>
    <t>ნორმატ.
რესურსი</t>
  </si>
  <si>
    <t>რაოდენობა</t>
  </si>
  <si>
    <t>მასალა
ერთ. ფასი</t>
  </si>
  <si>
    <t>მასალა
ჯამი</t>
  </si>
  <si>
    <t>ხელფასი
ერთ. ფასი</t>
  </si>
  <si>
    <t>ხელფასი
ჯამი</t>
  </si>
  <si>
    <t>მანქ.-მექ.
ერთ. ფასი</t>
  </si>
  <si>
    <t>მანქ.-მექ.
ჯამი</t>
  </si>
  <si>
    <t>ჯამი</t>
  </si>
  <si>
    <t>სადემონტაჟო სამუშაოები</t>
  </si>
  <si>
    <t>ვინილის საფარისა და პლინტუსის დემონტაჟი ნაწილობრივ ლოკაციების მიხედვით დამკვეთის მითითებით</t>
  </si>
  <si>
    <t>მ²</t>
  </si>
  <si>
    <t>1.1</t>
  </si>
  <si>
    <t>შრომის დანახარჯები</t>
  </si>
  <si>
    <t>კედლის MDF დამცავი ზოლების დემონტაჟი</t>
  </si>
  <si>
    <t>გრძ.მ</t>
  </si>
  <si>
    <t>2.1</t>
  </si>
  <si>
    <t>არმსტრონგის ტიპის ჭერის დაზიანებული ფილების დემონტაჟი</t>
  </si>
  <si>
    <t>ცალი</t>
  </si>
  <si>
    <t>3.1</t>
  </si>
  <si>
    <t>არსებული ჟალუზების დემონტაჟი</t>
  </si>
  <si>
    <t>4.1</t>
  </si>
  <si>
    <t>სამშენებლო ნარჩენების დატვირთვა და გატანა ნაგავსაყრელზე</t>
  </si>
  <si>
    <t>მ³</t>
  </si>
  <si>
    <t>5.1</t>
  </si>
  <si>
    <t>5.2</t>
  </si>
  <si>
    <t>ნაგავსაყრელის მოსაკრებელი</t>
  </si>
  <si>
    <t>რეისი</t>
  </si>
  <si>
    <t>5.3</t>
  </si>
  <si>
    <t>თვითმცლელი 10 მ³</t>
  </si>
  <si>
    <t>მანქ.-სთ</t>
  </si>
  <si>
    <t>5.4</t>
  </si>
  <si>
    <t>სხვა დამხმარე მასალები (2%)</t>
  </si>
  <si>
    <t>კომპლ</t>
  </si>
  <si>
    <t>მოსამზადებელი და დამხმარე სამუშაოები</t>
  </si>
  <si>
    <t>მტვერდამცავი დროებითი ტიხრების მოწყობა და დემონტაჟი მოქმედ განყოფილებაში</t>
  </si>
  <si>
    <t>1.2</t>
  </si>
  <si>
    <t>ლითონის პროფილი კარკასისთვის</t>
  </si>
  <si>
    <t>1.3</t>
  </si>
  <si>
    <t>პოლიეთილენის ფურცელი 200 მკმ</t>
  </si>
  <si>
    <t>1.4</t>
  </si>
  <si>
    <t>თვითმჭრელი ხრახნი</t>
  </si>
  <si>
    <t>1.5</t>
  </si>
  <si>
    <t>ავეჯისა და სამედიცინო აღჭურვილობის დაცვა-გადაადგილება — ოთახებში</t>
  </si>
  <si>
    <t>2.2</t>
  </si>
  <si>
    <t>პოლიეთილენის ფურცელი 100 მკმ</t>
  </si>
  <si>
    <t>2.3</t>
  </si>
  <si>
    <t>სამღებრო ლენტი</t>
  </si>
  <si>
    <t>2.4</t>
  </si>
  <si>
    <t>იატაკის სამუშაოები</t>
  </si>
  <si>
    <t>ფუძის მომზადება გრუნტირება და თვითსწორებადი ხსნარის დაგება დამკვეთთან შეთანხმებით</t>
  </si>
  <si>
    <t>ღრმად შემღწევი გრუნტი (ორ ფენად)</t>
  </si>
  <si>
    <t>ლ</t>
  </si>
  <si>
    <t>თვითსწორებადი ხსნარი</t>
  </si>
  <si>
    <t>კგ</t>
  </si>
  <si>
    <t>სახეხი სეგმენტი</t>
  </si>
  <si>
    <t>იატაკის სახეხი მანქანა</t>
  </si>
  <si>
    <t>1.6</t>
  </si>
  <si>
    <t>სამშენებლო მიქსერი</t>
  </si>
  <si>
    <t>1.7</t>
  </si>
  <si>
    <t>სამრეწველო მტვერსასრუტი</t>
  </si>
  <si>
    <t>1.8</t>
  </si>
  <si>
    <t>ვინილის რულონური საფარის დაგება იატაკზე პლინტუსით, ცხელი შედუღებით არსებულ ფენაზე</t>
  </si>
  <si>
    <t>ჰომოგენური ვინილის საფარი დამკვეთის მასალა</t>
  </si>
  <si>
    <t>ორკომპონენტიანი პოლიურეთანის წებო</t>
  </si>
  <si>
    <t>წებო ვინილის</t>
  </si>
  <si>
    <t>2.5</t>
  </si>
  <si>
    <t>დამხურავი პროფილი პლინტუსისთვის</t>
  </si>
  <si>
    <t>2.6</t>
  </si>
  <si>
    <t>შესადუღებელი ღერო</t>
  </si>
  <si>
    <t>2.7</t>
  </si>
  <si>
    <t>შედუღების აპარატი</t>
  </si>
  <si>
    <t>2.8</t>
  </si>
  <si>
    <t>ალუმინის გარდამავალი პროფილის მონტაჟი კარის ღიობებში</t>
  </si>
  <si>
    <t>3.2</t>
  </si>
  <si>
    <t>ალუმინის გარდამავალი პროფილი</t>
  </si>
  <si>
    <t>3.3</t>
  </si>
  <si>
    <t>კედლების სამღებრო სამუშაოები</t>
  </si>
  <si>
    <t>კედლების გასუფთავება, დაზიანებული ადგილების აღდგენა, ადგილობრივი ფითხვა და გახეხვა</t>
  </si>
  <si>
    <t>ფითხი</t>
  </si>
  <si>
    <t>კუთხის საარმატურო ბადე (ლენტი)</t>
  </si>
  <si>
    <t>მ</t>
  </si>
  <si>
    <t>სახეხი ბადე</t>
  </si>
  <si>
    <t>კედლების გრუნტირება</t>
  </si>
  <si>
    <t>აკრილის გრუნტი</t>
  </si>
  <si>
    <t>კედლების შეღებვა ანტიბაქტერიული საღებავით 2 ფენად (EN 13300, კლასი 1)</t>
  </si>
  <si>
    <t>ანტიბაქტერიული რეცხვადი საღებავი</t>
  </si>
  <si>
    <t>სამღებრო ლილვაკი (სხვადასხვა ზომის)</t>
  </si>
  <si>
    <t>3.4</t>
  </si>
  <si>
    <t>ჭერის სამუშაოები</t>
  </si>
  <si>
    <t>შეკიდული ჭერის T-კარკასის რევიზია, რეგულირება - შეკეთება</t>
  </si>
  <si>
    <t>T-კარკასის სამაგრი ელემენტები</t>
  </si>
  <si>
    <t>ამსტრონგის ახალი ფილების მოწყობა</t>
  </si>
  <si>
    <t>სხვა დამხმარე მასალები</t>
  </si>
  <si>
    <t>კედლისა და კუთხეების დამცავი სისტემები</t>
  </si>
  <si>
    <t>კედლის MDF დამცავი ზოლების მონტაჟი</t>
  </si>
  <si>
    <t>დამცავი მდფ პანელი 300x18 მმ</t>
  </si>
  <si>
    <t>სამონტაჟო მასალები</t>
  </si>
  <si>
    <t>კუთხის დამცავი პროფილი 50×50 მმ, h=1,0 მ, აუჟანგავი ლითონისგან</t>
  </si>
  <si>
    <t>კუთხის დამცავი პროფილი 50×50 მმ, h=1,0 მ</t>
  </si>
  <si>
    <t>ჰერმეტიკი</t>
  </si>
  <si>
    <t>ლითონის კარისა და ჟალუზების სამუშაოები</t>
  </si>
  <si>
    <t>უჟანგავი ფოლადის კარის რემონტი, ფურნიტურის აღდგენა და გაპრიალება</t>
  </si>
  <si>
    <t>კარი</t>
  </si>
  <si>
    <t>კარის უჟანგავი ფურნიტურა</t>
  </si>
  <si>
    <t>საკეტის მექანიზმი</t>
  </si>
  <si>
    <t>საპრიალებელი მასალა</t>
  </si>
  <si>
    <t>კუთხსახეხი მანქანა</t>
  </si>
  <si>
    <t>ალუმინის ჰორიზონტალური ჟალუზების მოწყობა</t>
  </si>
  <si>
    <t>ალუმინის ჰორიზონტალური ჟალუზი 25 მმ</t>
  </si>
  <si>
    <t>სამაგრი კომპლექტი</t>
  </si>
  <si>
    <t>სამშენებლო მასალების შეტანა სარემონტო ფართზე</t>
  </si>
  <si>
    <t>კაც/სთ</t>
  </si>
  <si>
    <t>სამშენებლო ნარჩენების შეგროვება, ავტომანქანაზე დატვირთვა და გატანა 20 კმ მანძილზე</t>
  </si>
  <si>
    <t>სატრანსპორტო ხარჯი — 5% (მასალაზე)</t>
  </si>
  <si>
    <t xml:space="preserve">ზედნადები ხარჯები </t>
  </si>
  <si>
    <t>გეგმური მოგება</t>
  </si>
  <si>
    <t>გაუთვალისწინებელი ხარჯები</t>
  </si>
  <si>
    <t>ჯამი დღგ-ს გარეშე</t>
  </si>
  <si>
    <t>დღგ</t>
  </si>
  <si>
    <t>სულ ჯამი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</si>
</sst>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თარიღი: &quot;dd\.mm\.yyyy"/>
    <numFmt numFmtId="165" formatCode="0.0%"/>
    <numFmt numFmtId="166" formatCode="0.####"/>
    <numFmt numFmtId="167" formatCode="0.0"/>
    <numFmt numFmtId="168" formatCode="0.##"/>
  </numFmts>
  <fonts count="14" x14ac:knownFonts="1">
    <font>
      <sz val="11"/>
      <color theme="1"/>
      <name val="Calibri"/>
      <family val="2"/>
      <scheme val="minor"/>
    </font>
    <font>
      <b/>
      <sz val="12"/>
      <color rgb="FF1F3864"/>
      <name val="Sylfaen"/>
    </font>
    <font>
      <sz val="11"/>
      <name val="Sylfaen"/>
    </font>
    <font>
      <b/>
      <sz val="12"/>
      <name val="Sylfaen"/>
    </font>
    <font>
      <b/>
      <sz val="8"/>
      <color rgb="FFFFFFFF"/>
      <name val="Sylfaen"/>
    </font>
    <font>
      <i/>
      <sz val="8"/>
      <name val="Sylfaen"/>
    </font>
    <font>
      <b/>
      <sz val="11"/>
      <name val="Sylfaen"/>
    </font>
    <font>
      <b/>
      <sz val="8"/>
      <name val="Sylfaen"/>
    </font>
    <font>
      <sz val="8"/>
      <name val="Sylfaen"/>
    </font>
    <font>
      <b/>
      <sz val="11"/>
      <color rgb="FFFFFFFF"/>
      <name val="Sylfaen"/>
    </font>
    <font>
      <b/>
      <sz val="11"/>
      <name val="Sylfaen"/>
      <family val="1"/>
    </font>
    <font>
      <sz val="8"/>
      <name val="Sylfaen"/>
      <family val="1"/>
    </font>
    <font>
      <sz val="11"/>
      <name val="Sylfaen"/>
      <family val="1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1F2"/>
      </patternFill>
    </fill>
    <fill>
      <patternFill patternType="solid">
        <fgColor rgb="FFF7F9FC"/>
      </patternFill>
    </fill>
    <fill>
      <patternFill patternType="solid">
        <fgColor rgb="FFEDF3FA"/>
      </patternFill>
    </fill>
    <fill>
      <patternFill patternType="solid">
        <fgColor rgb="FFE2EFDA"/>
      </patternFill>
    </fill>
    <fill>
      <patternFill patternType="solid">
        <fgColor theme="3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3" borderId="2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166" fontId="8" fillId="4" borderId="2" xfId="0" applyNumberFormat="1" applyFont="1" applyFill="1" applyBorder="1" applyAlignment="1">
      <alignment horizontal="center" vertical="center"/>
    </xf>
    <xf numFmtId="167" fontId="2" fillId="4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166" fontId="8" fillId="5" borderId="2" xfId="0" applyNumberFormat="1" applyFont="1" applyFill="1" applyBorder="1" applyAlignment="1">
      <alignment horizontal="center" vertical="center"/>
    </xf>
    <xf numFmtId="167" fontId="2" fillId="5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8" fillId="3" borderId="2" xfId="0" applyFont="1" applyFill="1" applyBorder="1"/>
    <xf numFmtId="165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7" borderId="2" xfId="0" applyFill="1" applyBorder="1"/>
    <xf numFmtId="0" fontId="9" fillId="2" borderId="2" xfId="0" applyFont="1" applyFill="1" applyBorder="1" applyAlignment="1">
      <alignment vertical="center" wrapText="1"/>
    </xf>
    <xf numFmtId="4" fontId="3" fillId="0" borderId="0" xfId="0" applyNumberFormat="1" applyFont="1" applyAlignment="1">
      <alignment horizontal="righ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6" fillId="0" borderId="2" xfId="1" applyFont="1" applyBorder="1" applyAlignment="1">
      <alignment horizontal="right" vertical="center"/>
    </xf>
    <xf numFmtId="43" fontId="2" fillId="4" borderId="2" xfId="1" applyFont="1" applyFill="1" applyBorder="1" applyAlignment="1">
      <alignment horizontal="center" vertical="center"/>
    </xf>
    <xf numFmtId="43" fontId="2" fillId="5" borderId="2" xfId="1" applyFont="1" applyFill="1" applyBorder="1" applyAlignment="1">
      <alignment horizontal="center" vertical="center"/>
    </xf>
    <xf numFmtId="43" fontId="2" fillId="3" borderId="2" xfId="1" applyFont="1" applyFill="1" applyBorder="1"/>
    <xf numFmtId="43" fontId="2" fillId="0" borderId="1" xfId="1" applyFont="1" applyBorder="1" applyAlignment="1">
      <alignment horizontal="center" vertical="center"/>
    </xf>
    <xf numFmtId="43" fontId="2" fillId="4" borderId="1" xfId="1" applyFont="1" applyFill="1" applyBorder="1" applyAlignment="1">
      <alignment horizontal="center" vertical="center"/>
    </xf>
    <xf numFmtId="43" fontId="10" fillId="4" borderId="2" xfId="1" applyFont="1" applyFill="1" applyBorder="1" applyAlignment="1">
      <alignment horizontal="center" vertical="center"/>
    </xf>
    <xf numFmtId="43" fontId="0" fillId="0" borderId="3" xfId="1" applyFont="1" applyBorder="1"/>
    <xf numFmtId="43" fontId="10" fillId="4" borderId="2" xfId="1" applyFont="1" applyFill="1" applyBorder="1" applyAlignment="1">
      <alignment horizontal="center" vertical="center"/>
    </xf>
    <xf numFmtId="43" fontId="10" fillId="5" borderId="2" xfId="1" applyFont="1" applyFill="1" applyBorder="1" applyAlignment="1">
      <alignment horizontal="center" vertical="center"/>
    </xf>
    <xf numFmtId="43" fontId="10" fillId="4" borderId="2" xfId="1" applyFont="1" applyFill="1" applyBorder="1" applyAlignment="1">
      <alignment horizontal="right" vertical="center"/>
    </xf>
    <xf numFmtId="43" fontId="2" fillId="0" borderId="2" xfId="1" applyFont="1" applyBorder="1" applyAlignment="1">
      <alignment vertical="center" wrapText="1"/>
    </xf>
    <xf numFmtId="43" fontId="2" fillId="0" borderId="2" xfId="1" applyFont="1" applyBorder="1" applyAlignment="1">
      <alignment horizontal="right" vertical="center"/>
    </xf>
    <xf numFmtId="43" fontId="6" fillId="6" borderId="2" xfId="1" applyFont="1" applyFill="1" applyBorder="1" applyAlignment="1">
      <alignment vertical="center" wrapText="1"/>
    </xf>
    <xf numFmtId="43" fontId="6" fillId="6" borderId="2" xfId="1" applyFont="1" applyFill="1" applyBorder="1" applyAlignment="1">
      <alignment horizontal="center" vertical="center"/>
    </xf>
    <xf numFmtId="43" fontId="6" fillId="6" borderId="2" xfId="1" applyFont="1" applyFill="1" applyBorder="1" applyAlignment="1">
      <alignment horizontal="right" vertical="center"/>
    </xf>
    <xf numFmtId="43" fontId="9" fillId="2" borderId="2" xfId="1" applyFont="1" applyFill="1" applyBorder="1" applyAlignment="1">
      <alignment vertical="center" wrapText="1"/>
    </xf>
    <xf numFmtId="43" fontId="9" fillId="2" borderId="2" xfId="1" applyFont="1" applyFill="1" applyBorder="1" applyAlignment="1">
      <alignment horizontal="center" vertical="center"/>
    </xf>
    <xf numFmtId="43" fontId="9" fillId="2" borderId="2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4"/>
  <sheetViews>
    <sheetView tabSelected="1" workbookViewId="0">
      <pane ySplit="4" topLeftCell="A5" activePane="bottomLeft" state="frozen"/>
      <selection pane="bottomLeft" activeCell="B16" sqref="B16"/>
    </sheetView>
  </sheetViews>
  <sheetFormatPr defaultRowHeight="14.5" x14ac:dyDescent="0.35"/>
  <cols>
    <col min="1" max="1" width="5" customWidth="1"/>
    <col min="2" max="2" width="63" customWidth="1"/>
    <col min="3" max="3" width="7" customWidth="1"/>
    <col min="4" max="4" width="10" customWidth="1"/>
    <col min="5" max="5" width="9.453125" customWidth="1"/>
    <col min="6" max="6" width="13" customWidth="1"/>
    <col min="7" max="7" width="11" customWidth="1"/>
    <col min="8" max="8" width="9.453125" customWidth="1"/>
    <col min="9" max="9" width="11.7265625" customWidth="1"/>
    <col min="10" max="10" width="12" customWidth="1"/>
    <col min="11" max="11" width="10.453125" customWidth="1"/>
    <col min="12" max="12" width="13.453125" customWidth="1"/>
  </cols>
  <sheetData>
    <row r="1" spans="1:12" ht="16" x14ac:dyDescent="0.35">
      <c r="A1" s="47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6" x14ac:dyDescent="0.35">
      <c r="B2" s="1"/>
      <c r="I2" s="2" t="s">
        <v>1</v>
      </c>
      <c r="J2" s="45">
        <f>L114</f>
        <v>0</v>
      </c>
      <c r="K2" s="46"/>
      <c r="L2" s="46"/>
    </row>
    <row r="3" spans="1:12" ht="24" x14ac:dyDescent="0.3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pans="1:12" x14ac:dyDescent="0.3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3">
        <v>10</v>
      </c>
      <c r="K4" s="13">
        <v>11</v>
      </c>
      <c r="L4" s="13">
        <v>12</v>
      </c>
    </row>
    <row r="5" spans="1:12" x14ac:dyDescent="0.35">
      <c r="A5" s="14"/>
      <c r="B5" s="15" t="s">
        <v>14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29" x14ac:dyDescent="0.35">
      <c r="A6" s="16">
        <v>1</v>
      </c>
      <c r="B6" s="17" t="s">
        <v>15</v>
      </c>
      <c r="C6" s="18" t="s">
        <v>16</v>
      </c>
      <c r="D6" s="19"/>
      <c r="E6" s="20">
        <v>50</v>
      </c>
      <c r="F6" s="48"/>
      <c r="G6" s="48"/>
      <c r="H6" s="48"/>
      <c r="I6" s="48"/>
      <c r="J6" s="48"/>
      <c r="K6" s="48"/>
      <c r="L6" s="49">
        <f>SUM(L7:L7)</f>
        <v>0</v>
      </c>
    </row>
    <row r="7" spans="1:12" x14ac:dyDescent="0.35">
      <c r="A7" s="21" t="s">
        <v>17</v>
      </c>
      <c r="B7" s="22" t="s">
        <v>18</v>
      </c>
      <c r="C7" s="23" t="s">
        <v>16</v>
      </c>
      <c r="D7" s="24">
        <v>1</v>
      </c>
      <c r="E7" s="25">
        <f>ROUND(D7*E6,1)</f>
        <v>50</v>
      </c>
      <c r="F7" s="50"/>
      <c r="G7" s="48">
        <f>F7*E7</f>
        <v>0</v>
      </c>
      <c r="H7" s="50"/>
      <c r="I7" s="48">
        <f>H7*E7</f>
        <v>0</v>
      </c>
      <c r="J7" s="50"/>
      <c r="K7" s="48">
        <f>J7*E7</f>
        <v>0</v>
      </c>
      <c r="L7" s="49">
        <f>K7+I7+G7</f>
        <v>0</v>
      </c>
    </row>
    <row r="8" spans="1:12" x14ac:dyDescent="0.35">
      <c r="A8" s="16">
        <v>2</v>
      </c>
      <c r="B8" s="17" t="s">
        <v>19</v>
      </c>
      <c r="C8" s="18" t="s">
        <v>20</v>
      </c>
      <c r="D8" s="19"/>
      <c r="E8" s="20">
        <v>480</v>
      </c>
      <c r="F8" s="48"/>
      <c r="G8" s="48"/>
      <c r="H8" s="48"/>
      <c r="I8" s="48"/>
      <c r="J8" s="48"/>
      <c r="K8" s="48"/>
      <c r="L8" s="49">
        <f>SUM(L9:L9)</f>
        <v>0</v>
      </c>
    </row>
    <row r="9" spans="1:12" x14ac:dyDescent="0.35">
      <c r="A9" s="21" t="s">
        <v>21</v>
      </c>
      <c r="B9" s="22" t="s">
        <v>18</v>
      </c>
      <c r="C9" s="23" t="s">
        <v>20</v>
      </c>
      <c r="D9" s="24">
        <v>1</v>
      </c>
      <c r="E9" s="25">
        <f>ROUND(D9*E8,1)</f>
        <v>480</v>
      </c>
      <c r="F9" s="50"/>
      <c r="G9" s="48">
        <f>F9*E9</f>
        <v>0</v>
      </c>
      <c r="H9" s="50"/>
      <c r="I9" s="48">
        <f>H9*E9</f>
        <v>0</v>
      </c>
      <c r="J9" s="50"/>
      <c r="K9" s="48">
        <f>J9*E9</f>
        <v>0</v>
      </c>
      <c r="L9" s="49">
        <f>K9+I9+G9</f>
        <v>0</v>
      </c>
    </row>
    <row r="10" spans="1:12" ht="29" x14ac:dyDescent="0.35">
      <c r="A10" s="16">
        <v>3</v>
      </c>
      <c r="B10" s="17" t="s">
        <v>22</v>
      </c>
      <c r="C10" s="18" t="s">
        <v>23</v>
      </c>
      <c r="D10" s="19"/>
      <c r="E10" s="20">
        <v>200</v>
      </c>
      <c r="F10" s="48"/>
      <c r="G10" s="48"/>
      <c r="H10" s="48"/>
      <c r="I10" s="48"/>
      <c r="J10" s="48"/>
      <c r="K10" s="48"/>
      <c r="L10" s="49">
        <f>SUM(L11:L11)</f>
        <v>0</v>
      </c>
    </row>
    <row r="11" spans="1:12" x14ac:dyDescent="0.35">
      <c r="A11" s="21" t="s">
        <v>24</v>
      </c>
      <c r="B11" s="22" t="s">
        <v>18</v>
      </c>
      <c r="C11" s="23" t="s">
        <v>23</v>
      </c>
      <c r="D11" s="24">
        <v>1</v>
      </c>
      <c r="E11" s="26">
        <f>ROUND(D11*E10,0)</f>
        <v>200</v>
      </c>
      <c r="F11" s="50"/>
      <c r="G11" s="48">
        <f>F11*E11</f>
        <v>0</v>
      </c>
      <c r="H11" s="50"/>
      <c r="I11" s="48">
        <f>H11*E11</f>
        <v>0</v>
      </c>
      <c r="J11" s="50"/>
      <c r="K11" s="48">
        <f>J11*E11</f>
        <v>0</v>
      </c>
      <c r="L11" s="49">
        <f>K11+I11+G11</f>
        <v>0</v>
      </c>
    </row>
    <row r="12" spans="1:12" x14ac:dyDescent="0.35">
      <c r="A12" s="16">
        <v>4</v>
      </c>
      <c r="B12" s="17" t="s">
        <v>25</v>
      </c>
      <c r="C12" s="18" t="s">
        <v>16</v>
      </c>
      <c r="D12" s="19"/>
      <c r="E12" s="20">
        <v>35</v>
      </c>
      <c r="F12" s="48"/>
      <c r="G12" s="48"/>
      <c r="H12" s="48"/>
      <c r="I12" s="48"/>
      <c r="J12" s="48"/>
      <c r="K12" s="48"/>
      <c r="L12" s="49">
        <f>SUM(L13:L13)</f>
        <v>0</v>
      </c>
    </row>
    <row r="13" spans="1:12" x14ac:dyDescent="0.35">
      <c r="A13" s="21" t="s">
        <v>26</v>
      </c>
      <c r="B13" s="22" t="s">
        <v>18</v>
      </c>
      <c r="C13" s="23" t="s">
        <v>16</v>
      </c>
      <c r="D13" s="24">
        <v>1</v>
      </c>
      <c r="E13" s="25">
        <f>ROUND(D13*E12,1)</f>
        <v>35</v>
      </c>
      <c r="F13" s="50"/>
      <c r="G13" s="48">
        <f>F13*E13</f>
        <v>0</v>
      </c>
      <c r="H13" s="50"/>
      <c r="I13" s="48">
        <f>H13*E13</f>
        <v>0</v>
      </c>
      <c r="J13" s="50"/>
      <c r="K13" s="48">
        <f>J13*E13</f>
        <v>0</v>
      </c>
      <c r="L13" s="49">
        <f>K13+I13+G13</f>
        <v>0</v>
      </c>
    </row>
    <row r="14" spans="1:12" ht="29" x14ac:dyDescent="0.35">
      <c r="A14" s="16">
        <v>5</v>
      </c>
      <c r="B14" s="17" t="s">
        <v>27</v>
      </c>
      <c r="C14" s="18" t="s">
        <v>28</v>
      </c>
      <c r="D14" s="19"/>
      <c r="E14" s="20">
        <v>7</v>
      </c>
      <c r="F14" s="48"/>
      <c r="G14" s="48"/>
      <c r="H14" s="48"/>
      <c r="I14" s="48"/>
      <c r="J14" s="48"/>
      <c r="K14" s="48"/>
      <c r="L14" s="49">
        <f>SUM(L15:L18)</f>
        <v>0</v>
      </c>
    </row>
    <row r="15" spans="1:12" x14ac:dyDescent="0.35">
      <c r="A15" s="21" t="s">
        <v>29</v>
      </c>
      <c r="B15" s="22" t="s">
        <v>18</v>
      </c>
      <c r="C15" s="23" t="s">
        <v>28</v>
      </c>
      <c r="D15" s="24">
        <v>1</v>
      </c>
      <c r="E15" s="25">
        <f>ROUND(D15*E14,1)</f>
        <v>7</v>
      </c>
      <c r="F15" s="50"/>
      <c r="G15" s="48">
        <f>F15*E15</f>
        <v>0</v>
      </c>
      <c r="H15" s="50"/>
      <c r="I15" s="48">
        <f>H15*E15</f>
        <v>0</v>
      </c>
      <c r="J15" s="50"/>
      <c r="K15" s="48">
        <f>J15*E15</f>
        <v>0</v>
      </c>
      <c r="L15" s="49">
        <f>K15+I15+G15</f>
        <v>0</v>
      </c>
    </row>
    <row r="16" spans="1:12" x14ac:dyDescent="0.35">
      <c r="A16" s="21" t="s">
        <v>30</v>
      </c>
      <c r="B16" s="22" t="s">
        <v>31</v>
      </c>
      <c r="C16" s="23" t="s">
        <v>32</v>
      </c>
      <c r="D16" s="24">
        <v>0.111</v>
      </c>
      <c r="E16" s="26">
        <f>ROUND(D16*E14,0)</f>
        <v>1</v>
      </c>
      <c r="F16" s="50"/>
      <c r="G16" s="48">
        <f>F16*E16</f>
        <v>0</v>
      </c>
      <c r="H16" s="50"/>
      <c r="I16" s="48">
        <f>H16*E16</f>
        <v>0</v>
      </c>
      <c r="J16" s="50"/>
      <c r="K16" s="48">
        <f>J16*E16</f>
        <v>0</v>
      </c>
      <c r="L16" s="49">
        <f>K16+I16+G16</f>
        <v>0</v>
      </c>
    </row>
    <row r="17" spans="1:12" x14ac:dyDescent="0.35">
      <c r="A17" s="27" t="s">
        <v>33</v>
      </c>
      <c r="B17" s="28" t="s">
        <v>34</v>
      </c>
      <c r="C17" s="29" t="s">
        <v>35</v>
      </c>
      <c r="D17" s="30">
        <v>0.35</v>
      </c>
      <c r="E17" s="31">
        <f>ROUND(D17*E14,1)</f>
        <v>2.5</v>
      </c>
      <c r="F17" s="51"/>
      <c r="G17" s="48">
        <f>F17*E17</f>
        <v>0</v>
      </c>
      <c r="H17" s="51"/>
      <c r="I17" s="48">
        <f>H17*E17</f>
        <v>0</v>
      </c>
      <c r="J17" s="51"/>
      <c r="K17" s="48">
        <f>J17*E17</f>
        <v>0</v>
      </c>
      <c r="L17" s="49">
        <f>K17+I17+G17</f>
        <v>0</v>
      </c>
    </row>
    <row r="18" spans="1:12" x14ac:dyDescent="0.35">
      <c r="A18" s="21" t="s">
        <v>36</v>
      </c>
      <c r="B18" s="22" t="s">
        <v>37</v>
      </c>
      <c r="C18" s="23" t="s">
        <v>38</v>
      </c>
      <c r="D18" s="24">
        <v>1.11E-2</v>
      </c>
      <c r="E18" s="25">
        <f>ROUND(D18*E14,1)</f>
        <v>0.1</v>
      </c>
      <c r="F18" s="50"/>
      <c r="G18" s="48">
        <f>F18*E18</f>
        <v>0</v>
      </c>
      <c r="H18" s="50"/>
      <c r="I18" s="48">
        <f>H18*E18</f>
        <v>0</v>
      </c>
      <c r="J18" s="50"/>
      <c r="K18" s="48">
        <f>J18*E18</f>
        <v>0</v>
      </c>
      <c r="L18" s="49">
        <f>K18+I18+G18</f>
        <v>0</v>
      </c>
    </row>
    <row r="19" spans="1:12" x14ac:dyDescent="0.35">
      <c r="A19" s="14"/>
      <c r="B19" s="15" t="s">
        <v>39</v>
      </c>
      <c r="C19" s="14"/>
      <c r="D19" s="14"/>
      <c r="E19" s="14"/>
      <c r="F19" s="52"/>
      <c r="G19" s="48"/>
      <c r="H19" s="52"/>
      <c r="I19" s="48"/>
      <c r="J19" s="52"/>
      <c r="K19" s="48"/>
      <c r="L19" s="49"/>
    </row>
    <row r="20" spans="1:12" ht="29" x14ac:dyDescent="0.35">
      <c r="A20" s="16">
        <v>1</v>
      </c>
      <c r="B20" s="17" t="s">
        <v>40</v>
      </c>
      <c r="C20" s="18" t="s">
        <v>16</v>
      </c>
      <c r="D20" s="19"/>
      <c r="E20" s="20">
        <v>35</v>
      </c>
      <c r="F20" s="48"/>
      <c r="G20" s="48"/>
      <c r="H20" s="48"/>
      <c r="I20" s="48"/>
      <c r="J20" s="48"/>
      <c r="K20" s="48"/>
      <c r="L20" s="49">
        <f>SUM(L21:L25)</f>
        <v>0</v>
      </c>
    </row>
    <row r="21" spans="1:12" x14ac:dyDescent="0.35">
      <c r="A21" s="21" t="s">
        <v>17</v>
      </c>
      <c r="B21" s="22" t="s">
        <v>18</v>
      </c>
      <c r="C21" s="23" t="s">
        <v>16</v>
      </c>
      <c r="D21" s="24">
        <v>1</v>
      </c>
      <c r="E21" s="25">
        <f>ROUND(D21*E20,1)</f>
        <v>35</v>
      </c>
      <c r="F21" s="50"/>
      <c r="G21" s="48">
        <f>F21*E21</f>
        <v>0</v>
      </c>
      <c r="H21" s="50"/>
      <c r="I21" s="48">
        <f>H21*E21</f>
        <v>0</v>
      </c>
      <c r="J21" s="50"/>
      <c r="K21" s="48">
        <f>J21*E21</f>
        <v>0</v>
      </c>
      <c r="L21" s="49">
        <f>K21+I21+G21</f>
        <v>0</v>
      </c>
    </row>
    <row r="22" spans="1:12" x14ac:dyDescent="0.35">
      <c r="A22" s="21" t="s">
        <v>41</v>
      </c>
      <c r="B22" s="22" t="s">
        <v>42</v>
      </c>
      <c r="C22" s="23" t="s">
        <v>20</v>
      </c>
      <c r="D22" s="24">
        <v>2.4</v>
      </c>
      <c r="E22" s="25">
        <f>ROUND(D22*E20,1)</f>
        <v>84</v>
      </c>
      <c r="F22" s="50"/>
      <c r="G22" s="48">
        <f>F22*E22</f>
        <v>0</v>
      </c>
      <c r="H22" s="50"/>
      <c r="I22" s="48">
        <f>H22*E22</f>
        <v>0</v>
      </c>
      <c r="J22" s="50"/>
      <c r="K22" s="48">
        <f>J22*E22</f>
        <v>0</v>
      </c>
      <c r="L22" s="49">
        <f>K22+I22+G22</f>
        <v>0</v>
      </c>
    </row>
    <row r="23" spans="1:12" x14ac:dyDescent="0.35">
      <c r="A23" s="21" t="s">
        <v>43</v>
      </c>
      <c r="B23" s="22" t="s">
        <v>44</v>
      </c>
      <c r="C23" s="23" t="s">
        <v>16</v>
      </c>
      <c r="D23" s="24">
        <v>1.2</v>
      </c>
      <c r="E23" s="25">
        <f>ROUND(D23*E20,1)</f>
        <v>42</v>
      </c>
      <c r="F23" s="50"/>
      <c r="G23" s="48">
        <f>F23*E23</f>
        <v>0</v>
      </c>
      <c r="H23" s="50"/>
      <c r="I23" s="48">
        <f>H23*E23</f>
        <v>0</v>
      </c>
      <c r="J23" s="50"/>
      <c r="K23" s="48">
        <f>J23*E23</f>
        <v>0</v>
      </c>
      <c r="L23" s="49">
        <f>K23+I23+G23</f>
        <v>0</v>
      </c>
    </row>
    <row r="24" spans="1:12" x14ac:dyDescent="0.35">
      <c r="A24" s="21" t="s">
        <v>45</v>
      </c>
      <c r="B24" s="22" t="s">
        <v>46</v>
      </c>
      <c r="C24" s="23" t="s">
        <v>23</v>
      </c>
      <c r="D24" s="24">
        <v>18</v>
      </c>
      <c r="E24" s="26">
        <f>ROUND(D24*E20,0)</f>
        <v>630</v>
      </c>
      <c r="F24" s="50"/>
      <c r="G24" s="48">
        <f>F24*E24</f>
        <v>0</v>
      </c>
      <c r="H24" s="50"/>
      <c r="I24" s="48">
        <f>H24*E24</f>
        <v>0</v>
      </c>
      <c r="J24" s="50"/>
      <c r="K24" s="48">
        <f>J24*E24</f>
        <v>0</v>
      </c>
      <c r="L24" s="49">
        <f>K24+I24+G24</f>
        <v>0</v>
      </c>
    </row>
    <row r="25" spans="1:12" x14ac:dyDescent="0.35">
      <c r="A25" s="21" t="s">
        <v>47</v>
      </c>
      <c r="B25" s="22" t="s">
        <v>37</v>
      </c>
      <c r="C25" s="23" t="s">
        <v>38</v>
      </c>
      <c r="D25" s="24">
        <v>5.6000000000000001E-2</v>
      </c>
      <c r="E25" s="25">
        <f>ROUND(D25*E20,1)</f>
        <v>2</v>
      </c>
      <c r="F25" s="50"/>
      <c r="G25" s="48">
        <f>F25*E25</f>
        <v>0</v>
      </c>
      <c r="H25" s="50"/>
      <c r="I25" s="48">
        <f>H25*E25</f>
        <v>0</v>
      </c>
      <c r="J25" s="50"/>
      <c r="K25" s="48">
        <f>J25*E25</f>
        <v>0</v>
      </c>
      <c r="L25" s="49">
        <f>K25+I25+G25</f>
        <v>0</v>
      </c>
    </row>
    <row r="26" spans="1:12" ht="29" x14ac:dyDescent="0.35">
      <c r="A26" s="16">
        <v>2</v>
      </c>
      <c r="B26" s="17" t="s">
        <v>48</v>
      </c>
      <c r="C26" s="18" t="s">
        <v>16</v>
      </c>
      <c r="D26" s="19"/>
      <c r="E26" s="20">
        <v>250</v>
      </c>
      <c r="F26" s="48"/>
      <c r="G26" s="48"/>
      <c r="H26" s="48"/>
      <c r="I26" s="48"/>
      <c r="J26" s="48"/>
      <c r="K26" s="48"/>
      <c r="L26" s="49">
        <f>SUM(L27:L30)</f>
        <v>0</v>
      </c>
    </row>
    <row r="27" spans="1:12" x14ac:dyDescent="0.35">
      <c r="A27" s="21" t="s">
        <v>21</v>
      </c>
      <c r="B27" s="22" t="s">
        <v>18</v>
      </c>
      <c r="C27" s="23" t="s">
        <v>16</v>
      </c>
      <c r="D27" s="24">
        <v>1</v>
      </c>
      <c r="E27" s="25">
        <f>ROUND(D27*E26,1)</f>
        <v>250</v>
      </c>
      <c r="F27" s="50"/>
      <c r="G27" s="48">
        <f>F27*E27</f>
        <v>0</v>
      </c>
      <c r="H27" s="50"/>
      <c r="I27" s="48">
        <f>H27*E27</f>
        <v>0</v>
      </c>
      <c r="J27" s="50"/>
      <c r="K27" s="48">
        <f>J27*E27</f>
        <v>0</v>
      </c>
      <c r="L27" s="49">
        <f>K27+I27+G27</f>
        <v>0</v>
      </c>
    </row>
    <row r="28" spans="1:12" x14ac:dyDescent="0.35">
      <c r="A28" s="21" t="s">
        <v>49</v>
      </c>
      <c r="B28" s="22" t="s">
        <v>50</v>
      </c>
      <c r="C28" s="23" t="s">
        <v>16</v>
      </c>
      <c r="D28" s="24">
        <v>0.25</v>
      </c>
      <c r="E28" s="25">
        <f>ROUND(D28*E26,1)</f>
        <v>62.5</v>
      </c>
      <c r="F28" s="50"/>
      <c r="G28" s="48">
        <f>F28*E28</f>
        <v>0</v>
      </c>
      <c r="H28" s="50"/>
      <c r="I28" s="48">
        <f>H28*E28</f>
        <v>0</v>
      </c>
      <c r="J28" s="50"/>
      <c r="K28" s="48">
        <f>J28*E28</f>
        <v>0</v>
      </c>
      <c r="L28" s="49">
        <f>K28+I28+G28</f>
        <v>0</v>
      </c>
    </row>
    <row r="29" spans="1:12" x14ac:dyDescent="0.35">
      <c r="A29" s="21" t="s">
        <v>51</v>
      </c>
      <c r="B29" s="22" t="s">
        <v>52</v>
      </c>
      <c r="C29" s="23" t="s">
        <v>23</v>
      </c>
      <c r="D29" s="24">
        <v>0.02</v>
      </c>
      <c r="E29" s="26">
        <f>ROUND(D29*E26,0)</f>
        <v>5</v>
      </c>
      <c r="F29" s="50"/>
      <c r="G29" s="48">
        <f>F29*E29</f>
        <v>0</v>
      </c>
      <c r="H29" s="50"/>
      <c r="I29" s="48">
        <f>H29*E29</f>
        <v>0</v>
      </c>
      <c r="J29" s="50"/>
      <c r="K29" s="48">
        <f>J29*E29</f>
        <v>0</v>
      </c>
      <c r="L29" s="49">
        <f>K29+I29+G29</f>
        <v>0</v>
      </c>
    </row>
    <row r="30" spans="1:12" x14ac:dyDescent="0.35">
      <c r="A30" s="21" t="s">
        <v>53</v>
      </c>
      <c r="B30" s="22" t="s">
        <v>37</v>
      </c>
      <c r="C30" s="23" t="s">
        <v>38</v>
      </c>
      <c r="D30" s="24">
        <v>1.2999999999999999E-3</v>
      </c>
      <c r="E30" s="25">
        <f>ROUND(D30*E26,1)</f>
        <v>0.3</v>
      </c>
      <c r="F30" s="50"/>
      <c r="G30" s="48">
        <f>F30*E30</f>
        <v>0</v>
      </c>
      <c r="H30" s="50"/>
      <c r="I30" s="48">
        <f>H30*E30</f>
        <v>0</v>
      </c>
      <c r="J30" s="50"/>
      <c r="K30" s="48">
        <f>J30*E30</f>
        <v>0</v>
      </c>
      <c r="L30" s="49">
        <f>K30+I30+G30</f>
        <v>0</v>
      </c>
    </row>
    <row r="31" spans="1:12" x14ac:dyDescent="0.35">
      <c r="A31" s="14"/>
      <c r="B31" s="15" t="s">
        <v>54</v>
      </c>
      <c r="C31" s="14"/>
      <c r="D31" s="14"/>
      <c r="E31" s="14"/>
      <c r="F31" s="52"/>
      <c r="G31" s="48"/>
      <c r="H31" s="52"/>
      <c r="I31" s="48"/>
      <c r="J31" s="52"/>
      <c r="K31" s="48"/>
      <c r="L31" s="49"/>
    </row>
    <row r="32" spans="1:12" ht="29" x14ac:dyDescent="0.35">
      <c r="A32" s="16">
        <v>1</v>
      </c>
      <c r="B32" s="17" t="s">
        <v>55</v>
      </c>
      <c r="C32" s="18" t="s">
        <v>16</v>
      </c>
      <c r="D32" s="19"/>
      <c r="E32" s="20">
        <v>50</v>
      </c>
      <c r="F32" s="48"/>
      <c r="G32" s="48"/>
      <c r="H32" s="48"/>
      <c r="I32" s="48"/>
      <c r="J32" s="48"/>
      <c r="K32" s="48"/>
      <c r="L32" s="49">
        <f>SUM(L33:L40)</f>
        <v>0</v>
      </c>
    </row>
    <row r="33" spans="1:12" x14ac:dyDescent="0.35">
      <c r="A33" s="21" t="s">
        <v>17</v>
      </c>
      <c r="B33" s="22" t="s">
        <v>18</v>
      </c>
      <c r="C33" s="23" t="s">
        <v>16</v>
      </c>
      <c r="D33" s="24">
        <v>1</v>
      </c>
      <c r="E33" s="25">
        <f>ROUND(D33*E32,1)</f>
        <v>50</v>
      </c>
      <c r="F33" s="50"/>
      <c r="G33" s="48">
        <f t="shared" ref="G33:G40" si="0">F33*E33</f>
        <v>0</v>
      </c>
      <c r="H33" s="50"/>
      <c r="I33" s="48">
        <f t="shared" ref="I33:I40" si="1">H33*E33</f>
        <v>0</v>
      </c>
      <c r="J33" s="50"/>
      <c r="K33" s="48">
        <f t="shared" ref="K33:K40" si="2">J33*E33</f>
        <v>0</v>
      </c>
      <c r="L33" s="49">
        <f t="shared" ref="L33:L40" si="3">K33+I33+G33</f>
        <v>0</v>
      </c>
    </row>
    <row r="34" spans="1:12" x14ac:dyDescent="0.35">
      <c r="A34" s="21" t="s">
        <v>41</v>
      </c>
      <c r="B34" s="22" t="s">
        <v>56</v>
      </c>
      <c r="C34" s="23" t="s">
        <v>57</v>
      </c>
      <c r="D34" s="24">
        <v>0.2</v>
      </c>
      <c r="E34" s="25">
        <f>ROUND(D34*E32,1)</f>
        <v>10</v>
      </c>
      <c r="F34" s="50"/>
      <c r="G34" s="48">
        <f t="shared" si="0"/>
        <v>0</v>
      </c>
      <c r="H34" s="50"/>
      <c r="I34" s="48">
        <f t="shared" si="1"/>
        <v>0</v>
      </c>
      <c r="J34" s="50"/>
      <c r="K34" s="48">
        <f t="shared" si="2"/>
        <v>0</v>
      </c>
      <c r="L34" s="49">
        <f t="shared" si="3"/>
        <v>0</v>
      </c>
    </row>
    <row r="35" spans="1:12" x14ac:dyDescent="0.35">
      <c r="A35" s="21" t="s">
        <v>43</v>
      </c>
      <c r="B35" s="22" t="s">
        <v>58</v>
      </c>
      <c r="C35" s="23" t="s">
        <v>59</v>
      </c>
      <c r="D35" s="24">
        <v>3</v>
      </c>
      <c r="E35" s="25">
        <f>ROUND(D35*E32,1)</f>
        <v>150</v>
      </c>
      <c r="F35" s="50"/>
      <c r="G35" s="48">
        <f t="shared" si="0"/>
        <v>0</v>
      </c>
      <c r="H35" s="50"/>
      <c r="I35" s="48">
        <f t="shared" si="1"/>
        <v>0</v>
      </c>
      <c r="J35" s="50"/>
      <c r="K35" s="48">
        <f t="shared" si="2"/>
        <v>0</v>
      </c>
      <c r="L35" s="49">
        <f t="shared" si="3"/>
        <v>0</v>
      </c>
    </row>
    <row r="36" spans="1:12" x14ac:dyDescent="0.35">
      <c r="A36" s="21" t="s">
        <v>45</v>
      </c>
      <c r="B36" s="22" t="s">
        <v>60</v>
      </c>
      <c r="C36" s="23" t="s">
        <v>23</v>
      </c>
      <c r="D36" s="24">
        <v>0.01</v>
      </c>
      <c r="E36" s="26">
        <f>ROUND(D36*E32,0)</f>
        <v>1</v>
      </c>
      <c r="F36" s="50"/>
      <c r="G36" s="48">
        <f t="shared" si="0"/>
        <v>0</v>
      </c>
      <c r="H36" s="50"/>
      <c r="I36" s="48">
        <f t="shared" si="1"/>
        <v>0</v>
      </c>
      <c r="J36" s="50"/>
      <c r="K36" s="48">
        <f t="shared" si="2"/>
        <v>0</v>
      </c>
      <c r="L36" s="49">
        <f t="shared" si="3"/>
        <v>0</v>
      </c>
    </row>
    <row r="37" spans="1:12" x14ac:dyDescent="0.35">
      <c r="A37" s="27" t="s">
        <v>47</v>
      </c>
      <c r="B37" s="28" t="s">
        <v>61</v>
      </c>
      <c r="C37" s="29" t="s">
        <v>35</v>
      </c>
      <c r="D37" s="30">
        <v>0.06</v>
      </c>
      <c r="E37" s="31">
        <f>ROUND(D37*E32,1)</f>
        <v>3</v>
      </c>
      <c r="F37" s="51"/>
      <c r="G37" s="48">
        <f t="shared" si="0"/>
        <v>0</v>
      </c>
      <c r="H37" s="51"/>
      <c r="I37" s="48">
        <f t="shared" si="1"/>
        <v>0</v>
      </c>
      <c r="J37" s="51"/>
      <c r="K37" s="48">
        <f t="shared" si="2"/>
        <v>0</v>
      </c>
      <c r="L37" s="49">
        <f t="shared" si="3"/>
        <v>0</v>
      </c>
    </row>
    <row r="38" spans="1:12" x14ac:dyDescent="0.35">
      <c r="A38" s="27" t="s">
        <v>62</v>
      </c>
      <c r="B38" s="28" t="s">
        <v>63</v>
      </c>
      <c r="C38" s="29" t="s">
        <v>35</v>
      </c>
      <c r="D38" s="30">
        <v>0.02</v>
      </c>
      <c r="E38" s="31">
        <f>ROUND(D38*E32,1)</f>
        <v>1</v>
      </c>
      <c r="F38" s="51"/>
      <c r="G38" s="48">
        <f t="shared" si="0"/>
        <v>0</v>
      </c>
      <c r="H38" s="51"/>
      <c r="I38" s="48">
        <f t="shared" si="1"/>
        <v>0</v>
      </c>
      <c r="J38" s="51"/>
      <c r="K38" s="48">
        <f t="shared" si="2"/>
        <v>0</v>
      </c>
      <c r="L38" s="49">
        <f t="shared" si="3"/>
        <v>0</v>
      </c>
    </row>
    <row r="39" spans="1:12" x14ac:dyDescent="0.35">
      <c r="A39" s="27" t="s">
        <v>64</v>
      </c>
      <c r="B39" s="28" t="s">
        <v>65</v>
      </c>
      <c r="C39" s="29" t="s">
        <v>35</v>
      </c>
      <c r="D39" s="30">
        <v>0.03</v>
      </c>
      <c r="E39" s="31">
        <f>ROUND(D39*E32,1)</f>
        <v>1.5</v>
      </c>
      <c r="F39" s="51"/>
      <c r="G39" s="48">
        <f t="shared" si="0"/>
        <v>0</v>
      </c>
      <c r="H39" s="51"/>
      <c r="I39" s="48">
        <f t="shared" si="1"/>
        <v>0</v>
      </c>
      <c r="J39" s="51"/>
      <c r="K39" s="48">
        <f t="shared" si="2"/>
        <v>0</v>
      </c>
      <c r="L39" s="49">
        <f t="shared" si="3"/>
        <v>0</v>
      </c>
    </row>
    <row r="40" spans="1:12" x14ac:dyDescent="0.35">
      <c r="A40" s="21" t="s">
        <v>66</v>
      </c>
      <c r="B40" s="22" t="s">
        <v>37</v>
      </c>
      <c r="C40" s="23" t="s">
        <v>38</v>
      </c>
      <c r="D40" s="24">
        <v>8.8999999999999999E-3</v>
      </c>
      <c r="E40" s="25">
        <f>ROUND(D40*E32,1)</f>
        <v>0.4</v>
      </c>
      <c r="F40" s="50"/>
      <c r="G40" s="48">
        <f t="shared" si="0"/>
        <v>0</v>
      </c>
      <c r="H40" s="50"/>
      <c r="I40" s="48">
        <f t="shared" si="1"/>
        <v>0</v>
      </c>
      <c r="J40" s="50"/>
      <c r="K40" s="48">
        <f t="shared" si="2"/>
        <v>0</v>
      </c>
      <c r="L40" s="49">
        <f t="shared" si="3"/>
        <v>0</v>
      </c>
    </row>
    <row r="41" spans="1:12" ht="29" x14ac:dyDescent="0.35">
      <c r="A41" s="16">
        <v>2</v>
      </c>
      <c r="B41" s="32" t="s">
        <v>67</v>
      </c>
      <c r="C41" s="18" t="s">
        <v>16</v>
      </c>
      <c r="D41" s="19"/>
      <c r="E41" s="20">
        <v>565.19000000000005</v>
      </c>
      <c r="F41" s="48"/>
      <c r="G41" s="48"/>
      <c r="H41" s="48"/>
      <c r="I41" s="48"/>
      <c r="J41" s="48"/>
      <c r="K41" s="48"/>
      <c r="L41" s="49">
        <f>SUM(L42:L49)</f>
        <v>0</v>
      </c>
    </row>
    <row r="42" spans="1:12" x14ac:dyDescent="0.35">
      <c r="A42" s="21" t="s">
        <v>21</v>
      </c>
      <c r="B42" s="22" t="s">
        <v>18</v>
      </c>
      <c r="C42" s="23" t="s">
        <v>16</v>
      </c>
      <c r="D42" s="24">
        <v>1</v>
      </c>
      <c r="E42" s="25">
        <f>ROUND(D42*E41,1)</f>
        <v>565.20000000000005</v>
      </c>
      <c r="F42" s="50"/>
      <c r="G42" s="48">
        <f t="shared" ref="G42:G49" si="4">F42*E42</f>
        <v>0</v>
      </c>
      <c r="H42" s="50"/>
      <c r="I42" s="48">
        <f t="shared" ref="I42:I49" si="5">H42*E42</f>
        <v>0</v>
      </c>
      <c r="J42" s="50"/>
      <c r="K42" s="48">
        <f t="shared" ref="K42:K49" si="6">J42*E42</f>
        <v>0</v>
      </c>
      <c r="L42" s="49">
        <f t="shared" ref="L42:L49" si="7">K42+I42+G42</f>
        <v>0</v>
      </c>
    </row>
    <row r="43" spans="1:12" x14ac:dyDescent="0.35">
      <c r="A43" s="21" t="s">
        <v>49</v>
      </c>
      <c r="B43" s="22" t="s">
        <v>68</v>
      </c>
      <c r="C43" s="23" t="s">
        <v>16</v>
      </c>
      <c r="D43" s="24">
        <v>1.1499999999999999</v>
      </c>
      <c r="E43" s="25">
        <f>ROUND(D43*E41,1)</f>
        <v>650</v>
      </c>
      <c r="F43" s="50"/>
      <c r="G43" s="48">
        <f t="shared" si="4"/>
        <v>0</v>
      </c>
      <c r="H43" s="50"/>
      <c r="I43" s="48">
        <f t="shared" si="5"/>
        <v>0</v>
      </c>
      <c r="J43" s="50"/>
      <c r="K43" s="48">
        <f t="shared" si="6"/>
        <v>0</v>
      </c>
      <c r="L43" s="49">
        <f t="shared" si="7"/>
        <v>0</v>
      </c>
    </row>
    <row r="44" spans="1:12" x14ac:dyDescent="0.35">
      <c r="A44" s="21" t="s">
        <v>51</v>
      </c>
      <c r="B44" s="22" t="s">
        <v>69</v>
      </c>
      <c r="C44" s="23" t="s">
        <v>59</v>
      </c>
      <c r="D44" s="24">
        <v>0.35</v>
      </c>
      <c r="E44" s="25">
        <f>ROUND(D44*E41,1)</f>
        <v>197.8</v>
      </c>
      <c r="F44" s="50"/>
      <c r="G44" s="48">
        <f t="shared" si="4"/>
        <v>0</v>
      </c>
      <c r="H44" s="50"/>
      <c r="I44" s="48">
        <f t="shared" si="5"/>
        <v>0</v>
      </c>
      <c r="J44" s="50"/>
      <c r="K44" s="48">
        <f t="shared" si="6"/>
        <v>0</v>
      </c>
      <c r="L44" s="49">
        <f t="shared" si="7"/>
        <v>0</v>
      </c>
    </row>
    <row r="45" spans="1:12" x14ac:dyDescent="0.35">
      <c r="A45" s="21" t="s">
        <v>53</v>
      </c>
      <c r="B45" s="22" t="s">
        <v>70</v>
      </c>
      <c r="C45" s="23" t="s">
        <v>59</v>
      </c>
      <c r="D45" s="24">
        <v>0.15</v>
      </c>
      <c r="E45" s="25">
        <f>ROUND(D45*E41,1)</f>
        <v>84.8</v>
      </c>
      <c r="F45" s="50"/>
      <c r="G45" s="48">
        <f t="shared" si="4"/>
        <v>0</v>
      </c>
      <c r="H45" s="50"/>
      <c r="I45" s="48">
        <f t="shared" si="5"/>
        <v>0</v>
      </c>
      <c r="J45" s="50"/>
      <c r="K45" s="48">
        <f t="shared" si="6"/>
        <v>0</v>
      </c>
      <c r="L45" s="49">
        <f t="shared" si="7"/>
        <v>0</v>
      </c>
    </row>
    <row r="46" spans="1:12" x14ac:dyDescent="0.35">
      <c r="A46" s="21" t="s">
        <v>71</v>
      </c>
      <c r="B46" s="22" t="s">
        <v>72</v>
      </c>
      <c r="C46" s="23" t="s">
        <v>20</v>
      </c>
      <c r="D46" s="24">
        <v>0.5</v>
      </c>
      <c r="E46" s="25">
        <f>ROUND(D46*E41,1)</f>
        <v>282.60000000000002</v>
      </c>
      <c r="F46" s="50"/>
      <c r="G46" s="48">
        <f t="shared" si="4"/>
        <v>0</v>
      </c>
      <c r="H46" s="50"/>
      <c r="I46" s="48">
        <f t="shared" si="5"/>
        <v>0</v>
      </c>
      <c r="J46" s="50"/>
      <c r="K46" s="48">
        <f t="shared" si="6"/>
        <v>0</v>
      </c>
      <c r="L46" s="49">
        <f t="shared" si="7"/>
        <v>0</v>
      </c>
    </row>
    <row r="47" spans="1:12" x14ac:dyDescent="0.35">
      <c r="A47" s="21" t="s">
        <v>73</v>
      </c>
      <c r="B47" s="22" t="s">
        <v>74</v>
      </c>
      <c r="C47" s="23" t="s">
        <v>20</v>
      </c>
      <c r="D47" s="24">
        <v>0.55000000000000004</v>
      </c>
      <c r="E47" s="25">
        <f>ROUND(D47*E41,1)</f>
        <v>310.89999999999998</v>
      </c>
      <c r="F47" s="50"/>
      <c r="G47" s="48">
        <f t="shared" si="4"/>
        <v>0</v>
      </c>
      <c r="H47" s="50"/>
      <c r="I47" s="48">
        <f t="shared" si="5"/>
        <v>0</v>
      </c>
      <c r="J47" s="50"/>
      <c r="K47" s="48">
        <f t="shared" si="6"/>
        <v>0</v>
      </c>
      <c r="L47" s="49">
        <f t="shared" si="7"/>
        <v>0</v>
      </c>
    </row>
    <row r="48" spans="1:12" x14ac:dyDescent="0.35">
      <c r="A48" s="27" t="s">
        <v>75</v>
      </c>
      <c r="B48" s="28" t="s">
        <v>76</v>
      </c>
      <c r="C48" s="29" t="s">
        <v>35</v>
      </c>
      <c r="D48" s="30">
        <v>0.05</v>
      </c>
      <c r="E48" s="31">
        <f>ROUND(D48*E41,1)</f>
        <v>28.3</v>
      </c>
      <c r="F48" s="51"/>
      <c r="G48" s="48">
        <f t="shared" si="4"/>
        <v>0</v>
      </c>
      <c r="H48" s="51"/>
      <c r="I48" s="48">
        <f t="shared" si="5"/>
        <v>0</v>
      </c>
      <c r="J48" s="51"/>
      <c r="K48" s="48">
        <f t="shared" si="6"/>
        <v>0</v>
      </c>
      <c r="L48" s="49">
        <f t="shared" si="7"/>
        <v>0</v>
      </c>
    </row>
    <row r="49" spans="1:12" x14ac:dyDescent="0.35">
      <c r="A49" s="21" t="s">
        <v>77</v>
      </c>
      <c r="B49" s="22" t="s">
        <v>37</v>
      </c>
      <c r="C49" s="23" t="s">
        <v>38</v>
      </c>
      <c r="D49" s="24">
        <v>1.2200000000000001E-2</v>
      </c>
      <c r="E49" s="25">
        <f>ROUND(D49*E41,1)</f>
        <v>6.9</v>
      </c>
      <c r="F49" s="50"/>
      <c r="G49" s="48">
        <f t="shared" si="4"/>
        <v>0</v>
      </c>
      <c r="H49" s="50"/>
      <c r="I49" s="48">
        <f t="shared" si="5"/>
        <v>0</v>
      </c>
      <c r="J49" s="50"/>
      <c r="K49" s="48">
        <f t="shared" si="6"/>
        <v>0</v>
      </c>
      <c r="L49" s="49">
        <f t="shared" si="7"/>
        <v>0</v>
      </c>
    </row>
    <row r="50" spans="1:12" ht="29" x14ac:dyDescent="0.35">
      <c r="A50" s="16">
        <v>3</v>
      </c>
      <c r="B50" s="17" t="s">
        <v>78</v>
      </c>
      <c r="C50" s="18" t="s">
        <v>20</v>
      </c>
      <c r="D50" s="19"/>
      <c r="E50" s="20">
        <v>35</v>
      </c>
      <c r="F50" s="48"/>
      <c r="G50" s="48"/>
      <c r="H50" s="48"/>
      <c r="I50" s="48"/>
      <c r="J50" s="48"/>
      <c r="K50" s="48"/>
      <c r="L50" s="49">
        <f>SUM(L51:L53)</f>
        <v>0</v>
      </c>
    </row>
    <row r="51" spans="1:12" x14ac:dyDescent="0.35">
      <c r="A51" s="21" t="s">
        <v>24</v>
      </c>
      <c r="B51" s="22" t="s">
        <v>18</v>
      </c>
      <c r="C51" s="23" t="s">
        <v>20</v>
      </c>
      <c r="D51" s="24">
        <v>1</v>
      </c>
      <c r="E51" s="25">
        <f>ROUND(D51*E50,1)</f>
        <v>35</v>
      </c>
      <c r="F51" s="50"/>
      <c r="G51" s="48">
        <f>F51*E51</f>
        <v>0</v>
      </c>
      <c r="H51" s="50"/>
      <c r="I51" s="48">
        <f>H51*E51</f>
        <v>0</v>
      </c>
      <c r="J51" s="50"/>
      <c r="K51" s="48">
        <f>J51*E51</f>
        <v>0</v>
      </c>
      <c r="L51" s="49">
        <f>K51+I51+G51</f>
        <v>0</v>
      </c>
    </row>
    <row r="52" spans="1:12" x14ac:dyDescent="0.35">
      <c r="A52" s="21" t="s">
        <v>79</v>
      </c>
      <c r="B52" s="22" t="s">
        <v>80</v>
      </c>
      <c r="C52" s="23" t="s">
        <v>20</v>
      </c>
      <c r="D52" s="24">
        <v>1.05</v>
      </c>
      <c r="E52" s="25">
        <f>ROUND(D52*E50,1)</f>
        <v>36.799999999999997</v>
      </c>
      <c r="F52" s="50"/>
      <c r="G52" s="48">
        <f>F52*E52</f>
        <v>0</v>
      </c>
      <c r="H52" s="50"/>
      <c r="I52" s="48">
        <f>H52*E52</f>
        <v>0</v>
      </c>
      <c r="J52" s="50"/>
      <c r="K52" s="48">
        <f>J52*E52</f>
        <v>0</v>
      </c>
      <c r="L52" s="49">
        <f>K52+I52+G52</f>
        <v>0</v>
      </c>
    </row>
    <row r="53" spans="1:12" x14ac:dyDescent="0.35">
      <c r="A53" s="21" t="s">
        <v>81</v>
      </c>
      <c r="B53" s="22" t="s">
        <v>37</v>
      </c>
      <c r="C53" s="23" t="s">
        <v>38</v>
      </c>
      <c r="D53" s="24">
        <v>0.03</v>
      </c>
      <c r="E53" s="25">
        <f>ROUND(D53*E50,1)</f>
        <v>1.1000000000000001</v>
      </c>
      <c r="F53" s="50"/>
      <c r="G53" s="48">
        <f>F53*E53</f>
        <v>0</v>
      </c>
      <c r="H53" s="50"/>
      <c r="I53" s="48">
        <f>H53*E53</f>
        <v>0</v>
      </c>
      <c r="J53" s="50"/>
      <c r="K53" s="48">
        <f>J53*E53</f>
        <v>0</v>
      </c>
      <c r="L53" s="49">
        <f>K53+I53+G53</f>
        <v>0</v>
      </c>
    </row>
    <row r="54" spans="1:12" x14ac:dyDescent="0.35">
      <c r="A54" s="14"/>
      <c r="B54" s="15" t="s">
        <v>82</v>
      </c>
      <c r="C54" s="14"/>
      <c r="D54" s="14"/>
      <c r="E54" s="14"/>
      <c r="F54" s="52"/>
      <c r="G54" s="48"/>
      <c r="H54" s="52"/>
      <c r="I54" s="48"/>
      <c r="J54" s="52"/>
      <c r="K54" s="48"/>
      <c r="L54" s="49"/>
    </row>
    <row r="55" spans="1:12" ht="29" x14ac:dyDescent="0.35">
      <c r="A55" s="16">
        <v>1</v>
      </c>
      <c r="B55" s="17" t="s">
        <v>83</v>
      </c>
      <c r="C55" s="18" t="s">
        <v>16</v>
      </c>
      <c r="D55" s="19"/>
      <c r="E55" s="20">
        <v>2104</v>
      </c>
      <c r="F55" s="48"/>
      <c r="G55" s="48"/>
      <c r="H55" s="48"/>
      <c r="I55" s="48"/>
      <c r="J55" s="48"/>
      <c r="K55" s="48"/>
      <c r="L55" s="49">
        <f>SUM(L56:L61)</f>
        <v>0</v>
      </c>
    </row>
    <row r="56" spans="1:12" x14ac:dyDescent="0.35">
      <c r="A56" s="21" t="s">
        <v>17</v>
      </c>
      <c r="B56" s="22" t="s">
        <v>18</v>
      </c>
      <c r="C56" s="23" t="s">
        <v>16</v>
      </c>
      <c r="D56" s="24">
        <v>1</v>
      </c>
      <c r="E56" s="25">
        <f>ROUND(D56*E55,1)</f>
        <v>2104</v>
      </c>
      <c r="F56" s="50"/>
      <c r="G56" s="48">
        <f t="shared" ref="G56:G61" si="8">F56*E56</f>
        <v>0</v>
      </c>
      <c r="H56" s="50"/>
      <c r="I56" s="48">
        <f t="shared" ref="I56:I61" si="9">H56*E56</f>
        <v>0</v>
      </c>
      <c r="J56" s="50"/>
      <c r="K56" s="48">
        <f t="shared" ref="K56:K61" si="10">J56*E56</f>
        <v>0</v>
      </c>
      <c r="L56" s="49">
        <f t="shared" ref="L56:L61" si="11">K56+I56+G56</f>
        <v>0</v>
      </c>
    </row>
    <row r="57" spans="1:12" x14ac:dyDescent="0.35">
      <c r="A57" s="21" t="s">
        <v>41</v>
      </c>
      <c r="B57" s="22" t="s">
        <v>84</v>
      </c>
      <c r="C57" s="23" t="s">
        <v>59</v>
      </c>
      <c r="D57" s="24">
        <v>1.1000000000000001</v>
      </c>
      <c r="E57" s="25">
        <f>ROUND(D57*E55,1)</f>
        <v>2314.4</v>
      </c>
      <c r="F57" s="50"/>
      <c r="G57" s="48">
        <f t="shared" si="8"/>
        <v>0</v>
      </c>
      <c r="H57" s="50"/>
      <c r="I57" s="48">
        <f t="shared" si="9"/>
        <v>0</v>
      </c>
      <c r="J57" s="50"/>
      <c r="K57" s="48">
        <f t="shared" si="10"/>
        <v>0</v>
      </c>
      <c r="L57" s="49">
        <f t="shared" si="11"/>
        <v>0</v>
      </c>
    </row>
    <row r="58" spans="1:12" x14ac:dyDescent="0.35">
      <c r="A58" s="21" t="s">
        <v>43</v>
      </c>
      <c r="B58" s="22" t="s">
        <v>85</v>
      </c>
      <c r="C58" s="33" t="s">
        <v>86</v>
      </c>
      <c r="D58" s="24">
        <v>0.04</v>
      </c>
      <c r="E58" s="25">
        <f>ROUND(D58*E55,1)</f>
        <v>84.2</v>
      </c>
      <c r="F58" s="50"/>
      <c r="G58" s="48">
        <f t="shared" si="8"/>
        <v>0</v>
      </c>
      <c r="H58" s="50"/>
      <c r="I58" s="48">
        <f t="shared" si="9"/>
        <v>0</v>
      </c>
      <c r="J58" s="50"/>
      <c r="K58" s="48">
        <f t="shared" si="10"/>
        <v>0</v>
      </c>
      <c r="L58" s="49">
        <f t="shared" si="11"/>
        <v>0</v>
      </c>
    </row>
    <row r="59" spans="1:12" x14ac:dyDescent="0.35">
      <c r="A59" s="21" t="s">
        <v>45</v>
      </c>
      <c r="B59" s="22" t="s">
        <v>52</v>
      </c>
      <c r="C59" s="23" t="s">
        <v>23</v>
      </c>
      <c r="D59" s="24">
        <v>0.01</v>
      </c>
      <c r="E59" s="25">
        <f>ROUND(D59*E55,1)</f>
        <v>21</v>
      </c>
      <c r="F59" s="50"/>
      <c r="G59" s="48">
        <f t="shared" si="8"/>
        <v>0</v>
      </c>
      <c r="H59" s="50"/>
      <c r="I59" s="48">
        <f t="shared" si="9"/>
        <v>0</v>
      </c>
      <c r="J59" s="50"/>
      <c r="K59" s="48">
        <f t="shared" si="10"/>
        <v>0</v>
      </c>
      <c r="L59" s="49">
        <f t="shared" si="11"/>
        <v>0</v>
      </c>
    </row>
    <row r="60" spans="1:12" x14ac:dyDescent="0.35">
      <c r="A60" s="21" t="s">
        <v>47</v>
      </c>
      <c r="B60" s="22" t="s">
        <v>87</v>
      </c>
      <c r="C60" s="23" t="s">
        <v>38</v>
      </c>
      <c r="D60" s="24">
        <v>0.1</v>
      </c>
      <c r="E60" s="26">
        <f>ROUND(D60*E55,0)</f>
        <v>210</v>
      </c>
      <c r="F60" s="50"/>
      <c r="G60" s="48">
        <f t="shared" si="8"/>
        <v>0</v>
      </c>
      <c r="H60" s="50"/>
      <c r="I60" s="48">
        <f t="shared" si="9"/>
        <v>0</v>
      </c>
      <c r="J60" s="50"/>
      <c r="K60" s="48">
        <f t="shared" si="10"/>
        <v>0</v>
      </c>
      <c r="L60" s="49">
        <f t="shared" si="11"/>
        <v>0</v>
      </c>
    </row>
    <row r="61" spans="1:12" x14ac:dyDescent="0.35">
      <c r="A61" s="21" t="s">
        <v>62</v>
      </c>
      <c r="B61" s="22" t="s">
        <v>37</v>
      </c>
      <c r="C61" s="18" t="s">
        <v>38</v>
      </c>
      <c r="D61" s="24">
        <v>2.5000000000000001E-3</v>
      </c>
      <c r="E61" s="25">
        <f>ROUND(D61*E55,1)</f>
        <v>5.3</v>
      </c>
      <c r="F61" s="50"/>
      <c r="G61" s="48">
        <f t="shared" si="8"/>
        <v>0</v>
      </c>
      <c r="H61" s="50"/>
      <c r="I61" s="48">
        <f t="shared" si="9"/>
        <v>0</v>
      </c>
      <c r="J61" s="50"/>
      <c r="K61" s="48">
        <f t="shared" si="10"/>
        <v>0</v>
      </c>
      <c r="L61" s="49">
        <f t="shared" si="11"/>
        <v>0</v>
      </c>
    </row>
    <row r="62" spans="1:12" x14ac:dyDescent="0.35">
      <c r="A62" s="16">
        <v>2</v>
      </c>
      <c r="B62" s="17" t="s">
        <v>88</v>
      </c>
      <c r="C62" s="23" t="s">
        <v>16</v>
      </c>
      <c r="D62" s="19"/>
      <c r="E62" s="20">
        <f>E55</f>
        <v>2104</v>
      </c>
      <c r="F62" s="48"/>
      <c r="G62" s="48"/>
      <c r="H62" s="48"/>
      <c r="I62" s="48"/>
      <c r="J62" s="48"/>
      <c r="K62" s="48"/>
      <c r="L62" s="49">
        <f>SUM(L63:L65)</f>
        <v>0</v>
      </c>
    </row>
    <row r="63" spans="1:12" x14ac:dyDescent="0.35">
      <c r="A63" s="21" t="s">
        <v>21</v>
      </c>
      <c r="B63" s="22" t="s">
        <v>18</v>
      </c>
      <c r="C63" s="23" t="s">
        <v>16</v>
      </c>
      <c r="D63" s="24">
        <v>1</v>
      </c>
      <c r="E63" s="25">
        <f>ROUND(D63*E62,1)</f>
        <v>2104</v>
      </c>
      <c r="F63" s="50"/>
      <c r="G63" s="48">
        <f>F63*E63</f>
        <v>0</v>
      </c>
      <c r="H63" s="50"/>
      <c r="I63" s="48">
        <f>H63*E63</f>
        <v>0</v>
      </c>
      <c r="J63" s="50"/>
      <c r="K63" s="48">
        <f>J63*E63</f>
        <v>0</v>
      </c>
      <c r="L63" s="49">
        <f>K63+I63+G63</f>
        <v>0</v>
      </c>
    </row>
    <row r="64" spans="1:12" x14ac:dyDescent="0.35">
      <c r="A64" s="21" t="s">
        <v>49</v>
      </c>
      <c r="B64" s="22" t="s">
        <v>89</v>
      </c>
      <c r="C64" s="23" t="s">
        <v>57</v>
      </c>
      <c r="D64" s="24">
        <v>0.12</v>
      </c>
      <c r="E64" s="25">
        <f>ROUND(D64*E62,1)</f>
        <v>252.5</v>
      </c>
      <c r="F64" s="50"/>
      <c r="G64" s="48">
        <f>F64*E64</f>
        <v>0</v>
      </c>
      <c r="H64" s="50"/>
      <c r="I64" s="48">
        <f>H64*E64</f>
        <v>0</v>
      </c>
      <c r="J64" s="50"/>
      <c r="K64" s="48">
        <f>J64*E64</f>
        <v>0</v>
      </c>
      <c r="L64" s="49">
        <f>K64+I64+G64</f>
        <v>0</v>
      </c>
    </row>
    <row r="65" spans="1:12" x14ac:dyDescent="0.35">
      <c r="A65" s="21" t="s">
        <v>51</v>
      </c>
      <c r="B65" s="22" t="s">
        <v>37</v>
      </c>
      <c r="C65" s="18" t="s">
        <v>38</v>
      </c>
      <c r="D65" s="24">
        <v>1.6000000000000001E-3</v>
      </c>
      <c r="E65" s="25">
        <f>ROUND(D65*E62,1)</f>
        <v>3.4</v>
      </c>
      <c r="F65" s="50"/>
      <c r="G65" s="48">
        <f>F65*E65</f>
        <v>0</v>
      </c>
      <c r="H65" s="50"/>
      <c r="I65" s="48">
        <f>H65*E65</f>
        <v>0</v>
      </c>
      <c r="J65" s="50"/>
      <c r="K65" s="48">
        <f>J65*E65</f>
        <v>0</v>
      </c>
      <c r="L65" s="49">
        <f>K65+I65+G65</f>
        <v>0</v>
      </c>
    </row>
    <row r="66" spans="1:12" ht="29" x14ac:dyDescent="0.35">
      <c r="A66" s="16">
        <v>3</v>
      </c>
      <c r="B66" s="17" t="s">
        <v>90</v>
      </c>
      <c r="C66" s="23" t="s">
        <v>16</v>
      </c>
      <c r="D66" s="19"/>
      <c r="E66" s="20">
        <f>E55</f>
        <v>2104</v>
      </c>
      <c r="F66" s="48"/>
      <c r="G66" s="48"/>
      <c r="H66" s="48"/>
      <c r="I66" s="48"/>
      <c r="J66" s="48"/>
      <c r="K66" s="48"/>
      <c r="L66" s="49">
        <f>SUM(L67:L70)</f>
        <v>0</v>
      </c>
    </row>
    <row r="67" spans="1:12" x14ac:dyDescent="0.35">
      <c r="A67" s="21" t="s">
        <v>24</v>
      </c>
      <c r="B67" s="22" t="s">
        <v>18</v>
      </c>
      <c r="C67" s="23" t="s">
        <v>16</v>
      </c>
      <c r="D67" s="24">
        <v>1</v>
      </c>
      <c r="E67" s="25">
        <f>ROUND(D67*E66,1)</f>
        <v>2104</v>
      </c>
      <c r="F67" s="50"/>
      <c r="G67" s="48">
        <f>F67*E67</f>
        <v>0</v>
      </c>
      <c r="H67" s="50"/>
      <c r="I67" s="48">
        <f>H67*E67</f>
        <v>0</v>
      </c>
      <c r="J67" s="50"/>
      <c r="K67" s="48">
        <f>J67*E67</f>
        <v>0</v>
      </c>
      <c r="L67" s="49">
        <f>K67+I67+G67</f>
        <v>0</v>
      </c>
    </row>
    <row r="68" spans="1:12" x14ac:dyDescent="0.35">
      <c r="A68" s="21" t="s">
        <v>79</v>
      </c>
      <c r="B68" s="22" t="s">
        <v>91</v>
      </c>
      <c r="C68" s="23" t="s">
        <v>57</v>
      </c>
      <c r="D68" s="24">
        <v>0.35</v>
      </c>
      <c r="E68" s="25">
        <f>ROUND(D68*E66,1)</f>
        <v>736.4</v>
      </c>
      <c r="F68" s="50"/>
      <c r="G68" s="48">
        <f>F68*E68</f>
        <v>0</v>
      </c>
      <c r="H68" s="50"/>
      <c r="I68" s="48">
        <f>H68*E68</f>
        <v>0</v>
      </c>
      <c r="J68" s="50"/>
      <c r="K68" s="48">
        <f>J68*E68</f>
        <v>0</v>
      </c>
      <c r="L68" s="49">
        <f>K68+I68+G68</f>
        <v>0</v>
      </c>
    </row>
    <row r="69" spans="1:12" x14ac:dyDescent="0.35">
      <c r="A69" s="21" t="s">
        <v>81</v>
      </c>
      <c r="B69" s="22" t="s">
        <v>92</v>
      </c>
      <c r="C69" s="23" t="s">
        <v>38</v>
      </c>
      <c r="D69" s="24">
        <v>7.0000000000000001E-3</v>
      </c>
      <c r="E69" s="26">
        <f>ROUND(D69*E66,0)</f>
        <v>15</v>
      </c>
      <c r="F69" s="50"/>
      <c r="G69" s="48">
        <f>F69*E69</f>
        <v>0</v>
      </c>
      <c r="H69" s="50"/>
      <c r="I69" s="48">
        <f>H69*E69</f>
        <v>0</v>
      </c>
      <c r="J69" s="50"/>
      <c r="K69" s="48">
        <f>J69*E69</f>
        <v>0</v>
      </c>
      <c r="L69" s="49">
        <f>K69+I69+G69</f>
        <v>0</v>
      </c>
    </row>
    <row r="70" spans="1:12" x14ac:dyDescent="0.35">
      <c r="A70" s="21" t="s">
        <v>93</v>
      </c>
      <c r="B70" s="22" t="s">
        <v>37</v>
      </c>
      <c r="C70" s="18" t="s">
        <v>38</v>
      </c>
      <c r="D70" s="24">
        <v>7.6E-3</v>
      </c>
      <c r="E70" s="25">
        <f>ROUND(D70*E66,1)</f>
        <v>16</v>
      </c>
      <c r="F70" s="50"/>
      <c r="G70" s="48">
        <f>F70*E70</f>
        <v>0</v>
      </c>
      <c r="H70" s="50"/>
      <c r="I70" s="48">
        <f>H70*E70</f>
        <v>0</v>
      </c>
      <c r="J70" s="50"/>
      <c r="K70" s="48">
        <f>J70*E70</f>
        <v>0</v>
      </c>
      <c r="L70" s="49">
        <f>K70+I70+G70</f>
        <v>0</v>
      </c>
    </row>
    <row r="71" spans="1:12" x14ac:dyDescent="0.35">
      <c r="A71" s="14"/>
      <c r="B71" s="15" t="s">
        <v>94</v>
      </c>
      <c r="C71" s="18"/>
      <c r="D71" s="14"/>
      <c r="E71" s="14"/>
      <c r="F71" s="52"/>
      <c r="G71" s="48"/>
      <c r="H71" s="52"/>
      <c r="I71" s="48"/>
      <c r="J71" s="52"/>
      <c r="K71" s="48"/>
      <c r="L71" s="49"/>
    </row>
    <row r="72" spans="1:12" ht="29" x14ac:dyDescent="0.35">
      <c r="A72" s="16">
        <v>1</v>
      </c>
      <c r="B72" s="17" t="s">
        <v>95</v>
      </c>
      <c r="C72" s="23" t="s">
        <v>16</v>
      </c>
      <c r="D72" s="19"/>
      <c r="E72" s="20">
        <v>80</v>
      </c>
      <c r="F72" s="48"/>
      <c r="G72" s="48"/>
      <c r="H72" s="48"/>
      <c r="I72" s="48"/>
      <c r="J72" s="48"/>
      <c r="K72" s="48"/>
      <c r="L72" s="49">
        <f>SUM(L73:L76)</f>
        <v>0</v>
      </c>
    </row>
    <row r="73" spans="1:12" x14ac:dyDescent="0.35">
      <c r="A73" s="21" t="s">
        <v>17</v>
      </c>
      <c r="B73" s="22" t="s">
        <v>18</v>
      </c>
      <c r="C73" s="23" t="s">
        <v>16</v>
      </c>
      <c r="D73" s="24">
        <v>1</v>
      </c>
      <c r="E73" s="25">
        <f>ROUND(D73*E72,1)</f>
        <v>80</v>
      </c>
      <c r="F73" s="50"/>
      <c r="G73" s="48">
        <f>F73*E73</f>
        <v>0</v>
      </c>
      <c r="H73" s="50"/>
      <c r="I73" s="48">
        <f>H73*E73</f>
        <v>0</v>
      </c>
      <c r="J73" s="50"/>
      <c r="K73" s="48">
        <f>J73*E73</f>
        <v>0</v>
      </c>
      <c r="L73" s="49">
        <f>K73+I73+G73</f>
        <v>0</v>
      </c>
    </row>
    <row r="74" spans="1:12" x14ac:dyDescent="0.35">
      <c r="A74" s="21" t="s">
        <v>41</v>
      </c>
      <c r="B74" s="22" t="s">
        <v>96</v>
      </c>
      <c r="C74" s="23" t="s">
        <v>38</v>
      </c>
      <c r="D74" s="24">
        <v>0.2</v>
      </c>
      <c r="E74" s="26">
        <f>ROUND(D74*E72,0)</f>
        <v>16</v>
      </c>
      <c r="F74" s="50"/>
      <c r="G74" s="48">
        <f>F74*E74</f>
        <v>0</v>
      </c>
      <c r="H74" s="50"/>
      <c r="I74" s="48">
        <f>H74*E74</f>
        <v>0</v>
      </c>
      <c r="J74" s="50"/>
      <c r="K74" s="48">
        <f>J74*E74</f>
        <v>0</v>
      </c>
      <c r="L74" s="49">
        <f>K74+I74+G74</f>
        <v>0</v>
      </c>
    </row>
    <row r="75" spans="1:12" x14ac:dyDescent="0.35">
      <c r="A75" s="21" t="s">
        <v>43</v>
      </c>
      <c r="B75" s="22" t="s">
        <v>97</v>
      </c>
      <c r="C75" s="23" t="s">
        <v>16</v>
      </c>
      <c r="D75" s="24">
        <v>1</v>
      </c>
      <c r="E75" s="26">
        <f>ROUND(D75*E72,0)</f>
        <v>80</v>
      </c>
      <c r="F75" s="50"/>
      <c r="G75" s="48">
        <f>F75*E75</f>
        <v>0</v>
      </c>
      <c r="H75" s="50"/>
      <c r="I75" s="48">
        <f>H75*E75</f>
        <v>0</v>
      </c>
      <c r="J75" s="50"/>
      <c r="K75" s="48">
        <f>J75*E75</f>
        <v>0</v>
      </c>
      <c r="L75" s="49">
        <f>K75+I75+G75</f>
        <v>0</v>
      </c>
    </row>
    <row r="76" spans="1:12" x14ac:dyDescent="0.35">
      <c r="A76" s="21" t="s">
        <v>45</v>
      </c>
      <c r="B76" s="22" t="s">
        <v>98</v>
      </c>
      <c r="C76" s="34" t="s">
        <v>38</v>
      </c>
      <c r="D76" s="24">
        <v>0.02</v>
      </c>
      <c r="E76" s="25">
        <f>ROUND(D76*E72,1)</f>
        <v>1.6</v>
      </c>
      <c r="F76" s="50"/>
      <c r="G76" s="48">
        <f>F76*E76</f>
        <v>0</v>
      </c>
      <c r="H76" s="50"/>
      <c r="I76" s="48">
        <f>H76*E76</f>
        <v>0</v>
      </c>
      <c r="J76" s="50"/>
      <c r="K76" s="48">
        <f>J76*E76</f>
        <v>0</v>
      </c>
      <c r="L76" s="49">
        <f>K76+I76+G76</f>
        <v>0</v>
      </c>
    </row>
    <row r="77" spans="1:12" x14ac:dyDescent="0.35">
      <c r="A77" s="14"/>
      <c r="B77" s="15" t="s">
        <v>99</v>
      </c>
      <c r="C77" s="18"/>
      <c r="D77" s="14"/>
      <c r="E77" s="14"/>
      <c r="F77" s="52"/>
      <c r="G77" s="48"/>
      <c r="H77" s="52"/>
      <c r="I77" s="48"/>
      <c r="J77" s="52"/>
      <c r="K77" s="48"/>
      <c r="L77" s="49"/>
    </row>
    <row r="78" spans="1:12" x14ac:dyDescent="0.35">
      <c r="A78" s="16">
        <v>1</v>
      </c>
      <c r="B78" s="17" t="s">
        <v>100</v>
      </c>
      <c r="C78" s="23" t="s">
        <v>20</v>
      </c>
      <c r="D78" s="19"/>
      <c r="E78" s="20">
        <v>480</v>
      </c>
      <c r="F78" s="48"/>
      <c r="G78" s="48"/>
      <c r="H78" s="48"/>
      <c r="I78" s="48"/>
      <c r="J78" s="48"/>
      <c r="K78" s="48"/>
      <c r="L78" s="49">
        <f>SUM(L79:L82)</f>
        <v>0</v>
      </c>
    </row>
    <row r="79" spans="1:12" x14ac:dyDescent="0.35">
      <c r="A79" s="21" t="s">
        <v>17</v>
      </c>
      <c r="B79" s="22" t="s">
        <v>18</v>
      </c>
      <c r="C79" s="23" t="s">
        <v>20</v>
      </c>
      <c r="D79" s="24">
        <v>1</v>
      </c>
      <c r="E79" s="25">
        <f>ROUND(D79*E78,1)</f>
        <v>480</v>
      </c>
      <c r="F79" s="50"/>
      <c r="G79" s="48">
        <f>F79*E79</f>
        <v>0</v>
      </c>
      <c r="H79" s="50"/>
      <c r="I79" s="48">
        <f>H79*E79</f>
        <v>0</v>
      </c>
      <c r="J79" s="50"/>
      <c r="K79" s="48">
        <f>J79*E79</f>
        <v>0</v>
      </c>
      <c r="L79" s="49">
        <f>K79+I79+G79</f>
        <v>0</v>
      </c>
    </row>
    <row r="80" spans="1:12" x14ac:dyDescent="0.35">
      <c r="A80" s="21" t="s">
        <v>41</v>
      </c>
      <c r="B80" s="22" t="s">
        <v>101</v>
      </c>
      <c r="C80" s="23" t="s">
        <v>20</v>
      </c>
      <c r="D80" s="24">
        <v>1.03</v>
      </c>
      <c r="E80" s="25">
        <f>ROUND(D80*E78,1)</f>
        <v>494.4</v>
      </c>
      <c r="F80" s="50"/>
      <c r="G80" s="48">
        <f>F80*E80</f>
        <v>0</v>
      </c>
      <c r="H80" s="50"/>
      <c r="I80" s="48">
        <f>H80*E80</f>
        <v>0</v>
      </c>
      <c r="J80" s="50"/>
      <c r="K80" s="48">
        <f>J80*E80</f>
        <v>0</v>
      </c>
      <c r="L80" s="49">
        <f>K80+I80+G80</f>
        <v>0</v>
      </c>
    </row>
    <row r="81" spans="1:12" x14ac:dyDescent="0.35">
      <c r="A81" s="21" t="s">
        <v>43</v>
      </c>
      <c r="B81" s="22" t="s">
        <v>102</v>
      </c>
      <c r="C81" s="23" t="s">
        <v>38</v>
      </c>
      <c r="D81" s="24">
        <v>0.4</v>
      </c>
      <c r="E81" s="26">
        <f>ROUND(D81*E78,0)</f>
        <v>192</v>
      </c>
      <c r="F81" s="50"/>
      <c r="G81" s="48">
        <f>F81*E81</f>
        <v>0</v>
      </c>
      <c r="H81" s="50"/>
      <c r="I81" s="48">
        <f>H81*E81</f>
        <v>0</v>
      </c>
      <c r="J81" s="50"/>
      <c r="K81" s="48">
        <f>J81*E81</f>
        <v>0</v>
      </c>
      <c r="L81" s="49">
        <f>K81+I81+G81</f>
        <v>0</v>
      </c>
    </row>
    <row r="82" spans="1:12" x14ac:dyDescent="0.35">
      <c r="A82" s="21" t="s">
        <v>45</v>
      </c>
      <c r="B82" s="22" t="s">
        <v>98</v>
      </c>
      <c r="C82" s="18" t="s">
        <v>38</v>
      </c>
      <c r="D82" s="24">
        <v>0.01</v>
      </c>
      <c r="E82" s="25">
        <f>ROUND(D82*E78,1)</f>
        <v>4.8</v>
      </c>
      <c r="F82" s="50"/>
      <c r="G82" s="48">
        <f>F82*E82</f>
        <v>0</v>
      </c>
      <c r="H82" s="50"/>
      <c r="I82" s="48">
        <f>H82*E82</f>
        <v>0</v>
      </c>
      <c r="J82" s="50"/>
      <c r="K82" s="48">
        <f>J82*E82</f>
        <v>0</v>
      </c>
      <c r="L82" s="49">
        <f>K82+I82+G82</f>
        <v>0</v>
      </c>
    </row>
    <row r="83" spans="1:12" ht="29" x14ac:dyDescent="0.35">
      <c r="A83" s="16">
        <v>2</v>
      </c>
      <c r="B83" s="17" t="s">
        <v>103</v>
      </c>
      <c r="C83" s="23" t="s">
        <v>23</v>
      </c>
      <c r="D83" s="19"/>
      <c r="E83" s="20">
        <v>92</v>
      </c>
      <c r="F83" s="48"/>
      <c r="G83" s="48"/>
      <c r="H83" s="48"/>
      <c r="I83" s="48"/>
      <c r="J83" s="48"/>
      <c r="K83" s="48"/>
      <c r="L83" s="49">
        <f>SUM(L84:L88)</f>
        <v>0</v>
      </c>
    </row>
    <row r="84" spans="1:12" x14ac:dyDescent="0.35">
      <c r="A84" s="21" t="s">
        <v>21</v>
      </c>
      <c r="B84" s="22" t="s">
        <v>18</v>
      </c>
      <c r="C84" s="23" t="s">
        <v>23</v>
      </c>
      <c r="D84" s="24">
        <v>1</v>
      </c>
      <c r="E84" s="26">
        <f>ROUND(D84*E83,0)</f>
        <v>92</v>
      </c>
      <c r="F84" s="50"/>
      <c r="G84" s="48">
        <f>F84*E84</f>
        <v>0</v>
      </c>
      <c r="H84" s="50"/>
      <c r="I84" s="48">
        <f>H84*E84</f>
        <v>0</v>
      </c>
      <c r="J84" s="50"/>
      <c r="K84" s="48">
        <f>J84*E84</f>
        <v>0</v>
      </c>
      <c r="L84" s="49">
        <f>K84+I84+G84</f>
        <v>0</v>
      </c>
    </row>
    <row r="85" spans="1:12" x14ac:dyDescent="0.35">
      <c r="A85" s="21" t="s">
        <v>49</v>
      </c>
      <c r="B85" s="22" t="s">
        <v>104</v>
      </c>
      <c r="C85" s="23" t="s">
        <v>23</v>
      </c>
      <c r="D85" s="24">
        <v>1</v>
      </c>
      <c r="E85" s="26">
        <f>ROUND(D85*E83,0)</f>
        <v>92</v>
      </c>
      <c r="F85" s="50"/>
      <c r="G85" s="48">
        <f>F85*E85</f>
        <v>0</v>
      </c>
      <c r="H85" s="50"/>
      <c r="I85" s="48">
        <f>H85*E85</f>
        <v>0</v>
      </c>
      <c r="J85" s="50"/>
      <c r="K85" s="48">
        <f>J85*E85</f>
        <v>0</v>
      </c>
      <c r="L85" s="49">
        <f>K85+I85+G85</f>
        <v>0</v>
      </c>
    </row>
    <row r="86" spans="1:12" x14ac:dyDescent="0.35">
      <c r="A86" s="21" t="s">
        <v>51</v>
      </c>
      <c r="B86" s="22" t="s">
        <v>102</v>
      </c>
      <c r="C86" s="23" t="s">
        <v>38</v>
      </c>
      <c r="D86" s="24">
        <v>0.4</v>
      </c>
      <c r="E86" s="26">
        <f>ROUND(D86*E83,0)</f>
        <v>37</v>
      </c>
      <c r="F86" s="50"/>
      <c r="G86" s="48">
        <f>F86*E86</f>
        <v>0</v>
      </c>
      <c r="H86" s="50"/>
      <c r="I86" s="48">
        <f>H86*E86</f>
        <v>0</v>
      </c>
      <c r="J86" s="50"/>
      <c r="K86" s="48">
        <f>J86*E86</f>
        <v>0</v>
      </c>
      <c r="L86" s="49">
        <f>K86+I86+G86</f>
        <v>0</v>
      </c>
    </row>
    <row r="87" spans="1:12" x14ac:dyDescent="0.35">
      <c r="A87" s="21" t="s">
        <v>53</v>
      </c>
      <c r="B87" s="22" t="s">
        <v>105</v>
      </c>
      <c r="C87" s="23" t="s">
        <v>38</v>
      </c>
      <c r="D87" s="24">
        <v>0.1</v>
      </c>
      <c r="E87" s="26">
        <f>ROUND(D87*E83,0)</f>
        <v>9</v>
      </c>
      <c r="F87" s="50"/>
      <c r="G87" s="48">
        <f>F87*E87</f>
        <v>0</v>
      </c>
      <c r="H87" s="50"/>
      <c r="I87" s="48">
        <f>H87*E87</f>
        <v>0</v>
      </c>
      <c r="J87" s="50"/>
      <c r="K87" s="48">
        <f>J87*E87</f>
        <v>0</v>
      </c>
      <c r="L87" s="49">
        <f>K87+I87+G87</f>
        <v>0</v>
      </c>
    </row>
    <row r="88" spans="1:12" x14ac:dyDescent="0.35">
      <c r="A88" s="21" t="s">
        <v>71</v>
      </c>
      <c r="B88" s="22" t="s">
        <v>37</v>
      </c>
      <c r="C88" s="34" t="s">
        <v>38</v>
      </c>
      <c r="D88" s="24">
        <v>0.1</v>
      </c>
      <c r="E88" s="25">
        <f>ROUND(D88*E83,1)</f>
        <v>9.1999999999999993</v>
      </c>
      <c r="F88" s="50"/>
      <c r="G88" s="48">
        <f>F88*E88</f>
        <v>0</v>
      </c>
      <c r="H88" s="50"/>
      <c r="I88" s="48">
        <f>H88*E88</f>
        <v>0</v>
      </c>
      <c r="J88" s="50"/>
      <c r="K88" s="48">
        <f>J88*E88</f>
        <v>0</v>
      </c>
      <c r="L88" s="49">
        <f>K88+I88+G88</f>
        <v>0</v>
      </c>
    </row>
    <row r="89" spans="1:12" x14ac:dyDescent="0.35">
      <c r="A89" s="14"/>
      <c r="B89" s="15" t="s">
        <v>106</v>
      </c>
      <c r="C89" s="18"/>
      <c r="D89" s="14"/>
      <c r="E89" s="14"/>
      <c r="F89" s="52"/>
      <c r="G89" s="48"/>
      <c r="H89" s="52"/>
      <c r="I89" s="48"/>
      <c r="J89" s="52"/>
      <c r="K89" s="48"/>
      <c r="L89" s="49"/>
    </row>
    <row r="90" spans="1:12" ht="29" x14ac:dyDescent="0.35">
      <c r="A90" s="16">
        <v>1</v>
      </c>
      <c r="B90" s="17" t="s">
        <v>107</v>
      </c>
      <c r="C90" s="23" t="s">
        <v>108</v>
      </c>
      <c r="D90" s="19"/>
      <c r="E90" s="20">
        <v>2</v>
      </c>
      <c r="F90" s="48"/>
      <c r="G90" s="48"/>
      <c r="H90" s="48"/>
      <c r="I90" s="48"/>
      <c r="J90" s="48"/>
      <c r="K90" s="48"/>
      <c r="L90" s="49">
        <f>SUM(L91:L96)</f>
        <v>0</v>
      </c>
    </row>
    <row r="91" spans="1:12" x14ac:dyDescent="0.35">
      <c r="A91" s="21" t="s">
        <v>17</v>
      </c>
      <c r="B91" s="22" t="s">
        <v>18</v>
      </c>
      <c r="C91" s="23" t="s">
        <v>16</v>
      </c>
      <c r="D91" s="24">
        <v>2</v>
      </c>
      <c r="E91" s="26">
        <f>ROUND(D91*E90,0)</f>
        <v>4</v>
      </c>
      <c r="F91" s="50"/>
      <c r="G91" s="48">
        <f t="shared" ref="G91:G96" si="12">F91*E91</f>
        <v>0</v>
      </c>
      <c r="H91" s="50"/>
      <c r="I91" s="48">
        <f t="shared" ref="I91:I96" si="13">H91*E91</f>
        <v>0</v>
      </c>
      <c r="J91" s="50"/>
      <c r="K91" s="48">
        <f t="shared" ref="K91:K96" si="14">J91*E91</f>
        <v>0</v>
      </c>
      <c r="L91" s="49">
        <f t="shared" ref="L91:L96" si="15">K91+I91+G91</f>
        <v>0</v>
      </c>
    </row>
    <row r="92" spans="1:12" x14ac:dyDescent="0.35">
      <c r="A92" s="21" t="s">
        <v>41</v>
      </c>
      <c r="B92" s="22" t="s">
        <v>109</v>
      </c>
      <c r="C92" s="23" t="s">
        <v>23</v>
      </c>
      <c r="D92" s="24">
        <v>2</v>
      </c>
      <c r="E92" s="26">
        <f>ROUND(D92*E90,0)</f>
        <v>4</v>
      </c>
      <c r="F92" s="50"/>
      <c r="G92" s="48">
        <f t="shared" si="12"/>
        <v>0</v>
      </c>
      <c r="H92" s="50"/>
      <c r="I92" s="48">
        <f t="shared" si="13"/>
        <v>0</v>
      </c>
      <c r="J92" s="50"/>
      <c r="K92" s="48">
        <f t="shared" si="14"/>
        <v>0</v>
      </c>
      <c r="L92" s="49">
        <f t="shared" si="15"/>
        <v>0</v>
      </c>
    </row>
    <row r="93" spans="1:12" x14ac:dyDescent="0.35">
      <c r="A93" s="21" t="s">
        <v>43</v>
      </c>
      <c r="B93" s="22" t="s">
        <v>110</v>
      </c>
      <c r="C93" s="23" t="s">
        <v>38</v>
      </c>
      <c r="D93" s="24">
        <v>1</v>
      </c>
      <c r="E93" s="26">
        <f>ROUND(D93*E90,0)</f>
        <v>2</v>
      </c>
      <c r="F93" s="50"/>
      <c r="G93" s="48">
        <f t="shared" si="12"/>
        <v>0</v>
      </c>
      <c r="H93" s="50"/>
      <c r="I93" s="48">
        <f t="shared" si="13"/>
        <v>0</v>
      </c>
      <c r="J93" s="50"/>
      <c r="K93" s="48">
        <f t="shared" si="14"/>
        <v>0</v>
      </c>
      <c r="L93" s="49">
        <f t="shared" si="15"/>
        <v>0</v>
      </c>
    </row>
    <row r="94" spans="1:12" x14ac:dyDescent="0.35">
      <c r="A94" s="21" t="s">
        <v>45</v>
      </c>
      <c r="B94" s="22" t="s">
        <v>111</v>
      </c>
      <c r="C94" s="29" t="s">
        <v>35</v>
      </c>
      <c r="D94" s="24">
        <v>1</v>
      </c>
      <c r="E94" s="26">
        <f>ROUND(D94*E90,0)</f>
        <v>2</v>
      </c>
      <c r="F94" s="50"/>
      <c r="G94" s="48">
        <f t="shared" si="12"/>
        <v>0</v>
      </c>
      <c r="H94" s="50"/>
      <c r="I94" s="48">
        <f t="shared" si="13"/>
        <v>0</v>
      </c>
      <c r="J94" s="50"/>
      <c r="K94" s="48">
        <f t="shared" si="14"/>
        <v>0</v>
      </c>
      <c r="L94" s="49">
        <f t="shared" si="15"/>
        <v>0</v>
      </c>
    </row>
    <row r="95" spans="1:12" x14ac:dyDescent="0.35">
      <c r="A95" s="27" t="s">
        <v>47</v>
      </c>
      <c r="B95" s="28" t="s">
        <v>112</v>
      </c>
      <c r="C95" s="23" t="s">
        <v>38</v>
      </c>
      <c r="D95" s="30">
        <v>1.2</v>
      </c>
      <c r="E95" s="31">
        <f>ROUND(D95*E90,1)</f>
        <v>2.4</v>
      </c>
      <c r="F95" s="51"/>
      <c r="G95" s="48">
        <f t="shared" si="12"/>
        <v>0</v>
      </c>
      <c r="H95" s="51"/>
      <c r="I95" s="48">
        <f t="shared" si="13"/>
        <v>0</v>
      </c>
      <c r="J95" s="51"/>
      <c r="K95" s="48">
        <f t="shared" si="14"/>
        <v>0</v>
      </c>
      <c r="L95" s="49">
        <f t="shared" si="15"/>
        <v>0</v>
      </c>
    </row>
    <row r="96" spans="1:12" x14ac:dyDescent="0.35">
      <c r="A96" s="21" t="s">
        <v>62</v>
      </c>
      <c r="B96" s="22" t="s">
        <v>37</v>
      </c>
      <c r="C96" s="18" t="s">
        <v>38</v>
      </c>
      <c r="D96" s="24">
        <v>0.9</v>
      </c>
      <c r="E96" s="25">
        <f>ROUND(D96*E90,1)</f>
        <v>1.8</v>
      </c>
      <c r="F96" s="50"/>
      <c r="G96" s="48">
        <f t="shared" si="12"/>
        <v>0</v>
      </c>
      <c r="H96" s="50"/>
      <c r="I96" s="48">
        <f t="shared" si="13"/>
        <v>0</v>
      </c>
      <c r="J96" s="50"/>
      <c r="K96" s="48">
        <f t="shared" si="14"/>
        <v>0</v>
      </c>
      <c r="L96" s="49">
        <f t="shared" si="15"/>
        <v>0</v>
      </c>
    </row>
    <row r="97" spans="1:12" x14ac:dyDescent="0.35">
      <c r="A97" s="16">
        <v>2</v>
      </c>
      <c r="B97" s="17" t="s">
        <v>113</v>
      </c>
      <c r="C97" s="23" t="s">
        <v>16</v>
      </c>
      <c r="D97" s="19"/>
      <c r="E97" s="20">
        <v>35</v>
      </c>
      <c r="F97" s="48"/>
      <c r="G97" s="48"/>
      <c r="H97" s="48"/>
      <c r="I97" s="48"/>
      <c r="J97" s="48"/>
      <c r="K97" s="48"/>
      <c r="L97" s="49">
        <f>SUM(L98:L101)</f>
        <v>0</v>
      </c>
    </row>
    <row r="98" spans="1:12" x14ac:dyDescent="0.35">
      <c r="A98" s="21" t="s">
        <v>21</v>
      </c>
      <c r="B98" s="22" t="s">
        <v>18</v>
      </c>
      <c r="C98" s="23" t="s">
        <v>16</v>
      </c>
      <c r="D98" s="24">
        <v>1</v>
      </c>
      <c r="E98" s="25">
        <f>ROUND(D98*E97,1)</f>
        <v>35</v>
      </c>
      <c r="F98" s="50"/>
      <c r="G98" s="48">
        <f t="shared" ref="G98:G103" si="16">F98*E98</f>
        <v>0</v>
      </c>
      <c r="H98" s="50"/>
      <c r="I98" s="48">
        <f t="shared" ref="I98:I103" si="17">H98*E98</f>
        <v>0</v>
      </c>
      <c r="J98" s="50"/>
      <c r="K98" s="48">
        <f t="shared" ref="K98:K103" si="18">J98*E98</f>
        <v>0</v>
      </c>
      <c r="L98" s="49">
        <f t="shared" ref="L98:L103" si="19">K98+I98+G98</f>
        <v>0</v>
      </c>
    </row>
    <row r="99" spans="1:12" x14ac:dyDescent="0.35">
      <c r="A99" s="21" t="s">
        <v>49</v>
      </c>
      <c r="B99" s="22" t="s">
        <v>114</v>
      </c>
      <c r="C99" s="23" t="s">
        <v>38</v>
      </c>
      <c r="D99" s="24">
        <v>1</v>
      </c>
      <c r="E99" s="25">
        <f>ROUND(D99*E97,1)</f>
        <v>35</v>
      </c>
      <c r="F99" s="50"/>
      <c r="G99" s="48">
        <f t="shared" si="16"/>
        <v>0</v>
      </c>
      <c r="H99" s="50"/>
      <c r="I99" s="48">
        <f t="shared" si="17"/>
        <v>0</v>
      </c>
      <c r="J99" s="50"/>
      <c r="K99" s="48">
        <f t="shared" si="18"/>
        <v>0</v>
      </c>
      <c r="L99" s="49">
        <f t="shared" si="19"/>
        <v>0</v>
      </c>
    </row>
    <row r="100" spans="1:12" x14ac:dyDescent="0.35">
      <c r="A100" s="21" t="s">
        <v>51</v>
      </c>
      <c r="B100" s="22" t="s">
        <v>115</v>
      </c>
      <c r="C100" s="23" t="s">
        <v>38</v>
      </c>
      <c r="D100" s="24">
        <v>0.35</v>
      </c>
      <c r="E100" s="26">
        <f>ROUND(D100*E97,0)</f>
        <v>12</v>
      </c>
      <c r="F100" s="50"/>
      <c r="G100" s="48">
        <f t="shared" si="16"/>
        <v>0</v>
      </c>
      <c r="H100" s="50"/>
      <c r="I100" s="48">
        <f t="shared" si="17"/>
        <v>0</v>
      </c>
      <c r="J100" s="50"/>
      <c r="K100" s="48">
        <f t="shared" si="18"/>
        <v>0</v>
      </c>
      <c r="L100" s="49">
        <f t="shared" si="19"/>
        <v>0</v>
      </c>
    </row>
    <row r="101" spans="1:12" x14ac:dyDescent="0.35">
      <c r="A101" s="21" t="s">
        <v>53</v>
      </c>
      <c r="B101" s="22" t="s">
        <v>37</v>
      </c>
      <c r="C101" s="23" t="s">
        <v>38</v>
      </c>
      <c r="D101" s="24">
        <v>8.3000000000000004E-2</v>
      </c>
      <c r="E101" s="25">
        <f>ROUND(D101*E97,1)</f>
        <v>2.9</v>
      </c>
      <c r="F101" s="50"/>
      <c r="G101" s="48">
        <f t="shared" si="16"/>
        <v>0</v>
      </c>
      <c r="H101" s="50"/>
      <c r="I101" s="48">
        <f t="shared" si="17"/>
        <v>0</v>
      </c>
      <c r="J101" s="50"/>
      <c r="K101" s="48">
        <f t="shared" si="18"/>
        <v>0</v>
      </c>
      <c r="L101" s="49">
        <f t="shared" si="19"/>
        <v>0</v>
      </c>
    </row>
    <row r="102" spans="1:12" x14ac:dyDescent="0.35">
      <c r="A102" s="3">
        <v>3</v>
      </c>
      <c r="B102" s="4" t="s">
        <v>116</v>
      </c>
      <c r="C102" s="5" t="s">
        <v>117</v>
      </c>
      <c r="D102" s="6"/>
      <c r="E102" s="10">
        <v>24</v>
      </c>
      <c r="F102" s="53"/>
      <c r="G102" s="48">
        <f t="shared" si="16"/>
        <v>0</v>
      </c>
      <c r="H102" s="53"/>
      <c r="I102" s="48">
        <f t="shared" si="17"/>
        <v>0</v>
      </c>
      <c r="J102" s="53"/>
      <c r="K102" s="48">
        <f t="shared" si="18"/>
        <v>0</v>
      </c>
      <c r="L102" s="49">
        <f t="shared" si="19"/>
        <v>0</v>
      </c>
    </row>
    <row r="103" spans="1:12" ht="29" x14ac:dyDescent="0.35">
      <c r="A103" s="7">
        <v>4</v>
      </c>
      <c r="B103" s="4" t="s">
        <v>118</v>
      </c>
      <c r="C103" s="8" t="s">
        <v>32</v>
      </c>
      <c r="D103" s="9"/>
      <c r="E103" s="11">
        <v>8</v>
      </c>
      <c r="F103" s="54"/>
      <c r="G103" s="48">
        <f t="shared" si="16"/>
        <v>0</v>
      </c>
      <c r="H103" s="54"/>
      <c r="I103" s="48">
        <f t="shared" si="17"/>
        <v>0</v>
      </c>
      <c r="J103" s="54"/>
      <c r="K103" s="48">
        <f t="shared" si="18"/>
        <v>0</v>
      </c>
      <c r="L103" s="49">
        <f t="shared" si="19"/>
        <v>0</v>
      </c>
    </row>
    <row r="104" spans="1:12" x14ac:dyDescent="0.35">
      <c r="A104" s="21"/>
      <c r="B104" s="22" t="s">
        <v>13</v>
      </c>
      <c r="C104" s="35"/>
      <c r="D104" s="24"/>
      <c r="E104" s="25"/>
      <c r="F104" s="50"/>
      <c r="G104" s="55">
        <f>SUM(G6:G103)</f>
        <v>0</v>
      </c>
      <c r="H104" s="56"/>
      <c r="I104" s="57">
        <f>SUM(I6:I103)</f>
        <v>0</v>
      </c>
      <c r="J104" s="57"/>
      <c r="K104" s="58">
        <f>SUM(K6:K103)</f>
        <v>0</v>
      </c>
      <c r="L104" s="59">
        <f>N(G104)+N(I104)+N(K104)</f>
        <v>0</v>
      </c>
    </row>
    <row r="105" spans="1:12" x14ac:dyDescent="0.35">
      <c r="A105" s="36"/>
      <c r="B105" s="37" t="s">
        <v>119</v>
      </c>
      <c r="C105" s="35">
        <v>0.05</v>
      </c>
      <c r="D105" s="37"/>
      <c r="E105" s="37"/>
      <c r="F105" s="60"/>
      <c r="G105" s="60"/>
      <c r="H105" s="60"/>
      <c r="I105" s="60"/>
      <c r="J105" s="48"/>
      <c r="K105" s="48"/>
      <c r="L105" s="61">
        <f>G104*C105</f>
        <v>0</v>
      </c>
    </row>
    <row r="106" spans="1:12" x14ac:dyDescent="0.35">
      <c r="A106" s="38"/>
      <c r="B106" s="39" t="s">
        <v>13</v>
      </c>
      <c r="C106" s="35"/>
      <c r="D106" s="39"/>
      <c r="E106" s="39"/>
      <c r="F106" s="62"/>
      <c r="G106" s="62"/>
      <c r="H106" s="62"/>
      <c r="I106" s="62"/>
      <c r="J106" s="63"/>
      <c r="K106" s="63"/>
      <c r="L106" s="64">
        <f>L105+L104</f>
        <v>0</v>
      </c>
    </row>
    <row r="107" spans="1:12" x14ac:dyDescent="0.35">
      <c r="A107" s="36"/>
      <c r="B107" s="37" t="s">
        <v>120</v>
      </c>
      <c r="C107" s="35">
        <v>0.1</v>
      </c>
      <c r="D107" s="37"/>
      <c r="E107" s="37"/>
      <c r="F107" s="60"/>
      <c r="G107" s="60"/>
      <c r="H107" s="60"/>
      <c r="I107" s="60"/>
      <c r="J107" s="48"/>
      <c r="K107" s="48"/>
      <c r="L107" s="61">
        <f>L106*C107</f>
        <v>0</v>
      </c>
    </row>
    <row r="108" spans="1:12" x14ac:dyDescent="0.35">
      <c r="A108" s="38"/>
      <c r="B108" s="39" t="s">
        <v>13</v>
      </c>
      <c r="C108" s="35"/>
      <c r="D108" s="39"/>
      <c r="E108" s="39"/>
      <c r="F108" s="62"/>
      <c r="G108" s="62"/>
      <c r="H108" s="62"/>
      <c r="I108" s="62"/>
      <c r="J108" s="63"/>
      <c r="K108" s="63"/>
      <c r="L108" s="64">
        <f>L107+L106</f>
        <v>0</v>
      </c>
    </row>
    <row r="109" spans="1:12" x14ac:dyDescent="0.35">
      <c r="A109" s="36"/>
      <c r="B109" s="37" t="s">
        <v>121</v>
      </c>
      <c r="C109" s="35">
        <v>0.08</v>
      </c>
      <c r="D109" s="37"/>
      <c r="E109" s="37"/>
      <c r="F109" s="60"/>
      <c r="G109" s="60"/>
      <c r="H109" s="60"/>
      <c r="I109" s="60"/>
      <c r="J109" s="48"/>
      <c r="K109" s="48"/>
      <c r="L109" s="61">
        <f>L108*C109</f>
        <v>0</v>
      </c>
    </row>
    <row r="110" spans="1:12" x14ac:dyDescent="0.35">
      <c r="A110" s="38"/>
      <c r="B110" s="39" t="s">
        <v>13</v>
      </c>
      <c r="C110" s="35"/>
      <c r="D110" s="39"/>
      <c r="E110" s="39"/>
      <c r="F110" s="62"/>
      <c r="G110" s="62"/>
      <c r="H110" s="62"/>
      <c r="I110" s="62"/>
      <c r="J110" s="63"/>
      <c r="K110" s="63"/>
      <c r="L110" s="64">
        <f>L109+L108</f>
        <v>0</v>
      </c>
    </row>
    <row r="111" spans="1:12" x14ac:dyDescent="0.35">
      <c r="A111" s="36"/>
      <c r="B111" s="37" t="s">
        <v>122</v>
      </c>
      <c r="C111" s="35">
        <v>0.03</v>
      </c>
      <c r="D111" s="37"/>
      <c r="E111" s="37"/>
      <c r="F111" s="60"/>
      <c r="G111" s="60"/>
      <c r="H111" s="60"/>
      <c r="I111" s="60"/>
      <c r="J111" s="48"/>
      <c r="K111" s="48"/>
      <c r="L111" s="61">
        <f>L110*C111</f>
        <v>0</v>
      </c>
    </row>
    <row r="112" spans="1:12" x14ac:dyDescent="0.35">
      <c r="A112" s="38"/>
      <c r="B112" s="39" t="s">
        <v>123</v>
      </c>
      <c r="C112" s="35"/>
      <c r="D112" s="39"/>
      <c r="E112" s="39"/>
      <c r="F112" s="62"/>
      <c r="G112" s="62"/>
      <c r="H112" s="62"/>
      <c r="I112" s="62"/>
      <c r="J112" s="63"/>
      <c r="K112" s="63"/>
      <c r="L112" s="64">
        <f>L110+L111</f>
        <v>0</v>
      </c>
    </row>
    <row r="113" spans="1:12" x14ac:dyDescent="0.35">
      <c r="A113" s="36"/>
      <c r="B113" s="40" t="s">
        <v>124</v>
      </c>
      <c r="C113" s="35">
        <v>0.18</v>
      </c>
      <c r="D113" s="37"/>
      <c r="E113" s="37"/>
      <c r="F113" s="60"/>
      <c r="G113" s="60"/>
      <c r="H113" s="60"/>
      <c r="I113" s="60"/>
      <c r="J113" s="48"/>
      <c r="K113" s="48"/>
      <c r="L113" s="61">
        <f>L112*C113</f>
        <v>0</v>
      </c>
    </row>
    <row r="114" spans="1:12" x14ac:dyDescent="0.35">
      <c r="A114" s="41"/>
      <c r="B114" s="42" t="s">
        <v>125</v>
      </c>
      <c r="C114" s="43"/>
      <c r="D114" s="44"/>
      <c r="E114" s="44"/>
      <c r="F114" s="65"/>
      <c r="G114" s="65"/>
      <c r="H114" s="65"/>
      <c r="I114" s="65"/>
      <c r="J114" s="66"/>
      <c r="K114" s="66"/>
      <c r="L114" s="67">
        <f>L112+L113</f>
        <v>0</v>
      </c>
    </row>
  </sheetData>
  <mergeCells count="3">
    <mergeCell ref="J2:L2"/>
    <mergeCell ref="A1:L1"/>
    <mergeCell ref="G104:H104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ER კმც</vt:lpstr>
      <vt:lpstr>'ER კმც'!Print_Area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Zurab Beroshvili</cp:lastModifiedBy>
  <cp:revision/>
  <dcterms:created xsi:type="dcterms:W3CDTF">2026-08-13T17:00:42Z</dcterms:created>
  <dcterms:modified xsi:type="dcterms:W3CDTF">2026-09-17T08:34:25Z</dcterms:modified>
  <cp:category/>
  <cp:contentStatus/>
</cp:coreProperties>
</file>