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ownloads\"/>
    </mc:Choice>
  </mc:AlternateContent>
  <xr:revisionPtr revIDLastSave="0" documentId="13_ncr:1_{6F0B718E-4ED8-4221-9FF0-15D4C32AD15E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№1-1" sheetId="2" r:id="rId1"/>
    <sheet name="№1-2" sheetId="3" r:id="rId2"/>
    <sheet name="№1-3" sheetId="4" r:id="rId3"/>
    <sheet name="ნაკრები" sheetId="1" r:id="rId4"/>
  </sheets>
  <definedNames>
    <definedName name="_xlnm.Print_Area" localSheetId="0">'№1-1'!$A$1:$J$261</definedName>
    <definedName name="_xlnm.Print_Area" localSheetId="1">'№1-2'!$A$1:$J$104</definedName>
    <definedName name="_xlnm.Print_Area" localSheetId="2">'№1-3'!$A$1:$J$79</definedName>
    <definedName name="_xlnm.Print_Area" localSheetId="3">ნაკრები!$A$2:$D$22</definedName>
    <definedName name="_xlnm.Print_Titles" localSheetId="0">'№1-1'!$4:$6</definedName>
    <definedName name="_xlnm.Print_Titles" localSheetId="1">'№1-2'!$4:$6</definedName>
    <definedName name="_xlnm.Print_Titles" localSheetId="2">'№1-3'!$4:$6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4" l="1"/>
  <c r="J13" i="4"/>
  <c r="J14" i="4"/>
  <c r="J16" i="4"/>
  <c r="J17" i="4"/>
  <c r="J18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1" i="4"/>
  <c r="J42" i="4"/>
  <c r="J43" i="4"/>
  <c r="J44" i="4"/>
  <c r="J45" i="4"/>
  <c r="J46" i="4"/>
  <c r="J47" i="4"/>
  <c r="J48" i="4"/>
  <c r="J49" i="4"/>
  <c r="J50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9" i="4"/>
  <c r="F9" i="4"/>
  <c r="F13" i="4"/>
  <c r="F18" i="4"/>
  <c r="F23" i="4"/>
  <c r="F28" i="4"/>
  <c r="F63" i="4"/>
  <c r="F69" i="4"/>
  <c r="J10" i="3"/>
  <c r="J11" i="3"/>
  <c r="J12" i="3"/>
  <c r="J13" i="3"/>
  <c r="J15" i="3"/>
  <c r="J16" i="3"/>
  <c r="J17" i="3"/>
  <c r="J18" i="3"/>
  <c r="J20" i="3"/>
  <c r="J21" i="3"/>
  <c r="J22" i="3"/>
  <c r="J23" i="3"/>
  <c r="J24" i="3"/>
  <c r="J26" i="3"/>
  <c r="J27" i="3"/>
  <c r="J28" i="3"/>
  <c r="J29" i="3"/>
  <c r="J30" i="3"/>
  <c r="J32" i="3"/>
  <c r="J33" i="3"/>
  <c r="J34" i="3"/>
  <c r="J35" i="3"/>
  <c r="J36" i="3"/>
  <c r="J38" i="3"/>
  <c r="J39" i="3"/>
  <c r="J40" i="3"/>
  <c r="J41" i="3"/>
  <c r="J43" i="3"/>
  <c r="J44" i="3"/>
  <c r="J45" i="3"/>
  <c r="J46" i="3"/>
  <c r="J48" i="3"/>
  <c r="J49" i="3"/>
  <c r="J50" i="3"/>
  <c r="J51" i="3"/>
  <c r="J53" i="3"/>
  <c r="J54" i="3"/>
  <c r="J55" i="3"/>
  <c r="J56" i="3"/>
  <c r="J58" i="3"/>
  <c r="J59" i="3"/>
  <c r="J60" i="3"/>
  <c r="J61" i="3"/>
  <c r="J63" i="3"/>
  <c r="J64" i="3"/>
  <c r="J65" i="3"/>
  <c r="J67" i="3"/>
  <c r="J68" i="3"/>
  <c r="J70" i="3"/>
  <c r="J71" i="3"/>
  <c r="J72" i="3"/>
  <c r="J74" i="3"/>
  <c r="J75" i="3"/>
  <c r="J76" i="3"/>
  <c r="J77" i="3"/>
  <c r="J79" i="3"/>
  <c r="J80" i="3"/>
  <c r="J81" i="3"/>
  <c r="J82" i="3"/>
  <c r="J84" i="3"/>
  <c r="J85" i="3"/>
  <c r="J86" i="3"/>
  <c r="J87" i="3"/>
  <c r="J88" i="3"/>
  <c r="J90" i="3"/>
  <c r="J8" i="3"/>
  <c r="I91" i="3"/>
  <c r="J284" i="2"/>
  <c r="J289" i="2"/>
  <c r="J283" i="2"/>
  <c r="J10" i="2"/>
  <c r="J11" i="2"/>
  <c r="J12" i="2"/>
  <c r="J15" i="2"/>
  <c r="J16" i="2"/>
  <c r="J17" i="2"/>
  <c r="J20" i="2"/>
  <c r="J21" i="2"/>
  <c r="J22" i="2"/>
  <c r="J24" i="2"/>
  <c r="J25" i="2"/>
  <c r="J27" i="2"/>
  <c r="J28" i="2"/>
  <c r="J31" i="2"/>
  <c r="J32" i="2"/>
  <c r="J33" i="2"/>
  <c r="J36" i="2"/>
  <c r="J37" i="2"/>
  <c r="J39" i="2"/>
  <c r="J40" i="2"/>
  <c r="J41" i="2"/>
  <c r="J43" i="2"/>
  <c r="J44" i="2"/>
  <c r="J47" i="2"/>
  <c r="J48" i="2"/>
  <c r="J49" i="2"/>
  <c r="J52" i="2"/>
  <c r="J53" i="2"/>
  <c r="J54" i="2"/>
  <c r="J56" i="2"/>
  <c r="J57" i="2"/>
  <c r="J58" i="2"/>
  <c r="J60" i="2"/>
  <c r="J61" i="2"/>
  <c r="J62" i="2"/>
  <c r="J63" i="2"/>
  <c r="J64" i="2"/>
  <c r="J66" i="2"/>
  <c r="J67" i="2"/>
  <c r="J68" i="2"/>
  <c r="J69" i="2"/>
  <c r="J70" i="2"/>
  <c r="J72" i="2"/>
  <c r="J73" i="2"/>
  <c r="J74" i="2"/>
  <c r="J75" i="2"/>
  <c r="J77" i="2"/>
  <c r="J78" i="2"/>
  <c r="J79" i="2"/>
  <c r="J80" i="2"/>
  <c r="J81" i="2"/>
  <c r="J83" i="2"/>
  <c r="J84" i="2"/>
  <c r="J85" i="2"/>
  <c r="J86" i="2"/>
  <c r="J88" i="2"/>
  <c r="J89" i="2"/>
  <c r="J90" i="2"/>
  <c r="J91" i="2"/>
  <c r="J92" i="2"/>
  <c r="J93" i="2"/>
  <c r="J94" i="2"/>
  <c r="J95" i="2"/>
  <c r="J96" i="2"/>
  <c r="J97" i="2"/>
  <c r="J98" i="2"/>
  <c r="J100" i="2"/>
  <c r="J101" i="2"/>
  <c r="J102" i="2"/>
  <c r="J103" i="2"/>
  <c r="J104" i="2"/>
  <c r="J105" i="2"/>
  <c r="J106" i="2"/>
  <c r="J107" i="2"/>
  <c r="J108" i="2"/>
  <c r="J109" i="2"/>
  <c r="J111" i="2"/>
  <c r="J112" i="2"/>
  <c r="J113" i="2"/>
  <c r="J114" i="2"/>
  <c r="J115" i="2"/>
  <c r="J116" i="2"/>
  <c r="J117" i="2"/>
  <c r="J118" i="2"/>
  <c r="J119" i="2"/>
  <c r="J121" i="2"/>
  <c r="J122" i="2"/>
  <c r="J123" i="2"/>
  <c r="J124" i="2"/>
  <c r="J126" i="2"/>
  <c r="J127" i="2"/>
  <c r="J128" i="2"/>
  <c r="J129" i="2"/>
  <c r="J131" i="2"/>
  <c r="J132" i="2"/>
  <c r="J133" i="2"/>
  <c r="J134" i="2"/>
  <c r="J136" i="2"/>
  <c r="J137" i="2"/>
  <c r="J138" i="2"/>
  <c r="J139" i="2"/>
  <c r="J141" i="2"/>
  <c r="J142" i="2"/>
  <c r="J143" i="2"/>
  <c r="J144" i="2"/>
  <c r="J146" i="2"/>
  <c r="J147" i="2"/>
  <c r="J148" i="2"/>
  <c r="J149" i="2"/>
  <c r="J151" i="2"/>
  <c r="J152" i="2"/>
  <c r="J153" i="2"/>
  <c r="J154" i="2"/>
  <c r="J155" i="2"/>
  <c r="J157" i="2"/>
  <c r="J158" i="2"/>
  <c r="J159" i="2"/>
  <c r="J160" i="2"/>
  <c r="J162" i="2"/>
  <c r="J163" i="2"/>
  <c r="J164" i="2"/>
  <c r="J165" i="2"/>
  <c r="J167" i="2"/>
  <c r="J168" i="2"/>
  <c r="J169" i="2"/>
  <c r="J170" i="2"/>
  <c r="J172" i="2"/>
  <c r="J173" i="2"/>
  <c r="J174" i="2"/>
  <c r="J175" i="2"/>
  <c r="J177" i="2"/>
  <c r="J178" i="2"/>
  <c r="J179" i="2"/>
  <c r="J180" i="2"/>
  <c r="J181" i="2"/>
  <c r="J182" i="2"/>
  <c r="J183" i="2"/>
  <c r="J185" i="2"/>
  <c r="J186" i="2"/>
  <c r="J187" i="2"/>
  <c r="J188" i="2"/>
  <c r="J189" i="2"/>
  <c r="J190" i="2"/>
  <c r="J191" i="2"/>
  <c r="J192" i="2"/>
  <c r="J193" i="2"/>
  <c r="J194" i="2"/>
  <c r="J196" i="2"/>
  <c r="J197" i="2"/>
  <c r="J198" i="2"/>
  <c r="J199" i="2"/>
  <c r="J200" i="2"/>
  <c r="J201" i="2"/>
  <c r="J202" i="2"/>
  <c r="J203" i="2"/>
  <c r="J204" i="2"/>
  <c r="J206" i="2"/>
  <c r="J207" i="2"/>
  <c r="J208" i="2"/>
  <c r="J209" i="2"/>
  <c r="J210" i="2"/>
  <c r="J211" i="2"/>
  <c r="J214" i="2"/>
  <c r="J215" i="2"/>
  <c r="J216" i="2"/>
  <c r="J217" i="2"/>
  <c r="J218" i="2"/>
  <c r="J219" i="2"/>
  <c r="J220" i="2"/>
  <c r="J221" i="2"/>
  <c r="J222" i="2"/>
  <c r="J223" i="2"/>
  <c r="J224" i="2"/>
  <c r="J227" i="2"/>
  <c r="J228" i="2"/>
  <c r="J229" i="2"/>
  <c r="J230" i="2"/>
  <c r="J231" i="2"/>
  <c r="J232" i="2"/>
  <c r="J233" i="2"/>
  <c r="J234" i="2"/>
  <c r="J235" i="2"/>
  <c r="J236" i="2"/>
  <c r="J238" i="2"/>
  <c r="J239" i="2"/>
  <c r="J240" i="2"/>
  <c r="J241" i="2"/>
  <c r="J244" i="2"/>
  <c r="J245" i="2"/>
  <c r="J246" i="2"/>
  <c r="J248" i="2"/>
  <c r="J249" i="2"/>
  <c r="J250" i="2"/>
  <c r="J251" i="2"/>
  <c r="J252" i="2"/>
  <c r="J254" i="2"/>
  <c r="J255" i="2"/>
  <c r="J256" i="2"/>
  <c r="J258" i="2"/>
  <c r="J260" i="2"/>
  <c r="J261" i="2"/>
  <c r="J262" i="2"/>
  <c r="J263" i="2"/>
  <c r="J264" i="2"/>
  <c r="J266" i="2"/>
  <c r="J267" i="2"/>
  <c r="J268" i="2"/>
  <c r="J269" i="2"/>
  <c r="J272" i="2"/>
  <c r="J273" i="2"/>
  <c r="J275" i="2"/>
  <c r="J277" i="2"/>
  <c r="J278" i="2"/>
  <c r="J280" i="2"/>
  <c r="J281" i="2"/>
  <c r="J8" i="2"/>
  <c r="E70" i="4"/>
  <c r="E69" i="4"/>
  <c r="E67" i="4"/>
  <c r="E66" i="4"/>
  <c r="E65" i="4"/>
  <c r="E64" i="4"/>
  <c r="E63" i="4"/>
  <c r="E61" i="4"/>
  <c r="E60" i="4"/>
  <c r="E59" i="4"/>
  <c r="E58" i="4"/>
  <c r="E56" i="4"/>
  <c r="E55" i="4"/>
  <c r="E54" i="4"/>
  <c r="E53" i="4"/>
  <c r="E52" i="4"/>
  <c r="I52" i="4" s="1"/>
  <c r="J52" i="4" s="1"/>
  <c r="E51" i="4"/>
  <c r="I51" i="4" s="1"/>
  <c r="J51" i="4" s="1"/>
  <c r="E50" i="4"/>
  <c r="E48" i="4"/>
  <c r="E47" i="4"/>
  <c r="E46" i="4"/>
  <c r="E45" i="4"/>
  <c r="E43" i="4"/>
  <c r="E42" i="4"/>
  <c r="E41" i="4"/>
  <c r="E40" i="4"/>
  <c r="I40" i="4" s="1"/>
  <c r="J40" i="4" s="1"/>
  <c r="E39" i="4"/>
  <c r="E36" i="4"/>
  <c r="E35" i="4"/>
  <c r="E34" i="4"/>
  <c r="E33" i="4"/>
  <c r="E31" i="4"/>
  <c r="E30" i="4"/>
  <c r="E29" i="4"/>
  <c r="E28" i="4"/>
  <c r="E26" i="4"/>
  <c r="E25" i="4"/>
  <c r="E24" i="4"/>
  <c r="E23" i="4"/>
  <c r="E20" i="4"/>
  <c r="I20" i="4" s="1"/>
  <c r="J20" i="4" s="1"/>
  <c r="E19" i="4"/>
  <c r="I19" i="4" s="1"/>
  <c r="J19" i="4" s="1"/>
  <c r="E18" i="4"/>
  <c r="E16" i="4"/>
  <c r="E15" i="4"/>
  <c r="I15" i="4" s="1"/>
  <c r="J15" i="4" s="1"/>
  <c r="E14" i="4"/>
  <c r="E13" i="4"/>
  <c r="E11" i="4"/>
  <c r="I11" i="4" s="1"/>
  <c r="J11" i="4" s="1"/>
  <c r="E10" i="4"/>
  <c r="I10" i="4" s="1"/>
  <c r="J10" i="4" s="1"/>
  <c r="E9" i="4"/>
  <c r="E90" i="3"/>
  <c r="E89" i="3"/>
  <c r="E87" i="3"/>
  <c r="E86" i="3"/>
  <c r="E85" i="3"/>
  <c r="E84" i="3"/>
  <c r="E83" i="3"/>
  <c r="E81" i="3"/>
  <c r="E80" i="3"/>
  <c r="E79" i="3"/>
  <c r="E78" i="3"/>
  <c r="G78" i="3" s="1"/>
  <c r="J78" i="3" s="1"/>
  <c r="E76" i="3"/>
  <c r="E75" i="3"/>
  <c r="E74" i="3"/>
  <c r="E73" i="3"/>
  <c r="G73" i="3" s="1"/>
  <c r="J73" i="3" s="1"/>
  <c r="E71" i="3"/>
  <c r="E70" i="3"/>
  <c r="E69" i="3"/>
  <c r="E67" i="3"/>
  <c r="E66" i="3"/>
  <c r="E63" i="3"/>
  <c r="E62" i="3"/>
  <c r="E60" i="3"/>
  <c r="E59" i="3"/>
  <c r="E58" i="3"/>
  <c r="E57" i="3"/>
  <c r="G57" i="3" s="1"/>
  <c r="J57" i="3" s="1"/>
  <c r="E55" i="3"/>
  <c r="E54" i="3"/>
  <c r="E53" i="3"/>
  <c r="E52" i="3"/>
  <c r="G52" i="3" s="1"/>
  <c r="J52" i="3" s="1"/>
  <c r="E50" i="3"/>
  <c r="E49" i="3"/>
  <c r="E48" i="3"/>
  <c r="E47" i="3"/>
  <c r="G47" i="3" s="1"/>
  <c r="J47" i="3" s="1"/>
  <c r="E45" i="3"/>
  <c r="E44" i="3"/>
  <c r="E43" i="3"/>
  <c r="E42" i="3"/>
  <c r="G42" i="3" s="1"/>
  <c r="J42" i="3" s="1"/>
  <c r="E40" i="3"/>
  <c r="E39" i="3"/>
  <c r="E38" i="3"/>
  <c r="E37" i="3"/>
  <c r="G37" i="3" s="1"/>
  <c r="J37" i="3" s="1"/>
  <c r="E35" i="3"/>
  <c r="E34" i="3"/>
  <c r="E33" i="3"/>
  <c r="E32" i="3"/>
  <c r="E31" i="3"/>
  <c r="E28" i="3"/>
  <c r="E27" i="3"/>
  <c r="E26" i="3"/>
  <c r="E25" i="3"/>
  <c r="E23" i="3"/>
  <c r="E22" i="3"/>
  <c r="E21" i="3"/>
  <c r="E20" i="3"/>
  <c r="E19" i="3"/>
  <c r="E17" i="3"/>
  <c r="E16" i="3"/>
  <c r="E15" i="3"/>
  <c r="E14" i="3"/>
  <c r="E12" i="3"/>
  <c r="E11" i="3"/>
  <c r="E10" i="3"/>
  <c r="E9" i="3"/>
  <c r="H3" i="3"/>
  <c r="E281" i="2"/>
  <c r="E280" i="2"/>
  <c r="E279" i="2"/>
  <c r="G279" i="2" s="1"/>
  <c r="J279" i="2" s="1"/>
  <c r="E277" i="2"/>
  <c r="E276" i="2"/>
  <c r="I276" i="2" s="1"/>
  <c r="J276" i="2" s="1"/>
  <c r="E275" i="2"/>
  <c r="E274" i="2"/>
  <c r="G274" i="2" s="1"/>
  <c r="J274" i="2" s="1"/>
  <c r="E272" i="2"/>
  <c r="E271" i="2"/>
  <c r="I271" i="2" s="1"/>
  <c r="J271" i="2" s="1"/>
  <c r="E270" i="2"/>
  <c r="G270" i="2" s="1"/>
  <c r="J270" i="2" s="1"/>
  <c r="E267" i="2"/>
  <c r="E266" i="2"/>
  <c r="E265" i="2"/>
  <c r="E263" i="2"/>
  <c r="E262" i="2"/>
  <c r="E261" i="2"/>
  <c r="E260" i="2"/>
  <c r="E259" i="2"/>
  <c r="E257" i="2"/>
  <c r="I257" i="2" s="1"/>
  <c r="J257" i="2" s="1"/>
  <c r="E256" i="2"/>
  <c r="E255" i="2"/>
  <c r="E254" i="2"/>
  <c r="E253" i="2"/>
  <c r="E251" i="2"/>
  <c r="E250" i="2"/>
  <c r="E249" i="2"/>
  <c r="E248" i="2"/>
  <c r="E247" i="2"/>
  <c r="E244" i="2"/>
  <c r="E243" i="2"/>
  <c r="E242" i="2"/>
  <c r="G242" i="2" s="1"/>
  <c r="J242" i="2" s="1"/>
  <c r="E240" i="2"/>
  <c r="E239" i="2"/>
  <c r="E238" i="2"/>
  <c r="E237" i="2"/>
  <c r="G237" i="2" s="1"/>
  <c r="J237" i="2" s="1"/>
  <c r="E235" i="2"/>
  <c r="E234" i="2"/>
  <c r="E233" i="2"/>
  <c r="E232" i="2"/>
  <c r="E231" i="2"/>
  <c r="E230" i="2"/>
  <c r="E229" i="2"/>
  <c r="E228" i="2"/>
  <c r="E227" i="2"/>
  <c r="E226" i="2"/>
  <c r="I226" i="2" s="1"/>
  <c r="J226" i="2" s="1"/>
  <c r="E225" i="2"/>
  <c r="G225" i="2" s="1"/>
  <c r="J225" i="2" s="1"/>
  <c r="E222" i="2"/>
  <c r="E221" i="2"/>
  <c r="E220" i="2"/>
  <c r="E219" i="2"/>
  <c r="E218" i="2"/>
  <c r="E217" i="2"/>
  <c r="E216" i="2"/>
  <c r="E215" i="2"/>
  <c r="E214" i="2"/>
  <c r="E213" i="2"/>
  <c r="I213" i="2" s="1"/>
  <c r="J213" i="2" s="1"/>
  <c r="E212" i="2"/>
  <c r="G212" i="2" s="1"/>
  <c r="J212" i="2" s="1"/>
  <c r="E210" i="2"/>
  <c r="E209" i="2"/>
  <c r="E208" i="2"/>
  <c r="E207" i="2"/>
  <c r="E206" i="2"/>
  <c r="E205" i="2"/>
  <c r="E202" i="2"/>
  <c r="E201" i="2"/>
  <c r="E200" i="2"/>
  <c r="E199" i="2"/>
  <c r="E198" i="2"/>
  <c r="E197" i="2"/>
  <c r="E196" i="2"/>
  <c r="E195" i="2"/>
  <c r="E193" i="2"/>
  <c r="E192" i="2"/>
  <c r="E191" i="2"/>
  <c r="E190" i="2"/>
  <c r="E189" i="2"/>
  <c r="E188" i="2"/>
  <c r="E187" i="2"/>
  <c r="E186" i="2"/>
  <c r="E185" i="2"/>
  <c r="E184" i="2"/>
  <c r="G184" i="2" s="1"/>
  <c r="J184" i="2" s="1"/>
  <c r="E181" i="2"/>
  <c r="E180" i="2"/>
  <c r="E179" i="2"/>
  <c r="E178" i="2"/>
  <c r="E177" i="2"/>
  <c r="E176" i="2"/>
  <c r="E174" i="2"/>
  <c r="E173" i="2"/>
  <c r="E172" i="2"/>
  <c r="E171" i="2"/>
  <c r="G171" i="2" s="1"/>
  <c r="J171" i="2" s="1"/>
  <c r="E169" i="2"/>
  <c r="E168" i="2"/>
  <c r="E167" i="2"/>
  <c r="E166" i="2"/>
  <c r="G166" i="2" s="1"/>
  <c r="J166" i="2" s="1"/>
  <c r="E163" i="2"/>
  <c r="E162" i="2"/>
  <c r="E161" i="2"/>
  <c r="G161" i="2" s="1"/>
  <c r="J161" i="2" s="1"/>
  <c r="E159" i="2"/>
  <c r="E158" i="2"/>
  <c r="E157" i="2"/>
  <c r="E156" i="2"/>
  <c r="E154" i="2"/>
  <c r="E153" i="2"/>
  <c r="E152" i="2"/>
  <c r="E151" i="2"/>
  <c r="E150" i="2"/>
  <c r="G150" i="2" s="1"/>
  <c r="J150" i="2" s="1"/>
  <c r="E148" i="2"/>
  <c r="E147" i="2"/>
  <c r="E146" i="2"/>
  <c r="E145" i="2"/>
  <c r="E143" i="2"/>
  <c r="E142" i="2"/>
  <c r="E141" i="2"/>
  <c r="E140" i="2"/>
  <c r="G140" i="2" s="1"/>
  <c r="J140" i="2" s="1"/>
  <c r="E138" i="2"/>
  <c r="E137" i="2"/>
  <c r="E136" i="2"/>
  <c r="E135" i="2"/>
  <c r="G135" i="2" s="1"/>
  <c r="J135" i="2" s="1"/>
  <c r="E133" i="2"/>
  <c r="E132" i="2"/>
  <c r="E131" i="2"/>
  <c r="E130" i="2"/>
  <c r="E127" i="2"/>
  <c r="E126" i="2"/>
  <c r="E125" i="2"/>
  <c r="G125" i="2" s="1"/>
  <c r="J125" i="2" s="1"/>
  <c r="E123" i="2"/>
  <c r="E122" i="2"/>
  <c r="E121" i="2"/>
  <c r="E120" i="2"/>
  <c r="G120" i="2" s="1"/>
  <c r="J120" i="2" s="1"/>
  <c r="E118" i="2"/>
  <c r="E117" i="2"/>
  <c r="E116" i="2"/>
  <c r="E115" i="2"/>
  <c r="E114" i="2"/>
  <c r="E113" i="2"/>
  <c r="E112" i="2"/>
  <c r="E111" i="2"/>
  <c r="E110" i="2"/>
  <c r="G110" i="2" s="1"/>
  <c r="J110" i="2" s="1"/>
  <c r="E108" i="2"/>
  <c r="E107" i="2"/>
  <c r="E106" i="2"/>
  <c r="E105" i="2"/>
  <c r="E104" i="2"/>
  <c r="E103" i="2"/>
  <c r="E102" i="2"/>
  <c r="E101" i="2"/>
  <c r="E100" i="2"/>
  <c r="E99" i="2"/>
  <c r="G99" i="2" s="1"/>
  <c r="J99" i="2" s="1"/>
  <c r="E97" i="2"/>
  <c r="E96" i="2"/>
  <c r="E95" i="2"/>
  <c r="E94" i="2"/>
  <c r="E93" i="2"/>
  <c r="E92" i="2"/>
  <c r="E91" i="2"/>
  <c r="E90" i="2"/>
  <c r="E89" i="2"/>
  <c r="E88" i="2"/>
  <c r="E87" i="2"/>
  <c r="G87" i="2" s="1"/>
  <c r="J87" i="2" s="1"/>
  <c r="E84" i="2"/>
  <c r="E83" i="2"/>
  <c r="E82" i="2"/>
  <c r="E80" i="2"/>
  <c r="E79" i="2"/>
  <c r="E78" i="2"/>
  <c r="E77" i="2"/>
  <c r="E76" i="2"/>
  <c r="E74" i="2"/>
  <c r="E73" i="2"/>
  <c r="E72" i="2"/>
  <c r="E71" i="2"/>
  <c r="E69" i="2"/>
  <c r="E68" i="2"/>
  <c r="E67" i="2"/>
  <c r="E66" i="2"/>
  <c r="E65" i="2"/>
  <c r="G65" i="2" s="1"/>
  <c r="J65" i="2" s="1"/>
  <c r="E63" i="2"/>
  <c r="E62" i="2"/>
  <c r="E61" i="2"/>
  <c r="E60" i="2"/>
  <c r="E59" i="2"/>
  <c r="E56" i="2"/>
  <c r="E55" i="2"/>
  <c r="E53" i="2"/>
  <c r="E52" i="2"/>
  <c r="E51" i="2"/>
  <c r="I51" i="2" s="1"/>
  <c r="J51" i="2" s="1"/>
  <c r="E50" i="2"/>
  <c r="G50" i="2" s="1"/>
  <c r="J50" i="2" s="1"/>
  <c r="E48" i="2"/>
  <c r="E47" i="2"/>
  <c r="E46" i="2"/>
  <c r="I46" i="2" s="1"/>
  <c r="J46" i="2" s="1"/>
  <c r="E45" i="2"/>
  <c r="G45" i="2" s="1"/>
  <c r="J45" i="2" s="1"/>
  <c r="E43" i="2"/>
  <c r="E42" i="2"/>
  <c r="E40" i="2"/>
  <c r="E39" i="2"/>
  <c r="E38" i="2"/>
  <c r="G38" i="2" s="1"/>
  <c r="J38" i="2" s="1"/>
  <c r="E36" i="2"/>
  <c r="E35" i="2"/>
  <c r="I35" i="2" s="1"/>
  <c r="J35" i="2" s="1"/>
  <c r="E34" i="2"/>
  <c r="G34" i="2" s="1"/>
  <c r="J34" i="2" s="1"/>
  <c r="E32" i="2"/>
  <c r="E31" i="2"/>
  <c r="E30" i="2"/>
  <c r="I30" i="2" s="1"/>
  <c r="J30" i="2" s="1"/>
  <c r="E29" i="2"/>
  <c r="G29" i="2" s="1"/>
  <c r="J29" i="2" s="1"/>
  <c r="E27" i="2"/>
  <c r="E26" i="2"/>
  <c r="E24" i="2"/>
  <c r="E23" i="2"/>
  <c r="E21" i="2"/>
  <c r="E20" i="2"/>
  <c r="E19" i="2"/>
  <c r="I19" i="2" s="1"/>
  <c r="J19" i="2" s="1"/>
  <c r="E18" i="2"/>
  <c r="G18" i="2" s="1"/>
  <c r="J18" i="2" s="1"/>
  <c r="E16" i="2"/>
  <c r="E15" i="2"/>
  <c r="E14" i="2"/>
  <c r="I14" i="2" s="1"/>
  <c r="J14" i="2" s="1"/>
  <c r="E13" i="2"/>
  <c r="G13" i="2" s="1"/>
  <c r="J13" i="2" s="1"/>
  <c r="E11" i="2"/>
  <c r="E10" i="2"/>
  <c r="E9" i="2"/>
  <c r="G9" i="2" s="1"/>
  <c r="J9" i="2" s="1"/>
  <c r="H3" i="2" l="1"/>
  <c r="G176" i="2"/>
  <c r="J176" i="2" s="1"/>
  <c r="G145" i="2"/>
  <c r="J145" i="2" s="1"/>
  <c r="G130" i="2"/>
  <c r="J130" i="2" s="1"/>
  <c r="G76" i="2"/>
  <c r="J76" i="2" s="1"/>
  <c r="G82" i="2"/>
  <c r="J82" i="2" s="1"/>
  <c r="G71" i="2"/>
  <c r="J71" i="2" s="1"/>
  <c r="G247" i="2"/>
  <c r="J247" i="2" s="1"/>
  <c r="J72" i="4"/>
  <c r="G59" i="2"/>
  <c r="J59" i="2" s="1"/>
  <c r="G89" i="3"/>
  <c r="J89" i="3" s="1"/>
  <c r="G83" i="3"/>
  <c r="J83" i="3" s="1"/>
  <c r="G69" i="3"/>
  <c r="J69" i="3" s="1"/>
  <c r="G66" i="3"/>
  <c r="J66" i="3" s="1"/>
  <c r="G62" i="3"/>
  <c r="J62" i="3" s="1"/>
  <c r="G31" i="3"/>
  <c r="J31" i="3" s="1"/>
  <c r="G25" i="3"/>
  <c r="J25" i="3" s="1"/>
  <c r="G19" i="3"/>
  <c r="J19" i="3" s="1"/>
  <c r="G14" i="3"/>
  <c r="J14" i="3" s="1"/>
  <c r="G9" i="3"/>
  <c r="J9" i="3" s="1"/>
  <c r="G195" i="2"/>
  <c r="J195" i="2" s="1"/>
  <c r="G156" i="2"/>
  <c r="J156" i="2" s="1"/>
  <c r="G265" i="2"/>
  <c r="J265" i="2" s="1"/>
  <c r="G259" i="2"/>
  <c r="J259" i="2" s="1"/>
  <c r="G253" i="2"/>
  <c r="J253" i="2" s="1"/>
  <c r="G205" i="2"/>
  <c r="J205" i="2" s="1"/>
  <c r="G42" i="2"/>
  <c r="J42" i="2" s="1"/>
  <c r="G26" i="2"/>
  <c r="J26" i="2" s="1"/>
  <c r="G23" i="2"/>
  <c r="J23" i="2" s="1"/>
  <c r="I71" i="4"/>
  <c r="I243" i="2"/>
  <c r="J243" i="2" s="1"/>
  <c r="G55" i="2"/>
  <c r="I55" i="2"/>
  <c r="J71" i="4" l="1"/>
  <c r="J73" i="4" s="1"/>
  <c r="J74" i="4" s="1"/>
  <c r="J75" i="4" s="1"/>
  <c r="G71" i="4"/>
  <c r="J91" i="3"/>
  <c r="G91" i="3"/>
  <c r="J55" i="2"/>
  <c r="G282" i="2"/>
  <c r="J282" i="2"/>
  <c r="I282" i="2"/>
  <c r="J92" i="3" l="1"/>
  <c r="J93" i="3" s="1"/>
  <c r="J285" i="2" l="1"/>
  <c r="J286" i="2" s="1"/>
  <c r="J94" i="3" l="1"/>
  <c r="J95" i="3" s="1"/>
  <c r="D10" i="1" s="1"/>
  <c r="J287" i="2"/>
  <c r="J288" i="2" s="1"/>
  <c r="D9" i="1" s="1"/>
  <c r="J76" i="4"/>
  <c r="J77" i="4" s="1"/>
  <c r="J78" i="4" l="1"/>
  <c r="J79" i="4" s="1"/>
  <c r="D11" i="1" l="1"/>
  <c r="D12" i="1" s="1"/>
  <c r="H3" i="4"/>
</calcChain>
</file>

<file path=xl/sharedStrings.xml><?xml version="1.0" encoding="utf-8"?>
<sst xmlns="http://schemas.openxmlformats.org/spreadsheetml/2006/main" count="913" uniqueCount="285">
  <si>
    <t>ობიექტი: ქ. გორი — სამედიცინო ობიექტი (სისხლის ბანკი, ფთიზიატრიის განყოფილება, ინფექციური ბლოკი, ფსიქიატრიული და ამბულატორიული მომსახურება); რეკონსტრუქცია მოქმედ შენობაში</t>
  </si>
  <si>
    <t>29.09.2026</t>
  </si>
  <si>
    <t>სამედიცინო ობიექტის რეკონსტრუქციის სამუშაოების</t>
  </si>
  <si>
    <t>სახარჯთაღრიცხვო ანგარიში</t>
  </si>
  <si>
    <t>№</t>
  </si>
  <si>
    <t>სამუშაოების დასახელება</t>
  </si>
  <si>
    <t>ხარჯ-ის №</t>
  </si>
  <si>
    <t>ღირებულება დღგ-ს ჩათვლით (18%)</t>
  </si>
  <si>
    <t>სამშენებლო-სარემონტო სამუშაოები (დემონტაჟი, ტიხრები, იატაკები, ჭერები, კედლები, სახურავი და სხვენი, გარე წყალამრიდი, დროებითი ღონისძიებები)</t>
  </si>
  <si>
    <t>№1-1</t>
  </si>
  <si>
    <t>შიდა წყალსადენი, კანალიზაცია (ინფექციური ქსელი ცალკე) და გათბობა</t>
  </si>
  <si>
    <t>№1-2</t>
  </si>
  <si>
    <t>გარე კანალიზაცია და ინფექციური ჩამდინარე წყლის ბიოლოგიური გაწმენდა</t>
  </si>
  <si>
    <t>№1-3</t>
  </si>
  <si>
    <t>სულ ჯამი</t>
  </si>
  <si>
    <t>ხარჯთაღრიცხვა №1-1 — სამშენებლო-სარემონტო სამუშაოები (დემონტაჟი, ტიხრები, იატაკები, ჭერები, კედლები, სახურავი და სხვენი, გარე წყალამრიდი, დროებითი ღონისძიებები)</t>
  </si>
  <si>
    <t>ლარი</t>
  </si>
  <si>
    <t>N</t>
  </si>
  <si>
    <t>განზ</t>
  </si>
  <si>
    <t>ნორმატიული რესურსი</t>
  </si>
  <si>
    <t>რაოდენობა</t>
  </si>
  <si>
    <t>ხელფასი</t>
  </si>
  <si>
    <t>მანქანა-მექანიზმები</t>
  </si>
  <si>
    <t>ჯამი</t>
  </si>
  <si>
    <t>ერთ ფასი</t>
  </si>
  <si>
    <t>I. მოსამზადებელი და დემონტაჟის სამუშაოები</t>
  </si>
  <si>
    <t>ელექტროსადენების, სანათებისა და სუსტი დენის ქსელების გამორთვა, დემონტაჟი და უსაფრთხო იზოლაცია სადემონტაჟო ზონაში, დროებითი სამშენებლო განათებისა და ელექტროკვების მოწყობა</t>
  </si>
  <si>
    <t>კომპლ</t>
  </si>
  <si>
    <t>შრომის დანახარჯები</t>
  </si>
  <si>
    <t>დროებითი განათება, კაბელი, ავტომატები, ფარი</t>
  </si>
  <si>
    <t>სხვა მასალები</t>
  </si>
  <si>
    <t>იატაკის საფარის (კერამიკული ფილა/ლინოლეუმი) და ცემენტ-ქვიშის მოჭიმვის დემონტაჟი (სისხლის ბანკის დერეფანი 31,7 და რეგისტრატურა 21,8 მ², ძველი ფილა რჩება შეთანხმდეს დამკვეთთან)</t>
  </si>
  <si>
    <t>მ²</t>
  </si>
  <si>
    <t>მანქანები და მექანიზმები</t>
  </si>
  <si>
    <t>მანქ.სთ</t>
  </si>
  <si>
    <t>სახარჯი მასალა, საჭრელი დისკები</t>
  </si>
  <si>
    <t>ტიხრების დემონტაჟი მიღებულია 620 მ² ფაქტობრივი მოცულობის მიხედვით (შეთანხმდეს დამკვეთთან)</t>
  </si>
  <si>
    <t>სახარჯი მასალა, დისკები, ბურღები</t>
  </si>
  <si>
    <t>ერთფრთიანი კარის დემონტაჟი</t>
  </si>
  <si>
    <t>ცალი</t>
  </si>
  <si>
    <t>ორფრთიანი კარის დემონტაჟი</t>
  </si>
  <si>
    <t>სველ სათავსებში არსებული კედლის კერამიკული ფილის მოხსნა ფუძემდე, ზედაპირის გაწმენდა და ნარჩენის გატანა — სტერილიზაცია, სამრეცხაო, სანკვანძები (შეთანხმდეს დამკვეთთან)</t>
  </si>
  <si>
    <t>სახარჯი მასალა</t>
  </si>
  <si>
    <t>ჭერის დემონტაჟი კარკასითურთ იმ სათავსებში, სადაც სრულიად ახალი შეკიდული ჭერი ეწყობა (შეთანხმდეს დამკვეთთან)</t>
  </si>
  <si>
    <t>შესანარჩუნებელი ჭერის ძველი ფილის დემონტაჟი — კარკასი რჩება ადგილზე, იხსნება მხოლოდ ფილა, კარკასი მოწმდება და საჭიროებისამებრ დამაგრდება (შეთანხმდეს დამკვეთთან)</t>
  </si>
  <si>
    <t>კარკასის შემკეთებელი სამაგრი, საკიდარი, ხრახნი</t>
  </si>
  <si>
    <t>სანტექნიკური მოწყობილობების (უნიტაზი, ხელსაბანი, ნიჟარა, შემრევი) და უჟანგავი ფოლადის ინვენტარის დემონტაჟი შენახვით ან გატანით</t>
  </si>
  <si>
    <t>წყალსადენისა და საკანალიზაციო მილგაყვანილობის დემონტაჟი კედლებში ჩაშენებული და იატაკქვეშა მონაკვეთების ჩათვლით</t>
  </si>
  <si>
    <t>გრძ.მ</t>
  </si>
  <si>
    <t>სახარჯი მასალა, საცობი, ხსნარი ამოვსებისთვის</t>
  </si>
  <si>
    <t>სამშენებლო ნარჩენის შეგროვება, ტომრებში/კონტეინერებში ჩალაგება, შენობიდან გამოტანა და ავტომანქანაზე დატვირთვა</t>
  </si>
  <si>
    <t>ტნ</t>
  </si>
  <si>
    <t>ბიგ-ბეგი, ნაგვის ტომრები, დამცავი ფირი</t>
  </si>
  <si>
    <t>სამშენებლო ნარჩენის გატანა ავტოთვითმცლელით ნაგავსაყრელზე ≤20 კმ, განთავსების გადასახადის ჩათვლით</t>
  </si>
  <si>
    <t>ავტოთვითმცლელი 10 ტ, ≤20 კმ</t>
  </si>
  <si>
    <t>ნაგავსაყრელზე განთავსება</t>
  </si>
  <si>
    <t>II. სახურავი და სხვენი</t>
  </si>
  <si>
    <t>თუნუქის სახურავის ფურცლების გადამაგრება, დაზიანებული ფურცლების ფრაგმენტული შეცვლა/შეკეთება (დამკვეთთან შეთანხმებით) (შეთანხმდეს დამკვეთთან და საპროექტოსთან)</t>
  </si>
  <si>
    <t>პროფილირებული თუნუქის ფურცელი</t>
  </si>
  <si>
    <t>თვითმჭრელი ჭანჭიკი EPDM შუასადებით</t>
  </si>
  <si>
    <t>კეხისა და ფრონტონის ელემენტები</t>
  </si>
  <si>
    <t>სახურავის გადმონაშვერის (ლავგარდნის) ხის პანელში სავენტილაციო ღიობების ამოჭრა და მწერსაწინააღმდეგო ბადიანი ცხაურების დაყენება, ჭრილის კიდეების დამცავი ხსნარით გაჟღენთვით; კეხის აერატორების დაყენება. (შეთანხმდეს საპროექტოსთან)</t>
  </si>
  <si>
    <t>სავენტილაციო ცხაური მწერსაწინააღმდეგო ბადით 60×200 მმ</t>
  </si>
  <si>
    <t>ხის დამცავი ხსნარი ჭრილის კიდეებისთვის</t>
  </si>
  <si>
    <t>ლ</t>
  </si>
  <si>
    <t>კეხის აერატორი</t>
  </si>
  <si>
    <t>ორთქლისოლაციის ფენის დაგება ჭერის სიბრტყეზე, კოჭებზე, გადაფარებით 100 მმ და ნაკერების ბუტილის ლენტით დალუქვით — ქვაბამბის თბილ მხარეს (შეთანხმდეს საპროექტოსთან)</t>
  </si>
  <si>
    <t>ორთქლისოლაციის ფირი sd≥100 მ</t>
  </si>
  <si>
    <t>ბუტილის ლენტი</t>
  </si>
  <si>
    <t>სხვენის იატაკის მთლიანი მოფიცვრა OSB-3 ფილით 18 მმ, ნაკერები კოჭზე, ხანძარმედეგი ხსნარით (ანტიპირენი) დამუშავებული ორ ფენად. სისქე კოჭების ბიჯზეა დამოკიდებული და კონსტრუქტორის დასადასტურებელია (შეთანხმდეს დამკვეთთან და საპროექტოსთან)</t>
  </si>
  <si>
    <t>OSB-3 ფილა 18 მმ (შეთანხმდეს დამკვეთთან)</t>
  </si>
  <si>
    <t>ხრახნი, ლურსმანი, კოჭის ლარტყა</t>
  </si>
  <si>
    <t>ხანძარმედეგი ხსნარით (ანტიპირენი) დამუშავება ორ ფენად</t>
  </si>
  <si>
    <t>ბგერათბოიზოლაციის მოწყობა სხვენის გადახურვაზე — ქვაბამბა 50 მმ</t>
  </si>
  <si>
    <t>ქვაბამბა 50 მმ, ρ=35 კგ/მ³ ერთი ფენა</t>
  </si>
  <si>
    <t>III. ტიხრები, კედლების შემოსვა და ჰაერგაუმტარობა</t>
  </si>
  <si>
    <t>თაბაშირმუყაოს ტიხრის მოწყობა</t>
  </si>
  <si>
    <t>თაბაშირმუყაოს ფილა ნესტგამძლე</t>
  </si>
  <si>
    <t>პროფილი CW 75/50</t>
  </si>
  <si>
    <t>პროფილი UW 75/40</t>
  </si>
  <si>
    <t>მინაბამბა კნაუფის 50 მმ, ρ=40 კგ/მ³</t>
  </si>
  <si>
    <t>ხრახნი TN 25 და სამაგრი 6/40</t>
  </si>
  <si>
    <t>დამლუქავი ლენტი</t>
  </si>
  <si>
    <t>ნაკერის ლენტი</t>
  </si>
  <si>
    <t>ნაკერის ფითხი</t>
  </si>
  <si>
    <t>კგ</t>
  </si>
  <si>
    <t>სასრულებელი ფითხი</t>
  </si>
  <si>
    <t>შემღწევი დასამუშავებელი ხსნარი</t>
  </si>
  <si>
    <t>არსებული კედლების შემოსვა თაბაშირმუყაოთი CD 60/27 კარკაზე, ერთი ფენა ნესტგამძლე ფილით</t>
  </si>
  <si>
    <t>პროფილი CD 60/27</t>
  </si>
  <si>
    <t>პროფილი UD 27/30</t>
  </si>
  <si>
    <t>ხრახნი TN 25, LN 9,5 და სამაგრი 6/40</t>
  </si>
  <si>
    <t>ფანჯრებისა და კარების ფერდილების მოწყობა — ფერდილზე თაბაშირმუყაოს ზოლის გამოყვანა შემოსვის სიბრტყემდე, ალუმინის საფერდილე კუთხოვანი პროფილის დაყენება</t>
  </si>
  <si>
    <t>თაბაშირმუყაოს ფილა ნესტგამძლე (ფერდილის ზოლი 0,30 მ)</t>
  </si>
  <si>
    <t>პროფილი UD 27/30 ფერდილის კიდეზე</t>
  </si>
  <si>
    <t>საფერდილე კუთხოვანი პროფილი ალუმინის 15×15 მმ</t>
  </si>
  <si>
    <t>ხრახნი, სამაგრი</t>
  </si>
  <si>
    <t>ნაკერის ფითხი და სასრულებელი ფითხი</t>
  </si>
  <si>
    <t>ფანჯრის შიდა რაფის დემონტაჟი და ახალი რაფის მოწყობა — PVC ან ხელოვნური ქვის რაფა, სიგანე 300 მმ, გვერდითა საცობებით, სალუქი მასით მიბჯენით კედელთან და ფერდილთან (შეთანხმდეს დამკვეთთან)</t>
  </si>
  <si>
    <t>ფანჯრის რაფა 300 მმ, საცობებით (შეთანხმდეს დამკვეთთან)</t>
  </si>
  <si>
    <t>მონტაჟის ქაფი, სალუქი მასა, სოლი</t>
  </si>
  <si>
    <t>უარყოფითი წნევის სათავსების (ბოქსი, ბოქსირებული პალატა, ნახევრადბოქსი) ტიხრებისა და ჭერის დალუქვა: ნაკერების, კუთხეების, გამჭოლი ღიობებისა და ტიხრის ზედა კიდის სალუქი მასით დალუქვა, კაბელისა და მილის გაყვანილობის ჰაერგაუმტარი მანჟეტები</t>
  </si>
  <si>
    <t>ელასტიური სალუქი მასა, ბუტილის ლენტი, ჰაერგაუმტარი მანჟეტი</t>
  </si>
  <si>
    <t>IV. კარები და ღიობები</t>
  </si>
  <si>
    <t>ერთფრთიანი შიდა კარის მოწყობა, ლამინირებული MDF, ჩარჩოთი და ფურნიტურით — ღიობი 900×2100 მმ (პალატები, კაბინეტები, ძირითადი სათავსები) (შეთანხმდეს დამკვეთთან)</t>
  </si>
  <si>
    <t>კარი ერთფრთიანი 900×2100 მმ ჩარჩოთი და ფურნიტურით</t>
  </si>
  <si>
    <t>მონტაჟის ქაფი, ანკერული სამაგრი, კარის მოსაპირკეთებელი ლარტყა</t>
  </si>
  <si>
    <t>ერთფრთიანი შიდა კარის მოწყობა, ლამინირებული MDF, ჩარჩოთი და ფურნიტურით — ღიობი 800×2100 მმ (დამხმარე სათავსები, სამარაგბოები, ნარჩენის სათავსი) (შეთანხმდეს დამკვეთთან)</t>
  </si>
  <si>
    <t>კარი ერთფრთიანი 800×2100 მმ ჩარჩოთი და ფურნიტურით</t>
  </si>
  <si>
    <t>მეტალოპლასტმასის კარი 700×2100 მმ ჩარჩოთი და ფურნიტურით</t>
  </si>
  <si>
    <t>ორფრთიანი კარის (ლამინირებული MDF ან ლითონის, ჩარჩოთი) მოწყობა — ღიობი 1300×2100 მმ, გადასაზიდი და ურიკის მარშრუტებზე. კონკრეტული ზომები და ხარისხი დაზუსტდეს დამკვეთთან (შეთანხმდეს დამკვეთთან)</t>
  </si>
  <si>
    <t>კარი ორფრთიანი ჩარჩოთი და ფურნიტურით</t>
  </si>
  <si>
    <t>ლითონის საევაკუაციო კარის მოწყობა — ღიობი 1300×2100 მმ, ორფრთიანი, ანტიპანიკის ურდულით, თვითდამხურავით და საევაკუაციო ნიშნით (შეთანხმდეს საპროექტოსთან)</t>
  </si>
  <si>
    <t>ლითონის საევაკუაციო კარი 1300×2100 მმ ჩარჩოთი</t>
  </si>
  <si>
    <t>ანტიპანიკის ურდული, თვითდამხურავი</t>
  </si>
  <si>
    <t>მონტაჟის ქაფი, ანკერული სამაგრი, ზღურბლი</t>
  </si>
  <si>
    <t>ჰაერგაუმტარი კარის მოწყობა — ღიობი 900×2100 მმ, უარყოფითი წნევის სათავსებში (ბოქსი, ბოქსირებული პალატა, ნახევრადბოქსი), პერიმეტრული პერიმეტრით და ქვედა ზღურბლით. კონკრეტული ზომები და ხარისხი დაზუსტდეს დამკვეთთან (შეთანხმდეს დამკვეთთან და საპროექტოსთან)</t>
  </si>
  <si>
    <t>ჰაერგაუმტარი კარი ჩარჩოთი</t>
  </si>
  <si>
    <t>მონტაჟის მასალა</t>
  </si>
  <si>
    <t>კარის ღიობში გადამყვანი პროფილის/ზღურბლის მოწყობა არსებულსა და ახალ იატაკს შორის დონეთა სხვაობის გასათანაბრებლად (სისხლის ბანკის ზონა — ძველი იატაკი რჩება, ახალი კერამოგრანიტი 15–20 მმ-ით მაღლა)</t>
  </si>
  <si>
    <t>უჟანგავი/ალუმინის გადამბმელი პროფილი</t>
  </si>
  <si>
    <t>V. იატაკები</t>
  </si>
  <si>
    <t>ჰიდროიზოლაციის მოწყობა CERESIT CR 65 გამოყენებით</t>
  </si>
  <si>
    <t>ჰიდროსაიზოლაციო მასალა CERESIT CR 65</t>
  </si>
  <si>
    <t>ჰიდროსაიზოლაციო ბინტი</t>
  </si>
  <si>
    <t>არსებული ფუძის გაწმენდა, დამუშავება შემღწევი ხსნარით და ცემენტ-ქვიშის მოჭიმვის მოწყობა კერამოგრანიტის ქვეშ</t>
  </si>
  <si>
    <t>ქვიშაცემენტის ნარევი მოჭიმვისთვის</t>
  </si>
  <si>
    <t>მ³</t>
  </si>
  <si>
    <t>შემკვრელი ხსნარი ღრმად შემღწევი</t>
  </si>
  <si>
    <t>კერამოგრანიტის იატაკის მოწყობა, ნაკერების ეპოქსიდური ნაკერების შევსებით, პლინტუსით (შეთანხმდეს დამკვეთთან)</t>
  </si>
  <si>
    <t>კერამოგრანიტი R10, 600×600 (დამკვეთთან შეთანხმებით)</t>
  </si>
  <si>
    <t>წებო-ცემენტი CERESIT CM9</t>
  </si>
  <si>
    <t>ეპოქსიდური ფუგა</t>
  </si>
  <si>
    <t>პლიტუსი</t>
  </si>
  <si>
    <t>VI. ჭერები</t>
  </si>
  <si>
    <t>ხრახნი TN 25</t>
  </si>
  <si>
    <t>VII. შიდა მოპირკეთება და ღებვა</t>
  </si>
  <si>
    <t>კედლების მოპირკეთება კერამიკული ფილით, ეპოქსიდური ნაკერების შევსებით, კუთხის პროფილებით (შეთანხმდეს დამკვეთთან)</t>
  </si>
  <si>
    <t>კერამიკული ფილა R10, 300×600 (დამკვეთთან შეთანხმებით)</t>
  </si>
  <si>
    <t>კუთხის პროფილი</t>
  </si>
  <si>
    <t>ჭერის, ტიხრებისა და კედლების ზედაპირის დამუშავება და შეღებვა</t>
  </si>
  <si>
    <t>მანქანები</t>
  </si>
  <si>
    <t>ძველი საფარის მოხსნის სახარჯი მასალა</t>
  </si>
  <si>
    <t>ფითხი</t>
  </si>
  <si>
    <t>სახეხი ბადე</t>
  </si>
  <si>
    <t>რეცხვადი, ანტიბაქტერიული საღებავი სამედიცინო დანიშნულების (შეთანხმდეს დამკვეთთან)</t>
  </si>
  <si>
    <t>გრუნტი</t>
  </si>
  <si>
    <t>სამღებრო ბადე ლენტი</t>
  </si>
  <si>
    <t>სამღებრო წებვადი ლენტი (ქაღალდის წებვადი ლენტი) 50.0მ</t>
  </si>
  <si>
    <t>სამღებრო კუთხოვანა</t>
  </si>
  <si>
    <t>VIII. ფასადი და გარე სამუშაოები</t>
  </si>
  <si>
    <t>ფასადის კედლების დამუშავება, ღრმად შემღწევი ხსნარით გაჯერება და ფასადის საღებავით ორჯერ შეღებვა (შეთანხმდეს დამკვეთთან)</t>
  </si>
  <si>
    <t>ფითხი ფასადის</t>
  </si>
  <si>
    <t>ფასადის საღებავი (შეთანხმდეს დამკვეთთან)</t>
  </si>
  <si>
    <t>საღებავის შემკვრელი ხსნარი</t>
  </si>
  <si>
    <t>ფანჯრებისა და კარების დამცავი შეფუთვა — ფირი და ქაღალდის წებვადი ლენტი</t>
  </si>
  <si>
    <t>სახურავის გადმონაშვერის (ლავგარდნის) ხის პანელის ფენილის დამუშავება და გადაღებვა ლაქით — სრულდება სავენტილაციო ღიობების ამოჭრის შემდეგ, რათა ჭრილის კიდეებიც დაიფაროს (შეთანხმდეს დამკვეთთან)</t>
  </si>
  <si>
    <t>ხის ლაქი (შეთანხმდეს დამკვეთთან)</t>
  </si>
  <si>
    <t>ხის შემკვრელი ხსნარი</t>
  </si>
  <si>
    <t>შენობის გარე წყალამრიდი ფენილის მოწყობა ქანობით ასფალტობეტონით (შეთანხმდეს დამკვეთთან)</t>
  </si>
  <si>
    <t>ასფალტობეტონი</t>
  </si>
  <si>
    <t>ტონ</t>
  </si>
  <si>
    <t>IX. სასწრაფო დახმარების მისასვლელის ჩარდახი — 14,00 × 3,20 მ, 44,8 მ² (მოქმედ ნახაზში აღარ ფიგურირებს; შეთანხმდეს დამკვეთთან და საპროექტოსთან)</t>
  </si>
  <si>
    <t>ლითონის სვეტების ქვეშ საძირკვლების მოწყობა — ორმოს ამოღება 0,5×0,5×0,7 მ, ქვიშა-ხრეშის ბალიში, ბეტონი C20/25, ანკერული ფირფიტა და ანკერები; ბიჯი 2,80 მ (შეთანხმდეს საპროექტოსთან)</t>
  </si>
  <si>
    <t>ბეტონი C20/25</t>
  </si>
  <si>
    <t>ქვიშა-ხრეშის ნარევი</t>
  </si>
  <si>
    <t>ანკერული ფირფიტა, ანკერი, არმატურის ბადე</t>
  </si>
  <si>
    <t>ლითონის კარკასის დამზადება და მონტაჟი — სვეტი 100×100×4 h=3,50 მ (6 ც.), კედლის და კიდის კოჭი 100×50×3, კოჭები 80×40×3 ბიჯით 1,0 მ, ლარტყები 60×40×2; ანტიკოროზიული დამუშავება და ღებვა ორ ფენად. კვეთები წინასწარია (შეთანხმდეს საპროექტოსთან)</t>
  </si>
  <si>
    <t>ლითონის პროფილი</t>
  </si>
  <si>
    <t>ანტიკოროზიული შემკვრელი ხსნარი და საღებავი</t>
  </si>
  <si>
    <t>შედუღების მასალა, ბოლტი, ანკერული სამაგრი</t>
  </si>
  <si>
    <t>თუნუქის პროფილირებული საფარის მოწყობა 0,5 მმ ლითონის ლარტყებზე — 14,00 × 3,20 მ, ქანობი 3% გარე მხარეს, კიდის და კედელთან მიბჯენის ფლანგით; სუფთა სიმაღლე გარე კიდეზე 3,20 მ</t>
  </si>
  <si>
    <t>თუნუქის პროფილირებული ფურცელი 0,5 მმ (შეთანხმდეს დამკვეთთან)</t>
  </si>
  <si>
    <t>თვითმჭრელი ხრახნი საფარით</t>
  </si>
  <si>
    <t>კიდის და მიბჯენის ფლანგი</t>
  </si>
  <si>
    <t>წყალშემკრები ღარისა და წყალმიმღები მილის მოწყობა ჩარდახის გარე კიდეზე, ორი ჩამოსასვლელით</t>
  </si>
  <si>
    <t>ღარი, მილი, საკიდარი, ძაბრი</t>
  </si>
  <si>
    <t>X. მასალების მიწოდება, ნარჩენების გატანა და დასუფთავება</t>
  </si>
  <si>
    <t>სამშენებლო მასალების მიწოდება ობიექტზე, გადმოტვირთვა და სამუშაო ადგილამდე გადატანა (შეთანხმდეს დამკვეთთან)</t>
  </si>
  <si>
    <t>მინი-დამტვირთველი</t>
  </si>
  <si>
    <t>სახარჯი მასალა, სამაგრი, ფალეტი</t>
  </si>
  <si>
    <t>სამუშაო პროცესში წარმოქმნილი ნარჩენის შეგროვება, ჩალაგება და გატანა ნაგავსაყრელზე — დემონტაჟის ნარჩენის გარდა</t>
  </si>
  <si>
    <t>ნაგვის ტომრები, ბიგ-ბეგი</t>
  </si>
  <si>
    <t>ავტოთვითმცლელი ≤20 კმ</t>
  </si>
  <si>
    <t>სამუშაო ფართის სისტემატური დასუფთავება წარმოების მთელი პერიოდის განმავლობაში და საბოლოო დასუფთავება სველი წესით ჩაბარებამდე</t>
  </si>
  <si>
    <t>სადეზინფექციო და სარეცხი საშუალება, სახარჯი მასალა</t>
  </si>
  <si>
    <t>გეგმური მოგება</t>
  </si>
  <si>
    <t>გაუთვალისწინებელი ხარჯები</t>
  </si>
  <si>
    <t>დღგ</t>
  </si>
  <si>
    <t>ხარჯთაღრიცხვა №1-2 — შიდა წყალსადენი, კანალიზაცია (ინფექციური ქსელი ცალკე) და გათბობა</t>
  </si>
  <si>
    <t>შიდა საკანალიზაციო ქსელი</t>
  </si>
  <si>
    <t>შიდა საკანალიზაციო ქსელის მოწყობა PP მილით Ø110 მმ ფასონური ნაწილებით, სამაგრებით, სარევიზიო ხვრელებით — საერთო (არაინფექციური) ზონა (შეთანხმდეს დამკვეთთან)</t>
  </si>
  <si>
    <t>PP მილი Ø110</t>
  </si>
  <si>
    <t>ფასონური ნაწილები, სამაგრი, სარევიზიო ხვრელი</t>
  </si>
  <si>
    <t>იგივე — PP მილი Ø50 მმ ხელსაბანებიდან და იატაკის წყალმიმღებებიდან (შეთანხმდეს დამკვეთთან)</t>
  </si>
  <si>
    <t>PP მილი Ø50</t>
  </si>
  <si>
    <t>ფასონური ნაწილები, სამაგრი</t>
  </si>
  <si>
    <t>ინფექციური ზონის (ბოქსი, ბოქსირებული პალატა, ნახევრადბოქსი, ლაბორატორია, სტერილიზაციის ჭუჭყიანი ზონა) ცალკე საკანალიზაციო ქსელის მოწყობა PP მილით Ø110, საერთო ქსელთან შეერთების გარეშე, მარკირებით და ჰაერგაუმტარი სარევიზიო ხვრელებით — ცენტრალურ კანალიზაციაში უშუალო ჩაშვება დაუშვებელია (შეთანხმდეს დამკვეთთან)</t>
  </si>
  <si>
    <t>ფასონური ნაწილები, ჰაერგაუმტარი სარევიზიო ხვრელი, სამაგრი</t>
  </si>
  <si>
    <t>მარკირება, ეტიკეტები</t>
  </si>
  <si>
    <t>სავენტილაციო დგარის მოწყობა სახურავზე გაყვანით, აერაციული სარქველით, სახურავის შემოვლებით — ცალკე ინფექციურ და საერთო ქსელზე (შეთანხმდეს დამკვეთთან)</t>
  </si>
  <si>
    <t>PP მილი Ø110, აერაციული სარქველი, ქოლგა</t>
  </si>
  <si>
    <t>სახურავის შემოვლება, სალუქი მასა</t>
  </si>
  <si>
    <t>შიდა წყალსადენი</t>
  </si>
  <si>
    <t>შიდა წყალსადენის ქსელის მოწყობა PPR მილით Ø20–32 მმ (ცივი და ცხელი), თბოიზოლაციით, სამაგრებითა და ურდულებით (შეთანხმდეს დამკვეთთან)</t>
  </si>
  <si>
    <t>PPR მილი Ø20–32</t>
  </si>
  <si>
    <t>ფასონური ნაწილები, ურდული, სამაგრი</t>
  </si>
  <si>
    <t>მილის თბოიზოლაცია</t>
  </si>
  <si>
    <t>უნიტაზის მოწყობა ჩამრეცხი ავზით — შეერთებითა და გამოცდით (შეთანხმდეს დამკვეთთან)</t>
  </si>
  <si>
    <t>უნიტაზი ჩამრეცხი ავზით და სახურავით</t>
  </si>
  <si>
    <t>შემაერთებელი, სიფონი, სალუქი მასა, სამაგრი</t>
  </si>
  <si>
    <t>ხელსაბანის მოწყობა ჩვეულებრივი შემრევით — შეერთებითა და გამოცდით (შეთანხმდეს დამკვეთთან)</t>
  </si>
  <si>
    <t>ხელსაბანი ნიჟარა შემრევითა და საყრდენით</t>
  </si>
  <si>
    <t>ხელსაბანის მოწყობა სამედიცინო იდაყვის შემრევით — ბოქსი, ბოქსირებული პალატა, ნახევრადბოქსი და სამანიპულაციო (შეთანხმდეს დამკვეთთან)</t>
  </si>
  <si>
    <t>ხელსაბანი ნიჟარა იდაყვის შემრევით</t>
  </si>
  <si>
    <t>არსებული უჟანგავი ფოლადის ნიჟარის მოხსნა, გაწმენდა და ხელახალი მონტაჟი ახალ პოზიციაზე — ახალი შემრევით, სიფონითა და შემაერთებლებით; ნიჟარა არსებული რჩება (ბუფეტი და სამრეცხაო) (შეთანხმდეს დამკვეთთან)</t>
  </si>
  <si>
    <t>შემრევი ახალი</t>
  </si>
  <si>
    <t>სიფონი, შემაერთებელი შლანგი, სამაგრი, სალუქი მასა</t>
  </si>
  <si>
    <t>წყლის ელექტრო წყალგამაცხელებლის (100 ლ) მოწყობა უსაფრთხოების ჯგუფითა და შეერთებით — ცხელი წყლის ცენტრალური მომარაგების დამატებით (შეთანხმდეს დამკვეთთან)</t>
  </si>
  <si>
    <t>წყალგამაცხელებელი 100 ლ ელექტრო</t>
  </si>
  <si>
    <t>უსაფრთხოების ჯგუფი, შეერთება</t>
  </si>
  <si>
    <t>ქსელის ჰიდრავლიკური გამოცდა, გამორეცხვა და დეზინფექცია ოქმის გაფორმებით</t>
  </si>
  <si>
    <t>დეზინფექციის ხსნარი, ოქმები, ლაბორატორიული ანალიზი</t>
  </si>
  <si>
    <t>გათბობა — არსებული სისტემა და საქვაბე რჩება; სამუშაო მხოლოდ სადემონტაჟო ზონაში</t>
  </si>
  <si>
    <t>გათბობის სისტემის დაცლა, ჩამკეტების გადაკეტვა, სამუშაოს დასრულების შემდეგ ხელახლა შევსება, ჰაერის გამოშვება, წნევის გამოცდა და გაშვება (არსებული საქვაბე რჩება, ცვლილებას არ ექვემდებარება)</t>
  </si>
  <si>
    <t>სავსები წყალი, ქიმიური დანამატი, მანომეტრი, სახარჯი მასალა</t>
  </si>
  <si>
    <t>არსებული რადიატორების დემონტაჟი, საკიდრების მოხსნა, გატანა და ჩაბარება ჯართად (შეთანხმდეს დამკვეთთან)</t>
  </si>
  <si>
    <t>დამცავი ფირი, საცობი, სახარჯი მასალა</t>
  </si>
  <si>
    <t>ახალი პანელური რადიატორის მონტაჟი — ტიპი 22, ზომა 600×1000 მმ, თერმოსტატული ვენტილითა და ჰაერის გამომშვებით (შეთანხმდეს დამკვეთთან)</t>
  </si>
  <si>
    <t>პანელური რადიატორი ტიპი 22, 600×1000 მმ, თერმოსტატული ვენტილით</t>
  </si>
  <si>
    <t>საკიდარი, შემაერთებელი, ქანჩი</t>
  </si>
  <si>
    <t>ინფექციური ბლოკის სათავსებში (ბოქსი, ბოქსირებული პალატა, ნახევრადბოქსი) გლუვზედაპირიანი, სველი დეზინფექციისთვის ხელმისაწვდომი რადიატორი 600×1000 მმს მოწყობა — პანელური, ფარისა და ღრმა წიბოების გარეშე (შეთანხმდეს დამკვეთთან)</t>
  </si>
  <si>
    <t>გლუვზედაპირიანი ჰიგიენური რადიატორი 600×1000 მმ, თერმოსტატული ვენტილით</t>
  </si>
  <si>
    <t>საკიდარი, შემაერთებელი</t>
  </si>
  <si>
    <t>გათბობის მილგაყვანილობის ფრაგმენტული გადატანა და ახალ ტიხრებში ჩაშენება — ძველი მილის ხაზები ახალ გეგმას არ შეესაბამება; მილის თბოიზოლაციით (შეთანხმდეს დამკვეთთან)</t>
  </si>
  <si>
    <t>მილი PEX/PPR Ø20–25 გათბობისთვის</t>
  </si>
  <si>
    <t>ფასონური ნაწილები, სამაგრი, გოფრა</t>
  </si>
  <si>
    <t>სისტემის ჰიდრავლიკური ბალანსირება ახალი განშტოებების მიხედვით, თერმოსტატების დაყენება და მუშაობის შემოწმება რეჟიმზე</t>
  </si>
  <si>
    <t>საზომი აპარატურა, ოქმი, სახარჯი მასალა</t>
  </si>
  <si>
    <t>ხარჯთაღრიცხვა №1-3 — გარე კანალიზაცია და ინფექციური ჩამდინარე წყლის ბიოლოგიური გაწმენდა</t>
  </si>
  <si>
    <t>მიწის სამუშაოები</t>
  </si>
  <si>
    <t>ტრანშეის ამოღება ექსკავატორით ქსელისა და გამწმენდი ნაგებობისთვის, საშ. სიღრმე 1,60 მ, ფსკერის ხელით ჩამოსუფთავებით (დაზუსტდეს დამკვეთთან)</t>
  </si>
  <si>
    <t>ექსკავატორი 0,5 მ³ ციცხვით</t>
  </si>
  <si>
    <t>ქვიშის საფუძვლისა და შემოყრის მოწყობა მილებზე 150 მმ ქვემოდან და 300 მმ ზემოდან, დატკეპნით</t>
  </si>
  <si>
    <t>ქვიშა</t>
  </si>
  <si>
    <t>ვიბროსატკეპნი</t>
  </si>
  <si>
    <t>ტრანშეის უკუყრილი შემკვრელი ხსნარით ფენობრივი დატკეპნით და ზედმეტი შემკვრელი ხსნარის გატანა ≤20 კმ</t>
  </si>
  <si>
    <t>ბულდოზერი/მინი-დამტვირთველი</t>
  </si>
  <si>
    <t>ავტოთვითმცლელი 10 ტ ≤20 კმ</t>
  </si>
  <si>
    <t>გარე ქსელი</t>
  </si>
  <si>
    <t>გარე საკანალიზაციო ქსელის მოწყობა PVC SN8 მილით Ø160 მმ — ინფექციური ზონიდან გამწმენდ ნაგებობამდე, ცალკე ქსელად (დაზუსტდეს დამკვეთთან)</t>
  </si>
  <si>
    <t>PVC SN8 მილი Ø160</t>
  </si>
  <si>
    <t>მანჟეტი, ფასონური ნაწილები</t>
  </si>
  <si>
    <t>გარე საკანალიზაციო ქსელის მოწყობა PVC SN8 მილით Ø160 მმ — საერთო (არაინფექციური) ზონიდან ცენტრალურ კანალიზაციამდე და გამწმენდიდან ჩაშვებამდე (დაზუსტდეს დამკვეთთან)</t>
  </si>
  <si>
    <t>სარევიზიო ჭის მოწყობა PE გოფრირებული Ø400 მმ, ბეტონის ფუძეზე, თუჯის ხუფით B125 (დაზუსტდეს დამკვეთთან) (შეთანხმდეს საპროექტოსთან)</t>
  </si>
  <si>
    <t>PE სარევიზიო ჭა Ø400 ხუფით</t>
  </si>
  <si>
    <t>ბეტონი C16/20 ფუძისთვის</t>
  </si>
  <si>
    <t>ინფექციური ჩამდინარე წყლის გაწმენდა</t>
  </si>
  <si>
    <t>შემკრები და გამათანაბრებელი ავზის (PE, 2 მ³) მოწყობა ბეტონის ფილაზე, ანკერული სამაგრებით — ინფექციური ზონის ჩამდინარის დღიური არათანაბრობის გასათანაბრებლად (საანგარიშო ხარჯი 1,07 მ³/დღე × 1,25 = 1,34 მ³/დღე) (შეთანხმდეს საპროექტოსთან)</t>
  </si>
  <si>
    <t>ავტოამწე 16 ტ</t>
  </si>
  <si>
    <t>PE ავზი 2 მ³</t>
  </si>
  <si>
    <t>ბეტონის ფილა C20/25 არმირებული</t>
  </si>
  <si>
    <t>ანკერული სამაგრი, ლენტი, შეერთება</t>
  </si>
  <si>
    <t>ჩამდინარე წყლის წინასწარი ქიმიური დეზინფექციის კვანძის მოწყობა, დოზატორი, რეაგენტის ავზი, კონტაქტური მოცულობა, ავტომატიკა (დაზუსტდეს დამკვეთის მიერ საპროექტოსთან) (შეთანხმდეს საპროექტოსთან)</t>
  </si>
  <si>
    <t>დოზატორული ტუმბო, რეაგენტის ავზი, ავტომატიკა</t>
  </si>
  <si>
    <t>მილი, ურდული, შეერთება</t>
  </si>
  <si>
    <t>ბიოლოგიური გამწმენდი ნაგებობის BIOTAL-10 (წარმადობა 2,0 მ³/დღე) მოწყობა: ქვაბულში დაშვება, ბეტონის ფილაზე დამაგრება, ჰორიზონტირება, წყლით შევსება, ქსელთან შეერთება. საანგარიშო დატვირთვა მხოლოდ ინფექციური სათავსებიდან — ბოქსი, ბოქსირებული პალატა, ნახევრადბოქსი: 4 საწოლი × 200 ლ + პერსონალი და დეზინფექცია ≈ 1 070 ლ/დღე × 1,25 = 1,34 მ³/დღე; მარაგი 49% (შეთანხმდეს დამკვეთთან და საპროექტოსთან)</t>
  </si>
  <si>
    <t>ექსკავატორი 0,5 მ³</t>
  </si>
  <si>
    <t>ბიოლოგიური გამწმენდი ნაგებობა BIOTAL-10</t>
  </si>
  <si>
    <t>ბეტონის საყრდენი ფილა C20/25 არმირებული</t>
  </si>
  <si>
    <t>ანკერული სამაგრი, შეერთების კომპლექტი</t>
  </si>
  <si>
    <t>გაწმენდილი წყლის ულტრაიისფერი (UV) სადეზინფექციო მოდულის მოწყობა ჩაშვების წინ, ელექტროკვებით და საკონტროლო ჭით (დაზუსტდეს დამკვეთის მიერ საპროექტოსთან) (შეთანხმდეს დამკვეთთან და საპროექტოსთან)</t>
  </si>
  <si>
    <t>UV სადეზინფექციო მოდული</t>
  </si>
  <si>
    <t>საკონტროლო ჭა, ურდული, შეერთება</t>
  </si>
  <si>
    <t>გამწმენდი ნაგებობის ელექტროკვების ხაზის გაყვანა შენობიდან მიწისქვეშა კაბელით გოფრირებულ მილში, ცალკე ავტომატით და გაჟონვის დამცველით (დამკვეთის მითითებით)</t>
  </si>
  <si>
    <t>კაბელი NYY 5×2,5</t>
  </si>
  <si>
    <t>გოფრირებული მილი Ø32, სამაგრი</t>
  </si>
  <si>
    <t>ავტომატი, RCD, ყუთი</t>
  </si>
  <si>
    <t>სისტემის ამუშავება, დარეგულირება, 72-საათიანი გამოცდა, ჩამდინარე წყლის ლაბორატორიული ანალიზი ჩაშვებამდე და ჩაშვების შემდეგ, ექსპლუატაციის ინსტრუქციის გადაცემა და პერსონალის ინსტრუქტაჟი</t>
  </si>
  <si>
    <t>ლაბორატორიული ანალიზები, ოქმები, ინსტრუქცია</t>
  </si>
  <si>
    <t>აქედან: მოწყობილობა-დანადგარების მონტაჟის ხელფასი</t>
  </si>
  <si>
    <t>სანკვანძებისა და სველი სათავსების კარის მოწყობა — მეტალოპლასტმასის კარი ღიობი 800×2100 მმ, ჩარჩოთი და ფურნიტურით (შეთანხმდეს დამკვეთთან)</t>
  </si>
  <si>
    <t>თაბაშირმუყაოს შეკიდული ჭერის მოწყობა ნესტგამძლე ფილით</t>
  </si>
  <si>
    <t>არსებულ კარკასზე ახალი თაბაშირმუყაოს ნესტგამძლე ფილის გადაკვრა</t>
  </si>
  <si>
    <t>თაბაშირმუყაოს ნესტგამძლე ფილით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</si>
</sst>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4" x14ac:knownFonts="1">
    <font>
      <sz val="11"/>
      <color theme="1"/>
      <name val="Calibri"/>
      <family val="2"/>
      <charset val="1"/>
    </font>
    <font>
      <b/>
      <sz val="10"/>
      <name val="Sylfaen"/>
      <family val="1"/>
    </font>
    <font>
      <sz val="10"/>
      <name val="Sylfaen"/>
      <family val="1"/>
    </font>
    <font>
      <sz val="8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3D69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46C0A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J289"/>
  <sheetViews>
    <sheetView showGridLines="0" topLeftCell="B273" zoomScaleNormal="100" workbookViewId="0">
      <selection activeCell="J285" sqref="J285"/>
    </sheetView>
  </sheetViews>
  <sheetFormatPr defaultColWidth="8.6328125" defaultRowHeight="14.5" x14ac:dyDescent="0.35"/>
  <cols>
    <col min="1" max="1" width="4.36328125" customWidth="1"/>
    <col min="2" max="2" width="70.36328125" customWidth="1"/>
    <col min="3" max="3" width="11.36328125" customWidth="1"/>
    <col min="4" max="5" width="11.453125" customWidth="1"/>
    <col min="6" max="6" width="7.453125" customWidth="1"/>
    <col min="7" max="7" width="13.90625" customWidth="1"/>
    <col min="8" max="8" width="7.36328125" customWidth="1"/>
    <col min="9" max="9" width="13.453125" customWidth="1"/>
    <col min="10" max="10" width="16.54296875" customWidth="1"/>
  </cols>
  <sheetData>
    <row r="1" spans="1:10" ht="21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" customHeight="1" x14ac:dyDescent="0.35">
      <c r="B2" s="13" t="s">
        <v>15</v>
      </c>
      <c r="C2" s="13"/>
      <c r="D2" s="13"/>
      <c r="E2" s="13"/>
      <c r="F2" s="13"/>
      <c r="G2" s="13"/>
      <c r="H2" s="13"/>
      <c r="I2" s="13"/>
      <c r="J2" s="13"/>
    </row>
    <row r="3" spans="1:10" ht="17.25" customHeight="1" x14ac:dyDescent="0.35">
      <c r="B3" s="1" t="s">
        <v>1</v>
      </c>
      <c r="F3" s="14"/>
      <c r="G3" s="14"/>
      <c r="H3" s="15">
        <f>J261</f>
        <v>0</v>
      </c>
      <c r="I3" s="15"/>
      <c r="J3" s="8" t="s">
        <v>16</v>
      </c>
    </row>
    <row r="4" spans="1:10" ht="27" customHeight="1" x14ac:dyDescent="0.35">
      <c r="A4" s="16" t="s">
        <v>17</v>
      </c>
      <c r="B4" s="16" t="s">
        <v>5</v>
      </c>
      <c r="C4" s="16" t="s">
        <v>18</v>
      </c>
      <c r="D4" s="16" t="s">
        <v>19</v>
      </c>
      <c r="E4" s="16" t="s">
        <v>20</v>
      </c>
      <c r="F4" s="16" t="s">
        <v>21</v>
      </c>
      <c r="G4" s="16"/>
      <c r="H4" s="16" t="s">
        <v>22</v>
      </c>
      <c r="I4" s="16"/>
      <c r="J4" s="16" t="s">
        <v>23</v>
      </c>
    </row>
    <row r="5" spans="1:10" ht="15.75" customHeight="1" x14ac:dyDescent="0.35">
      <c r="A5" s="16"/>
      <c r="B5" s="16"/>
      <c r="C5" s="16"/>
      <c r="D5" s="16"/>
      <c r="E5" s="16"/>
      <c r="F5" s="2" t="s">
        <v>24</v>
      </c>
      <c r="G5" s="2" t="s">
        <v>23</v>
      </c>
      <c r="H5" s="2" t="s">
        <v>24</v>
      </c>
      <c r="I5" s="2" t="s">
        <v>23</v>
      </c>
      <c r="J5" s="16"/>
    </row>
    <row r="6" spans="1:10" ht="15" customHeight="1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8</v>
      </c>
      <c r="G6" s="3">
        <v>9</v>
      </c>
      <c r="H6" s="3">
        <v>10</v>
      </c>
      <c r="I6" s="3">
        <v>11</v>
      </c>
      <c r="J6" s="3">
        <v>12</v>
      </c>
    </row>
    <row r="7" spans="1:10" ht="14.25" customHeight="1" x14ac:dyDescent="0.35">
      <c r="A7" s="9"/>
      <c r="B7" s="9" t="s">
        <v>25</v>
      </c>
      <c r="C7" s="9"/>
      <c r="D7" s="9"/>
      <c r="E7" s="9"/>
      <c r="F7" s="9"/>
      <c r="G7" s="9"/>
      <c r="H7" s="9"/>
      <c r="I7" s="9"/>
      <c r="J7" s="9"/>
    </row>
    <row r="8" spans="1:10" ht="54.75" customHeight="1" x14ac:dyDescent="0.35">
      <c r="A8" s="6">
        <v>1</v>
      </c>
      <c r="B8" s="4" t="s">
        <v>26</v>
      </c>
      <c r="C8" s="3" t="s">
        <v>27</v>
      </c>
      <c r="D8" s="3"/>
      <c r="E8" s="10">
        <v>1</v>
      </c>
      <c r="F8" s="3"/>
      <c r="G8" s="3"/>
      <c r="H8" s="3"/>
      <c r="I8" s="3"/>
      <c r="J8" s="3">
        <f>I8+G8</f>
        <v>0</v>
      </c>
    </row>
    <row r="9" spans="1:10" ht="14.25" customHeight="1" x14ac:dyDescent="0.35">
      <c r="B9" s="11" t="s">
        <v>28</v>
      </c>
      <c r="C9" s="3" t="s">
        <v>27</v>
      </c>
      <c r="D9" s="10">
        <v>1</v>
      </c>
      <c r="E9" s="10">
        <f>D9*E8</f>
        <v>1</v>
      </c>
      <c r="F9" s="10"/>
      <c r="G9" s="5">
        <f>F9*E9</f>
        <v>0</v>
      </c>
      <c r="H9" s="10"/>
      <c r="I9" s="5"/>
      <c r="J9" s="3">
        <f t="shared" ref="J9:J72" si="0">I9+G9</f>
        <v>0</v>
      </c>
    </row>
    <row r="10" spans="1:10" ht="14.25" customHeight="1" x14ac:dyDescent="0.35">
      <c r="B10" s="11" t="s">
        <v>29</v>
      </c>
      <c r="C10" s="3" t="s">
        <v>16</v>
      </c>
      <c r="D10" s="10">
        <v>1</v>
      </c>
      <c r="E10" s="10">
        <f>D10*E8</f>
        <v>1</v>
      </c>
      <c r="F10" s="10"/>
      <c r="G10" s="5"/>
      <c r="H10" s="10"/>
      <c r="I10" s="5"/>
      <c r="J10" s="3">
        <f t="shared" si="0"/>
        <v>0</v>
      </c>
    </row>
    <row r="11" spans="1:10" ht="14.25" customHeight="1" x14ac:dyDescent="0.35">
      <c r="B11" s="11" t="s">
        <v>30</v>
      </c>
      <c r="C11" s="3" t="s">
        <v>16</v>
      </c>
      <c r="D11" s="10">
        <v>1</v>
      </c>
      <c r="E11" s="10">
        <f>D11*E8</f>
        <v>1</v>
      </c>
      <c r="F11" s="10"/>
      <c r="G11" s="5"/>
      <c r="H11" s="10"/>
      <c r="I11" s="5"/>
      <c r="J11" s="3">
        <f t="shared" si="0"/>
        <v>0</v>
      </c>
    </row>
    <row r="12" spans="1:10" ht="41.25" customHeight="1" x14ac:dyDescent="0.35">
      <c r="A12" s="6">
        <v>2</v>
      </c>
      <c r="B12" s="4" t="s">
        <v>31</v>
      </c>
      <c r="C12" s="3" t="s">
        <v>32</v>
      </c>
      <c r="D12" s="3"/>
      <c r="E12" s="10">
        <v>545</v>
      </c>
      <c r="F12" s="3"/>
      <c r="G12" s="3"/>
      <c r="H12" s="3"/>
      <c r="I12" s="3"/>
      <c r="J12" s="3">
        <f t="shared" si="0"/>
        <v>0</v>
      </c>
    </row>
    <row r="13" spans="1:10" ht="14.25" customHeight="1" x14ac:dyDescent="0.35">
      <c r="B13" s="11" t="s">
        <v>28</v>
      </c>
      <c r="C13" s="3" t="s">
        <v>32</v>
      </c>
      <c r="D13" s="10">
        <v>1</v>
      </c>
      <c r="E13" s="10">
        <f>D13*E12</f>
        <v>545</v>
      </c>
      <c r="F13" s="10"/>
      <c r="G13" s="5">
        <f>F13*E13</f>
        <v>0</v>
      </c>
      <c r="H13" s="10"/>
      <c r="I13" s="5"/>
      <c r="J13" s="3">
        <f t="shared" si="0"/>
        <v>0</v>
      </c>
    </row>
    <row r="14" spans="1:10" ht="14.25" customHeight="1" x14ac:dyDescent="0.35">
      <c r="B14" s="11" t="s">
        <v>33</v>
      </c>
      <c r="C14" s="3" t="s">
        <v>34</v>
      </c>
      <c r="D14" s="10">
        <v>0.06</v>
      </c>
      <c r="E14" s="10">
        <f>D14*E12</f>
        <v>32.699999999999996</v>
      </c>
      <c r="F14" s="10"/>
      <c r="G14" s="5"/>
      <c r="H14" s="10"/>
      <c r="I14" s="5">
        <f>H14*E14</f>
        <v>0</v>
      </c>
      <c r="J14" s="3">
        <f t="shared" si="0"/>
        <v>0</v>
      </c>
    </row>
    <row r="15" spans="1:10" ht="14.25" customHeight="1" x14ac:dyDescent="0.35">
      <c r="B15" s="11" t="s">
        <v>35</v>
      </c>
      <c r="C15" s="3" t="s">
        <v>16</v>
      </c>
      <c r="D15" s="10">
        <v>1</v>
      </c>
      <c r="E15" s="10">
        <f>D15*E12</f>
        <v>545</v>
      </c>
      <c r="F15" s="10"/>
      <c r="G15" s="5"/>
      <c r="H15" s="10"/>
      <c r="I15" s="5"/>
      <c r="J15" s="3">
        <f t="shared" si="0"/>
        <v>0</v>
      </c>
    </row>
    <row r="16" spans="1:10" ht="14.25" customHeight="1" x14ac:dyDescent="0.35">
      <c r="B16" s="11" t="s">
        <v>30</v>
      </c>
      <c r="C16" s="3" t="s">
        <v>16</v>
      </c>
      <c r="D16" s="10">
        <v>1</v>
      </c>
      <c r="E16" s="10">
        <f>D16*E12</f>
        <v>545</v>
      </c>
      <c r="F16" s="10"/>
      <c r="G16" s="5"/>
      <c r="H16" s="10"/>
      <c r="I16" s="5"/>
      <c r="J16" s="3">
        <f t="shared" si="0"/>
        <v>0</v>
      </c>
    </row>
    <row r="17" spans="1:10" ht="27" customHeight="1" x14ac:dyDescent="0.35">
      <c r="A17" s="6">
        <v>3</v>
      </c>
      <c r="B17" s="4" t="s">
        <v>36</v>
      </c>
      <c r="C17" s="3" t="s">
        <v>32</v>
      </c>
      <c r="D17" s="3"/>
      <c r="E17" s="10">
        <v>620</v>
      </c>
      <c r="F17" s="3"/>
      <c r="G17" s="3"/>
      <c r="H17" s="3"/>
      <c r="I17" s="3"/>
      <c r="J17" s="3">
        <f t="shared" si="0"/>
        <v>0</v>
      </c>
    </row>
    <row r="18" spans="1:10" ht="14.25" customHeight="1" x14ac:dyDescent="0.35">
      <c r="B18" s="11" t="s">
        <v>28</v>
      </c>
      <c r="C18" s="3" t="s">
        <v>32</v>
      </c>
      <c r="D18" s="10">
        <v>1</v>
      </c>
      <c r="E18" s="10">
        <f>D18*E17</f>
        <v>620</v>
      </c>
      <c r="F18" s="10"/>
      <c r="G18" s="5">
        <f>F18*E18</f>
        <v>0</v>
      </c>
      <c r="H18" s="10"/>
      <c r="I18" s="5"/>
      <c r="J18" s="3">
        <f t="shared" si="0"/>
        <v>0</v>
      </c>
    </row>
    <row r="19" spans="1:10" ht="14.25" customHeight="1" x14ac:dyDescent="0.35">
      <c r="B19" s="11" t="s">
        <v>33</v>
      </c>
      <c r="C19" s="3" t="s">
        <v>34</v>
      </c>
      <c r="D19" s="10">
        <v>0.09</v>
      </c>
      <c r="E19" s="10">
        <f>D19*E17</f>
        <v>55.8</v>
      </c>
      <c r="F19" s="10"/>
      <c r="G19" s="5"/>
      <c r="H19" s="10"/>
      <c r="I19" s="5">
        <f>H19*E19</f>
        <v>0</v>
      </c>
      <c r="J19" s="3">
        <f t="shared" si="0"/>
        <v>0</v>
      </c>
    </row>
    <row r="20" spans="1:10" ht="14.25" customHeight="1" x14ac:dyDescent="0.35">
      <c r="B20" s="11" t="s">
        <v>37</v>
      </c>
      <c r="C20" s="3" t="s">
        <v>16</v>
      </c>
      <c r="D20" s="10">
        <v>1</v>
      </c>
      <c r="E20" s="10">
        <f>D20*E17</f>
        <v>620</v>
      </c>
      <c r="F20" s="10"/>
      <c r="G20" s="5"/>
      <c r="H20" s="10"/>
      <c r="I20" s="5"/>
      <c r="J20" s="3">
        <f t="shared" si="0"/>
        <v>0</v>
      </c>
    </row>
    <row r="21" spans="1:10" ht="14.25" customHeight="1" x14ac:dyDescent="0.35">
      <c r="B21" s="11" t="s">
        <v>30</v>
      </c>
      <c r="C21" s="3" t="s">
        <v>16</v>
      </c>
      <c r="D21" s="10">
        <v>1</v>
      </c>
      <c r="E21" s="10">
        <f>D21*E17</f>
        <v>620</v>
      </c>
      <c r="F21" s="10"/>
      <c r="G21" s="5"/>
      <c r="H21" s="10"/>
      <c r="I21" s="5"/>
      <c r="J21" s="3">
        <f t="shared" si="0"/>
        <v>0</v>
      </c>
    </row>
    <row r="22" spans="1:10" ht="14.25" customHeight="1" x14ac:dyDescent="0.35">
      <c r="A22" s="6">
        <v>4</v>
      </c>
      <c r="B22" s="4" t="s">
        <v>38</v>
      </c>
      <c r="C22" s="3" t="s">
        <v>39</v>
      </c>
      <c r="D22" s="3"/>
      <c r="E22" s="10">
        <v>24</v>
      </c>
      <c r="F22" s="3"/>
      <c r="G22" s="3"/>
      <c r="H22" s="3"/>
      <c r="I22" s="3"/>
      <c r="J22" s="3">
        <f t="shared" si="0"/>
        <v>0</v>
      </c>
    </row>
    <row r="23" spans="1:10" ht="14.25" customHeight="1" x14ac:dyDescent="0.35">
      <c r="B23" s="11" t="s">
        <v>28</v>
      </c>
      <c r="C23" s="3" t="s">
        <v>39</v>
      </c>
      <c r="D23" s="10">
        <v>1</v>
      </c>
      <c r="E23" s="10">
        <f>D23*E22</f>
        <v>24</v>
      </c>
      <c r="F23" s="10"/>
      <c r="G23" s="5">
        <f>F23*E23</f>
        <v>0</v>
      </c>
      <c r="H23" s="10"/>
      <c r="I23" s="5"/>
      <c r="J23" s="3">
        <f t="shared" si="0"/>
        <v>0</v>
      </c>
    </row>
    <row r="24" spans="1:10" ht="14.25" customHeight="1" x14ac:dyDescent="0.35">
      <c r="B24" s="11" t="s">
        <v>30</v>
      </c>
      <c r="C24" s="3" t="s">
        <v>16</v>
      </c>
      <c r="D24" s="10">
        <v>1</v>
      </c>
      <c r="E24" s="10">
        <f>D24*E22</f>
        <v>24</v>
      </c>
      <c r="F24" s="10"/>
      <c r="G24" s="5"/>
      <c r="H24" s="10"/>
      <c r="I24" s="5"/>
      <c r="J24" s="3">
        <f t="shared" si="0"/>
        <v>0</v>
      </c>
    </row>
    <row r="25" spans="1:10" ht="14.25" customHeight="1" x14ac:dyDescent="0.35">
      <c r="A25" s="6">
        <v>5</v>
      </c>
      <c r="B25" s="4" t="s">
        <v>40</v>
      </c>
      <c r="C25" s="3" t="s">
        <v>39</v>
      </c>
      <c r="D25" s="3"/>
      <c r="E25" s="10">
        <v>2</v>
      </c>
      <c r="F25" s="3"/>
      <c r="G25" s="3"/>
      <c r="H25" s="3"/>
      <c r="I25" s="3"/>
      <c r="J25" s="3">
        <f t="shared" si="0"/>
        <v>0</v>
      </c>
    </row>
    <row r="26" spans="1:10" ht="14.25" customHeight="1" x14ac:dyDescent="0.35">
      <c r="B26" s="11" t="s">
        <v>28</v>
      </c>
      <c r="C26" s="3" t="s">
        <v>39</v>
      </c>
      <c r="D26" s="10">
        <v>1</v>
      </c>
      <c r="E26" s="10">
        <f>D26*E25</f>
        <v>2</v>
      </c>
      <c r="F26" s="10"/>
      <c r="G26" s="5">
        <f>F26*E26</f>
        <v>0</v>
      </c>
      <c r="H26" s="10"/>
      <c r="I26" s="5"/>
      <c r="J26" s="3">
        <f t="shared" si="0"/>
        <v>0</v>
      </c>
    </row>
    <row r="27" spans="1:10" ht="14.25" customHeight="1" x14ac:dyDescent="0.35">
      <c r="B27" s="11" t="s">
        <v>30</v>
      </c>
      <c r="C27" s="3" t="s">
        <v>16</v>
      </c>
      <c r="D27" s="10">
        <v>1</v>
      </c>
      <c r="E27" s="10">
        <f>D27*E25</f>
        <v>2</v>
      </c>
      <c r="F27" s="10"/>
      <c r="G27" s="5"/>
      <c r="H27" s="10"/>
      <c r="I27" s="5"/>
      <c r="J27" s="3">
        <f t="shared" si="0"/>
        <v>0</v>
      </c>
    </row>
    <row r="28" spans="1:10" ht="41.25" customHeight="1" x14ac:dyDescent="0.35">
      <c r="A28" s="6">
        <v>6</v>
      </c>
      <c r="B28" s="4" t="s">
        <v>41</v>
      </c>
      <c r="C28" s="3" t="s">
        <v>32</v>
      </c>
      <c r="D28" s="3"/>
      <c r="E28" s="10">
        <v>85</v>
      </c>
      <c r="F28" s="3"/>
      <c r="G28" s="3"/>
      <c r="H28" s="3"/>
      <c r="I28" s="3"/>
      <c r="J28" s="3">
        <f t="shared" si="0"/>
        <v>0</v>
      </c>
    </row>
    <row r="29" spans="1:10" ht="14.25" customHeight="1" x14ac:dyDescent="0.35">
      <c r="B29" s="11" t="s">
        <v>28</v>
      </c>
      <c r="C29" s="3" t="s">
        <v>32</v>
      </c>
      <c r="D29" s="10">
        <v>1</v>
      </c>
      <c r="E29" s="10">
        <f>D29*E28</f>
        <v>85</v>
      </c>
      <c r="F29" s="10"/>
      <c r="G29" s="5">
        <f>F29*E29</f>
        <v>0</v>
      </c>
      <c r="H29" s="10"/>
      <c r="I29" s="5"/>
      <c r="J29" s="3">
        <f t="shared" si="0"/>
        <v>0</v>
      </c>
    </row>
    <row r="30" spans="1:10" ht="14.25" customHeight="1" x14ac:dyDescent="0.35">
      <c r="B30" s="11" t="s">
        <v>33</v>
      </c>
      <c r="C30" s="3" t="s">
        <v>34</v>
      </c>
      <c r="D30" s="10">
        <v>0.05</v>
      </c>
      <c r="E30" s="10">
        <f>D30*E28</f>
        <v>4.25</v>
      </c>
      <c r="F30" s="10"/>
      <c r="G30" s="5"/>
      <c r="H30" s="10"/>
      <c r="I30" s="5">
        <f>H30*E30</f>
        <v>0</v>
      </c>
      <c r="J30" s="3">
        <f t="shared" si="0"/>
        <v>0</v>
      </c>
    </row>
    <row r="31" spans="1:10" ht="14.25" customHeight="1" x14ac:dyDescent="0.35">
      <c r="B31" s="11" t="s">
        <v>42</v>
      </c>
      <c r="C31" s="3" t="s">
        <v>16</v>
      </c>
      <c r="D31" s="10">
        <v>1</v>
      </c>
      <c r="E31" s="10">
        <f>D31*E28</f>
        <v>85</v>
      </c>
      <c r="F31" s="10"/>
      <c r="G31" s="5"/>
      <c r="H31" s="10"/>
      <c r="I31" s="5"/>
      <c r="J31" s="3">
        <f t="shared" si="0"/>
        <v>0</v>
      </c>
    </row>
    <row r="32" spans="1:10" ht="14.25" customHeight="1" x14ac:dyDescent="0.35">
      <c r="B32" s="11" t="s">
        <v>30</v>
      </c>
      <c r="C32" s="3" t="s">
        <v>16</v>
      </c>
      <c r="D32" s="10">
        <v>1</v>
      </c>
      <c r="E32" s="10">
        <f>D32*E28</f>
        <v>85</v>
      </c>
      <c r="F32" s="10"/>
      <c r="G32" s="5"/>
      <c r="H32" s="10"/>
      <c r="I32" s="5"/>
      <c r="J32" s="3">
        <f t="shared" si="0"/>
        <v>0</v>
      </c>
    </row>
    <row r="33" spans="1:10" ht="27" customHeight="1" x14ac:dyDescent="0.35">
      <c r="A33" s="6">
        <v>7</v>
      </c>
      <c r="B33" s="4" t="s">
        <v>43</v>
      </c>
      <c r="C33" s="3" t="s">
        <v>32</v>
      </c>
      <c r="D33" s="3"/>
      <c r="E33" s="10">
        <v>432</v>
      </c>
      <c r="F33" s="3"/>
      <c r="G33" s="3"/>
      <c r="H33" s="3"/>
      <c r="I33" s="3"/>
      <c r="J33" s="3">
        <f t="shared" si="0"/>
        <v>0</v>
      </c>
    </row>
    <row r="34" spans="1:10" ht="14.25" customHeight="1" x14ac:dyDescent="0.35">
      <c r="B34" s="11" t="s">
        <v>28</v>
      </c>
      <c r="C34" s="3" t="s">
        <v>32</v>
      </c>
      <c r="D34" s="10">
        <v>1</v>
      </c>
      <c r="E34" s="10">
        <f>D34*E33</f>
        <v>432</v>
      </c>
      <c r="F34" s="10"/>
      <c r="G34" s="5">
        <f>F34*E34</f>
        <v>0</v>
      </c>
      <c r="H34" s="10"/>
      <c r="I34" s="5"/>
      <c r="J34" s="3">
        <f t="shared" si="0"/>
        <v>0</v>
      </c>
    </row>
    <row r="35" spans="1:10" ht="14.25" customHeight="1" x14ac:dyDescent="0.35">
      <c r="B35" s="11" t="s">
        <v>33</v>
      </c>
      <c r="C35" s="3" t="s">
        <v>34</v>
      </c>
      <c r="D35" s="10">
        <v>0.04</v>
      </c>
      <c r="E35" s="10">
        <f>D35*E33</f>
        <v>17.28</v>
      </c>
      <c r="F35" s="10"/>
      <c r="G35" s="5"/>
      <c r="H35" s="10"/>
      <c r="I35" s="5">
        <f>H35*E35</f>
        <v>0</v>
      </c>
      <c r="J35" s="3">
        <f t="shared" si="0"/>
        <v>0</v>
      </c>
    </row>
    <row r="36" spans="1:10" ht="14.25" customHeight="1" x14ac:dyDescent="0.35">
      <c r="B36" s="11" t="s">
        <v>30</v>
      </c>
      <c r="C36" s="3" t="s">
        <v>16</v>
      </c>
      <c r="D36" s="10">
        <v>1</v>
      </c>
      <c r="E36" s="10">
        <f>D36*E33</f>
        <v>432</v>
      </c>
      <c r="F36" s="10"/>
      <c r="G36" s="5"/>
      <c r="H36" s="10"/>
      <c r="I36" s="5"/>
      <c r="J36" s="3">
        <f t="shared" si="0"/>
        <v>0</v>
      </c>
    </row>
    <row r="37" spans="1:10" ht="41.25" customHeight="1" x14ac:dyDescent="0.35">
      <c r="A37" s="6">
        <v>8</v>
      </c>
      <c r="B37" s="4" t="s">
        <v>44</v>
      </c>
      <c r="C37" s="3" t="s">
        <v>32</v>
      </c>
      <c r="D37" s="3"/>
      <c r="E37" s="10">
        <v>110</v>
      </c>
      <c r="F37" s="3"/>
      <c r="G37" s="3"/>
      <c r="H37" s="3"/>
      <c r="I37" s="3"/>
      <c r="J37" s="3">
        <f t="shared" si="0"/>
        <v>0</v>
      </c>
    </row>
    <row r="38" spans="1:10" ht="14.25" customHeight="1" x14ac:dyDescent="0.35">
      <c r="B38" s="11" t="s">
        <v>28</v>
      </c>
      <c r="C38" s="3" t="s">
        <v>32</v>
      </c>
      <c r="D38" s="10">
        <v>1</v>
      </c>
      <c r="E38" s="10">
        <f>D38*E37</f>
        <v>110</v>
      </c>
      <c r="F38" s="10"/>
      <c r="G38" s="5">
        <f>F38*E38</f>
        <v>0</v>
      </c>
      <c r="H38" s="10"/>
      <c r="I38" s="5"/>
      <c r="J38" s="3">
        <f t="shared" si="0"/>
        <v>0</v>
      </c>
    </row>
    <row r="39" spans="1:10" ht="14.25" customHeight="1" x14ac:dyDescent="0.35">
      <c r="B39" s="11" t="s">
        <v>45</v>
      </c>
      <c r="C39" s="3" t="s">
        <v>16</v>
      </c>
      <c r="D39" s="10">
        <v>1</v>
      </c>
      <c r="E39" s="10">
        <f>D39*E37</f>
        <v>110</v>
      </c>
      <c r="F39" s="10"/>
      <c r="G39" s="5"/>
      <c r="H39" s="10"/>
      <c r="I39" s="5"/>
      <c r="J39" s="3">
        <f t="shared" si="0"/>
        <v>0</v>
      </c>
    </row>
    <row r="40" spans="1:10" ht="14.25" customHeight="1" x14ac:dyDescent="0.35">
      <c r="B40" s="11" t="s">
        <v>30</v>
      </c>
      <c r="C40" s="3" t="s">
        <v>16</v>
      </c>
      <c r="D40" s="10">
        <v>1</v>
      </c>
      <c r="E40" s="10">
        <f>D40*E37</f>
        <v>110</v>
      </c>
      <c r="F40" s="10"/>
      <c r="G40" s="5"/>
      <c r="H40" s="10"/>
      <c r="I40" s="5"/>
      <c r="J40" s="3">
        <f t="shared" si="0"/>
        <v>0</v>
      </c>
    </row>
    <row r="41" spans="1:10" ht="41.25" customHeight="1" x14ac:dyDescent="0.35">
      <c r="A41" s="6">
        <v>9</v>
      </c>
      <c r="B41" s="4" t="s">
        <v>46</v>
      </c>
      <c r="C41" s="3" t="s">
        <v>39</v>
      </c>
      <c r="D41" s="3"/>
      <c r="E41" s="10">
        <v>34</v>
      </c>
      <c r="F41" s="3"/>
      <c r="G41" s="3"/>
      <c r="H41" s="3"/>
      <c r="I41" s="3"/>
      <c r="J41" s="3">
        <f t="shared" si="0"/>
        <v>0</v>
      </c>
    </row>
    <row r="42" spans="1:10" ht="14.25" customHeight="1" x14ac:dyDescent="0.35">
      <c r="B42" s="11" t="s">
        <v>28</v>
      </c>
      <c r="C42" s="3" t="s">
        <v>39</v>
      </c>
      <c r="D42" s="10">
        <v>1</v>
      </c>
      <c r="E42" s="10">
        <f>D42*E41</f>
        <v>34</v>
      </c>
      <c r="F42" s="10"/>
      <c r="G42" s="5">
        <f>F42*E42</f>
        <v>0</v>
      </c>
      <c r="H42" s="10"/>
      <c r="I42" s="5"/>
      <c r="J42" s="3">
        <f t="shared" si="0"/>
        <v>0</v>
      </c>
    </row>
    <row r="43" spans="1:10" ht="14.25" customHeight="1" x14ac:dyDescent="0.35">
      <c r="B43" s="11" t="s">
        <v>30</v>
      </c>
      <c r="C43" s="3" t="s">
        <v>16</v>
      </c>
      <c r="D43" s="10">
        <v>1</v>
      </c>
      <c r="E43" s="10">
        <f>D43*E41</f>
        <v>34</v>
      </c>
      <c r="F43" s="10"/>
      <c r="G43" s="5"/>
      <c r="H43" s="10"/>
      <c r="I43" s="5"/>
      <c r="J43" s="3">
        <f t="shared" si="0"/>
        <v>0</v>
      </c>
    </row>
    <row r="44" spans="1:10" ht="27" customHeight="1" x14ac:dyDescent="0.35">
      <c r="A44" s="6">
        <v>10</v>
      </c>
      <c r="B44" s="4" t="s">
        <v>47</v>
      </c>
      <c r="C44" s="3" t="s">
        <v>48</v>
      </c>
      <c r="D44" s="3"/>
      <c r="E44" s="10">
        <v>32</v>
      </c>
      <c r="F44" s="3"/>
      <c r="G44" s="3"/>
      <c r="H44" s="3"/>
      <c r="I44" s="3"/>
      <c r="J44" s="3">
        <f t="shared" si="0"/>
        <v>0</v>
      </c>
    </row>
    <row r="45" spans="1:10" ht="14.25" customHeight="1" x14ac:dyDescent="0.35">
      <c r="B45" s="11" t="s">
        <v>28</v>
      </c>
      <c r="C45" s="3" t="s">
        <v>48</v>
      </c>
      <c r="D45" s="10">
        <v>1</v>
      </c>
      <c r="E45" s="10">
        <f>D45*E44</f>
        <v>32</v>
      </c>
      <c r="F45" s="10"/>
      <c r="G45" s="5">
        <f>F45*E45</f>
        <v>0</v>
      </c>
      <c r="H45" s="10"/>
      <c r="I45" s="5"/>
      <c r="J45" s="3">
        <f t="shared" si="0"/>
        <v>0</v>
      </c>
    </row>
    <row r="46" spans="1:10" ht="14.25" customHeight="1" x14ac:dyDescent="0.35">
      <c r="B46" s="11" t="s">
        <v>33</v>
      </c>
      <c r="C46" s="3" t="s">
        <v>34</v>
      </c>
      <c r="D46" s="10">
        <v>0.03</v>
      </c>
      <c r="E46" s="10">
        <f>D46*E44</f>
        <v>0.96</v>
      </c>
      <c r="F46" s="10"/>
      <c r="G46" s="5"/>
      <c r="H46" s="10"/>
      <c r="I46" s="5">
        <f>H46*E46</f>
        <v>0</v>
      </c>
      <c r="J46" s="3">
        <f t="shared" si="0"/>
        <v>0</v>
      </c>
    </row>
    <row r="47" spans="1:10" ht="14.25" customHeight="1" x14ac:dyDescent="0.35">
      <c r="B47" s="11" t="s">
        <v>49</v>
      </c>
      <c r="C47" s="3" t="s">
        <v>16</v>
      </c>
      <c r="D47" s="10">
        <v>1</v>
      </c>
      <c r="E47" s="10">
        <f>D47*E44</f>
        <v>32</v>
      </c>
      <c r="F47" s="10"/>
      <c r="G47" s="5"/>
      <c r="H47" s="10"/>
      <c r="I47" s="5"/>
      <c r="J47" s="3">
        <f t="shared" si="0"/>
        <v>0</v>
      </c>
    </row>
    <row r="48" spans="1:10" ht="14.25" customHeight="1" x14ac:dyDescent="0.35">
      <c r="B48" s="11" t="s">
        <v>30</v>
      </c>
      <c r="C48" s="3" t="s">
        <v>16</v>
      </c>
      <c r="D48" s="10">
        <v>1</v>
      </c>
      <c r="E48" s="10">
        <f>D48*E44</f>
        <v>32</v>
      </c>
      <c r="F48" s="10"/>
      <c r="G48" s="5"/>
      <c r="H48" s="10"/>
      <c r="I48" s="5"/>
      <c r="J48" s="3">
        <f t="shared" si="0"/>
        <v>0</v>
      </c>
    </row>
    <row r="49" spans="1:10" ht="27" customHeight="1" x14ac:dyDescent="0.35">
      <c r="A49" s="6">
        <v>11</v>
      </c>
      <c r="B49" s="4" t="s">
        <v>50</v>
      </c>
      <c r="C49" s="3" t="s">
        <v>51</v>
      </c>
      <c r="D49" s="3"/>
      <c r="E49" s="10">
        <v>230</v>
      </c>
      <c r="F49" s="3"/>
      <c r="G49" s="3"/>
      <c r="H49" s="3"/>
      <c r="I49" s="3"/>
      <c r="J49" s="3">
        <f t="shared" si="0"/>
        <v>0</v>
      </c>
    </row>
    <row r="50" spans="1:10" ht="14.25" customHeight="1" x14ac:dyDescent="0.35">
      <c r="B50" s="11" t="s">
        <v>28</v>
      </c>
      <c r="C50" s="3" t="s">
        <v>51</v>
      </c>
      <c r="D50" s="10">
        <v>1</v>
      </c>
      <c r="E50" s="10">
        <f>D50*E49</f>
        <v>230</v>
      </c>
      <c r="F50" s="10"/>
      <c r="G50" s="5">
        <f>F50*E50</f>
        <v>0</v>
      </c>
      <c r="H50" s="10"/>
      <c r="I50" s="5"/>
      <c r="J50" s="3">
        <f t="shared" si="0"/>
        <v>0</v>
      </c>
    </row>
    <row r="51" spans="1:10" ht="14.25" customHeight="1" x14ac:dyDescent="0.35">
      <c r="B51" s="11" t="s">
        <v>33</v>
      </c>
      <c r="C51" s="3" t="s">
        <v>34</v>
      </c>
      <c r="D51" s="10">
        <v>0.09</v>
      </c>
      <c r="E51" s="10">
        <f>D51*E49</f>
        <v>20.7</v>
      </c>
      <c r="F51" s="10"/>
      <c r="G51" s="5"/>
      <c r="H51" s="10"/>
      <c r="I51" s="5">
        <f>H51*E51</f>
        <v>0</v>
      </c>
      <c r="J51" s="3">
        <f t="shared" si="0"/>
        <v>0</v>
      </c>
    </row>
    <row r="52" spans="1:10" ht="14.25" customHeight="1" x14ac:dyDescent="0.35">
      <c r="B52" s="11" t="s">
        <v>52</v>
      </c>
      <c r="C52" s="3" t="s">
        <v>16</v>
      </c>
      <c r="D52" s="10">
        <v>1</v>
      </c>
      <c r="E52" s="10">
        <f>D52*E49</f>
        <v>230</v>
      </c>
      <c r="F52" s="10"/>
      <c r="G52" s="5"/>
      <c r="H52" s="10"/>
      <c r="I52" s="5"/>
      <c r="J52" s="3">
        <f t="shared" si="0"/>
        <v>0</v>
      </c>
    </row>
    <row r="53" spans="1:10" ht="14.25" customHeight="1" x14ac:dyDescent="0.35">
      <c r="B53" s="11" t="s">
        <v>30</v>
      </c>
      <c r="C53" s="3" t="s">
        <v>16</v>
      </c>
      <c r="D53" s="10">
        <v>1</v>
      </c>
      <c r="E53" s="10">
        <f>D53*E49</f>
        <v>230</v>
      </c>
      <c r="F53" s="10"/>
      <c r="G53" s="5"/>
      <c r="H53" s="10"/>
      <c r="I53" s="5"/>
      <c r="J53" s="3">
        <f t="shared" si="0"/>
        <v>0</v>
      </c>
    </row>
    <row r="54" spans="1:10" ht="27" customHeight="1" x14ac:dyDescent="0.35">
      <c r="A54" s="6">
        <v>12</v>
      </c>
      <c r="B54" s="4" t="s">
        <v>53</v>
      </c>
      <c r="C54" s="3" t="s">
        <v>51</v>
      </c>
      <c r="D54" s="3"/>
      <c r="E54" s="10">
        <v>230</v>
      </c>
      <c r="F54" s="3"/>
      <c r="G54" s="3"/>
      <c r="H54" s="3"/>
      <c r="I54" s="3"/>
      <c r="J54" s="3">
        <f t="shared" si="0"/>
        <v>0</v>
      </c>
    </row>
    <row r="55" spans="1:10" ht="14.25" customHeight="1" x14ac:dyDescent="0.35">
      <c r="B55" s="11" t="s">
        <v>54</v>
      </c>
      <c r="C55" s="3" t="s">
        <v>34</v>
      </c>
      <c r="D55" s="10">
        <v>1</v>
      </c>
      <c r="E55" s="10">
        <f>D55*E54</f>
        <v>230</v>
      </c>
      <c r="F55" s="10"/>
      <c r="G55" s="5">
        <f>F55*E55</f>
        <v>0</v>
      </c>
      <c r="H55" s="10"/>
      <c r="I55" s="5">
        <f>H55*E55</f>
        <v>0</v>
      </c>
      <c r="J55" s="3">
        <f t="shared" si="0"/>
        <v>0</v>
      </c>
    </row>
    <row r="56" spans="1:10" ht="14.25" customHeight="1" x14ac:dyDescent="0.35">
      <c r="B56" s="11" t="s">
        <v>55</v>
      </c>
      <c r="C56" s="3" t="s">
        <v>16</v>
      </c>
      <c r="D56" s="10">
        <v>1</v>
      </c>
      <c r="E56" s="10">
        <f>D56*E54</f>
        <v>230</v>
      </c>
      <c r="F56" s="10"/>
      <c r="G56" s="5"/>
      <c r="H56" s="10"/>
      <c r="I56" s="5"/>
      <c r="J56" s="3">
        <f t="shared" si="0"/>
        <v>0</v>
      </c>
    </row>
    <row r="57" spans="1:10" ht="14.25" customHeight="1" x14ac:dyDescent="0.35">
      <c r="A57" s="9"/>
      <c r="B57" s="9" t="s">
        <v>56</v>
      </c>
      <c r="C57" s="9"/>
      <c r="D57" s="9"/>
      <c r="E57" s="9"/>
      <c r="F57" s="9"/>
      <c r="G57" s="9"/>
      <c r="H57" s="9"/>
      <c r="I57" s="9"/>
      <c r="J57" s="3">
        <f t="shared" si="0"/>
        <v>0</v>
      </c>
    </row>
    <row r="58" spans="1:10" ht="41.25" customHeight="1" x14ac:dyDescent="0.35">
      <c r="A58" s="6">
        <v>13</v>
      </c>
      <c r="B58" s="4" t="s">
        <v>57</v>
      </c>
      <c r="C58" s="3" t="s">
        <v>32</v>
      </c>
      <c r="D58" s="3"/>
      <c r="E58" s="10">
        <v>713</v>
      </c>
      <c r="F58" s="3"/>
      <c r="G58" s="3"/>
      <c r="H58" s="3"/>
      <c r="I58" s="3"/>
      <c r="J58" s="3">
        <f t="shared" si="0"/>
        <v>0</v>
      </c>
    </row>
    <row r="59" spans="1:10" ht="14.25" customHeight="1" x14ac:dyDescent="0.35">
      <c r="B59" s="11" t="s">
        <v>28</v>
      </c>
      <c r="C59" s="3" t="s">
        <v>32</v>
      </c>
      <c r="D59" s="10">
        <v>1</v>
      </c>
      <c r="E59" s="10">
        <f>D59*E58</f>
        <v>713</v>
      </c>
      <c r="F59" s="10"/>
      <c r="G59" s="5">
        <f>F59*E59</f>
        <v>0</v>
      </c>
      <c r="H59" s="10"/>
      <c r="I59" s="5"/>
      <c r="J59" s="3">
        <f t="shared" si="0"/>
        <v>0</v>
      </c>
    </row>
    <row r="60" spans="1:10" ht="14.25" customHeight="1" x14ac:dyDescent="0.35">
      <c r="B60" s="11" t="s">
        <v>58</v>
      </c>
      <c r="C60" s="3" t="s">
        <v>32</v>
      </c>
      <c r="D60" s="10">
        <v>0.01</v>
      </c>
      <c r="E60" s="10">
        <f>D60*E58</f>
        <v>7.13</v>
      </c>
      <c r="F60" s="10"/>
      <c r="G60" s="5"/>
      <c r="H60" s="10"/>
      <c r="I60" s="5"/>
      <c r="J60" s="3">
        <f t="shared" si="0"/>
        <v>0</v>
      </c>
    </row>
    <row r="61" spans="1:10" ht="14.25" customHeight="1" x14ac:dyDescent="0.35">
      <c r="B61" s="11" t="s">
        <v>59</v>
      </c>
      <c r="C61" s="3" t="s">
        <v>39</v>
      </c>
      <c r="D61" s="10">
        <v>0.2</v>
      </c>
      <c r="E61" s="10">
        <f>D61*E58</f>
        <v>142.6</v>
      </c>
      <c r="F61" s="10"/>
      <c r="G61" s="5"/>
      <c r="H61" s="10"/>
      <c r="I61" s="5"/>
      <c r="J61" s="3">
        <f t="shared" si="0"/>
        <v>0</v>
      </c>
    </row>
    <row r="62" spans="1:10" ht="14.25" customHeight="1" x14ac:dyDescent="0.35">
      <c r="B62" s="11" t="s">
        <v>60</v>
      </c>
      <c r="C62" s="3" t="s">
        <v>48</v>
      </c>
      <c r="D62" s="10">
        <v>0.01</v>
      </c>
      <c r="E62" s="10">
        <f>D62*E58</f>
        <v>7.13</v>
      </c>
      <c r="F62" s="10"/>
      <c r="G62" s="5"/>
      <c r="H62" s="10"/>
      <c r="I62" s="5"/>
      <c r="J62" s="3">
        <f t="shared" si="0"/>
        <v>0</v>
      </c>
    </row>
    <row r="63" spans="1:10" ht="14.25" customHeight="1" x14ac:dyDescent="0.35">
      <c r="B63" s="11" t="s">
        <v>30</v>
      </c>
      <c r="C63" s="3" t="s">
        <v>16</v>
      </c>
      <c r="D63" s="10">
        <v>0.2</v>
      </c>
      <c r="E63" s="10">
        <f>D63*E58</f>
        <v>142.6</v>
      </c>
      <c r="F63" s="10"/>
      <c r="G63" s="5"/>
      <c r="H63" s="10"/>
      <c r="I63" s="5"/>
      <c r="J63" s="3">
        <f t="shared" si="0"/>
        <v>0</v>
      </c>
    </row>
    <row r="64" spans="1:10" ht="60" customHeight="1" x14ac:dyDescent="0.35">
      <c r="A64" s="6">
        <v>14</v>
      </c>
      <c r="B64" s="4" t="s">
        <v>61</v>
      </c>
      <c r="C64" s="3" t="s">
        <v>48</v>
      </c>
      <c r="D64" s="3"/>
      <c r="E64" s="10">
        <v>112</v>
      </c>
      <c r="F64" s="3"/>
      <c r="G64" s="3"/>
      <c r="H64" s="3"/>
      <c r="I64" s="3"/>
      <c r="J64" s="3">
        <f t="shared" si="0"/>
        <v>0</v>
      </c>
    </row>
    <row r="65" spans="1:10" ht="14.25" customHeight="1" x14ac:dyDescent="0.35">
      <c r="B65" s="11" t="s">
        <v>28</v>
      </c>
      <c r="C65" s="3" t="s">
        <v>48</v>
      </c>
      <c r="D65" s="10">
        <v>1</v>
      </c>
      <c r="E65" s="10">
        <f>D65*E64</f>
        <v>112</v>
      </c>
      <c r="F65" s="10"/>
      <c r="G65" s="5">
        <f>F65*E65</f>
        <v>0</v>
      </c>
      <c r="H65" s="10"/>
      <c r="I65" s="5"/>
      <c r="J65" s="3">
        <f t="shared" si="0"/>
        <v>0</v>
      </c>
    </row>
    <row r="66" spans="1:10" ht="14.25" customHeight="1" x14ac:dyDescent="0.35">
      <c r="B66" s="11" t="s">
        <v>62</v>
      </c>
      <c r="C66" s="3" t="s">
        <v>39</v>
      </c>
      <c r="D66" s="10">
        <v>1</v>
      </c>
      <c r="E66" s="10">
        <f>D66*E64</f>
        <v>112</v>
      </c>
      <c r="F66" s="10"/>
      <c r="G66" s="5"/>
      <c r="H66" s="10"/>
      <c r="I66" s="5"/>
      <c r="J66" s="3">
        <f t="shared" si="0"/>
        <v>0</v>
      </c>
    </row>
    <row r="67" spans="1:10" ht="14.25" customHeight="1" x14ac:dyDescent="0.35">
      <c r="B67" s="11" t="s">
        <v>63</v>
      </c>
      <c r="C67" s="3" t="s">
        <v>64</v>
      </c>
      <c r="D67" s="10">
        <v>0.06</v>
      </c>
      <c r="E67" s="10">
        <f>D67*E64</f>
        <v>6.72</v>
      </c>
      <c r="F67" s="10"/>
      <c r="G67" s="5"/>
      <c r="H67" s="10"/>
      <c r="I67" s="5"/>
      <c r="J67" s="3">
        <f t="shared" si="0"/>
        <v>0</v>
      </c>
    </row>
    <row r="68" spans="1:10" ht="14.25" customHeight="1" x14ac:dyDescent="0.35">
      <c r="B68" s="11" t="s">
        <v>65</v>
      </c>
      <c r="C68" s="3" t="s">
        <v>39</v>
      </c>
      <c r="D68" s="10">
        <v>0.1</v>
      </c>
      <c r="E68" s="10">
        <f>D68*E64</f>
        <v>11.200000000000001</v>
      </c>
      <c r="F68" s="10"/>
      <c r="G68" s="5"/>
      <c r="H68" s="10"/>
      <c r="I68" s="5"/>
      <c r="J68" s="3">
        <f t="shared" si="0"/>
        <v>0</v>
      </c>
    </row>
    <row r="69" spans="1:10" ht="14.25" customHeight="1" x14ac:dyDescent="0.35">
      <c r="B69" s="11" t="s">
        <v>30</v>
      </c>
      <c r="C69" s="3" t="s">
        <v>16</v>
      </c>
      <c r="D69" s="10">
        <v>1</v>
      </c>
      <c r="E69" s="10">
        <f>D69*E64</f>
        <v>112</v>
      </c>
      <c r="F69" s="10"/>
      <c r="G69" s="5"/>
      <c r="H69" s="10"/>
      <c r="I69" s="5"/>
      <c r="J69" s="3">
        <f t="shared" si="0"/>
        <v>0</v>
      </c>
    </row>
    <row r="70" spans="1:10" ht="41.25" customHeight="1" x14ac:dyDescent="0.35">
      <c r="A70" s="6">
        <v>15</v>
      </c>
      <c r="B70" s="4" t="s">
        <v>66</v>
      </c>
      <c r="C70" s="3" t="s">
        <v>32</v>
      </c>
      <c r="D70" s="3"/>
      <c r="E70" s="10">
        <v>610</v>
      </c>
      <c r="F70" s="3"/>
      <c r="G70" s="3"/>
      <c r="H70" s="3"/>
      <c r="I70" s="3"/>
      <c r="J70" s="3">
        <f t="shared" si="0"/>
        <v>0</v>
      </c>
    </row>
    <row r="71" spans="1:10" ht="14.25" customHeight="1" x14ac:dyDescent="0.35">
      <c r="B71" s="11" t="s">
        <v>28</v>
      </c>
      <c r="C71" s="3" t="s">
        <v>32</v>
      </c>
      <c r="D71" s="10">
        <v>1</v>
      </c>
      <c r="E71" s="10">
        <f>D71*E70</f>
        <v>610</v>
      </c>
      <c r="F71" s="10"/>
      <c r="G71" s="5">
        <f>F71*E71</f>
        <v>0</v>
      </c>
      <c r="H71" s="10"/>
      <c r="I71" s="5"/>
      <c r="J71" s="3">
        <f t="shared" si="0"/>
        <v>0</v>
      </c>
    </row>
    <row r="72" spans="1:10" ht="14.25" customHeight="1" x14ac:dyDescent="0.35">
      <c r="B72" s="11" t="s">
        <v>67</v>
      </c>
      <c r="C72" s="3" t="s">
        <v>32</v>
      </c>
      <c r="D72" s="10">
        <v>1.1499999999999999</v>
      </c>
      <c r="E72" s="10">
        <f>D72*E70</f>
        <v>701.5</v>
      </c>
      <c r="F72" s="10"/>
      <c r="G72" s="5"/>
      <c r="H72" s="10"/>
      <c r="I72" s="5"/>
      <c r="J72" s="3">
        <f t="shared" si="0"/>
        <v>0</v>
      </c>
    </row>
    <row r="73" spans="1:10" ht="14.25" customHeight="1" x14ac:dyDescent="0.35">
      <c r="B73" s="11" t="s">
        <v>68</v>
      </c>
      <c r="C73" s="3" t="s">
        <v>48</v>
      </c>
      <c r="D73" s="10">
        <v>0.9</v>
      </c>
      <c r="E73" s="10">
        <f>D73*E70</f>
        <v>549</v>
      </c>
      <c r="F73" s="10"/>
      <c r="G73" s="5"/>
      <c r="H73" s="10"/>
      <c r="I73" s="5"/>
      <c r="J73" s="3">
        <f t="shared" ref="J73:J136" si="1">I73+G73</f>
        <v>0</v>
      </c>
    </row>
    <row r="74" spans="1:10" ht="14.25" customHeight="1" x14ac:dyDescent="0.35">
      <c r="B74" s="11" t="s">
        <v>30</v>
      </c>
      <c r="C74" s="3" t="s">
        <v>16</v>
      </c>
      <c r="D74" s="10">
        <v>1</v>
      </c>
      <c r="E74" s="10">
        <f>D74*E70</f>
        <v>610</v>
      </c>
      <c r="F74" s="10"/>
      <c r="G74" s="5"/>
      <c r="H74" s="10"/>
      <c r="I74" s="5"/>
      <c r="J74" s="3">
        <f t="shared" si="1"/>
        <v>0</v>
      </c>
    </row>
    <row r="75" spans="1:10" ht="60" customHeight="1" x14ac:dyDescent="0.35">
      <c r="A75" s="6">
        <v>16</v>
      </c>
      <c r="B75" s="4" t="s">
        <v>69</v>
      </c>
      <c r="C75" s="3" t="s">
        <v>32</v>
      </c>
      <c r="D75" s="3"/>
      <c r="E75" s="10">
        <v>610</v>
      </c>
      <c r="F75" s="3"/>
      <c r="G75" s="3"/>
      <c r="H75" s="3"/>
      <c r="I75" s="3"/>
      <c r="J75" s="3">
        <f t="shared" si="1"/>
        <v>0</v>
      </c>
    </row>
    <row r="76" spans="1:10" ht="14.25" customHeight="1" x14ac:dyDescent="0.35">
      <c r="B76" s="11" t="s">
        <v>28</v>
      </c>
      <c r="C76" s="3" t="s">
        <v>32</v>
      </c>
      <c r="D76" s="10">
        <v>1</v>
      </c>
      <c r="E76" s="10">
        <f>D76*E75</f>
        <v>610</v>
      </c>
      <c r="F76" s="10"/>
      <c r="G76" s="5">
        <f>F76*E76</f>
        <v>0</v>
      </c>
      <c r="H76" s="10"/>
      <c r="I76" s="5"/>
      <c r="J76" s="3">
        <f t="shared" si="1"/>
        <v>0</v>
      </c>
    </row>
    <row r="77" spans="1:10" ht="14.25" customHeight="1" x14ac:dyDescent="0.35">
      <c r="B77" s="11" t="s">
        <v>70</v>
      </c>
      <c r="C77" s="3" t="s">
        <v>32</v>
      </c>
      <c r="D77" s="10">
        <v>1.06</v>
      </c>
      <c r="E77" s="10">
        <f>D77*E75</f>
        <v>646.6</v>
      </c>
      <c r="F77" s="10"/>
      <c r="G77" s="5"/>
      <c r="H77" s="10"/>
      <c r="I77" s="5"/>
      <c r="J77" s="3">
        <f t="shared" si="1"/>
        <v>0</v>
      </c>
    </row>
    <row r="78" spans="1:10" ht="14.25" customHeight="1" x14ac:dyDescent="0.35">
      <c r="B78" s="11" t="s">
        <v>71</v>
      </c>
      <c r="C78" s="3" t="s">
        <v>16</v>
      </c>
      <c r="D78" s="10">
        <v>0.5</v>
      </c>
      <c r="E78" s="10">
        <f>D78*E75</f>
        <v>305</v>
      </c>
      <c r="F78" s="10"/>
      <c r="G78" s="5"/>
      <c r="H78" s="10"/>
      <c r="I78" s="5"/>
      <c r="J78" s="3">
        <f t="shared" si="1"/>
        <v>0</v>
      </c>
    </row>
    <row r="79" spans="1:10" ht="14.25" customHeight="1" x14ac:dyDescent="0.35">
      <c r="B79" s="11" t="s">
        <v>72</v>
      </c>
      <c r="C79" s="3" t="s">
        <v>32</v>
      </c>
      <c r="D79" s="10">
        <v>0.8</v>
      </c>
      <c r="E79" s="10">
        <f>D79*E75</f>
        <v>488</v>
      </c>
      <c r="F79" s="10"/>
      <c r="G79" s="5"/>
      <c r="H79" s="10"/>
      <c r="I79" s="5"/>
      <c r="J79" s="3">
        <f t="shared" si="1"/>
        <v>0</v>
      </c>
    </row>
    <row r="80" spans="1:10" ht="14.25" customHeight="1" x14ac:dyDescent="0.35">
      <c r="B80" s="11" t="s">
        <v>30</v>
      </c>
      <c r="C80" s="3" t="s">
        <v>16</v>
      </c>
      <c r="D80" s="10">
        <v>1</v>
      </c>
      <c r="E80" s="10">
        <f>D80*E75</f>
        <v>610</v>
      </c>
      <c r="F80" s="10"/>
      <c r="G80" s="5"/>
      <c r="H80" s="10"/>
      <c r="I80" s="5"/>
      <c r="J80" s="3">
        <f t="shared" si="1"/>
        <v>0</v>
      </c>
    </row>
    <row r="81" spans="1:10" ht="16.5" customHeight="1" x14ac:dyDescent="0.35">
      <c r="A81" s="6">
        <v>17</v>
      </c>
      <c r="B81" s="4" t="s">
        <v>73</v>
      </c>
      <c r="C81" s="3" t="s">
        <v>32</v>
      </c>
      <c r="D81" s="3"/>
      <c r="E81" s="10">
        <v>610</v>
      </c>
      <c r="F81" s="3"/>
      <c r="G81" s="3"/>
      <c r="H81" s="3"/>
      <c r="I81" s="3"/>
      <c r="J81" s="3">
        <f t="shared" si="1"/>
        <v>0</v>
      </c>
    </row>
    <row r="82" spans="1:10" ht="14.25" customHeight="1" x14ac:dyDescent="0.35">
      <c r="B82" s="11" t="s">
        <v>28</v>
      </c>
      <c r="C82" s="3" t="s">
        <v>32</v>
      </c>
      <c r="D82" s="10">
        <v>1</v>
      </c>
      <c r="E82" s="10">
        <f>D82*E81</f>
        <v>610</v>
      </c>
      <c r="F82" s="10"/>
      <c r="G82" s="5">
        <f>F82*E82</f>
        <v>0</v>
      </c>
      <c r="H82" s="10"/>
      <c r="I82" s="5"/>
      <c r="J82" s="3">
        <f t="shared" si="1"/>
        <v>0</v>
      </c>
    </row>
    <row r="83" spans="1:10" ht="14.25" customHeight="1" x14ac:dyDescent="0.35">
      <c r="B83" s="11" t="s">
        <v>74</v>
      </c>
      <c r="C83" s="3" t="s">
        <v>32</v>
      </c>
      <c r="D83" s="10">
        <v>1</v>
      </c>
      <c r="E83" s="10">
        <f>D83*E81</f>
        <v>610</v>
      </c>
      <c r="F83" s="10"/>
      <c r="G83" s="5"/>
      <c r="H83" s="10"/>
      <c r="I83" s="5"/>
      <c r="J83" s="3">
        <f t="shared" si="1"/>
        <v>0</v>
      </c>
    </row>
    <row r="84" spans="1:10" ht="14.25" customHeight="1" x14ac:dyDescent="0.35">
      <c r="B84" s="11" t="s">
        <v>30</v>
      </c>
      <c r="C84" s="3" t="s">
        <v>16</v>
      </c>
      <c r="D84" s="10">
        <v>1</v>
      </c>
      <c r="E84" s="10">
        <f>D84*E81</f>
        <v>610</v>
      </c>
      <c r="F84" s="10"/>
      <c r="G84" s="5"/>
      <c r="H84" s="10"/>
      <c r="I84" s="5"/>
      <c r="J84" s="3">
        <f t="shared" si="1"/>
        <v>0</v>
      </c>
    </row>
    <row r="85" spans="1:10" ht="14.25" customHeight="1" x14ac:dyDescent="0.35">
      <c r="A85" s="9"/>
      <c r="B85" s="9" t="s">
        <v>75</v>
      </c>
      <c r="C85" s="9"/>
      <c r="D85" s="9"/>
      <c r="E85" s="9"/>
      <c r="F85" s="9"/>
      <c r="G85" s="9"/>
      <c r="H85" s="9"/>
      <c r="I85" s="9"/>
      <c r="J85" s="3">
        <f t="shared" si="1"/>
        <v>0</v>
      </c>
    </row>
    <row r="86" spans="1:10" ht="14.25" customHeight="1" x14ac:dyDescent="0.35">
      <c r="A86" s="6">
        <v>18</v>
      </c>
      <c r="B86" s="4" t="s">
        <v>76</v>
      </c>
      <c r="C86" s="3" t="s">
        <v>32</v>
      </c>
      <c r="D86" s="3"/>
      <c r="E86" s="10">
        <v>374</v>
      </c>
      <c r="F86" s="3"/>
      <c r="G86" s="3"/>
      <c r="H86" s="3"/>
      <c r="I86" s="3"/>
      <c r="J86" s="3">
        <f t="shared" si="1"/>
        <v>0</v>
      </c>
    </row>
    <row r="87" spans="1:10" ht="14.25" customHeight="1" x14ac:dyDescent="0.35">
      <c r="B87" s="11" t="s">
        <v>28</v>
      </c>
      <c r="C87" s="3" t="s">
        <v>32</v>
      </c>
      <c r="D87" s="10">
        <v>1</v>
      </c>
      <c r="E87" s="10">
        <f>D87*E86</f>
        <v>374</v>
      </c>
      <c r="F87" s="10"/>
      <c r="G87" s="5">
        <f>F87*E87</f>
        <v>0</v>
      </c>
      <c r="H87" s="10"/>
      <c r="I87" s="5"/>
      <c r="J87" s="3">
        <f t="shared" si="1"/>
        <v>0</v>
      </c>
    </row>
    <row r="88" spans="1:10" ht="14.25" customHeight="1" x14ac:dyDescent="0.35">
      <c r="B88" s="11" t="s">
        <v>77</v>
      </c>
      <c r="C88" s="3" t="s">
        <v>32</v>
      </c>
      <c r="D88" s="10">
        <v>2.1</v>
      </c>
      <c r="E88" s="10">
        <f>D88*E86</f>
        <v>785.4</v>
      </c>
      <c r="F88" s="10"/>
      <c r="G88" s="5"/>
      <c r="H88" s="10"/>
      <c r="I88" s="5"/>
      <c r="J88" s="3">
        <f t="shared" si="1"/>
        <v>0</v>
      </c>
    </row>
    <row r="89" spans="1:10" ht="14.25" customHeight="1" x14ac:dyDescent="0.35">
      <c r="B89" s="11" t="s">
        <v>78</v>
      </c>
      <c r="C89" s="3" t="s">
        <v>48</v>
      </c>
      <c r="D89" s="10">
        <v>2</v>
      </c>
      <c r="E89" s="10">
        <f>D89*E86</f>
        <v>748</v>
      </c>
      <c r="F89" s="10"/>
      <c r="G89" s="5"/>
      <c r="H89" s="10"/>
      <c r="I89" s="5"/>
      <c r="J89" s="3">
        <f t="shared" si="1"/>
        <v>0</v>
      </c>
    </row>
    <row r="90" spans="1:10" ht="14.25" customHeight="1" x14ac:dyDescent="0.35">
      <c r="B90" s="11" t="s">
        <v>79</v>
      </c>
      <c r="C90" s="3" t="s">
        <v>48</v>
      </c>
      <c r="D90" s="10">
        <v>0.7</v>
      </c>
      <c r="E90" s="10">
        <f>D90*E86</f>
        <v>261.8</v>
      </c>
      <c r="F90" s="10"/>
      <c r="G90" s="5"/>
      <c r="H90" s="10"/>
      <c r="I90" s="5"/>
      <c r="J90" s="3">
        <f t="shared" si="1"/>
        <v>0</v>
      </c>
    </row>
    <row r="91" spans="1:10" ht="14.25" customHeight="1" x14ac:dyDescent="0.35">
      <c r="B91" s="11" t="s">
        <v>80</v>
      </c>
      <c r="C91" s="3" t="s">
        <v>32</v>
      </c>
      <c r="D91" s="10">
        <v>1</v>
      </c>
      <c r="E91" s="10">
        <f>D91*E86</f>
        <v>374</v>
      </c>
      <c r="F91" s="10"/>
      <c r="G91" s="5"/>
      <c r="H91" s="10"/>
      <c r="I91" s="5"/>
      <c r="J91" s="3">
        <f t="shared" si="1"/>
        <v>0</v>
      </c>
    </row>
    <row r="92" spans="1:10" ht="14.25" customHeight="1" x14ac:dyDescent="0.35">
      <c r="B92" s="11" t="s">
        <v>81</v>
      </c>
      <c r="C92" s="3" t="s">
        <v>39</v>
      </c>
      <c r="D92" s="10">
        <v>35.5</v>
      </c>
      <c r="E92" s="10">
        <f>D92*E86</f>
        <v>13277</v>
      </c>
      <c r="F92" s="10"/>
      <c r="G92" s="5"/>
      <c r="H92" s="10"/>
      <c r="I92" s="5"/>
      <c r="J92" s="3">
        <f t="shared" si="1"/>
        <v>0</v>
      </c>
    </row>
    <row r="93" spans="1:10" ht="14.25" customHeight="1" x14ac:dyDescent="0.35">
      <c r="B93" s="11" t="s">
        <v>82</v>
      </c>
      <c r="C93" s="3" t="s">
        <v>48</v>
      </c>
      <c r="D93" s="10">
        <v>1.2</v>
      </c>
      <c r="E93" s="10">
        <f>D93*E86</f>
        <v>448.8</v>
      </c>
      <c r="F93" s="10"/>
      <c r="G93" s="5"/>
      <c r="H93" s="10"/>
      <c r="I93" s="5"/>
      <c r="J93" s="3">
        <f t="shared" si="1"/>
        <v>0</v>
      </c>
    </row>
    <row r="94" spans="1:10" ht="14.25" customHeight="1" x14ac:dyDescent="0.35">
      <c r="B94" s="11" t="s">
        <v>83</v>
      </c>
      <c r="C94" s="3" t="s">
        <v>48</v>
      </c>
      <c r="D94" s="10">
        <v>2.2000000000000002</v>
      </c>
      <c r="E94" s="10">
        <f>D94*E86</f>
        <v>822.80000000000007</v>
      </c>
      <c r="F94" s="10"/>
      <c r="G94" s="5"/>
      <c r="H94" s="10"/>
      <c r="I94" s="5"/>
      <c r="J94" s="3">
        <f t="shared" si="1"/>
        <v>0</v>
      </c>
    </row>
    <row r="95" spans="1:10" ht="14.25" customHeight="1" x14ac:dyDescent="0.35">
      <c r="B95" s="11" t="s">
        <v>84</v>
      </c>
      <c r="C95" s="3" t="s">
        <v>85</v>
      </c>
      <c r="D95" s="10">
        <v>0.9</v>
      </c>
      <c r="E95" s="10">
        <f>D95*E86</f>
        <v>336.6</v>
      </c>
      <c r="F95" s="10"/>
      <c r="G95" s="5"/>
      <c r="H95" s="10"/>
      <c r="I95" s="5"/>
      <c r="J95" s="3">
        <f t="shared" si="1"/>
        <v>0</v>
      </c>
    </row>
    <row r="96" spans="1:10" ht="14.25" customHeight="1" x14ac:dyDescent="0.35">
      <c r="B96" s="11" t="s">
        <v>86</v>
      </c>
      <c r="C96" s="3" t="s">
        <v>85</v>
      </c>
      <c r="D96" s="10">
        <v>1.2</v>
      </c>
      <c r="E96" s="10">
        <f>D96*E86</f>
        <v>448.8</v>
      </c>
      <c r="F96" s="10"/>
      <c r="G96" s="5"/>
      <c r="H96" s="10"/>
      <c r="I96" s="5"/>
      <c r="J96" s="3">
        <f t="shared" si="1"/>
        <v>0</v>
      </c>
    </row>
    <row r="97" spans="1:10" ht="14.25" customHeight="1" x14ac:dyDescent="0.35">
      <c r="B97" s="11" t="s">
        <v>87</v>
      </c>
      <c r="C97" s="3" t="s">
        <v>64</v>
      </c>
      <c r="D97" s="10">
        <v>0.2</v>
      </c>
      <c r="E97" s="10">
        <f>D97*E86</f>
        <v>74.8</v>
      </c>
      <c r="F97" s="10"/>
      <c r="G97" s="5"/>
      <c r="H97" s="10"/>
      <c r="I97" s="5"/>
      <c r="J97" s="3">
        <f t="shared" si="1"/>
        <v>0</v>
      </c>
    </row>
    <row r="98" spans="1:10" ht="27" customHeight="1" x14ac:dyDescent="0.35">
      <c r="A98" s="6">
        <v>19</v>
      </c>
      <c r="B98" s="4" t="s">
        <v>88</v>
      </c>
      <c r="C98" s="3" t="s">
        <v>32</v>
      </c>
      <c r="D98" s="3"/>
      <c r="E98" s="10">
        <v>425</v>
      </c>
      <c r="F98" s="3"/>
      <c r="G98" s="3"/>
      <c r="H98" s="3"/>
      <c r="I98" s="3"/>
      <c r="J98" s="3">
        <f t="shared" si="1"/>
        <v>0</v>
      </c>
    </row>
    <row r="99" spans="1:10" ht="14.25" customHeight="1" x14ac:dyDescent="0.35">
      <c r="B99" s="11" t="s">
        <v>28</v>
      </c>
      <c r="C99" s="3" t="s">
        <v>32</v>
      </c>
      <c r="D99" s="10">
        <v>1</v>
      </c>
      <c r="E99" s="10">
        <f>D99*E98</f>
        <v>425</v>
      </c>
      <c r="F99" s="10"/>
      <c r="G99" s="5">
        <f>F99*E99</f>
        <v>0</v>
      </c>
      <c r="H99" s="10"/>
      <c r="I99" s="5"/>
      <c r="J99" s="3">
        <f t="shared" si="1"/>
        <v>0</v>
      </c>
    </row>
    <row r="100" spans="1:10" ht="14.25" customHeight="1" x14ac:dyDescent="0.35">
      <c r="B100" s="11" t="s">
        <v>77</v>
      </c>
      <c r="C100" s="3" t="s">
        <v>32</v>
      </c>
      <c r="D100" s="10">
        <v>1.05</v>
      </c>
      <c r="E100" s="10">
        <f>D100*E98</f>
        <v>446.25</v>
      </c>
      <c r="F100" s="10"/>
      <c r="G100" s="5"/>
      <c r="H100" s="10"/>
      <c r="I100" s="5"/>
      <c r="J100" s="3">
        <f t="shared" si="1"/>
        <v>0</v>
      </c>
    </row>
    <row r="101" spans="1:10" ht="14.25" customHeight="1" x14ac:dyDescent="0.35">
      <c r="B101" s="11" t="s">
        <v>89</v>
      </c>
      <c r="C101" s="3" t="s">
        <v>48</v>
      </c>
      <c r="D101" s="10">
        <v>2</v>
      </c>
      <c r="E101" s="10">
        <f>D101*E98</f>
        <v>850</v>
      </c>
      <c r="F101" s="10"/>
      <c r="G101" s="5"/>
      <c r="H101" s="10"/>
      <c r="I101" s="5"/>
      <c r="J101" s="3">
        <f t="shared" si="1"/>
        <v>0</v>
      </c>
    </row>
    <row r="102" spans="1:10" ht="14.25" customHeight="1" x14ac:dyDescent="0.35">
      <c r="B102" s="11" t="s">
        <v>90</v>
      </c>
      <c r="C102" s="3" t="s">
        <v>48</v>
      </c>
      <c r="D102" s="10">
        <v>0.8</v>
      </c>
      <c r="E102" s="10">
        <f>D102*E98</f>
        <v>340</v>
      </c>
      <c r="F102" s="10"/>
      <c r="G102" s="5"/>
      <c r="H102" s="10"/>
      <c r="I102" s="5"/>
      <c r="J102" s="3">
        <f t="shared" si="1"/>
        <v>0</v>
      </c>
    </row>
    <row r="103" spans="1:10" ht="14.25" customHeight="1" x14ac:dyDescent="0.35">
      <c r="B103" s="11" t="s">
        <v>91</v>
      </c>
      <c r="C103" s="3" t="s">
        <v>39</v>
      </c>
      <c r="D103" s="10">
        <v>21.9</v>
      </c>
      <c r="E103" s="10">
        <f>D103*E98</f>
        <v>9307.5</v>
      </c>
      <c r="F103" s="10"/>
      <c r="G103" s="5"/>
      <c r="H103" s="10"/>
      <c r="I103" s="5"/>
      <c r="J103" s="3">
        <f t="shared" si="1"/>
        <v>0</v>
      </c>
    </row>
    <row r="104" spans="1:10" ht="14.25" customHeight="1" x14ac:dyDescent="0.35">
      <c r="B104" s="11" t="s">
        <v>82</v>
      </c>
      <c r="C104" s="3" t="s">
        <v>48</v>
      </c>
      <c r="D104" s="10">
        <v>0.85</v>
      </c>
      <c r="E104" s="10">
        <f>D104*E98</f>
        <v>361.25</v>
      </c>
      <c r="F104" s="10"/>
      <c r="G104" s="5"/>
      <c r="H104" s="10"/>
      <c r="I104" s="5"/>
      <c r="J104" s="3">
        <f t="shared" si="1"/>
        <v>0</v>
      </c>
    </row>
    <row r="105" spans="1:10" ht="14.25" customHeight="1" x14ac:dyDescent="0.35">
      <c r="B105" s="11" t="s">
        <v>83</v>
      </c>
      <c r="C105" s="3" t="s">
        <v>48</v>
      </c>
      <c r="D105" s="10">
        <v>1.1000000000000001</v>
      </c>
      <c r="E105" s="10">
        <f>D105*E98</f>
        <v>467.50000000000006</v>
      </c>
      <c r="F105" s="10"/>
      <c r="G105" s="5"/>
      <c r="H105" s="10"/>
      <c r="I105" s="5"/>
      <c r="J105" s="3">
        <f t="shared" si="1"/>
        <v>0</v>
      </c>
    </row>
    <row r="106" spans="1:10" ht="14.25" customHeight="1" x14ac:dyDescent="0.35">
      <c r="B106" s="11" t="s">
        <v>84</v>
      </c>
      <c r="C106" s="3" t="s">
        <v>85</v>
      </c>
      <c r="D106" s="10">
        <v>0.3</v>
      </c>
      <c r="E106" s="10">
        <f>D106*E98</f>
        <v>127.5</v>
      </c>
      <c r="F106" s="10"/>
      <c r="G106" s="5"/>
      <c r="H106" s="10"/>
      <c r="I106" s="5"/>
      <c r="J106" s="3">
        <f t="shared" si="1"/>
        <v>0</v>
      </c>
    </row>
    <row r="107" spans="1:10" ht="14.25" customHeight="1" x14ac:dyDescent="0.35">
      <c r="B107" s="11" t="s">
        <v>86</v>
      </c>
      <c r="C107" s="3" t="s">
        <v>85</v>
      </c>
      <c r="D107" s="10">
        <v>1.2</v>
      </c>
      <c r="E107" s="10">
        <f>D107*E98</f>
        <v>510</v>
      </c>
      <c r="F107" s="10"/>
      <c r="G107" s="5"/>
      <c r="H107" s="10"/>
      <c r="I107" s="5"/>
      <c r="J107" s="3">
        <f t="shared" si="1"/>
        <v>0</v>
      </c>
    </row>
    <row r="108" spans="1:10" ht="14.25" customHeight="1" x14ac:dyDescent="0.35">
      <c r="B108" s="11" t="s">
        <v>87</v>
      </c>
      <c r="C108" s="3" t="s">
        <v>64</v>
      </c>
      <c r="D108" s="10">
        <v>0.1</v>
      </c>
      <c r="E108" s="10">
        <f>D108*E98</f>
        <v>42.5</v>
      </c>
      <c r="F108" s="10"/>
      <c r="G108" s="5"/>
      <c r="H108" s="10"/>
      <c r="I108" s="5"/>
      <c r="J108" s="3">
        <f t="shared" si="1"/>
        <v>0</v>
      </c>
    </row>
    <row r="109" spans="1:10" ht="41.25" customHeight="1" x14ac:dyDescent="0.35">
      <c r="A109" s="6">
        <v>20</v>
      </c>
      <c r="B109" s="4" t="s">
        <v>92</v>
      </c>
      <c r="C109" s="3" t="s">
        <v>48</v>
      </c>
      <c r="D109" s="3"/>
      <c r="E109" s="10">
        <v>120</v>
      </c>
      <c r="F109" s="3"/>
      <c r="G109" s="3"/>
      <c r="H109" s="3"/>
      <c r="I109" s="3"/>
      <c r="J109" s="3">
        <f t="shared" si="1"/>
        <v>0</v>
      </c>
    </row>
    <row r="110" spans="1:10" ht="14.25" customHeight="1" x14ac:dyDescent="0.35">
      <c r="B110" s="11" t="s">
        <v>28</v>
      </c>
      <c r="C110" s="3" t="s">
        <v>48</v>
      </c>
      <c r="D110" s="10">
        <v>1</v>
      </c>
      <c r="E110" s="10">
        <f>D110*E109</f>
        <v>120</v>
      </c>
      <c r="F110" s="10"/>
      <c r="G110" s="5">
        <f>F110*E110</f>
        <v>0</v>
      </c>
      <c r="H110" s="10"/>
      <c r="I110" s="5"/>
      <c r="J110" s="3">
        <f t="shared" si="1"/>
        <v>0</v>
      </c>
    </row>
    <row r="111" spans="1:10" ht="14.25" customHeight="1" x14ac:dyDescent="0.35">
      <c r="B111" s="11" t="s">
        <v>93</v>
      </c>
      <c r="C111" s="3" t="s">
        <v>32</v>
      </c>
      <c r="D111" s="10">
        <v>0.33</v>
      </c>
      <c r="E111" s="10">
        <f>D111*E109</f>
        <v>39.6</v>
      </c>
      <c r="F111" s="10"/>
      <c r="G111" s="5"/>
      <c r="H111" s="10"/>
      <c r="I111" s="5"/>
      <c r="J111" s="3">
        <f t="shared" si="1"/>
        <v>0</v>
      </c>
    </row>
    <row r="112" spans="1:10" ht="14.25" customHeight="1" x14ac:dyDescent="0.35">
      <c r="B112" s="11" t="s">
        <v>94</v>
      </c>
      <c r="C112" s="3" t="s">
        <v>48</v>
      </c>
      <c r="D112" s="10">
        <v>1.05</v>
      </c>
      <c r="E112" s="10">
        <f>D112*E109</f>
        <v>126</v>
      </c>
      <c r="F112" s="10"/>
      <c r="G112" s="5"/>
      <c r="H112" s="10"/>
      <c r="I112" s="5"/>
      <c r="J112" s="3">
        <f t="shared" si="1"/>
        <v>0</v>
      </c>
    </row>
    <row r="113" spans="1:10" ht="14.25" customHeight="1" x14ac:dyDescent="0.35">
      <c r="B113" s="11" t="s">
        <v>95</v>
      </c>
      <c r="C113" s="3" t="s">
        <v>48</v>
      </c>
      <c r="D113" s="10">
        <v>1.05</v>
      </c>
      <c r="E113" s="10">
        <f>D113*E109</f>
        <v>126</v>
      </c>
      <c r="F113" s="10"/>
      <c r="G113" s="5"/>
      <c r="H113" s="10"/>
      <c r="I113" s="5"/>
      <c r="J113" s="3">
        <f t="shared" si="1"/>
        <v>0</v>
      </c>
    </row>
    <row r="114" spans="1:10" ht="14.25" customHeight="1" x14ac:dyDescent="0.35">
      <c r="B114" s="11" t="s">
        <v>96</v>
      </c>
      <c r="C114" s="3" t="s">
        <v>39</v>
      </c>
      <c r="D114" s="10">
        <v>8</v>
      </c>
      <c r="E114" s="10">
        <f>D114*E109</f>
        <v>960</v>
      </c>
      <c r="F114" s="10"/>
      <c r="G114" s="5"/>
      <c r="H114" s="10"/>
      <c r="I114" s="5"/>
      <c r="J114" s="3">
        <f t="shared" si="1"/>
        <v>0</v>
      </c>
    </row>
    <row r="115" spans="1:10" ht="14.25" customHeight="1" x14ac:dyDescent="0.35">
      <c r="B115" s="11" t="s">
        <v>83</v>
      </c>
      <c r="C115" s="3" t="s">
        <v>48</v>
      </c>
      <c r="D115" s="10">
        <v>1.1000000000000001</v>
      </c>
      <c r="E115" s="10">
        <f>D115*E109</f>
        <v>132</v>
      </c>
      <c r="F115" s="10"/>
      <c r="G115" s="5"/>
      <c r="H115" s="10"/>
      <c r="I115" s="5"/>
      <c r="J115" s="3">
        <f t="shared" si="1"/>
        <v>0</v>
      </c>
    </row>
    <row r="116" spans="1:10" ht="14.25" customHeight="1" x14ac:dyDescent="0.35">
      <c r="B116" s="11" t="s">
        <v>97</v>
      </c>
      <c r="C116" s="3" t="s">
        <v>85</v>
      </c>
      <c r="D116" s="10">
        <v>0.55000000000000004</v>
      </c>
      <c r="E116" s="10">
        <f>D116*E109</f>
        <v>66</v>
      </c>
      <c r="F116" s="10"/>
      <c r="G116" s="5"/>
      <c r="H116" s="10"/>
      <c r="I116" s="5"/>
      <c r="J116" s="3">
        <f t="shared" si="1"/>
        <v>0</v>
      </c>
    </row>
    <row r="117" spans="1:10" ht="14.25" customHeight="1" x14ac:dyDescent="0.35">
      <c r="B117" s="11" t="s">
        <v>87</v>
      </c>
      <c r="C117" s="3" t="s">
        <v>64</v>
      </c>
      <c r="D117" s="10">
        <v>0.05</v>
      </c>
      <c r="E117" s="10">
        <f>D117*E109</f>
        <v>6</v>
      </c>
      <c r="F117" s="10"/>
      <c r="G117" s="5"/>
      <c r="H117" s="10"/>
      <c r="I117" s="5"/>
      <c r="J117" s="3">
        <f t="shared" si="1"/>
        <v>0</v>
      </c>
    </row>
    <row r="118" spans="1:10" ht="14.25" customHeight="1" x14ac:dyDescent="0.35">
      <c r="B118" s="11" t="s">
        <v>30</v>
      </c>
      <c r="C118" s="3" t="s">
        <v>16</v>
      </c>
      <c r="D118" s="10">
        <v>1</v>
      </c>
      <c r="E118" s="10">
        <f>D118*E109</f>
        <v>120</v>
      </c>
      <c r="F118" s="10"/>
      <c r="G118" s="5"/>
      <c r="H118" s="10"/>
      <c r="I118" s="5"/>
      <c r="J118" s="3">
        <f t="shared" si="1"/>
        <v>0</v>
      </c>
    </row>
    <row r="119" spans="1:10" ht="54.75" customHeight="1" x14ac:dyDescent="0.35">
      <c r="A119" s="6">
        <v>21</v>
      </c>
      <c r="B119" s="4" t="s">
        <v>98</v>
      </c>
      <c r="C119" s="3" t="s">
        <v>48</v>
      </c>
      <c r="D119" s="3"/>
      <c r="E119" s="10">
        <v>36</v>
      </c>
      <c r="F119" s="3"/>
      <c r="G119" s="3"/>
      <c r="H119" s="3"/>
      <c r="I119" s="3"/>
      <c r="J119" s="3">
        <f t="shared" si="1"/>
        <v>0</v>
      </c>
    </row>
    <row r="120" spans="1:10" ht="14.25" customHeight="1" x14ac:dyDescent="0.35">
      <c r="B120" s="11" t="s">
        <v>28</v>
      </c>
      <c r="C120" s="3" t="s">
        <v>48</v>
      </c>
      <c r="D120" s="10">
        <v>1</v>
      </c>
      <c r="E120" s="10">
        <f>D120*E119</f>
        <v>36</v>
      </c>
      <c r="F120" s="10"/>
      <c r="G120" s="5">
        <f>F120*E120</f>
        <v>0</v>
      </c>
      <c r="H120" s="10"/>
      <c r="I120" s="5"/>
      <c r="J120" s="3">
        <f t="shared" si="1"/>
        <v>0</v>
      </c>
    </row>
    <row r="121" spans="1:10" ht="14.25" customHeight="1" x14ac:dyDescent="0.35">
      <c r="B121" s="11" t="s">
        <v>99</v>
      </c>
      <c r="C121" s="3" t="s">
        <v>48</v>
      </c>
      <c r="D121" s="10">
        <v>1.05</v>
      </c>
      <c r="E121" s="10">
        <f>D121*E119</f>
        <v>37.800000000000004</v>
      </c>
      <c r="F121" s="10"/>
      <c r="G121" s="5"/>
      <c r="H121" s="10"/>
      <c r="I121" s="5"/>
      <c r="J121" s="3">
        <f t="shared" si="1"/>
        <v>0</v>
      </c>
    </row>
    <row r="122" spans="1:10" ht="14.25" customHeight="1" x14ac:dyDescent="0.35">
      <c r="B122" s="11" t="s">
        <v>100</v>
      </c>
      <c r="C122" s="3" t="s">
        <v>16</v>
      </c>
      <c r="D122" s="10">
        <v>1</v>
      </c>
      <c r="E122" s="10">
        <f>D122*E119</f>
        <v>36</v>
      </c>
      <c r="F122" s="10"/>
      <c r="G122" s="5"/>
      <c r="H122" s="10"/>
      <c r="I122" s="5"/>
      <c r="J122" s="3">
        <f t="shared" si="1"/>
        <v>0</v>
      </c>
    </row>
    <row r="123" spans="1:10" ht="14.25" customHeight="1" x14ac:dyDescent="0.35">
      <c r="B123" s="11" t="s">
        <v>30</v>
      </c>
      <c r="C123" s="3" t="s">
        <v>16</v>
      </c>
      <c r="D123" s="10">
        <v>1</v>
      </c>
      <c r="E123" s="10">
        <f>D123*E119</f>
        <v>36</v>
      </c>
      <c r="F123" s="10"/>
      <c r="G123" s="5"/>
      <c r="H123" s="10"/>
      <c r="I123" s="5"/>
      <c r="J123" s="3">
        <f t="shared" si="1"/>
        <v>0</v>
      </c>
    </row>
    <row r="124" spans="1:10" ht="61.5" customHeight="1" x14ac:dyDescent="0.35">
      <c r="A124" s="6">
        <v>22</v>
      </c>
      <c r="B124" s="4" t="s">
        <v>101</v>
      </c>
      <c r="C124" s="3" t="s">
        <v>32</v>
      </c>
      <c r="D124" s="3"/>
      <c r="E124" s="10">
        <v>96</v>
      </c>
      <c r="F124" s="3"/>
      <c r="G124" s="3"/>
      <c r="H124" s="3"/>
      <c r="I124" s="3"/>
      <c r="J124" s="3">
        <f t="shared" si="1"/>
        <v>0</v>
      </c>
    </row>
    <row r="125" spans="1:10" ht="14.25" customHeight="1" x14ac:dyDescent="0.35">
      <c r="B125" s="11" t="s">
        <v>28</v>
      </c>
      <c r="C125" s="3" t="s">
        <v>32</v>
      </c>
      <c r="D125" s="10">
        <v>1</v>
      </c>
      <c r="E125" s="10">
        <f>D125*E124</f>
        <v>96</v>
      </c>
      <c r="F125" s="10"/>
      <c r="G125" s="5">
        <f>F125*E125</f>
        <v>0</v>
      </c>
      <c r="H125" s="10"/>
      <c r="I125" s="5"/>
      <c r="J125" s="3">
        <f t="shared" si="1"/>
        <v>0</v>
      </c>
    </row>
    <row r="126" spans="1:10" ht="14.25" customHeight="1" x14ac:dyDescent="0.35">
      <c r="B126" s="11" t="s">
        <v>102</v>
      </c>
      <c r="C126" s="3" t="s">
        <v>16</v>
      </c>
      <c r="D126" s="10">
        <v>1</v>
      </c>
      <c r="E126" s="10">
        <f>D126*E124</f>
        <v>96</v>
      </c>
      <c r="F126" s="10"/>
      <c r="G126" s="5"/>
      <c r="H126" s="10"/>
      <c r="I126" s="5"/>
      <c r="J126" s="3">
        <f t="shared" si="1"/>
        <v>0</v>
      </c>
    </row>
    <row r="127" spans="1:10" ht="14.25" customHeight="1" x14ac:dyDescent="0.35">
      <c r="B127" s="11" t="s">
        <v>30</v>
      </c>
      <c r="C127" s="3" t="s">
        <v>16</v>
      </c>
      <c r="D127" s="10">
        <v>1</v>
      </c>
      <c r="E127" s="10">
        <f>D127*E124</f>
        <v>96</v>
      </c>
      <c r="F127" s="10"/>
      <c r="G127" s="5"/>
      <c r="H127" s="10"/>
      <c r="I127" s="5"/>
      <c r="J127" s="3">
        <f t="shared" si="1"/>
        <v>0</v>
      </c>
    </row>
    <row r="128" spans="1:10" ht="14.25" customHeight="1" x14ac:dyDescent="0.35">
      <c r="A128" s="9"/>
      <c r="B128" s="9" t="s">
        <v>103</v>
      </c>
      <c r="C128" s="9"/>
      <c r="D128" s="9"/>
      <c r="E128" s="9"/>
      <c r="F128" s="9"/>
      <c r="G128" s="9"/>
      <c r="H128" s="9"/>
      <c r="I128" s="9"/>
      <c r="J128" s="3">
        <f t="shared" si="1"/>
        <v>0</v>
      </c>
    </row>
    <row r="129" spans="1:10" ht="41.25" customHeight="1" x14ac:dyDescent="0.35">
      <c r="A129" s="6">
        <v>23</v>
      </c>
      <c r="B129" s="4" t="s">
        <v>104</v>
      </c>
      <c r="C129" s="3" t="s">
        <v>39</v>
      </c>
      <c r="D129" s="3"/>
      <c r="E129" s="10">
        <v>24</v>
      </c>
      <c r="F129" s="3"/>
      <c r="G129" s="3"/>
      <c r="H129" s="3"/>
      <c r="I129" s="3"/>
      <c r="J129" s="3">
        <f t="shared" si="1"/>
        <v>0</v>
      </c>
    </row>
    <row r="130" spans="1:10" ht="14.25" customHeight="1" x14ac:dyDescent="0.35">
      <c r="B130" s="11" t="s">
        <v>28</v>
      </c>
      <c r="C130" s="3" t="s">
        <v>39</v>
      </c>
      <c r="D130" s="10">
        <v>1</v>
      </c>
      <c r="E130" s="10">
        <f>D130*E129</f>
        <v>24</v>
      </c>
      <c r="F130" s="10"/>
      <c r="G130" s="5">
        <f>F130*E130</f>
        <v>0</v>
      </c>
      <c r="H130" s="10"/>
      <c r="I130" s="5"/>
      <c r="J130" s="3">
        <f t="shared" si="1"/>
        <v>0</v>
      </c>
    </row>
    <row r="131" spans="1:10" ht="14.25" customHeight="1" x14ac:dyDescent="0.35">
      <c r="B131" s="11" t="s">
        <v>105</v>
      </c>
      <c r="C131" s="3" t="s">
        <v>39</v>
      </c>
      <c r="D131" s="10">
        <v>1</v>
      </c>
      <c r="E131" s="10">
        <f>D131*E129</f>
        <v>24</v>
      </c>
      <c r="F131" s="10"/>
      <c r="G131" s="5"/>
      <c r="H131" s="10"/>
      <c r="I131" s="5"/>
      <c r="J131" s="3">
        <f t="shared" si="1"/>
        <v>0</v>
      </c>
    </row>
    <row r="132" spans="1:10" ht="14.25" customHeight="1" x14ac:dyDescent="0.35">
      <c r="B132" s="11" t="s">
        <v>106</v>
      </c>
      <c r="C132" s="3" t="s">
        <v>16</v>
      </c>
      <c r="D132" s="10">
        <v>1</v>
      </c>
      <c r="E132" s="10">
        <f>D132*E129</f>
        <v>24</v>
      </c>
      <c r="F132" s="10"/>
      <c r="G132" s="5"/>
      <c r="H132" s="10"/>
      <c r="I132" s="5"/>
      <c r="J132" s="3">
        <f t="shared" si="1"/>
        <v>0</v>
      </c>
    </row>
    <row r="133" spans="1:10" ht="14.25" customHeight="1" x14ac:dyDescent="0.35">
      <c r="B133" s="11" t="s">
        <v>30</v>
      </c>
      <c r="C133" s="3" t="s">
        <v>16</v>
      </c>
      <c r="D133" s="10">
        <v>1</v>
      </c>
      <c r="E133" s="10">
        <f>D133*E129</f>
        <v>24</v>
      </c>
      <c r="F133" s="10"/>
      <c r="G133" s="5"/>
      <c r="H133" s="10"/>
      <c r="I133" s="5"/>
      <c r="J133" s="3">
        <f t="shared" si="1"/>
        <v>0</v>
      </c>
    </row>
    <row r="134" spans="1:10" ht="41.25" customHeight="1" x14ac:dyDescent="0.35">
      <c r="A134" s="6">
        <v>24</v>
      </c>
      <c r="B134" s="4" t="s">
        <v>107</v>
      </c>
      <c r="C134" s="3" t="s">
        <v>39</v>
      </c>
      <c r="D134" s="3"/>
      <c r="E134" s="10">
        <v>10</v>
      </c>
      <c r="F134" s="3"/>
      <c r="G134" s="3"/>
      <c r="H134" s="3"/>
      <c r="I134" s="3"/>
      <c r="J134" s="3">
        <f t="shared" si="1"/>
        <v>0</v>
      </c>
    </row>
    <row r="135" spans="1:10" ht="14.25" customHeight="1" x14ac:dyDescent="0.35">
      <c r="B135" s="11" t="s">
        <v>28</v>
      </c>
      <c r="C135" s="3" t="s">
        <v>39</v>
      </c>
      <c r="D135" s="10">
        <v>1</v>
      </c>
      <c r="E135" s="10">
        <f>D135*E134</f>
        <v>10</v>
      </c>
      <c r="F135" s="10"/>
      <c r="G135" s="5">
        <f>F135*E135</f>
        <v>0</v>
      </c>
      <c r="H135" s="10"/>
      <c r="I135" s="5"/>
      <c r="J135" s="3">
        <f t="shared" si="1"/>
        <v>0</v>
      </c>
    </row>
    <row r="136" spans="1:10" ht="14.25" customHeight="1" x14ac:dyDescent="0.35">
      <c r="B136" s="11" t="s">
        <v>108</v>
      </c>
      <c r="C136" s="3" t="s">
        <v>39</v>
      </c>
      <c r="D136" s="10">
        <v>1</v>
      </c>
      <c r="E136" s="10">
        <f>D136*E134</f>
        <v>10</v>
      </c>
      <c r="F136" s="10"/>
      <c r="G136" s="5"/>
      <c r="H136" s="10"/>
      <c r="I136" s="5"/>
      <c r="J136" s="3">
        <f t="shared" si="1"/>
        <v>0</v>
      </c>
    </row>
    <row r="137" spans="1:10" ht="14.25" customHeight="1" x14ac:dyDescent="0.35">
      <c r="B137" s="11" t="s">
        <v>106</v>
      </c>
      <c r="C137" s="3" t="s">
        <v>16</v>
      </c>
      <c r="D137" s="10">
        <v>1</v>
      </c>
      <c r="E137" s="10">
        <f>D137*E134</f>
        <v>10</v>
      </c>
      <c r="F137" s="10"/>
      <c r="G137" s="5"/>
      <c r="H137" s="10"/>
      <c r="I137" s="5"/>
      <c r="J137" s="3">
        <f t="shared" ref="J137:J200" si="2">I137+G137</f>
        <v>0</v>
      </c>
    </row>
    <row r="138" spans="1:10" ht="14.25" customHeight="1" x14ac:dyDescent="0.35">
      <c r="B138" s="11" t="s">
        <v>30</v>
      </c>
      <c r="C138" s="3" t="s">
        <v>16</v>
      </c>
      <c r="D138" s="10">
        <v>1</v>
      </c>
      <c r="E138" s="10">
        <f>D138*E134</f>
        <v>10</v>
      </c>
      <c r="F138" s="10"/>
      <c r="G138" s="5"/>
      <c r="H138" s="10"/>
      <c r="I138" s="5"/>
      <c r="J138" s="3">
        <f t="shared" si="2"/>
        <v>0</v>
      </c>
    </row>
    <row r="139" spans="1:10" ht="41.25" customHeight="1" x14ac:dyDescent="0.35">
      <c r="A139" s="6">
        <v>25</v>
      </c>
      <c r="B139" s="4" t="s">
        <v>281</v>
      </c>
      <c r="C139" s="3" t="s">
        <v>39</v>
      </c>
      <c r="D139" s="3"/>
      <c r="E139" s="10">
        <v>6</v>
      </c>
      <c r="F139" s="3"/>
      <c r="G139" s="3"/>
      <c r="H139" s="3"/>
      <c r="I139" s="3"/>
      <c r="J139" s="3">
        <f t="shared" si="2"/>
        <v>0</v>
      </c>
    </row>
    <row r="140" spans="1:10" ht="14.25" customHeight="1" x14ac:dyDescent="0.35">
      <c r="B140" s="11" t="s">
        <v>28</v>
      </c>
      <c r="C140" s="3" t="s">
        <v>39</v>
      </c>
      <c r="D140" s="10">
        <v>1</v>
      </c>
      <c r="E140" s="10">
        <f>D140*E139</f>
        <v>6</v>
      </c>
      <c r="F140" s="10"/>
      <c r="G140" s="5">
        <f>F140*E140</f>
        <v>0</v>
      </c>
      <c r="H140" s="10"/>
      <c r="I140" s="5"/>
      <c r="J140" s="3">
        <f t="shared" si="2"/>
        <v>0</v>
      </c>
    </row>
    <row r="141" spans="1:10" ht="14.25" customHeight="1" x14ac:dyDescent="0.35">
      <c r="B141" s="11" t="s">
        <v>109</v>
      </c>
      <c r="C141" s="3" t="s">
        <v>39</v>
      </c>
      <c r="D141" s="10">
        <v>1</v>
      </c>
      <c r="E141" s="10">
        <f>D141*E139</f>
        <v>6</v>
      </c>
      <c r="F141" s="10"/>
      <c r="G141" s="5"/>
      <c r="H141" s="10"/>
      <c r="I141" s="5"/>
      <c r="J141" s="3">
        <f t="shared" si="2"/>
        <v>0</v>
      </c>
    </row>
    <row r="142" spans="1:10" ht="14.25" customHeight="1" x14ac:dyDescent="0.35">
      <c r="B142" s="11" t="s">
        <v>106</v>
      </c>
      <c r="C142" s="3" t="s">
        <v>16</v>
      </c>
      <c r="D142" s="10">
        <v>1</v>
      </c>
      <c r="E142" s="10">
        <f>D142*E139</f>
        <v>6</v>
      </c>
      <c r="F142" s="10"/>
      <c r="G142" s="5"/>
      <c r="H142" s="10"/>
      <c r="I142" s="5"/>
      <c r="J142" s="3">
        <f t="shared" si="2"/>
        <v>0</v>
      </c>
    </row>
    <row r="143" spans="1:10" ht="14.25" customHeight="1" x14ac:dyDescent="0.35">
      <c r="B143" s="11" t="s">
        <v>30</v>
      </c>
      <c r="C143" s="3" t="s">
        <v>16</v>
      </c>
      <c r="D143" s="10">
        <v>1</v>
      </c>
      <c r="E143" s="10">
        <f>D143*E139</f>
        <v>6</v>
      </c>
      <c r="F143" s="10"/>
      <c r="G143" s="5"/>
      <c r="H143" s="10"/>
      <c r="I143" s="5"/>
      <c r="J143" s="3">
        <f t="shared" si="2"/>
        <v>0</v>
      </c>
    </row>
    <row r="144" spans="1:10" ht="54.75" customHeight="1" x14ac:dyDescent="0.35">
      <c r="A144" s="6">
        <v>26</v>
      </c>
      <c r="B144" s="4" t="s">
        <v>110</v>
      </c>
      <c r="C144" s="3" t="s">
        <v>39</v>
      </c>
      <c r="D144" s="3"/>
      <c r="E144" s="10">
        <v>3</v>
      </c>
      <c r="F144" s="3"/>
      <c r="G144" s="3"/>
      <c r="H144" s="3"/>
      <c r="I144" s="3"/>
      <c r="J144" s="3">
        <f t="shared" si="2"/>
        <v>0</v>
      </c>
    </row>
    <row r="145" spans="1:10" ht="14.25" customHeight="1" x14ac:dyDescent="0.35">
      <c r="B145" s="11" t="s">
        <v>28</v>
      </c>
      <c r="C145" s="3" t="s">
        <v>39</v>
      </c>
      <c r="D145" s="10">
        <v>1</v>
      </c>
      <c r="E145" s="10">
        <f>D145*E144</f>
        <v>3</v>
      </c>
      <c r="F145" s="10"/>
      <c r="G145" s="5">
        <f>F145*E145</f>
        <v>0</v>
      </c>
      <c r="H145" s="10"/>
      <c r="I145" s="5"/>
      <c r="J145" s="3">
        <f t="shared" si="2"/>
        <v>0</v>
      </c>
    </row>
    <row r="146" spans="1:10" ht="14.25" customHeight="1" x14ac:dyDescent="0.35">
      <c r="B146" s="11" t="s">
        <v>111</v>
      </c>
      <c r="C146" s="3" t="s">
        <v>39</v>
      </c>
      <c r="D146" s="10">
        <v>1</v>
      </c>
      <c r="E146" s="10">
        <f>D146*E144</f>
        <v>3</v>
      </c>
      <c r="F146" s="10"/>
      <c r="G146" s="5"/>
      <c r="H146" s="10"/>
      <c r="I146" s="5"/>
      <c r="J146" s="3">
        <f t="shared" si="2"/>
        <v>0</v>
      </c>
    </row>
    <row r="147" spans="1:10" ht="14.25" customHeight="1" x14ac:dyDescent="0.35">
      <c r="B147" s="11" t="s">
        <v>106</v>
      </c>
      <c r="C147" s="3" t="s">
        <v>16</v>
      </c>
      <c r="D147" s="10">
        <v>1</v>
      </c>
      <c r="E147" s="10">
        <f>D147*E144</f>
        <v>3</v>
      </c>
      <c r="F147" s="10"/>
      <c r="G147" s="5"/>
      <c r="H147" s="10"/>
      <c r="I147" s="5"/>
      <c r="J147" s="3">
        <f t="shared" si="2"/>
        <v>0</v>
      </c>
    </row>
    <row r="148" spans="1:10" ht="14.25" customHeight="1" x14ac:dyDescent="0.35">
      <c r="B148" s="11" t="s">
        <v>30</v>
      </c>
      <c r="C148" s="3" t="s">
        <v>16</v>
      </c>
      <c r="D148" s="10">
        <v>1</v>
      </c>
      <c r="E148" s="10">
        <f>D148*E144</f>
        <v>3</v>
      </c>
      <c r="F148" s="10"/>
      <c r="G148" s="5"/>
      <c r="H148" s="10"/>
      <c r="I148" s="5"/>
      <c r="J148" s="3">
        <f t="shared" si="2"/>
        <v>0</v>
      </c>
    </row>
    <row r="149" spans="1:10" ht="41.25" customHeight="1" x14ac:dyDescent="0.35">
      <c r="A149" s="6">
        <v>27</v>
      </c>
      <c r="B149" s="4" t="s">
        <v>112</v>
      </c>
      <c r="C149" s="3" t="s">
        <v>39</v>
      </c>
      <c r="D149" s="3"/>
      <c r="E149" s="10">
        <v>1</v>
      </c>
      <c r="F149" s="3"/>
      <c r="G149" s="3"/>
      <c r="H149" s="3"/>
      <c r="I149" s="3"/>
      <c r="J149" s="3">
        <f t="shared" si="2"/>
        <v>0</v>
      </c>
    </row>
    <row r="150" spans="1:10" ht="14.25" customHeight="1" x14ac:dyDescent="0.35">
      <c r="B150" s="11" t="s">
        <v>28</v>
      </c>
      <c r="C150" s="3" t="s">
        <v>39</v>
      </c>
      <c r="D150" s="10">
        <v>1</v>
      </c>
      <c r="E150" s="10">
        <f>D150*E149</f>
        <v>1</v>
      </c>
      <c r="F150" s="10"/>
      <c r="G150" s="5">
        <f>F150*E150</f>
        <v>0</v>
      </c>
      <c r="H150" s="10"/>
      <c r="I150" s="5"/>
      <c r="J150" s="3">
        <f t="shared" si="2"/>
        <v>0</v>
      </c>
    </row>
    <row r="151" spans="1:10" ht="14.25" customHeight="1" x14ac:dyDescent="0.35">
      <c r="B151" s="11" t="s">
        <v>113</v>
      </c>
      <c r="C151" s="3" t="s">
        <v>39</v>
      </c>
      <c r="D151" s="10">
        <v>1</v>
      </c>
      <c r="E151" s="10">
        <f>D151*E149</f>
        <v>1</v>
      </c>
      <c r="F151" s="10"/>
      <c r="G151" s="5"/>
      <c r="H151" s="10"/>
      <c r="I151" s="5"/>
      <c r="J151" s="3">
        <f t="shared" si="2"/>
        <v>0</v>
      </c>
    </row>
    <row r="152" spans="1:10" ht="14.25" customHeight="1" x14ac:dyDescent="0.35">
      <c r="B152" s="11" t="s">
        <v>114</v>
      </c>
      <c r="C152" s="3" t="s">
        <v>39</v>
      </c>
      <c r="D152" s="10">
        <v>1</v>
      </c>
      <c r="E152" s="10">
        <f>D152*E149</f>
        <v>1</v>
      </c>
      <c r="F152" s="10"/>
      <c r="G152" s="5"/>
      <c r="H152" s="10"/>
      <c r="I152" s="5"/>
      <c r="J152" s="3">
        <f t="shared" si="2"/>
        <v>0</v>
      </c>
    </row>
    <row r="153" spans="1:10" ht="14.25" customHeight="1" x14ac:dyDescent="0.35">
      <c r="B153" s="11" t="s">
        <v>115</v>
      </c>
      <c r="C153" s="3" t="s">
        <v>16</v>
      </c>
      <c r="D153" s="10">
        <v>1</v>
      </c>
      <c r="E153" s="10">
        <f>D153*E149</f>
        <v>1</v>
      </c>
      <c r="F153" s="10"/>
      <c r="G153" s="5"/>
      <c r="H153" s="10"/>
      <c r="I153" s="5"/>
      <c r="J153" s="3">
        <f t="shared" si="2"/>
        <v>0</v>
      </c>
    </row>
    <row r="154" spans="1:10" ht="14.25" customHeight="1" x14ac:dyDescent="0.35">
      <c r="B154" s="11" t="s">
        <v>30</v>
      </c>
      <c r="C154" s="3" t="s">
        <v>16</v>
      </c>
      <c r="D154" s="10">
        <v>1</v>
      </c>
      <c r="E154" s="10">
        <f>D154*E149</f>
        <v>1</v>
      </c>
      <c r="F154" s="10"/>
      <c r="G154" s="5"/>
      <c r="H154" s="10"/>
      <c r="I154" s="5"/>
      <c r="J154" s="3">
        <f t="shared" si="2"/>
        <v>0</v>
      </c>
    </row>
    <row r="155" spans="1:10" ht="69" customHeight="1" x14ac:dyDescent="0.35">
      <c r="A155" s="6">
        <v>28</v>
      </c>
      <c r="B155" s="4" t="s">
        <v>116</v>
      </c>
      <c r="C155" s="3" t="s">
        <v>39</v>
      </c>
      <c r="D155" s="3"/>
      <c r="E155" s="10">
        <v>3</v>
      </c>
      <c r="F155" s="3"/>
      <c r="G155" s="3"/>
      <c r="H155" s="3"/>
      <c r="I155" s="3"/>
      <c r="J155" s="3">
        <f t="shared" si="2"/>
        <v>0</v>
      </c>
    </row>
    <row r="156" spans="1:10" ht="14.25" customHeight="1" x14ac:dyDescent="0.35">
      <c r="B156" s="11" t="s">
        <v>28</v>
      </c>
      <c r="C156" s="3" t="s">
        <v>39</v>
      </c>
      <c r="D156" s="10">
        <v>1</v>
      </c>
      <c r="E156" s="10">
        <f>D156*E155</f>
        <v>3</v>
      </c>
      <c r="F156" s="10"/>
      <c r="G156" s="5">
        <f>F156*E156</f>
        <v>0</v>
      </c>
      <c r="H156" s="10"/>
      <c r="I156" s="5"/>
      <c r="J156" s="3">
        <f t="shared" si="2"/>
        <v>0</v>
      </c>
    </row>
    <row r="157" spans="1:10" ht="14.25" customHeight="1" x14ac:dyDescent="0.35">
      <c r="B157" s="11" t="s">
        <v>117</v>
      </c>
      <c r="C157" s="3" t="s">
        <v>39</v>
      </c>
      <c r="D157" s="10">
        <v>1</v>
      </c>
      <c r="E157" s="10">
        <f>D157*E155</f>
        <v>3</v>
      </c>
      <c r="F157" s="10"/>
      <c r="G157" s="5"/>
      <c r="H157" s="10"/>
      <c r="I157" s="5"/>
      <c r="J157" s="3">
        <f t="shared" si="2"/>
        <v>0</v>
      </c>
    </row>
    <row r="158" spans="1:10" ht="14.25" customHeight="1" x14ac:dyDescent="0.35">
      <c r="B158" s="11" t="s">
        <v>118</v>
      </c>
      <c r="C158" s="3" t="s">
        <v>16</v>
      </c>
      <c r="D158" s="10">
        <v>1</v>
      </c>
      <c r="E158" s="10">
        <f>D158*E155</f>
        <v>3</v>
      </c>
      <c r="F158" s="10"/>
      <c r="G158" s="5"/>
      <c r="H158" s="10"/>
      <c r="I158" s="5"/>
      <c r="J158" s="3">
        <f t="shared" si="2"/>
        <v>0</v>
      </c>
    </row>
    <row r="159" spans="1:10" ht="14.25" customHeight="1" x14ac:dyDescent="0.35">
      <c r="B159" s="11" t="s">
        <v>30</v>
      </c>
      <c r="C159" s="3" t="s">
        <v>16</v>
      </c>
      <c r="D159" s="10">
        <v>1</v>
      </c>
      <c r="E159" s="10">
        <f>D159*E155</f>
        <v>3</v>
      </c>
      <c r="F159" s="10"/>
      <c r="G159" s="5"/>
      <c r="H159" s="10"/>
      <c r="I159" s="5"/>
      <c r="J159" s="3">
        <f t="shared" si="2"/>
        <v>0</v>
      </c>
    </row>
    <row r="160" spans="1:10" ht="54.75" customHeight="1" x14ac:dyDescent="0.35">
      <c r="A160" s="6">
        <v>29</v>
      </c>
      <c r="B160" s="4" t="s">
        <v>119</v>
      </c>
      <c r="C160" s="3" t="s">
        <v>39</v>
      </c>
      <c r="D160" s="3"/>
      <c r="E160" s="10">
        <v>4</v>
      </c>
      <c r="F160" s="3"/>
      <c r="G160" s="3"/>
      <c r="H160" s="3"/>
      <c r="I160" s="3"/>
      <c r="J160" s="3">
        <f t="shared" si="2"/>
        <v>0</v>
      </c>
    </row>
    <row r="161" spans="1:10" ht="14.25" customHeight="1" x14ac:dyDescent="0.35">
      <c r="B161" s="11" t="s">
        <v>28</v>
      </c>
      <c r="C161" s="3" t="s">
        <v>39</v>
      </c>
      <c r="D161" s="10">
        <v>1</v>
      </c>
      <c r="E161" s="10">
        <f>D161*E160</f>
        <v>4</v>
      </c>
      <c r="F161" s="10"/>
      <c r="G161" s="5">
        <f>F161*E161</f>
        <v>0</v>
      </c>
      <c r="H161" s="10"/>
      <c r="I161" s="5"/>
      <c r="J161" s="3">
        <f t="shared" si="2"/>
        <v>0</v>
      </c>
    </row>
    <row r="162" spans="1:10" ht="14.25" customHeight="1" x14ac:dyDescent="0.35">
      <c r="B162" s="11" t="s">
        <v>120</v>
      </c>
      <c r="C162" s="3" t="s">
        <v>39</v>
      </c>
      <c r="D162" s="10">
        <v>1</v>
      </c>
      <c r="E162" s="10">
        <f>D162*E160</f>
        <v>4</v>
      </c>
      <c r="F162" s="10"/>
      <c r="G162" s="5"/>
      <c r="H162" s="10"/>
      <c r="I162" s="5"/>
      <c r="J162" s="3">
        <f t="shared" si="2"/>
        <v>0</v>
      </c>
    </row>
    <row r="163" spans="1:10" ht="14.25" customHeight="1" x14ac:dyDescent="0.35">
      <c r="B163" s="11" t="s">
        <v>30</v>
      </c>
      <c r="C163" s="3" t="s">
        <v>16</v>
      </c>
      <c r="D163" s="10">
        <v>1</v>
      </c>
      <c r="E163" s="10">
        <f>D163*E160</f>
        <v>4</v>
      </c>
      <c r="F163" s="10"/>
      <c r="G163" s="5"/>
      <c r="H163" s="10"/>
      <c r="I163" s="5"/>
      <c r="J163" s="3">
        <f t="shared" si="2"/>
        <v>0</v>
      </c>
    </row>
    <row r="164" spans="1:10" ht="14.25" customHeight="1" x14ac:dyDescent="0.35">
      <c r="A164" s="9"/>
      <c r="B164" s="9" t="s">
        <v>121</v>
      </c>
      <c r="C164" s="9"/>
      <c r="D164" s="9"/>
      <c r="E164" s="9"/>
      <c r="F164" s="9"/>
      <c r="G164" s="9"/>
      <c r="H164" s="9"/>
      <c r="I164" s="9"/>
      <c r="J164" s="3">
        <f t="shared" si="2"/>
        <v>0</v>
      </c>
    </row>
    <row r="165" spans="1:10" ht="14.25" customHeight="1" x14ac:dyDescent="0.35">
      <c r="A165" s="6">
        <v>30</v>
      </c>
      <c r="B165" s="4" t="s">
        <v>122</v>
      </c>
      <c r="C165" s="3" t="s">
        <v>32</v>
      </c>
      <c r="D165" s="3"/>
      <c r="E165" s="10">
        <v>99</v>
      </c>
      <c r="F165" s="3"/>
      <c r="G165" s="3"/>
      <c r="H165" s="3"/>
      <c r="I165" s="3"/>
      <c r="J165" s="3">
        <f t="shared" si="2"/>
        <v>0</v>
      </c>
    </row>
    <row r="166" spans="1:10" ht="14.25" customHeight="1" x14ac:dyDescent="0.35">
      <c r="B166" s="11" t="s">
        <v>28</v>
      </c>
      <c r="C166" s="3" t="s">
        <v>32</v>
      </c>
      <c r="D166" s="10">
        <v>1</v>
      </c>
      <c r="E166" s="10">
        <f>D166*E165</f>
        <v>99</v>
      </c>
      <c r="F166" s="10"/>
      <c r="G166" s="5">
        <f>F166*E166</f>
        <v>0</v>
      </c>
      <c r="H166" s="10"/>
      <c r="I166" s="5"/>
      <c r="J166" s="3">
        <f t="shared" si="2"/>
        <v>0</v>
      </c>
    </row>
    <row r="167" spans="1:10" ht="14.25" customHeight="1" x14ac:dyDescent="0.35">
      <c r="B167" s="11" t="s">
        <v>123</v>
      </c>
      <c r="C167" s="3" t="s">
        <v>85</v>
      </c>
      <c r="D167" s="10">
        <v>3.2</v>
      </c>
      <c r="E167" s="10">
        <f>D167*E165</f>
        <v>316.8</v>
      </c>
      <c r="F167" s="10"/>
      <c r="G167" s="5"/>
      <c r="H167" s="10"/>
      <c r="I167" s="5"/>
      <c r="J167" s="3">
        <f t="shared" si="2"/>
        <v>0</v>
      </c>
    </row>
    <row r="168" spans="1:10" ht="14.25" customHeight="1" x14ac:dyDescent="0.35">
      <c r="B168" s="11" t="s">
        <v>124</v>
      </c>
      <c r="C168" s="3" t="s">
        <v>32</v>
      </c>
      <c r="D168" s="10">
        <v>1.02</v>
      </c>
      <c r="E168" s="10">
        <f>D168*E165</f>
        <v>100.98</v>
      </c>
      <c r="F168" s="10"/>
      <c r="G168" s="5"/>
      <c r="H168" s="10"/>
      <c r="I168" s="5"/>
      <c r="J168" s="3">
        <f t="shared" si="2"/>
        <v>0</v>
      </c>
    </row>
    <row r="169" spans="1:10" ht="14.25" customHeight="1" x14ac:dyDescent="0.35">
      <c r="B169" s="11" t="s">
        <v>30</v>
      </c>
      <c r="C169" s="3" t="s">
        <v>16</v>
      </c>
      <c r="D169" s="10">
        <v>1</v>
      </c>
      <c r="E169" s="10">
        <f>D169*E165</f>
        <v>99</v>
      </c>
      <c r="F169" s="10"/>
      <c r="G169" s="5"/>
      <c r="H169" s="10"/>
      <c r="I169" s="5"/>
      <c r="J169" s="3">
        <f t="shared" si="2"/>
        <v>0</v>
      </c>
    </row>
    <row r="170" spans="1:10" ht="27" customHeight="1" x14ac:dyDescent="0.35">
      <c r="A170" s="6">
        <v>31</v>
      </c>
      <c r="B170" s="4" t="s">
        <v>125</v>
      </c>
      <c r="C170" s="3" t="s">
        <v>32</v>
      </c>
      <c r="D170" s="3"/>
      <c r="E170" s="10">
        <v>522</v>
      </c>
      <c r="F170" s="3"/>
      <c r="G170" s="3"/>
      <c r="H170" s="3"/>
      <c r="I170" s="3"/>
      <c r="J170" s="3">
        <f t="shared" si="2"/>
        <v>0</v>
      </c>
    </row>
    <row r="171" spans="1:10" ht="14.25" customHeight="1" x14ac:dyDescent="0.35">
      <c r="B171" s="11" t="s">
        <v>28</v>
      </c>
      <c r="C171" s="3" t="s">
        <v>32</v>
      </c>
      <c r="D171" s="10">
        <v>1</v>
      </c>
      <c r="E171" s="10">
        <f>D171*E170</f>
        <v>522</v>
      </c>
      <c r="F171" s="10"/>
      <c r="G171" s="5">
        <f>F171*E171</f>
        <v>0</v>
      </c>
      <c r="H171" s="10"/>
      <c r="I171" s="5"/>
      <c r="J171" s="3">
        <f t="shared" si="2"/>
        <v>0</v>
      </c>
    </row>
    <row r="172" spans="1:10" ht="14.25" customHeight="1" x14ac:dyDescent="0.35">
      <c r="B172" s="11" t="s">
        <v>126</v>
      </c>
      <c r="C172" s="3" t="s">
        <v>127</v>
      </c>
      <c r="D172" s="10">
        <v>5.5E-2</v>
      </c>
      <c r="E172" s="10">
        <f>D172*E170</f>
        <v>28.71</v>
      </c>
      <c r="F172" s="10"/>
      <c r="G172" s="5"/>
      <c r="H172" s="10"/>
      <c r="I172" s="5"/>
      <c r="J172" s="3">
        <f t="shared" si="2"/>
        <v>0</v>
      </c>
    </row>
    <row r="173" spans="1:10" ht="14.25" customHeight="1" x14ac:dyDescent="0.35">
      <c r="B173" s="11" t="s">
        <v>128</v>
      </c>
      <c r="C173" s="3" t="s">
        <v>64</v>
      </c>
      <c r="D173" s="10">
        <v>0.1</v>
      </c>
      <c r="E173" s="10">
        <f>D173*E170</f>
        <v>52.2</v>
      </c>
      <c r="F173" s="10"/>
      <c r="G173" s="5"/>
      <c r="H173" s="10"/>
      <c r="I173" s="5"/>
      <c r="J173" s="3">
        <f t="shared" si="2"/>
        <v>0</v>
      </c>
    </row>
    <row r="174" spans="1:10" ht="14.25" customHeight="1" x14ac:dyDescent="0.35">
      <c r="B174" s="11" t="s">
        <v>30</v>
      </c>
      <c r="C174" s="3" t="s">
        <v>16</v>
      </c>
      <c r="D174" s="10">
        <v>0.5</v>
      </c>
      <c r="E174" s="10">
        <f>D174*E170</f>
        <v>261</v>
      </c>
      <c r="F174" s="10"/>
      <c r="G174" s="5"/>
      <c r="H174" s="10"/>
      <c r="I174" s="5"/>
      <c r="J174" s="3">
        <f t="shared" si="2"/>
        <v>0</v>
      </c>
    </row>
    <row r="175" spans="1:10" ht="27" customHeight="1" x14ac:dyDescent="0.35">
      <c r="A175" s="6">
        <v>32</v>
      </c>
      <c r="B175" s="4" t="s">
        <v>129</v>
      </c>
      <c r="C175" s="3" t="s">
        <v>32</v>
      </c>
      <c r="D175" s="3"/>
      <c r="E175" s="10">
        <v>522</v>
      </c>
      <c r="F175" s="3"/>
      <c r="G175" s="3"/>
      <c r="H175" s="3"/>
      <c r="I175" s="3"/>
      <c r="J175" s="3">
        <f t="shared" si="2"/>
        <v>0</v>
      </c>
    </row>
    <row r="176" spans="1:10" ht="14.25" customHeight="1" x14ac:dyDescent="0.35">
      <c r="B176" s="11" t="s">
        <v>28</v>
      </c>
      <c r="C176" s="3" t="s">
        <v>32</v>
      </c>
      <c r="D176" s="10">
        <v>1</v>
      </c>
      <c r="E176" s="10">
        <f>D176*E175</f>
        <v>522</v>
      </c>
      <c r="F176" s="10"/>
      <c r="G176" s="5">
        <f>F176*E176</f>
        <v>0</v>
      </c>
      <c r="H176" s="10"/>
      <c r="I176" s="5"/>
      <c r="J176" s="3">
        <f t="shared" si="2"/>
        <v>0</v>
      </c>
    </row>
    <row r="177" spans="1:10" ht="14.25" customHeight="1" x14ac:dyDescent="0.35">
      <c r="B177" s="11" t="s">
        <v>130</v>
      </c>
      <c r="C177" s="3" t="s">
        <v>32</v>
      </c>
      <c r="D177" s="10">
        <v>1.07</v>
      </c>
      <c r="E177" s="10">
        <f>D177*E175</f>
        <v>558.54000000000008</v>
      </c>
      <c r="F177" s="10"/>
      <c r="G177" s="5"/>
      <c r="H177" s="10"/>
      <c r="I177" s="5"/>
      <c r="J177" s="3">
        <f t="shared" si="2"/>
        <v>0</v>
      </c>
    </row>
    <row r="178" spans="1:10" ht="14.25" customHeight="1" x14ac:dyDescent="0.35">
      <c r="B178" s="11" t="s">
        <v>131</v>
      </c>
      <c r="C178" s="3" t="s">
        <v>85</v>
      </c>
      <c r="D178" s="10">
        <v>7</v>
      </c>
      <c r="E178" s="10">
        <f>D178*E175</f>
        <v>3654</v>
      </c>
      <c r="F178" s="10"/>
      <c r="G178" s="5"/>
      <c r="H178" s="10"/>
      <c r="I178" s="5"/>
      <c r="J178" s="3">
        <f t="shared" si="2"/>
        <v>0</v>
      </c>
    </row>
    <row r="179" spans="1:10" ht="14.25" customHeight="1" x14ac:dyDescent="0.35">
      <c r="B179" s="11" t="s">
        <v>132</v>
      </c>
      <c r="C179" s="3" t="s">
        <v>85</v>
      </c>
      <c r="D179" s="10">
        <v>0.55000000000000004</v>
      </c>
      <c r="E179" s="10">
        <f>D179*E175</f>
        <v>287.10000000000002</v>
      </c>
      <c r="F179" s="10"/>
      <c r="G179" s="5"/>
      <c r="H179" s="10"/>
      <c r="I179" s="5"/>
      <c r="J179" s="3">
        <f t="shared" si="2"/>
        <v>0</v>
      </c>
    </row>
    <row r="180" spans="1:10" ht="14.25" customHeight="1" x14ac:dyDescent="0.35">
      <c r="B180" s="11" t="s">
        <v>133</v>
      </c>
      <c r="C180" s="3" t="s">
        <v>48</v>
      </c>
      <c r="D180" s="10">
        <v>0.75</v>
      </c>
      <c r="E180" s="10">
        <f>D180*E175</f>
        <v>391.5</v>
      </c>
      <c r="F180" s="10"/>
      <c r="G180" s="5"/>
      <c r="H180" s="10"/>
      <c r="I180" s="5"/>
      <c r="J180" s="3">
        <f t="shared" si="2"/>
        <v>0</v>
      </c>
    </row>
    <row r="181" spans="1:10" ht="14.25" customHeight="1" x14ac:dyDescent="0.35">
      <c r="B181" s="11" t="s">
        <v>30</v>
      </c>
      <c r="C181" s="3" t="s">
        <v>16</v>
      </c>
      <c r="D181" s="10">
        <v>1</v>
      </c>
      <c r="E181" s="10">
        <f>D181*E175</f>
        <v>522</v>
      </c>
      <c r="F181" s="10"/>
      <c r="G181" s="5"/>
      <c r="H181" s="10"/>
      <c r="I181" s="5"/>
      <c r="J181" s="3">
        <f t="shared" si="2"/>
        <v>0</v>
      </c>
    </row>
    <row r="182" spans="1:10" ht="14.25" customHeight="1" x14ac:dyDescent="0.35">
      <c r="A182" s="9"/>
      <c r="B182" s="9" t="s">
        <v>134</v>
      </c>
      <c r="C182" s="9"/>
      <c r="D182" s="9"/>
      <c r="E182" s="9"/>
      <c r="F182" s="9"/>
      <c r="G182" s="9"/>
      <c r="H182" s="9"/>
      <c r="I182" s="9"/>
      <c r="J182" s="3">
        <f t="shared" si="2"/>
        <v>0</v>
      </c>
    </row>
    <row r="183" spans="1:10" ht="14.25" customHeight="1" x14ac:dyDescent="0.35">
      <c r="A183" s="6">
        <v>33</v>
      </c>
      <c r="B183" s="4" t="s">
        <v>282</v>
      </c>
      <c r="C183" s="3" t="s">
        <v>32</v>
      </c>
      <c r="D183" s="3"/>
      <c r="E183" s="10">
        <v>432</v>
      </c>
      <c r="F183" s="3"/>
      <c r="G183" s="3"/>
      <c r="H183" s="3"/>
      <c r="I183" s="3"/>
      <c r="J183" s="3">
        <f t="shared" si="2"/>
        <v>0</v>
      </c>
    </row>
    <row r="184" spans="1:10" ht="14.25" customHeight="1" x14ac:dyDescent="0.35">
      <c r="B184" s="11" t="s">
        <v>28</v>
      </c>
      <c r="C184" s="3" t="s">
        <v>32</v>
      </c>
      <c r="D184" s="10">
        <v>1</v>
      </c>
      <c r="E184" s="10">
        <f>D184*E183</f>
        <v>432</v>
      </c>
      <c r="F184" s="10"/>
      <c r="G184" s="5">
        <f>F184*E184</f>
        <v>0</v>
      </c>
      <c r="H184" s="10"/>
      <c r="I184" s="5"/>
      <c r="J184" s="3">
        <f t="shared" si="2"/>
        <v>0</v>
      </c>
    </row>
    <row r="185" spans="1:10" ht="14.25" customHeight="1" x14ac:dyDescent="0.35">
      <c r="B185" s="11" t="s">
        <v>77</v>
      </c>
      <c r="C185" s="3" t="s">
        <v>32</v>
      </c>
      <c r="D185" s="10">
        <v>1.05</v>
      </c>
      <c r="E185" s="10">
        <f>D185*E183</f>
        <v>453.6</v>
      </c>
      <c r="F185" s="10"/>
      <c r="G185" s="5"/>
      <c r="H185" s="10"/>
      <c r="I185" s="5"/>
      <c r="J185" s="3">
        <f t="shared" si="2"/>
        <v>0</v>
      </c>
    </row>
    <row r="186" spans="1:10" ht="14.25" customHeight="1" x14ac:dyDescent="0.35">
      <c r="B186" s="11" t="s">
        <v>89</v>
      </c>
      <c r="C186" s="3" t="s">
        <v>48</v>
      </c>
      <c r="D186" s="10">
        <v>2</v>
      </c>
      <c r="E186" s="10">
        <f>D186*E183</f>
        <v>864</v>
      </c>
      <c r="F186" s="10"/>
      <c r="G186" s="5"/>
      <c r="H186" s="10"/>
      <c r="I186" s="5"/>
      <c r="J186" s="3">
        <f t="shared" si="2"/>
        <v>0</v>
      </c>
    </row>
    <row r="187" spans="1:10" ht="14.25" customHeight="1" x14ac:dyDescent="0.35">
      <c r="B187" s="11" t="s">
        <v>90</v>
      </c>
      <c r="C187" s="3" t="s">
        <v>48</v>
      </c>
      <c r="D187" s="10">
        <v>0.8</v>
      </c>
      <c r="E187" s="10">
        <f>D187*E183</f>
        <v>345.6</v>
      </c>
      <c r="F187" s="10"/>
      <c r="G187" s="5"/>
      <c r="H187" s="10"/>
      <c r="I187" s="5"/>
      <c r="J187" s="3">
        <f t="shared" si="2"/>
        <v>0</v>
      </c>
    </row>
    <row r="188" spans="1:10" ht="14.25" customHeight="1" x14ac:dyDescent="0.35">
      <c r="B188" s="11" t="s">
        <v>91</v>
      </c>
      <c r="C188" s="3" t="s">
        <v>39</v>
      </c>
      <c r="D188" s="10">
        <v>21.9</v>
      </c>
      <c r="E188" s="10">
        <f>D188*E183</f>
        <v>9460.7999999999993</v>
      </c>
      <c r="F188" s="10"/>
      <c r="G188" s="5"/>
      <c r="H188" s="10"/>
      <c r="I188" s="5"/>
      <c r="J188" s="3">
        <f t="shared" si="2"/>
        <v>0</v>
      </c>
    </row>
    <row r="189" spans="1:10" ht="14.25" customHeight="1" x14ac:dyDescent="0.35">
      <c r="B189" s="11" t="s">
        <v>82</v>
      </c>
      <c r="C189" s="3" t="s">
        <v>48</v>
      </c>
      <c r="D189" s="10">
        <v>0.85</v>
      </c>
      <c r="E189" s="10">
        <f>D189*E183</f>
        <v>367.2</v>
      </c>
      <c r="F189" s="10"/>
      <c r="G189" s="5"/>
      <c r="H189" s="10"/>
      <c r="I189" s="5"/>
      <c r="J189" s="3">
        <f t="shared" si="2"/>
        <v>0</v>
      </c>
    </row>
    <row r="190" spans="1:10" ht="14.25" customHeight="1" x14ac:dyDescent="0.35">
      <c r="B190" s="11" t="s">
        <v>83</v>
      </c>
      <c r="C190" s="3" t="s">
        <v>48</v>
      </c>
      <c r="D190" s="10">
        <v>1.1000000000000001</v>
      </c>
      <c r="E190" s="10">
        <f>D190*E183</f>
        <v>475.20000000000005</v>
      </c>
      <c r="F190" s="10"/>
      <c r="G190" s="5"/>
      <c r="H190" s="10"/>
      <c r="I190" s="5"/>
      <c r="J190" s="3">
        <f t="shared" si="2"/>
        <v>0</v>
      </c>
    </row>
    <row r="191" spans="1:10" ht="14.25" customHeight="1" x14ac:dyDescent="0.35">
      <c r="B191" s="11" t="s">
        <v>84</v>
      </c>
      <c r="C191" s="3" t="s">
        <v>85</v>
      </c>
      <c r="D191" s="10">
        <v>0.3</v>
      </c>
      <c r="E191" s="10">
        <f>D191*E183</f>
        <v>129.6</v>
      </c>
      <c r="F191" s="10"/>
      <c r="G191" s="5"/>
      <c r="H191" s="10"/>
      <c r="I191" s="5"/>
      <c r="J191" s="3">
        <f t="shared" si="2"/>
        <v>0</v>
      </c>
    </row>
    <row r="192" spans="1:10" ht="14.25" customHeight="1" x14ac:dyDescent="0.35">
      <c r="B192" s="11" t="s">
        <v>86</v>
      </c>
      <c r="C192" s="3" t="s">
        <v>85</v>
      </c>
      <c r="D192" s="10">
        <v>1.2</v>
      </c>
      <c r="E192" s="10">
        <f>D192*E183</f>
        <v>518.4</v>
      </c>
      <c r="F192" s="10"/>
      <c r="G192" s="5"/>
      <c r="H192" s="10"/>
      <c r="I192" s="5"/>
      <c r="J192" s="3">
        <f t="shared" si="2"/>
        <v>0</v>
      </c>
    </row>
    <row r="193" spans="1:10" ht="14.25" customHeight="1" x14ac:dyDescent="0.35">
      <c r="B193" s="11" t="s">
        <v>87</v>
      </c>
      <c r="C193" s="3" t="s">
        <v>64</v>
      </c>
      <c r="D193" s="10">
        <v>0.1</v>
      </c>
      <c r="E193" s="10">
        <f>D193*E183</f>
        <v>43.2</v>
      </c>
      <c r="F193" s="10"/>
      <c r="G193" s="5"/>
      <c r="H193" s="10"/>
      <c r="I193" s="5"/>
      <c r="J193" s="3">
        <f t="shared" si="2"/>
        <v>0</v>
      </c>
    </row>
    <row r="194" spans="1:10" ht="27" customHeight="1" x14ac:dyDescent="0.35">
      <c r="A194" s="6">
        <v>34</v>
      </c>
      <c r="B194" s="4" t="s">
        <v>283</v>
      </c>
      <c r="C194" s="3" t="s">
        <v>32</v>
      </c>
      <c r="D194" s="3"/>
      <c r="E194" s="10">
        <v>110</v>
      </c>
      <c r="F194" s="3"/>
      <c r="G194" s="3"/>
      <c r="H194" s="3"/>
      <c r="I194" s="3"/>
      <c r="J194" s="3">
        <f t="shared" si="2"/>
        <v>0</v>
      </c>
    </row>
    <row r="195" spans="1:10" ht="14.25" customHeight="1" x14ac:dyDescent="0.35">
      <c r="B195" s="11" t="s">
        <v>28</v>
      </c>
      <c r="C195" s="3" t="s">
        <v>32</v>
      </c>
      <c r="D195" s="10">
        <v>1</v>
      </c>
      <c r="E195" s="10">
        <f>D195*E194</f>
        <v>110</v>
      </c>
      <c r="F195" s="10"/>
      <c r="G195" s="5">
        <f>F195*E195</f>
        <v>0</v>
      </c>
      <c r="H195" s="10"/>
      <c r="I195" s="5"/>
      <c r="J195" s="3">
        <f t="shared" si="2"/>
        <v>0</v>
      </c>
    </row>
    <row r="196" spans="1:10" ht="14.25" customHeight="1" x14ac:dyDescent="0.35">
      <c r="B196" s="11" t="s">
        <v>284</v>
      </c>
      <c r="C196" s="3" t="s">
        <v>32</v>
      </c>
      <c r="D196" s="10">
        <v>1.05</v>
      </c>
      <c r="E196" s="10">
        <f>D196*E194</f>
        <v>115.5</v>
      </c>
      <c r="F196" s="10"/>
      <c r="G196" s="5"/>
      <c r="H196" s="10"/>
      <c r="I196" s="5"/>
      <c r="J196" s="3">
        <f t="shared" si="2"/>
        <v>0</v>
      </c>
    </row>
    <row r="197" spans="1:10" ht="14.25" customHeight="1" x14ac:dyDescent="0.35">
      <c r="B197" s="11" t="s">
        <v>135</v>
      </c>
      <c r="C197" s="3" t="s">
        <v>39</v>
      </c>
      <c r="D197" s="10">
        <v>17</v>
      </c>
      <c r="E197" s="10">
        <f>D197*E194</f>
        <v>1870</v>
      </c>
      <c r="F197" s="10"/>
      <c r="G197" s="5"/>
      <c r="H197" s="10"/>
      <c r="I197" s="5"/>
      <c r="J197" s="3">
        <f t="shared" si="2"/>
        <v>0</v>
      </c>
    </row>
    <row r="198" spans="1:10" ht="14.25" customHeight="1" x14ac:dyDescent="0.35">
      <c r="B198" s="11" t="s">
        <v>83</v>
      </c>
      <c r="C198" s="3" t="s">
        <v>48</v>
      </c>
      <c r="D198" s="10">
        <v>1.1000000000000001</v>
      </c>
      <c r="E198" s="10">
        <f>D198*E194</f>
        <v>121.00000000000001</v>
      </c>
      <c r="F198" s="10"/>
      <c r="G198" s="5"/>
      <c r="H198" s="10"/>
      <c r="I198" s="5"/>
      <c r="J198" s="3">
        <f t="shared" si="2"/>
        <v>0</v>
      </c>
    </row>
    <row r="199" spans="1:10" ht="14.25" customHeight="1" x14ac:dyDescent="0.35">
      <c r="B199" s="11" t="s">
        <v>84</v>
      </c>
      <c r="C199" s="3" t="s">
        <v>85</v>
      </c>
      <c r="D199" s="10">
        <v>0.3</v>
      </c>
      <c r="E199" s="10">
        <f>D199*E194</f>
        <v>33</v>
      </c>
      <c r="F199" s="10"/>
      <c r="G199" s="5"/>
      <c r="H199" s="10"/>
      <c r="I199" s="5"/>
      <c r="J199" s="3">
        <f t="shared" si="2"/>
        <v>0</v>
      </c>
    </row>
    <row r="200" spans="1:10" ht="14.25" customHeight="1" x14ac:dyDescent="0.35">
      <c r="B200" s="11" t="s">
        <v>86</v>
      </c>
      <c r="C200" s="3" t="s">
        <v>85</v>
      </c>
      <c r="D200" s="10">
        <v>1.2</v>
      </c>
      <c r="E200" s="10">
        <f>D200*E194</f>
        <v>132</v>
      </c>
      <c r="F200" s="10"/>
      <c r="G200" s="5"/>
      <c r="H200" s="10"/>
      <c r="I200" s="5"/>
      <c r="J200" s="3">
        <f t="shared" si="2"/>
        <v>0</v>
      </c>
    </row>
    <row r="201" spans="1:10" ht="14.25" customHeight="1" x14ac:dyDescent="0.35">
      <c r="B201" s="11" t="s">
        <v>87</v>
      </c>
      <c r="C201" s="3" t="s">
        <v>64</v>
      </c>
      <c r="D201" s="10">
        <v>0.1</v>
      </c>
      <c r="E201" s="10">
        <f>D201*E194</f>
        <v>11</v>
      </c>
      <c r="F201" s="10"/>
      <c r="G201" s="5"/>
      <c r="H201" s="10"/>
      <c r="I201" s="5"/>
      <c r="J201" s="3">
        <f t="shared" ref="J201:J264" si="3">I201+G201</f>
        <v>0</v>
      </c>
    </row>
    <row r="202" spans="1:10" ht="14.25" customHeight="1" x14ac:dyDescent="0.35">
      <c r="B202" s="11" t="s">
        <v>30</v>
      </c>
      <c r="C202" s="3" t="s">
        <v>16</v>
      </c>
      <c r="D202" s="10">
        <v>1</v>
      </c>
      <c r="E202" s="10">
        <f>D202*E194</f>
        <v>110</v>
      </c>
      <c r="F202" s="10"/>
      <c r="G202" s="5"/>
      <c r="H202" s="10"/>
      <c r="I202" s="5"/>
      <c r="J202" s="3">
        <f t="shared" si="3"/>
        <v>0</v>
      </c>
    </row>
    <row r="203" spans="1:10" ht="14.25" customHeight="1" x14ac:dyDescent="0.35">
      <c r="A203" s="9"/>
      <c r="B203" s="9" t="s">
        <v>136</v>
      </c>
      <c r="C203" s="9"/>
      <c r="D203" s="9"/>
      <c r="E203" s="9"/>
      <c r="F203" s="9"/>
      <c r="G203" s="9"/>
      <c r="H203" s="9"/>
      <c r="I203" s="9"/>
      <c r="J203" s="3">
        <f t="shared" si="3"/>
        <v>0</v>
      </c>
    </row>
    <row r="204" spans="1:10" ht="27" customHeight="1" x14ac:dyDescent="0.35">
      <c r="A204" s="6">
        <v>35</v>
      </c>
      <c r="B204" s="4" t="s">
        <v>137</v>
      </c>
      <c r="C204" s="3" t="s">
        <v>32</v>
      </c>
      <c r="D204" s="3"/>
      <c r="E204" s="10">
        <v>193</v>
      </c>
      <c r="F204" s="3"/>
      <c r="G204" s="3"/>
      <c r="H204" s="3"/>
      <c r="I204" s="3"/>
      <c r="J204" s="3">
        <f t="shared" si="3"/>
        <v>0</v>
      </c>
    </row>
    <row r="205" spans="1:10" ht="14.25" customHeight="1" x14ac:dyDescent="0.35">
      <c r="B205" s="11" t="s">
        <v>28</v>
      </c>
      <c r="C205" s="3" t="s">
        <v>32</v>
      </c>
      <c r="D205" s="10">
        <v>1</v>
      </c>
      <c r="E205" s="10">
        <f>D205*E204</f>
        <v>193</v>
      </c>
      <c r="F205" s="10"/>
      <c r="G205" s="5">
        <f>F205*E205</f>
        <v>0</v>
      </c>
      <c r="H205" s="10"/>
      <c r="I205" s="5"/>
      <c r="J205" s="3">
        <f t="shared" si="3"/>
        <v>0</v>
      </c>
    </row>
    <row r="206" spans="1:10" ht="14.25" customHeight="1" x14ac:dyDescent="0.35">
      <c r="B206" s="11" t="s">
        <v>138</v>
      </c>
      <c r="C206" s="3" t="s">
        <v>32</v>
      </c>
      <c r="D206" s="10">
        <v>1.07</v>
      </c>
      <c r="E206" s="10">
        <f>D206*E204</f>
        <v>206.51000000000002</v>
      </c>
      <c r="F206" s="10"/>
      <c r="G206" s="5"/>
      <c r="H206" s="10"/>
      <c r="I206" s="5"/>
      <c r="J206" s="3">
        <f t="shared" si="3"/>
        <v>0</v>
      </c>
    </row>
    <row r="207" spans="1:10" ht="14.25" customHeight="1" x14ac:dyDescent="0.35">
      <c r="B207" s="11" t="s">
        <v>131</v>
      </c>
      <c r="C207" s="3" t="s">
        <v>85</v>
      </c>
      <c r="D207" s="10">
        <v>7</v>
      </c>
      <c r="E207" s="10">
        <f>D207*E204</f>
        <v>1351</v>
      </c>
      <c r="F207" s="10"/>
      <c r="G207" s="5"/>
      <c r="H207" s="10"/>
      <c r="I207" s="5"/>
      <c r="J207" s="3">
        <f t="shared" si="3"/>
        <v>0</v>
      </c>
    </row>
    <row r="208" spans="1:10" ht="14.25" customHeight="1" x14ac:dyDescent="0.35">
      <c r="B208" s="11" t="s">
        <v>132</v>
      </c>
      <c r="C208" s="3" t="s">
        <v>85</v>
      </c>
      <c r="D208" s="10">
        <v>0.55000000000000004</v>
      </c>
      <c r="E208" s="10">
        <f>D208*E204</f>
        <v>106.15</v>
      </c>
      <c r="F208" s="10"/>
      <c r="G208" s="5"/>
      <c r="H208" s="10"/>
      <c r="I208" s="5"/>
      <c r="J208" s="3">
        <f t="shared" si="3"/>
        <v>0</v>
      </c>
    </row>
    <row r="209" spans="1:10" ht="14.25" customHeight="1" x14ac:dyDescent="0.35">
      <c r="B209" s="11" t="s">
        <v>139</v>
      </c>
      <c r="C209" s="3" t="s">
        <v>48</v>
      </c>
      <c r="D209" s="10">
        <v>0.75</v>
      </c>
      <c r="E209" s="10">
        <f>D209*E204</f>
        <v>144.75</v>
      </c>
      <c r="F209" s="10"/>
      <c r="G209" s="5"/>
      <c r="H209" s="10"/>
      <c r="I209" s="5"/>
      <c r="J209" s="3">
        <f t="shared" si="3"/>
        <v>0</v>
      </c>
    </row>
    <row r="210" spans="1:10" ht="14.25" customHeight="1" x14ac:dyDescent="0.35">
      <c r="B210" s="11" t="s">
        <v>30</v>
      </c>
      <c r="C210" s="3" t="s">
        <v>16</v>
      </c>
      <c r="D210" s="10">
        <v>1</v>
      </c>
      <c r="E210" s="10">
        <f>D210*E204</f>
        <v>193</v>
      </c>
      <c r="F210" s="10"/>
      <c r="G210" s="5"/>
      <c r="H210" s="10"/>
      <c r="I210" s="5"/>
      <c r="J210" s="3">
        <f t="shared" si="3"/>
        <v>0</v>
      </c>
    </row>
    <row r="211" spans="1:10" ht="14.25" customHeight="1" x14ac:dyDescent="0.35">
      <c r="A211" s="6">
        <v>36</v>
      </c>
      <c r="B211" s="4" t="s">
        <v>140</v>
      </c>
      <c r="C211" s="3" t="s">
        <v>32</v>
      </c>
      <c r="D211" s="3"/>
      <c r="E211" s="10">
        <v>2248</v>
      </c>
      <c r="F211" s="3"/>
      <c r="G211" s="3"/>
      <c r="H211" s="3"/>
      <c r="I211" s="3"/>
      <c r="J211" s="3">
        <f t="shared" si="3"/>
        <v>0</v>
      </c>
    </row>
    <row r="212" spans="1:10" ht="14.25" customHeight="1" x14ac:dyDescent="0.35">
      <c r="B212" s="11" t="s">
        <v>28</v>
      </c>
      <c r="C212" s="3" t="s">
        <v>32</v>
      </c>
      <c r="D212" s="10">
        <v>1</v>
      </c>
      <c r="E212" s="10">
        <f>D212*E211</f>
        <v>2248</v>
      </c>
      <c r="F212" s="10"/>
      <c r="G212" s="5">
        <f>F212*E212</f>
        <v>0</v>
      </c>
      <c r="H212" s="10"/>
      <c r="I212" s="5"/>
      <c r="J212" s="3">
        <f t="shared" si="3"/>
        <v>0</v>
      </c>
    </row>
    <row r="213" spans="1:10" ht="14.25" customHeight="1" x14ac:dyDescent="0.35">
      <c r="B213" s="11" t="s">
        <v>141</v>
      </c>
      <c r="C213" s="3" t="s">
        <v>16</v>
      </c>
      <c r="D213" s="10">
        <v>0.01</v>
      </c>
      <c r="E213" s="10">
        <f>D213*E211</f>
        <v>22.48</v>
      </c>
      <c r="F213" s="10"/>
      <c r="G213" s="5"/>
      <c r="H213" s="10"/>
      <c r="I213" s="5">
        <f>H213*E213</f>
        <v>0</v>
      </c>
      <c r="J213" s="3">
        <f t="shared" si="3"/>
        <v>0</v>
      </c>
    </row>
    <row r="214" spans="1:10" ht="14.25" customHeight="1" x14ac:dyDescent="0.35">
      <c r="B214" s="11" t="s">
        <v>142</v>
      </c>
      <c r="C214" s="3" t="s">
        <v>16</v>
      </c>
      <c r="D214" s="10">
        <v>1</v>
      </c>
      <c r="E214" s="10">
        <f>D214*E211</f>
        <v>2248</v>
      </c>
      <c r="F214" s="10"/>
      <c r="G214" s="5"/>
      <c r="H214" s="10"/>
      <c r="I214" s="5"/>
      <c r="J214" s="3">
        <f t="shared" si="3"/>
        <v>0</v>
      </c>
    </row>
    <row r="215" spans="1:10" ht="14.25" customHeight="1" x14ac:dyDescent="0.35">
      <c r="B215" s="11" t="s">
        <v>143</v>
      </c>
      <c r="C215" s="3" t="s">
        <v>85</v>
      </c>
      <c r="D215" s="10">
        <v>0.85</v>
      </c>
      <c r="E215" s="10">
        <f>D215*E211</f>
        <v>1910.8</v>
      </c>
      <c r="F215" s="10"/>
      <c r="G215" s="5"/>
      <c r="H215" s="10"/>
      <c r="I215" s="5"/>
      <c r="J215" s="3">
        <f t="shared" si="3"/>
        <v>0</v>
      </c>
    </row>
    <row r="216" spans="1:10" ht="14.25" customHeight="1" x14ac:dyDescent="0.35">
      <c r="B216" s="11" t="s">
        <v>144</v>
      </c>
      <c r="C216" s="3" t="s">
        <v>32</v>
      </c>
      <c r="D216" s="10">
        <v>8.9999999999999993E-3</v>
      </c>
      <c r="E216" s="10">
        <f>D216*E211</f>
        <v>20.231999999999999</v>
      </c>
      <c r="F216" s="10"/>
      <c r="G216" s="5"/>
      <c r="H216" s="10"/>
      <c r="I216" s="5"/>
      <c r="J216" s="3">
        <f t="shared" si="3"/>
        <v>0</v>
      </c>
    </row>
    <row r="217" spans="1:10" ht="27" customHeight="1" x14ac:dyDescent="0.35">
      <c r="B217" s="11" t="s">
        <v>145</v>
      </c>
      <c r="C217" s="3" t="s">
        <v>85</v>
      </c>
      <c r="D217" s="10">
        <v>0.45</v>
      </c>
      <c r="E217" s="10">
        <f>D217*E211</f>
        <v>1011.6</v>
      </c>
      <c r="F217" s="10"/>
      <c r="G217" s="5"/>
      <c r="H217" s="10"/>
      <c r="I217" s="5"/>
      <c r="J217" s="3">
        <f t="shared" si="3"/>
        <v>0</v>
      </c>
    </row>
    <row r="218" spans="1:10" ht="14.25" customHeight="1" x14ac:dyDescent="0.35">
      <c r="B218" s="11" t="s">
        <v>146</v>
      </c>
      <c r="C218" s="3" t="s">
        <v>85</v>
      </c>
      <c r="D218" s="10">
        <v>0.12</v>
      </c>
      <c r="E218" s="10">
        <f>D218*E211</f>
        <v>269.76</v>
      </c>
      <c r="F218" s="10"/>
      <c r="G218" s="5"/>
      <c r="H218" s="10"/>
      <c r="I218" s="5"/>
      <c r="J218" s="3">
        <f t="shared" si="3"/>
        <v>0</v>
      </c>
    </row>
    <row r="219" spans="1:10" ht="14.25" customHeight="1" x14ac:dyDescent="0.35">
      <c r="B219" s="11" t="s">
        <v>147</v>
      </c>
      <c r="C219" s="3" t="s">
        <v>48</v>
      </c>
      <c r="D219" s="10">
        <v>1.2</v>
      </c>
      <c r="E219" s="10">
        <f>D219*E211</f>
        <v>2697.6</v>
      </c>
      <c r="F219" s="10"/>
      <c r="G219" s="5"/>
      <c r="H219" s="10"/>
      <c r="I219" s="5"/>
      <c r="J219" s="3">
        <f t="shared" si="3"/>
        <v>0</v>
      </c>
    </row>
    <row r="220" spans="1:10" ht="14.25" customHeight="1" x14ac:dyDescent="0.35">
      <c r="B220" s="11" t="s">
        <v>148</v>
      </c>
      <c r="C220" s="3" t="s">
        <v>39</v>
      </c>
      <c r="D220" s="10">
        <v>4.7000000000000002E-3</v>
      </c>
      <c r="E220" s="10">
        <f>D220*E211</f>
        <v>10.5656</v>
      </c>
      <c r="F220" s="10"/>
      <c r="G220" s="5"/>
      <c r="H220" s="10"/>
      <c r="I220" s="5"/>
      <c r="J220" s="3">
        <f t="shared" si="3"/>
        <v>0</v>
      </c>
    </row>
    <row r="221" spans="1:10" ht="14.25" customHeight="1" x14ac:dyDescent="0.35">
      <c r="B221" s="11" t="s">
        <v>149</v>
      </c>
      <c r="C221" s="3" t="s">
        <v>48</v>
      </c>
      <c r="D221" s="10">
        <v>0.26</v>
      </c>
      <c r="E221" s="10">
        <f>D221*E211</f>
        <v>584.48</v>
      </c>
      <c r="F221" s="10"/>
      <c r="G221" s="5"/>
      <c r="H221" s="10"/>
      <c r="I221" s="5"/>
      <c r="J221" s="3">
        <f t="shared" si="3"/>
        <v>0</v>
      </c>
    </row>
    <row r="222" spans="1:10" ht="14.25" customHeight="1" x14ac:dyDescent="0.35">
      <c r="B222" s="11" t="s">
        <v>30</v>
      </c>
      <c r="C222" s="3" t="s">
        <v>16</v>
      </c>
      <c r="D222" s="10">
        <v>1.6E-2</v>
      </c>
      <c r="E222" s="10">
        <f>D222*E211</f>
        <v>35.968000000000004</v>
      </c>
      <c r="F222" s="10"/>
      <c r="G222" s="5"/>
      <c r="H222" s="10"/>
      <c r="I222" s="5"/>
      <c r="J222" s="3">
        <f t="shared" si="3"/>
        <v>0</v>
      </c>
    </row>
    <row r="223" spans="1:10" ht="14.25" customHeight="1" x14ac:dyDescent="0.35">
      <c r="A223" s="9"/>
      <c r="B223" s="9" t="s">
        <v>150</v>
      </c>
      <c r="C223" s="9"/>
      <c r="D223" s="9"/>
      <c r="E223" s="9"/>
      <c r="F223" s="9"/>
      <c r="G223" s="9"/>
      <c r="H223" s="9"/>
      <c r="I223" s="9"/>
      <c r="J223" s="3">
        <f t="shared" si="3"/>
        <v>0</v>
      </c>
    </row>
    <row r="224" spans="1:10" ht="27" customHeight="1" x14ac:dyDescent="0.35">
      <c r="A224" s="6">
        <v>37</v>
      </c>
      <c r="B224" s="4" t="s">
        <v>151</v>
      </c>
      <c r="C224" s="3" t="s">
        <v>32</v>
      </c>
      <c r="D224" s="3"/>
      <c r="E224" s="10">
        <v>381</v>
      </c>
      <c r="F224" s="3"/>
      <c r="G224" s="3"/>
      <c r="H224" s="3"/>
      <c r="I224" s="3"/>
      <c r="J224" s="3">
        <f t="shared" si="3"/>
        <v>0</v>
      </c>
    </row>
    <row r="225" spans="1:10" ht="14.25" customHeight="1" x14ac:dyDescent="0.35">
      <c r="B225" s="11" t="s">
        <v>28</v>
      </c>
      <c r="C225" s="3" t="s">
        <v>32</v>
      </c>
      <c r="D225" s="10">
        <v>1</v>
      </c>
      <c r="E225" s="10">
        <f>D225*E224</f>
        <v>381</v>
      </c>
      <c r="F225" s="10"/>
      <c r="G225" s="5">
        <f>F225*E225</f>
        <v>0</v>
      </c>
      <c r="H225" s="10"/>
      <c r="I225" s="5"/>
      <c r="J225" s="3">
        <f t="shared" si="3"/>
        <v>0</v>
      </c>
    </row>
    <row r="226" spans="1:10" ht="14.25" customHeight="1" x14ac:dyDescent="0.35">
      <c r="B226" s="11" t="s">
        <v>141</v>
      </c>
      <c r="C226" s="3" t="s">
        <v>16</v>
      </c>
      <c r="D226" s="10">
        <v>0.01</v>
      </c>
      <c r="E226" s="10">
        <f>D226*E224</f>
        <v>3.81</v>
      </c>
      <c r="F226" s="10"/>
      <c r="G226" s="5"/>
      <c r="H226" s="10"/>
      <c r="I226" s="5">
        <f>H226*E226</f>
        <v>0</v>
      </c>
      <c r="J226" s="3">
        <f t="shared" si="3"/>
        <v>0</v>
      </c>
    </row>
    <row r="227" spans="1:10" ht="14.25" customHeight="1" x14ac:dyDescent="0.35">
      <c r="B227" s="11" t="s">
        <v>152</v>
      </c>
      <c r="C227" s="3" t="s">
        <v>85</v>
      </c>
      <c r="D227" s="10">
        <v>0.25</v>
      </c>
      <c r="E227" s="10">
        <f>D227*E224</f>
        <v>95.25</v>
      </c>
      <c r="F227" s="10"/>
      <c r="G227" s="5"/>
      <c r="H227" s="10"/>
      <c r="I227" s="5"/>
      <c r="J227" s="3">
        <f t="shared" si="3"/>
        <v>0</v>
      </c>
    </row>
    <row r="228" spans="1:10" ht="14.25" customHeight="1" x14ac:dyDescent="0.35">
      <c r="B228" s="11" t="s">
        <v>144</v>
      </c>
      <c r="C228" s="3" t="s">
        <v>32</v>
      </c>
      <c r="D228" s="10">
        <v>8.9999999999999993E-3</v>
      </c>
      <c r="E228" s="10">
        <f>D228*E224</f>
        <v>3.4289999999999998</v>
      </c>
      <c r="F228" s="10"/>
      <c r="G228" s="5"/>
      <c r="H228" s="10"/>
      <c r="I228" s="5"/>
      <c r="J228" s="3">
        <f t="shared" si="3"/>
        <v>0</v>
      </c>
    </row>
    <row r="229" spans="1:10" ht="14.25" customHeight="1" x14ac:dyDescent="0.35">
      <c r="B229" s="11" t="s">
        <v>153</v>
      </c>
      <c r="C229" s="3" t="s">
        <v>85</v>
      </c>
      <c r="D229" s="10">
        <v>0.45</v>
      </c>
      <c r="E229" s="10">
        <f>D229*E224</f>
        <v>171.45000000000002</v>
      </c>
      <c r="F229" s="10"/>
      <c r="G229" s="5"/>
      <c r="H229" s="10"/>
      <c r="I229" s="5"/>
      <c r="J229" s="3">
        <f t="shared" si="3"/>
        <v>0</v>
      </c>
    </row>
    <row r="230" spans="1:10" ht="14.25" customHeight="1" x14ac:dyDescent="0.35">
      <c r="B230" s="11" t="s">
        <v>154</v>
      </c>
      <c r="C230" s="3" t="s">
        <v>85</v>
      </c>
      <c r="D230" s="10">
        <v>0.12</v>
      </c>
      <c r="E230" s="10">
        <f>D230*E224</f>
        <v>45.72</v>
      </c>
      <c r="F230" s="10"/>
      <c r="G230" s="5"/>
      <c r="H230" s="10"/>
      <c r="I230" s="5"/>
      <c r="J230" s="3">
        <f t="shared" si="3"/>
        <v>0</v>
      </c>
    </row>
    <row r="231" spans="1:10" ht="14.25" customHeight="1" x14ac:dyDescent="0.35">
      <c r="B231" s="11" t="s">
        <v>147</v>
      </c>
      <c r="C231" s="3" t="s">
        <v>48</v>
      </c>
      <c r="D231" s="10">
        <v>0.6</v>
      </c>
      <c r="E231" s="10">
        <f>D231*E224</f>
        <v>228.6</v>
      </c>
      <c r="F231" s="10"/>
      <c r="G231" s="5"/>
      <c r="H231" s="10"/>
      <c r="I231" s="5"/>
      <c r="J231" s="3">
        <f t="shared" si="3"/>
        <v>0</v>
      </c>
    </row>
    <row r="232" spans="1:10" ht="14.25" customHeight="1" x14ac:dyDescent="0.35">
      <c r="B232" s="11" t="s">
        <v>148</v>
      </c>
      <c r="C232" s="3" t="s">
        <v>39</v>
      </c>
      <c r="D232" s="10">
        <v>2.1000000000000001E-2</v>
      </c>
      <c r="E232" s="10">
        <f>D232*E224</f>
        <v>8.0010000000000012</v>
      </c>
      <c r="F232" s="10"/>
      <c r="G232" s="5"/>
      <c r="H232" s="10"/>
      <c r="I232" s="5"/>
      <c r="J232" s="3">
        <f t="shared" si="3"/>
        <v>0</v>
      </c>
    </row>
    <row r="233" spans="1:10" ht="14.25" customHeight="1" x14ac:dyDescent="0.35">
      <c r="B233" s="11" t="s">
        <v>149</v>
      </c>
      <c r="C233" s="3" t="s">
        <v>48</v>
      </c>
      <c r="D233" s="10">
        <v>0.26</v>
      </c>
      <c r="E233" s="10">
        <f>D233*E224</f>
        <v>99.06</v>
      </c>
      <c r="F233" s="10"/>
      <c r="G233" s="5"/>
      <c r="H233" s="10"/>
      <c r="I233" s="5"/>
      <c r="J233" s="3">
        <f t="shared" si="3"/>
        <v>0</v>
      </c>
    </row>
    <row r="234" spans="1:10" ht="14.25" customHeight="1" x14ac:dyDescent="0.35">
      <c r="B234" s="11" t="s">
        <v>30</v>
      </c>
      <c r="C234" s="3" t="s">
        <v>16</v>
      </c>
      <c r="D234" s="10">
        <v>1.6E-2</v>
      </c>
      <c r="E234" s="10">
        <f>D234*E224</f>
        <v>6.0960000000000001</v>
      </c>
      <c r="F234" s="10"/>
      <c r="G234" s="5"/>
      <c r="H234" s="10"/>
      <c r="I234" s="5"/>
      <c r="J234" s="3">
        <f t="shared" si="3"/>
        <v>0</v>
      </c>
    </row>
    <row r="235" spans="1:10" ht="27" customHeight="1" x14ac:dyDescent="0.35">
      <c r="B235" s="11" t="s">
        <v>155</v>
      </c>
      <c r="C235" s="3" t="s">
        <v>16</v>
      </c>
      <c r="D235" s="10">
        <v>1</v>
      </c>
      <c r="E235" s="10">
        <f>D235*E224</f>
        <v>381</v>
      </c>
      <c r="F235" s="10"/>
      <c r="G235" s="5"/>
      <c r="H235" s="10"/>
      <c r="I235" s="5"/>
      <c r="J235" s="3">
        <f t="shared" si="3"/>
        <v>0</v>
      </c>
    </row>
    <row r="236" spans="1:10" ht="54.75" customHeight="1" x14ac:dyDescent="0.35">
      <c r="A236" s="6">
        <v>38</v>
      </c>
      <c r="B236" s="4" t="s">
        <v>156</v>
      </c>
      <c r="C236" s="3" t="s">
        <v>32</v>
      </c>
      <c r="D236" s="3"/>
      <c r="E236" s="10">
        <v>78</v>
      </c>
      <c r="F236" s="3"/>
      <c r="G236" s="3"/>
      <c r="H236" s="3"/>
      <c r="I236" s="3"/>
      <c r="J236" s="3">
        <f t="shared" si="3"/>
        <v>0</v>
      </c>
    </row>
    <row r="237" spans="1:10" ht="14.25" customHeight="1" x14ac:dyDescent="0.35">
      <c r="B237" s="11" t="s">
        <v>28</v>
      </c>
      <c r="C237" s="3" t="s">
        <v>32</v>
      </c>
      <c r="D237" s="10">
        <v>1</v>
      </c>
      <c r="E237" s="10">
        <f>D237*E236</f>
        <v>78</v>
      </c>
      <c r="F237" s="10"/>
      <c r="G237" s="5">
        <f>F237*E237</f>
        <v>0</v>
      </c>
      <c r="H237" s="10"/>
      <c r="I237" s="5"/>
      <c r="J237" s="3">
        <f t="shared" si="3"/>
        <v>0</v>
      </c>
    </row>
    <row r="238" spans="1:10" ht="14.25" customHeight="1" x14ac:dyDescent="0.35">
      <c r="B238" s="11" t="s">
        <v>157</v>
      </c>
      <c r="C238" s="3" t="s">
        <v>85</v>
      </c>
      <c r="D238" s="10">
        <v>0.35</v>
      </c>
      <c r="E238" s="10">
        <f>D238*E236</f>
        <v>27.299999999999997</v>
      </c>
      <c r="F238" s="10"/>
      <c r="G238" s="5"/>
      <c r="H238" s="10"/>
      <c r="I238" s="5"/>
      <c r="J238" s="3">
        <f t="shared" si="3"/>
        <v>0</v>
      </c>
    </row>
    <row r="239" spans="1:10" ht="14.25" customHeight="1" x14ac:dyDescent="0.35">
      <c r="B239" s="11" t="s">
        <v>158</v>
      </c>
      <c r="C239" s="3" t="s">
        <v>64</v>
      </c>
      <c r="D239" s="10">
        <v>0.25</v>
      </c>
      <c r="E239" s="10">
        <f>D239*E236</f>
        <v>19.5</v>
      </c>
      <c r="F239" s="10"/>
      <c r="G239" s="5"/>
      <c r="H239" s="10"/>
      <c r="I239" s="5"/>
      <c r="J239" s="3">
        <f t="shared" si="3"/>
        <v>0</v>
      </c>
    </row>
    <row r="240" spans="1:10" ht="14.25" customHeight="1" x14ac:dyDescent="0.35">
      <c r="B240" s="11" t="s">
        <v>30</v>
      </c>
      <c r="C240" s="3" t="s">
        <v>16</v>
      </c>
      <c r="D240" s="10">
        <v>1</v>
      </c>
      <c r="E240" s="10">
        <f>D240*E236</f>
        <v>78</v>
      </c>
      <c r="F240" s="10"/>
      <c r="G240" s="5"/>
      <c r="H240" s="10"/>
      <c r="I240" s="5"/>
      <c r="J240" s="3">
        <f t="shared" si="3"/>
        <v>0</v>
      </c>
    </row>
    <row r="241" spans="1:10" ht="27" customHeight="1" x14ac:dyDescent="0.35">
      <c r="A241" s="6">
        <v>39</v>
      </c>
      <c r="B241" s="4" t="s">
        <v>159</v>
      </c>
      <c r="C241" s="3" t="s">
        <v>32</v>
      </c>
      <c r="D241" s="3"/>
      <c r="E241" s="10">
        <v>99</v>
      </c>
      <c r="F241" s="3"/>
      <c r="G241" s="3"/>
      <c r="H241" s="3"/>
      <c r="I241" s="3"/>
      <c r="J241" s="3">
        <f t="shared" si="3"/>
        <v>0</v>
      </c>
    </row>
    <row r="242" spans="1:10" ht="14.25" customHeight="1" x14ac:dyDescent="0.35">
      <c r="B242" s="11" t="s">
        <v>28</v>
      </c>
      <c r="C242" s="3" t="s">
        <v>32</v>
      </c>
      <c r="D242" s="10">
        <v>1</v>
      </c>
      <c r="E242" s="10">
        <f>D242*E241</f>
        <v>99</v>
      </c>
      <c r="F242" s="10"/>
      <c r="G242" s="5">
        <f>F242*E242</f>
        <v>0</v>
      </c>
      <c r="H242" s="10"/>
      <c r="I242" s="5"/>
      <c r="J242" s="3">
        <f t="shared" si="3"/>
        <v>0</v>
      </c>
    </row>
    <row r="243" spans="1:10" ht="14.25" customHeight="1" x14ac:dyDescent="0.35">
      <c r="B243" s="11" t="s">
        <v>160</v>
      </c>
      <c r="C243" s="3" t="s">
        <v>161</v>
      </c>
      <c r="D243" s="10">
        <v>0.12</v>
      </c>
      <c r="E243" s="10">
        <f>D243*E241</f>
        <v>11.879999999999999</v>
      </c>
      <c r="F243" s="10"/>
      <c r="G243" s="5"/>
      <c r="H243" s="10"/>
      <c r="I243" s="5">
        <f>H243*E243</f>
        <v>0</v>
      </c>
      <c r="J243" s="3">
        <f t="shared" si="3"/>
        <v>0</v>
      </c>
    </row>
    <row r="244" spans="1:10" ht="14.25" customHeight="1" x14ac:dyDescent="0.35">
      <c r="B244" s="11" t="s">
        <v>30</v>
      </c>
      <c r="C244" s="3" t="s">
        <v>16</v>
      </c>
      <c r="D244" s="10">
        <v>1</v>
      </c>
      <c r="E244" s="10">
        <f>D244*E241</f>
        <v>99</v>
      </c>
      <c r="F244" s="10"/>
      <c r="G244" s="5"/>
      <c r="H244" s="10"/>
      <c r="I244" s="5"/>
      <c r="J244" s="3">
        <f t="shared" si="3"/>
        <v>0</v>
      </c>
    </row>
    <row r="245" spans="1:10" ht="41.25" customHeight="1" x14ac:dyDescent="0.35">
      <c r="A245" s="9"/>
      <c r="B245" s="9" t="s">
        <v>162</v>
      </c>
      <c r="C245" s="9"/>
      <c r="D245" s="9"/>
      <c r="E245" s="9"/>
      <c r="F245" s="9"/>
      <c r="G245" s="9"/>
      <c r="H245" s="9"/>
      <c r="I245" s="9"/>
      <c r="J245" s="3">
        <f t="shared" si="3"/>
        <v>0</v>
      </c>
    </row>
    <row r="246" spans="1:10" ht="41.25" customHeight="1" x14ac:dyDescent="0.35">
      <c r="A246" s="6">
        <v>40</v>
      </c>
      <c r="B246" s="4" t="s">
        <v>163</v>
      </c>
      <c r="C246" s="3" t="s">
        <v>39</v>
      </c>
      <c r="D246" s="3"/>
      <c r="E246" s="10">
        <v>6</v>
      </c>
      <c r="F246" s="3"/>
      <c r="G246" s="3"/>
      <c r="H246" s="3"/>
      <c r="I246" s="3"/>
      <c r="J246" s="3">
        <f t="shared" si="3"/>
        <v>0</v>
      </c>
    </row>
    <row r="247" spans="1:10" ht="14.25" customHeight="1" x14ac:dyDescent="0.35">
      <c r="B247" s="11" t="s">
        <v>28</v>
      </c>
      <c r="C247" s="3" t="s">
        <v>39</v>
      </c>
      <c r="D247" s="10">
        <v>1</v>
      </c>
      <c r="E247" s="10">
        <f>D247*E246</f>
        <v>6</v>
      </c>
      <c r="F247" s="10"/>
      <c r="G247" s="5">
        <f>F247*E247</f>
        <v>0</v>
      </c>
      <c r="H247" s="10"/>
      <c r="I247" s="5"/>
      <c r="J247" s="3">
        <f t="shared" si="3"/>
        <v>0</v>
      </c>
    </row>
    <row r="248" spans="1:10" ht="14.25" customHeight="1" x14ac:dyDescent="0.35">
      <c r="B248" s="11" t="s">
        <v>164</v>
      </c>
      <c r="C248" s="3" t="s">
        <v>127</v>
      </c>
      <c r="D248" s="10">
        <v>0.22</v>
      </c>
      <c r="E248" s="10">
        <f>D248*E246</f>
        <v>1.32</v>
      </c>
      <c r="F248" s="10"/>
      <c r="G248" s="5"/>
      <c r="H248" s="10"/>
      <c r="I248" s="5"/>
      <c r="J248" s="3">
        <f t="shared" si="3"/>
        <v>0</v>
      </c>
    </row>
    <row r="249" spans="1:10" ht="14.25" customHeight="1" x14ac:dyDescent="0.35">
      <c r="B249" s="11" t="s">
        <v>165</v>
      </c>
      <c r="C249" s="3" t="s">
        <v>127</v>
      </c>
      <c r="D249" s="10">
        <v>0.06</v>
      </c>
      <c r="E249" s="10">
        <f>D249*E246</f>
        <v>0.36</v>
      </c>
      <c r="F249" s="10"/>
      <c r="G249" s="5"/>
      <c r="H249" s="10"/>
      <c r="I249" s="5"/>
      <c r="J249" s="3">
        <f t="shared" si="3"/>
        <v>0</v>
      </c>
    </row>
    <row r="250" spans="1:10" ht="14.25" customHeight="1" x14ac:dyDescent="0.35">
      <c r="B250" s="11" t="s">
        <v>166</v>
      </c>
      <c r="C250" s="3" t="s">
        <v>16</v>
      </c>
      <c r="D250" s="10">
        <v>1</v>
      </c>
      <c r="E250" s="10">
        <f>D250*E246</f>
        <v>6</v>
      </c>
      <c r="F250" s="10"/>
      <c r="G250" s="5"/>
      <c r="H250" s="10"/>
      <c r="I250" s="5"/>
      <c r="J250" s="3">
        <f t="shared" si="3"/>
        <v>0</v>
      </c>
    </row>
    <row r="251" spans="1:10" ht="14.25" customHeight="1" x14ac:dyDescent="0.35">
      <c r="B251" s="11" t="s">
        <v>30</v>
      </c>
      <c r="C251" s="3" t="s">
        <v>16</v>
      </c>
      <c r="D251" s="10">
        <v>1</v>
      </c>
      <c r="E251" s="10">
        <f>D251*E246</f>
        <v>6</v>
      </c>
      <c r="F251" s="10"/>
      <c r="G251" s="5"/>
      <c r="H251" s="10"/>
      <c r="I251" s="5"/>
      <c r="J251" s="3">
        <f t="shared" si="3"/>
        <v>0</v>
      </c>
    </row>
    <row r="252" spans="1:10" ht="54.75" customHeight="1" x14ac:dyDescent="0.35">
      <c r="A252" s="6">
        <v>41</v>
      </c>
      <c r="B252" s="4" t="s">
        <v>167</v>
      </c>
      <c r="C252" s="3" t="s">
        <v>85</v>
      </c>
      <c r="D252" s="3"/>
      <c r="E252" s="10">
        <v>880</v>
      </c>
      <c r="F252" s="3"/>
      <c r="G252" s="3"/>
      <c r="H252" s="3"/>
      <c r="I252" s="3"/>
      <c r="J252" s="3">
        <f t="shared" si="3"/>
        <v>0</v>
      </c>
    </row>
    <row r="253" spans="1:10" ht="14.25" customHeight="1" x14ac:dyDescent="0.35">
      <c r="B253" s="11" t="s">
        <v>28</v>
      </c>
      <c r="C253" s="3" t="s">
        <v>85</v>
      </c>
      <c r="D253" s="10">
        <v>1</v>
      </c>
      <c r="E253" s="10">
        <f>D253*E252</f>
        <v>880</v>
      </c>
      <c r="F253" s="10"/>
      <c r="G253" s="5">
        <f>F253*E253</f>
        <v>0</v>
      </c>
      <c r="H253" s="10"/>
      <c r="I253" s="5"/>
      <c r="J253" s="3">
        <f t="shared" si="3"/>
        <v>0</v>
      </c>
    </row>
    <row r="254" spans="1:10" ht="14.25" customHeight="1" x14ac:dyDescent="0.35">
      <c r="B254" s="11" t="s">
        <v>168</v>
      </c>
      <c r="C254" s="3" t="s">
        <v>85</v>
      </c>
      <c r="D254" s="10">
        <v>1</v>
      </c>
      <c r="E254" s="10">
        <f>D254*E252</f>
        <v>880</v>
      </c>
      <c r="F254" s="10"/>
      <c r="G254" s="5"/>
      <c r="H254" s="10"/>
      <c r="I254" s="5"/>
      <c r="J254" s="3">
        <f t="shared" si="3"/>
        <v>0</v>
      </c>
    </row>
    <row r="255" spans="1:10" ht="14.25" customHeight="1" x14ac:dyDescent="0.35">
      <c r="B255" s="11" t="s">
        <v>169</v>
      </c>
      <c r="C255" s="3" t="s">
        <v>85</v>
      </c>
      <c r="D255" s="10">
        <v>1</v>
      </c>
      <c r="E255" s="10">
        <f>D255*E252</f>
        <v>880</v>
      </c>
      <c r="F255" s="10"/>
      <c r="G255" s="5"/>
      <c r="H255" s="10"/>
      <c r="I255" s="5"/>
      <c r="J255" s="3">
        <f t="shared" si="3"/>
        <v>0</v>
      </c>
    </row>
    <row r="256" spans="1:10" ht="14.25" customHeight="1" x14ac:dyDescent="0.35">
      <c r="B256" s="11" t="s">
        <v>170</v>
      </c>
      <c r="C256" s="3" t="s">
        <v>85</v>
      </c>
      <c r="D256" s="10">
        <v>1</v>
      </c>
      <c r="E256" s="10">
        <f>D256*E252</f>
        <v>880</v>
      </c>
      <c r="F256" s="10"/>
      <c r="G256" s="5"/>
      <c r="H256" s="10"/>
      <c r="I256" s="5"/>
      <c r="J256" s="3">
        <f t="shared" si="3"/>
        <v>0</v>
      </c>
    </row>
    <row r="257" spans="1:10" ht="14.25" customHeight="1" x14ac:dyDescent="0.35">
      <c r="B257" s="11" t="s">
        <v>33</v>
      </c>
      <c r="C257" s="3" t="s">
        <v>34</v>
      </c>
      <c r="D257" s="10">
        <v>4.0000000000000001E-3</v>
      </c>
      <c r="E257" s="10">
        <f>D257*E252</f>
        <v>3.52</v>
      </c>
      <c r="F257" s="10"/>
      <c r="G257" s="5"/>
      <c r="H257" s="10"/>
      <c r="I257" s="5">
        <f>H257*E257</f>
        <v>0</v>
      </c>
      <c r="J257" s="3">
        <f t="shared" si="3"/>
        <v>0</v>
      </c>
    </row>
    <row r="258" spans="1:10" ht="41.25" customHeight="1" x14ac:dyDescent="0.35">
      <c r="A258" s="6">
        <v>42</v>
      </c>
      <c r="B258" s="4" t="s">
        <v>171</v>
      </c>
      <c r="C258" s="3" t="s">
        <v>32</v>
      </c>
      <c r="D258" s="3"/>
      <c r="E258" s="10">
        <v>45</v>
      </c>
      <c r="F258" s="3"/>
      <c r="G258" s="3"/>
      <c r="H258" s="3"/>
      <c r="I258" s="3"/>
      <c r="J258" s="3">
        <f t="shared" si="3"/>
        <v>0</v>
      </c>
    </row>
    <row r="259" spans="1:10" ht="14.25" customHeight="1" x14ac:dyDescent="0.35">
      <c r="B259" s="11" t="s">
        <v>28</v>
      </c>
      <c r="C259" s="3" t="s">
        <v>32</v>
      </c>
      <c r="D259" s="10">
        <v>1</v>
      </c>
      <c r="E259" s="10">
        <f>D259*E258</f>
        <v>45</v>
      </c>
      <c r="F259" s="10"/>
      <c r="G259" s="5">
        <f>F259*E259</f>
        <v>0</v>
      </c>
      <c r="H259" s="10"/>
      <c r="I259" s="5"/>
      <c r="J259" s="3">
        <f t="shared" si="3"/>
        <v>0</v>
      </c>
    </row>
    <row r="260" spans="1:10" ht="14.25" customHeight="1" x14ac:dyDescent="0.35">
      <c r="B260" s="11" t="s">
        <v>172</v>
      </c>
      <c r="C260" s="3" t="s">
        <v>32</v>
      </c>
      <c r="D260" s="10">
        <v>1.1499999999999999</v>
      </c>
      <c r="E260" s="10">
        <f>D260*E258</f>
        <v>51.749999999999993</v>
      </c>
      <c r="F260" s="10"/>
      <c r="G260" s="5"/>
      <c r="H260" s="10"/>
      <c r="I260" s="5"/>
      <c r="J260" s="3">
        <f t="shared" si="3"/>
        <v>0</v>
      </c>
    </row>
    <row r="261" spans="1:10" ht="14.25" customHeight="1" x14ac:dyDescent="0.35">
      <c r="B261" s="11" t="s">
        <v>173</v>
      </c>
      <c r="C261" s="3" t="s">
        <v>39</v>
      </c>
      <c r="D261" s="10">
        <v>8</v>
      </c>
      <c r="E261" s="10">
        <f>D261*E258</f>
        <v>360</v>
      </c>
      <c r="F261" s="10"/>
      <c r="G261" s="5"/>
      <c r="H261" s="10"/>
      <c r="I261" s="5"/>
      <c r="J261" s="3">
        <f t="shared" si="3"/>
        <v>0</v>
      </c>
    </row>
    <row r="262" spans="1:10" ht="14.25" customHeight="1" x14ac:dyDescent="0.35">
      <c r="B262" s="11" t="s">
        <v>174</v>
      </c>
      <c r="C262" s="3" t="s">
        <v>48</v>
      </c>
      <c r="D262" s="10">
        <v>0.45</v>
      </c>
      <c r="E262" s="10">
        <f>D262*E258</f>
        <v>20.25</v>
      </c>
      <c r="F262" s="10"/>
      <c r="G262" s="5"/>
      <c r="H262" s="10"/>
      <c r="I262" s="5"/>
      <c r="J262" s="3">
        <f t="shared" si="3"/>
        <v>0</v>
      </c>
    </row>
    <row r="263" spans="1:10" ht="14.25" customHeight="1" x14ac:dyDescent="0.35">
      <c r="B263" s="11" t="s">
        <v>30</v>
      </c>
      <c r="C263" s="3" t="s">
        <v>16</v>
      </c>
      <c r="D263" s="10">
        <v>1</v>
      </c>
      <c r="E263" s="10">
        <f>D263*E258</f>
        <v>45</v>
      </c>
      <c r="F263" s="10"/>
      <c r="G263" s="5"/>
      <c r="H263" s="10"/>
      <c r="I263" s="5"/>
      <c r="J263" s="3">
        <f t="shared" si="3"/>
        <v>0</v>
      </c>
    </row>
    <row r="264" spans="1:10" ht="27" customHeight="1" x14ac:dyDescent="0.35">
      <c r="A264" s="6">
        <v>43</v>
      </c>
      <c r="B264" s="4" t="s">
        <v>175</v>
      </c>
      <c r="C264" s="3" t="s">
        <v>48</v>
      </c>
      <c r="D264" s="3"/>
      <c r="E264" s="10">
        <v>21</v>
      </c>
      <c r="F264" s="3"/>
      <c r="G264" s="3"/>
      <c r="H264" s="3"/>
      <c r="I264" s="3"/>
      <c r="J264" s="3">
        <f t="shared" si="3"/>
        <v>0</v>
      </c>
    </row>
    <row r="265" spans="1:10" ht="14.25" customHeight="1" x14ac:dyDescent="0.35">
      <c r="B265" s="11" t="s">
        <v>28</v>
      </c>
      <c r="C265" s="3" t="s">
        <v>48</v>
      </c>
      <c r="D265" s="10">
        <v>1</v>
      </c>
      <c r="E265" s="10">
        <f>D265*E264</f>
        <v>21</v>
      </c>
      <c r="F265" s="10"/>
      <c r="G265" s="5">
        <f>F265*E265</f>
        <v>0</v>
      </c>
      <c r="H265" s="10"/>
      <c r="I265" s="5"/>
      <c r="J265" s="3">
        <f t="shared" ref="J265:J281" si="4">I265+G265</f>
        <v>0</v>
      </c>
    </row>
    <row r="266" spans="1:10" ht="14.25" customHeight="1" x14ac:dyDescent="0.35">
      <c r="B266" s="11" t="s">
        <v>176</v>
      </c>
      <c r="C266" s="3" t="s">
        <v>48</v>
      </c>
      <c r="D266" s="10">
        <v>1</v>
      </c>
      <c r="E266" s="10">
        <f>D266*E264</f>
        <v>21</v>
      </c>
      <c r="F266" s="10"/>
      <c r="G266" s="5"/>
      <c r="H266" s="10"/>
      <c r="I266" s="5"/>
      <c r="J266" s="3">
        <f t="shared" si="4"/>
        <v>0</v>
      </c>
    </row>
    <row r="267" spans="1:10" ht="14.25" customHeight="1" x14ac:dyDescent="0.35">
      <c r="B267" s="11" t="s">
        <v>30</v>
      </c>
      <c r="C267" s="3" t="s">
        <v>16</v>
      </c>
      <c r="D267" s="10">
        <v>1</v>
      </c>
      <c r="E267" s="10">
        <f>D267*E264</f>
        <v>21</v>
      </c>
      <c r="F267" s="10"/>
      <c r="G267" s="5"/>
      <c r="H267" s="10"/>
      <c r="I267" s="5"/>
      <c r="J267" s="3">
        <f t="shared" si="4"/>
        <v>0</v>
      </c>
    </row>
    <row r="268" spans="1:10" ht="14.25" customHeight="1" x14ac:dyDescent="0.35">
      <c r="A268" s="9"/>
      <c r="B268" s="9" t="s">
        <v>177</v>
      </c>
      <c r="C268" s="9"/>
      <c r="D268" s="9"/>
      <c r="E268" s="9"/>
      <c r="F268" s="9"/>
      <c r="G268" s="9"/>
      <c r="H268" s="9"/>
      <c r="I268" s="9"/>
      <c r="J268" s="3">
        <f t="shared" si="4"/>
        <v>0</v>
      </c>
    </row>
    <row r="269" spans="1:10" ht="27" customHeight="1" x14ac:dyDescent="0.35">
      <c r="A269" s="6">
        <v>44</v>
      </c>
      <c r="B269" s="4" t="s">
        <v>178</v>
      </c>
      <c r="C269" s="3" t="s">
        <v>51</v>
      </c>
      <c r="D269" s="3"/>
      <c r="E269" s="10">
        <v>88</v>
      </c>
      <c r="F269" s="3"/>
      <c r="G269" s="3"/>
      <c r="H269" s="3"/>
      <c r="I269" s="3"/>
      <c r="J269" s="3">
        <f t="shared" si="4"/>
        <v>0</v>
      </c>
    </row>
    <row r="270" spans="1:10" ht="14.25" customHeight="1" x14ac:dyDescent="0.35">
      <c r="B270" s="11" t="s">
        <v>28</v>
      </c>
      <c r="C270" s="3" t="s">
        <v>51</v>
      </c>
      <c r="D270" s="10">
        <v>1</v>
      </c>
      <c r="E270" s="10">
        <f>D270*E269</f>
        <v>88</v>
      </c>
      <c r="F270" s="10"/>
      <c r="G270" s="5">
        <f>F270*E270</f>
        <v>0</v>
      </c>
      <c r="H270" s="10"/>
      <c r="I270" s="5"/>
      <c r="J270" s="3">
        <f t="shared" si="4"/>
        <v>0</v>
      </c>
    </row>
    <row r="271" spans="1:10" ht="14.25" customHeight="1" x14ac:dyDescent="0.35">
      <c r="B271" s="11" t="s">
        <v>179</v>
      </c>
      <c r="C271" s="3" t="s">
        <v>34</v>
      </c>
      <c r="D271" s="10">
        <v>0.08</v>
      </c>
      <c r="E271" s="10">
        <f>D271*E269</f>
        <v>7.04</v>
      </c>
      <c r="F271" s="10"/>
      <c r="G271" s="5"/>
      <c r="H271" s="10"/>
      <c r="I271" s="5">
        <f>H271*E271</f>
        <v>0</v>
      </c>
      <c r="J271" s="3">
        <f t="shared" si="4"/>
        <v>0</v>
      </c>
    </row>
    <row r="272" spans="1:10" ht="14.25" customHeight="1" x14ac:dyDescent="0.35">
      <c r="B272" s="11" t="s">
        <v>180</v>
      </c>
      <c r="C272" s="3" t="s">
        <v>16</v>
      </c>
      <c r="D272" s="10">
        <v>1</v>
      </c>
      <c r="E272" s="10">
        <f>D272*E269</f>
        <v>88</v>
      </c>
      <c r="F272" s="10"/>
      <c r="G272" s="5"/>
      <c r="H272" s="10"/>
      <c r="I272" s="5"/>
      <c r="J272" s="3">
        <f t="shared" si="4"/>
        <v>0</v>
      </c>
    </row>
    <row r="273" spans="1:10" ht="27" customHeight="1" x14ac:dyDescent="0.35">
      <c r="A273" s="6">
        <v>45</v>
      </c>
      <c r="B273" s="4" t="s">
        <v>181</v>
      </c>
      <c r="C273" s="3" t="s">
        <v>51</v>
      </c>
      <c r="D273" s="3"/>
      <c r="E273" s="10">
        <v>17</v>
      </c>
      <c r="F273" s="3"/>
      <c r="G273" s="3"/>
      <c r="H273" s="3"/>
      <c r="I273" s="3"/>
      <c r="J273" s="3">
        <f t="shared" si="4"/>
        <v>0</v>
      </c>
    </row>
    <row r="274" spans="1:10" ht="14.25" customHeight="1" x14ac:dyDescent="0.35">
      <c r="B274" s="11" t="s">
        <v>28</v>
      </c>
      <c r="C274" s="3" t="s">
        <v>51</v>
      </c>
      <c r="D274" s="10">
        <v>1</v>
      </c>
      <c r="E274" s="10">
        <f>D274*E273</f>
        <v>17</v>
      </c>
      <c r="F274" s="10"/>
      <c r="G274" s="5">
        <f>F274*E274</f>
        <v>0</v>
      </c>
      <c r="H274" s="10"/>
      <c r="I274" s="5"/>
      <c r="J274" s="3">
        <f t="shared" si="4"/>
        <v>0</v>
      </c>
    </row>
    <row r="275" spans="1:10" ht="14.25" customHeight="1" x14ac:dyDescent="0.35">
      <c r="B275" s="11" t="s">
        <v>182</v>
      </c>
      <c r="C275" s="3" t="s">
        <v>16</v>
      </c>
      <c r="D275" s="10">
        <v>1</v>
      </c>
      <c r="E275" s="10">
        <f>D275*E273</f>
        <v>17</v>
      </c>
      <c r="F275" s="10"/>
      <c r="G275" s="5"/>
      <c r="H275" s="10"/>
      <c r="I275" s="5"/>
      <c r="J275" s="3">
        <f t="shared" si="4"/>
        <v>0</v>
      </c>
    </row>
    <row r="276" spans="1:10" ht="14.25" customHeight="1" x14ac:dyDescent="0.35">
      <c r="B276" s="11" t="s">
        <v>183</v>
      </c>
      <c r="C276" s="3" t="s">
        <v>51</v>
      </c>
      <c r="D276" s="10">
        <v>1</v>
      </c>
      <c r="E276" s="10">
        <f>D276*E273</f>
        <v>17</v>
      </c>
      <c r="F276" s="10"/>
      <c r="G276" s="5"/>
      <c r="H276" s="10"/>
      <c r="I276" s="5">
        <f>H276*E276</f>
        <v>0</v>
      </c>
      <c r="J276" s="3">
        <f t="shared" si="4"/>
        <v>0</v>
      </c>
    </row>
    <row r="277" spans="1:10" ht="14.25" customHeight="1" x14ac:dyDescent="0.35">
      <c r="B277" s="11" t="s">
        <v>55</v>
      </c>
      <c r="C277" s="3" t="s">
        <v>16</v>
      </c>
      <c r="D277" s="10">
        <v>1</v>
      </c>
      <c r="E277" s="10">
        <f>D277*E273</f>
        <v>17</v>
      </c>
      <c r="F277" s="10"/>
      <c r="G277" s="5"/>
      <c r="H277" s="10"/>
      <c r="I277" s="5"/>
      <c r="J277" s="3">
        <f t="shared" si="4"/>
        <v>0</v>
      </c>
    </row>
    <row r="278" spans="1:10" ht="41.25" customHeight="1" x14ac:dyDescent="0.35">
      <c r="A278" s="6">
        <v>46</v>
      </c>
      <c r="B278" s="4" t="s">
        <v>184</v>
      </c>
      <c r="C278" s="3" t="s">
        <v>32</v>
      </c>
      <c r="D278" s="3"/>
      <c r="E278" s="10">
        <v>598</v>
      </c>
      <c r="F278" s="3"/>
      <c r="G278" s="3"/>
      <c r="H278" s="3"/>
      <c r="I278" s="3"/>
      <c r="J278" s="3">
        <f t="shared" si="4"/>
        <v>0</v>
      </c>
    </row>
    <row r="279" spans="1:10" ht="14.25" customHeight="1" x14ac:dyDescent="0.35">
      <c r="B279" s="11" t="s">
        <v>28</v>
      </c>
      <c r="C279" s="3" t="s">
        <v>32</v>
      </c>
      <c r="D279" s="10">
        <v>1</v>
      </c>
      <c r="E279" s="10">
        <f>D279*E278</f>
        <v>598</v>
      </c>
      <c r="F279" s="10"/>
      <c r="G279" s="5">
        <f>F279*E279</f>
        <v>0</v>
      </c>
      <c r="H279" s="10"/>
      <c r="I279" s="5"/>
      <c r="J279" s="3">
        <f t="shared" si="4"/>
        <v>0</v>
      </c>
    </row>
    <row r="280" spans="1:10" ht="14.25" customHeight="1" x14ac:dyDescent="0.35">
      <c r="B280" s="11" t="s">
        <v>185</v>
      </c>
      <c r="C280" s="3" t="s">
        <v>16</v>
      </c>
      <c r="D280" s="10">
        <v>1</v>
      </c>
      <c r="E280" s="10">
        <f>D280*E278</f>
        <v>598</v>
      </c>
      <c r="F280" s="10"/>
      <c r="G280" s="5"/>
      <c r="H280" s="10"/>
      <c r="I280" s="5"/>
      <c r="J280" s="3">
        <f t="shared" si="4"/>
        <v>0</v>
      </c>
    </row>
    <row r="281" spans="1:10" ht="14.25" customHeight="1" x14ac:dyDescent="0.35">
      <c r="B281" s="11" t="s">
        <v>30</v>
      </c>
      <c r="C281" s="3" t="s">
        <v>16</v>
      </c>
      <c r="D281" s="10">
        <v>1</v>
      </c>
      <c r="E281" s="10">
        <f>D281*E278</f>
        <v>598</v>
      </c>
      <c r="F281" s="10"/>
      <c r="G281" s="5"/>
      <c r="H281" s="10"/>
      <c r="I281" s="5"/>
      <c r="J281" s="3">
        <f t="shared" si="4"/>
        <v>0</v>
      </c>
    </row>
    <row r="282" spans="1:10" ht="14.25" customHeight="1" x14ac:dyDescent="0.35">
      <c r="A282" s="6"/>
      <c r="B282" s="4" t="s">
        <v>23</v>
      </c>
      <c r="C282" s="6"/>
      <c r="D282" s="6"/>
      <c r="E282" s="6"/>
      <c r="F282" s="6"/>
      <c r="G282" s="7">
        <f>SUM(G7:G281)</f>
        <v>0</v>
      </c>
      <c r="H282" s="6"/>
      <c r="I282" s="7">
        <f>SUM(I7:I281)</f>
        <v>0</v>
      </c>
      <c r="J282" s="7">
        <f>SUM(J7:J281)</f>
        <v>0</v>
      </c>
    </row>
    <row r="283" spans="1:10" ht="14.25" customHeight="1" x14ac:dyDescent="0.35">
      <c r="A283" s="3"/>
      <c r="B283" s="4" t="s">
        <v>186</v>
      </c>
      <c r="C283" s="12">
        <v>7.0000000000000007E-2</v>
      </c>
      <c r="D283" s="3"/>
      <c r="E283" s="3"/>
      <c r="F283" s="3"/>
      <c r="G283" s="3"/>
      <c r="H283" s="3"/>
      <c r="I283" s="3"/>
      <c r="J283" s="7">
        <f>J282*C283</f>
        <v>0</v>
      </c>
    </row>
    <row r="284" spans="1:10" ht="14.25" customHeight="1" x14ac:dyDescent="0.35">
      <c r="A284" s="3"/>
      <c r="B284" s="4" t="s">
        <v>23</v>
      </c>
      <c r="C284" s="3"/>
      <c r="D284" s="3"/>
      <c r="E284" s="3"/>
      <c r="F284" s="3"/>
      <c r="G284" s="3"/>
      <c r="H284" s="3"/>
      <c r="I284" s="3"/>
      <c r="J284" s="7">
        <f>SUM(J282:J283)</f>
        <v>0</v>
      </c>
    </row>
    <row r="285" spans="1:10" ht="14.25" customHeight="1" x14ac:dyDescent="0.35">
      <c r="A285" s="3"/>
      <c r="B285" s="4" t="s">
        <v>187</v>
      </c>
      <c r="C285" s="12">
        <v>0.02</v>
      </c>
      <c r="D285" s="3"/>
      <c r="E285" s="3"/>
      <c r="F285" s="3"/>
      <c r="G285" s="3"/>
      <c r="H285" s="3"/>
      <c r="I285" s="3"/>
      <c r="J285" s="7">
        <f>J284*C285</f>
        <v>0</v>
      </c>
    </row>
    <row r="286" spans="1:10" ht="14.25" customHeight="1" x14ac:dyDescent="0.35">
      <c r="A286" s="3"/>
      <c r="B286" s="4" t="s">
        <v>23</v>
      </c>
      <c r="C286" s="3"/>
      <c r="D286" s="3"/>
      <c r="E286" s="3"/>
      <c r="F286" s="3"/>
      <c r="G286" s="3"/>
      <c r="H286" s="3"/>
      <c r="I286" s="3"/>
      <c r="J286" s="7">
        <f>J284+J285</f>
        <v>0</v>
      </c>
    </row>
    <row r="287" spans="1:10" ht="14.25" customHeight="1" x14ac:dyDescent="0.35">
      <c r="A287" s="3"/>
      <c r="B287" s="4" t="s">
        <v>188</v>
      </c>
      <c r="C287" s="12">
        <v>0.18</v>
      </c>
      <c r="D287" s="3"/>
      <c r="E287" s="3"/>
      <c r="F287" s="3"/>
      <c r="G287" s="3"/>
      <c r="H287" s="3"/>
      <c r="I287" s="3"/>
      <c r="J287" s="7">
        <f>J286*C287</f>
        <v>0</v>
      </c>
    </row>
    <row r="288" spans="1:10" ht="14.25" customHeight="1" x14ac:dyDescent="0.35">
      <c r="A288" s="3"/>
      <c r="B288" s="4" t="s">
        <v>14</v>
      </c>
      <c r="C288" s="3"/>
      <c r="D288" s="3"/>
      <c r="E288" s="3"/>
      <c r="F288" s="3"/>
      <c r="G288" s="3"/>
      <c r="H288" s="3"/>
      <c r="I288" s="3"/>
      <c r="J288" s="7">
        <f>J286+J287</f>
        <v>0</v>
      </c>
    </row>
    <row r="289" spans="10:10" x14ac:dyDescent="0.35">
      <c r="J289" s="18">
        <f>SUM(J282:J283)</f>
        <v>0</v>
      </c>
    </row>
  </sheetData>
  <mergeCells count="12">
    <mergeCell ref="A1:J1"/>
    <mergeCell ref="B2:J2"/>
    <mergeCell ref="F3:G3"/>
    <mergeCell ref="H3:I3"/>
    <mergeCell ref="A4:A5"/>
    <mergeCell ref="B4:B5"/>
    <mergeCell ref="C4:C5"/>
    <mergeCell ref="D4:D5"/>
    <mergeCell ref="E4:E5"/>
    <mergeCell ref="F4:G4"/>
    <mergeCell ref="H4:I4"/>
    <mergeCell ref="J4:J5"/>
  </mergeCells>
  <pageMargins left="0.25" right="0.25" top="0.35" bottom="0.3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J95"/>
  <sheetViews>
    <sheetView showGridLines="0" topLeftCell="B97" zoomScaleNormal="100" workbookViewId="0">
      <selection activeCell="F8" sqref="F8:F89"/>
    </sheetView>
  </sheetViews>
  <sheetFormatPr defaultColWidth="8.6328125" defaultRowHeight="14.5" x14ac:dyDescent="0.35"/>
  <cols>
    <col min="1" max="1" width="4.36328125" customWidth="1"/>
    <col min="2" max="2" width="70.36328125" customWidth="1"/>
    <col min="3" max="3" width="11.36328125" customWidth="1"/>
    <col min="4" max="5" width="11.453125" customWidth="1"/>
    <col min="6" max="6" width="7.453125" customWidth="1"/>
    <col min="7" max="7" width="13.90625" customWidth="1"/>
    <col min="8" max="8" width="7.36328125" customWidth="1"/>
    <col min="9" max="9" width="13.453125" customWidth="1"/>
    <col min="10" max="10" width="16.54296875" customWidth="1"/>
  </cols>
  <sheetData>
    <row r="1" spans="1:10" ht="21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" customHeight="1" x14ac:dyDescent="0.35">
      <c r="B2" s="13" t="s">
        <v>189</v>
      </c>
      <c r="C2" s="13"/>
      <c r="D2" s="13"/>
      <c r="E2" s="13"/>
      <c r="F2" s="13"/>
      <c r="G2" s="13"/>
      <c r="H2" s="13"/>
      <c r="I2" s="13"/>
      <c r="J2" s="13"/>
    </row>
    <row r="3" spans="1:10" ht="17.25" customHeight="1" x14ac:dyDescent="0.35">
      <c r="B3" s="1" t="s">
        <v>1</v>
      </c>
      <c r="F3" s="14"/>
      <c r="G3" s="14"/>
      <c r="H3" s="15">
        <f>J104</f>
        <v>0</v>
      </c>
      <c r="I3" s="15"/>
      <c r="J3" s="8" t="s">
        <v>16</v>
      </c>
    </row>
    <row r="4" spans="1:10" ht="27" customHeight="1" x14ac:dyDescent="0.35">
      <c r="A4" s="16" t="s">
        <v>17</v>
      </c>
      <c r="B4" s="16" t="s">
        <v>5</v>
      </c>
      <c r="C4" s="16" t="s">
        <v>18</v>
      </c>
      <c r="D4" s="16" t="s">
        <v>19</v>
      </c>
      <c r="E4" s="16" t="s">
        <v>20</v>
      </c>
      <c r="F4" s="16" t="s">
        <v>21</v>
      </c>
      <c r="G4" s="16"/>
      <c r="H4" s="16" t="s">
        <v>22</v>
      </c>
      <c r="I4" s="16"/>
      <c r="J4" s="16" t="s">
        <v>23</v>
      </c>
    </row>
    <row r="5" spans="1:10" ht="15.75" customHeight="1" x14ac:dyDescent="0.35">
      <c r="A5" s="16"/>
      <c r="B5" s="16"/>
      <c r="C5" s="16"/>
      <c r="D5" s="16"/>
      <c r="E5" s="16"/>
      <c r="F5" s="2" t="s">
        <v>24</v>
      </c>
      <c r="G5" s="2" t="s">
        <v>23</v>
      </c>
      <c r="H5" s="2" t="s">
        <v>24</v>
      </c>
      <c r="I5" s="2" t="s">
        <v>23</v>
      </c>
      <c r="J5" s="16"/>
    </row>
    <row r="6" spans="1:10" ht="15" customHeight="1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8</v>
      </c>
      <c r="G6" s="3">
        <v>9</v>
      </c>
      <c r="H6" s="3">
        <v>10</v>
      </c>
      <c r="I6" s="3">
        <v>11</v>
      </c>
      <c r="J6" s="3">
        <v>12</v>
      </c>
    </row>
    <row r="7" spans="1:10" ht="14.25" customHeight="1" x14ac:dyDescent="0.35">
      <c r="A7" s="9"/>
      <c r="B7" s="9" t="s">
        <v>190</v>
      </c>
      <c r="C7" s="9"/>
      <c r="D7" s="9"/>
      <c r="E7" s="9"/>
      <c r="F7" s="9"/>
      <c r="G7" s="9"/>
      <c r="H7" s="9"/>
      <c r="I7" s="9"/>
      <c r="J7" s="9"/>
    </row>
    <row r="8" spans="1:10" ht="41.25" customHeight="1" x14ac:dyDescent="0.35">
      <c r="A8" s="6">
        <v>1</v>
      </c>
      <c r="B8" s="4" t="s">
        <v>191</v>
      </c>
      <c r="C8" s="3" t="s">
        <v>48</v>
      </c>
      <c r="D8" s="3"/>
      <c r="E8" s="10">
        <v>15</v>
      </c>
      <c r="F8" s="3"/>
      <c r="G8" s="3"/>
      <c r="H8" s="3"/>
      <c r="I8" s="3"/>
      <c r="J8" s="3">
        <f>I8+G8</f>
        <v>0</v>
      </c>
    </row>
    <row r="9" spans="1:10" ht="14.25" customHeight="1" x14ac:dyDescent="0.35">
      <c r="B9" s="11" t="s">
        <v>28</v>
      </c>
      <c r="C9" s="3" t="s">
        <v>48</v>
      </c>
      <c r="D9" s="10">
        <v>1</v>
      </c>
      <c r="E9" s="10">
        <f>D9*E8</f>
        <v>15</v>
      </c>
      <c r="F9" s="10"/>
      <c r="G9" s="5">
        <f>F9*E9</f>
        <v>0</v>
      </c>
      <c r="H9" s="10"/>
      <c r="I9" s="5"/>
      <c r="J9" s="3">
        <f t="shared" ref="J9:J72" si="0">I9+G9</f>
        <v>0</v>
      </c>
    </row>
    <row r="10" spans="1:10" ht="14.25" customHeight="1" x14ac:dyDescent="0.35">
      <c r="B10" s="11" t="s">
        <v>192</v>
      </c>
      <c r="C10" s="3" t="s">
        <v>48</v>
      </c>
      <c r="D10" s="10">
        <v>1.05</v>
      </c>
      <c r="E10" s="10">
        <f>D10*E8</f>
        <v>15.75</v>
      </c>
      <c r="F10" s="10"/>
      <c r="G10" s="5"/>
      <c r="H10" s="10"/>
      <c r="I10" s="5"/>
      <c r="J10" s="3">
        <f t="shared" si="0"/>
        <v>0</v>
      </c>
    </row>
    <row r="11" spans="1:10" ht="14.25" customHeight="1" x14ac:dyDescent="0.35">
      <c r="B11" s="11" t="s">
        <v>193</v>
      </c>
      <c r="C11" s="3" t="s">
        <v>16</v>
      </c>
      <c r="D11" s="10">
        <v>1</v>
      </c>
      <c r="E11" s="10">
        <f>D11*E8</f>
        <v>15</v>
      </c>
      <c r="F11" s="10"/>
      <c r="G11" s="5"/>
      <c r="H11" s="10"/>
      <c r="I11" s="5"/>
      <c r="J11" s="3">
        <f t="shared" si="0"/>
        <v>0</v>
      </c>
    </row>
    <row r="12" spans="1:10" ht="14.25" customHeight="1" x14ac:dyDescent="0.35">
      <c r="B12" s="11" t="s">
        <v>30</v>
      </c>
      <c r="C12" s="3" t="s">
        <v>16</v>
      </c>
      <c r="D12" s="10">
        <v>1</v>
      </c>
      <c r="E12" s="10">
        <f>D12*E8</f>
        <v>15</v>
      </c>
      <c r="F12" s="10"/>
      <c r="G12" s="5"/>
      <c r="H12" s="10"/>
      <c r="I12" s="5"/>
      <c r="J12" s="3">
        <f t="shared" si="0"/>
        <v>0</v>
      </c>
    </row>
    <row r="13" spans="1:10" ht="27" customHeight="1" x14ac:dyDescent="0.35">
      <c r="A13" s="6">
        <v>2</v>
      </c>
      <c r="B13" s="4" t="s">
        <v>194</v>
      </c>
      <c r="C13" s="3" t="s">
        <v>48</v>
      </c>
      <c r="D13" s="3"/>
      <c r="E13" s="10">
        <v>18</v>
      </c>
      <c r="F13" s="3"/>
      <c r="G13" s="3"/>
      <c r="H13" s="3"/>
      <c r="I13" s="3"/>
      <c r="J13" s="3">
        <f t="shared" si="0"/>
        <v>0</v>
      </c>
    </row>
    <row r="14" spans="1:10" ht="14.25" customHeight="1" x14ac:dyDescent="0.35">
      <c r="B14" s="11" t="s">
        <v>28</v>
      </c>
      <c r="C14" s="3" t="s">
        <v>48</v>
      </c>
      <c r="D14" s="10">
        <v>1</v>
      </c>
      <c r="E14" s="10">
        <f>D14*E13</f>
        <v>18</v>
      </c>
      <c r="F14" s="10"/>
      <c r="G14" s="5">
        <f>F14*E14</f>
        <v>0</v>
      </c>
      <c r="H14" s="10"/>
      <c r="I14" s="5"/>
      <c r="J14" s="3">
        <f t="shared" si="0"/>
        <v>0</v>
      </c>
    </row>
    <row r="15" spans="1:10" ht="14.25" customHeight="1" x14ac:dyDescent="0.35">
      <c r="B15" s="11" t="s">
        <v>195</v>
      </c>
      <c r="C15" s="3" t="s">
        <v>48</v>
      </c>
      <c r="D15" s="10">
        <v>1.05</v>
      </c>
      <c r="E15" s="10">
        <f>D15*E13</f>
        <v>18.900000000000002</v>
      </c>
      <c r="F15" s="10"/>
      <c r="G15" s="5"/>
      <c r="H15" s="10"/>
      <c r="I15" s="5"/>
      <c r="J15" s="3">
        <f t="shared" si="0"/>
        <v>0</v>
      </c>
    </row>
    <row r="16" spans="1:10" ht="14.25" customHeight="1" x14ac:dyDescent="0.35">
      <c r="B16" s="11" t="s">
        <v>196</v>
      </c>
      <c r="C16" s="3" t="s">
        <v>16</v>
      </c>
      <c r="D16" s="10">
        <v>1</v>
      </c>
      <c r="E16" s="10">
        <f>D16*E13</f>
        <v>18</v>
      </c>
      <c r="F16" s="10"/>
      <c r="G16" s="5"/>
      <c r="H16" s="10"/>
      <c r="I16" s="5"/>
      <c r="J16" s="3">
        <f t="shared" si="0"/>
        <v>0</v>
      </c>
    </row>
    <row r="17" spans="1:10" ht="14.25" customHeight="1" x14ac:dyDescent="0.35">
      <c r="B17" s="11" t="s">
        <v>30</v>
      </c>
      <c r="C17" s="3" t="s">
        <v>16</v>
      </c>
      <c r="D17" s="10">
        <v>1</v>
      </c>
      <c r="E17" s="10">
        <f>D17*E13</f>
        <v>18</v>
      </c>
      <c r="F17" s="10"/>
      <c r="G17" s="5"/>
      <c r="H17" s="10"/>
      <c r="I17" s="5"/>
      <c r="J17" s="3">
        <f t="shared" si="0"/>
        <v>0</v>
      </c>
    </row>
    <row r="18" spans="1:10" ht="82.5" customHeight="1" x14ac:dyDescent="0.35">
      <c r="A18" s="6">
        <v>3</v>
      </c>
      <c r="B18" s="4" t="s">
        <v>197</v>
      </c>
      <c r="C18" s="3" t="s">
        <v>48</v>
      </c>
      <c r="D18" s="3"/>
      <c r="E18" s="10">
        <v>40</v>
      </c>
      <c r="F18" s="3"/>
      <c r="G18" s="3"/>
      <c r="H18" s="3"/>
      <c r="I18" s="3"/>
      <c r="J18" s="3">
        <f t="shared" si="0"/>
        <v>0</v>
      </c>
    </row>
    <row r="19" spans="1:10" ht="14.25" customHeight="1" x14ac:dyDescent="0.35">
      <c r="B19" s="11" t="s">
        <v>28</v>
      </c>
      <c r="C19" s="3" t="s">
        <v>48</v>
      </c>
      <c r="D19" s="10">
        <v>1</v>
      </c>
      <c r="E19" s="10">
        <f>D19*E18</f>
        <v>40</v>
      </c>
      <c r="F19" s="10"/>
      <c r="G19" s="5">
        <f>F19*E19</f>
        <v>0</v>
      </c>
      <c r="H19" s="10"/>
      <c r="I19" s="5"/>
      <c r="J19" s="3">
        <f t="shared" si="0"/>
        <v>0</v>
      </c>
    </row>
    <row r="20" spans="1:10" ht="14.25" customHeight="1" x14ac:dyDescent="0.35">
      <c r="B20" s="11" t="s">
        <v>192</v>
      </c>
      <c r="C20" s="3" t="s">
        <v>48</v>
      </c>
      <c r="D20" s="10">
        <v>1.05</v>
      </c>
      <c r="E20" s="10">
        <f>D20*E18</f>
        <v>42</v>
      </c>
      <c r="F20" s="10"/>
      <c r="G20" s="5"/>
      <c r="H20" s="10"/>
      <c r="I20" s="5"/>
      <c r="J20" s="3">
        <f t="shared" si="0"/>
        <v>0</v>
      </c>
    </row>
    <row r="21" spans="1:10" ht="14.25" customHeight="1" x14ac:dyDescent="0.35">
      <c r="B21" s="11" t="s">
        <v>198</v>
      </c>
      <c r="C21" s="3" t="s">
        <v>16</v>
      </c>
      <c r="D21" s="10">
        <v>1</v>
      </c>
      <c r="E21" s="10">
        <f>D21*E18</f>
        <v>40</v>
      </c>
      <c r="F21" s="10"/>
      <c r="G21" s="5"/>
      <c r="H21" s="10"/>
      <c r="I21" s="5"/>
      <c r="J21" s="3">
        <f t="shared" si="0"/>
        <v>0</v>
      </c>
    </row>
    <row r="22" spans="1:10" ht="14.25" customHeight="1" x14ac:dyDescent="0.35">
      <c r="B22" s="11" t="s">
        <v>199</v>
      </c>
      <c r="C22" s="3" t="s">
        <v>16</v>
      </c>
      <c r="D22" s="10">
        <v>1</v>
      </c>
      <c r="E22" s="10">
        <f>D22*E18</f>
        <v>40</v>
      </c>
      <c r="F22" s="10"/>
      <c r="G22" s="5"/>
      <c r="H22" s="10"/>
      <c r="I22" s="5"/>
      <c r="J22" s="3">
        <f t="shared" si="0"/>
        <v>0</v>
      </c>
    </row>
    <row r="23" spans="1:10" ht="14.25" customHeight="1" x14ac:dyDescent="0.35">
      <c r="B23" s="11" t="s">
        <v>30</v>
      </c>
      <c r="C23" s="3" t="s">
        <v>16</v>
      </c>
      <c r="D23" s="10">
        <v>1</v>
      </c>
      <c r="E23" s="10">
        <f>D23*E18</f>
        <v>40</v>
      </c>
      <c r="F23" s="10"/>
      <c r="G23" s="5"/>
      <c r="H23" s="10"/>
      <c r="I23" s="5"/>
      <c r="J23" s="3">
        <f t="shared" si="0"/>
        <v>0</v>
      </c>
    </row>
    <row r="24" spans="1:10" ht="41.25" customHeight="1" x14ac:dyDescent="0.35">
      <c r="A24" s="6">
        <v>4</v>
      </c>
      <c r="B24" s="4" t="s">
        <v>200</v>
      </c>
      <c r="C24" s="3" t="s">
        <v>39</v>
      </c>
      <c r="D24" s="3"/>
      <c r="E24" s="10">
        <v>4</v>
      </c>
      <c r="F24" s="3"/>
      <c r="G24" s="3"/>
      <c r="H24" s="3"/>
      <c r="I24" s="3"/>
      <c r="J24" s="3">
        <f t="shared" si="0"/>
        <v>0</v>
      </c>
    </row>
    <row r="25" spans="1:10" ht="14.25" customHeight="1" x14ac:dyDescent="0.35">
      <c r="B25" s="11" t="s">
        <v>28</v>
      </c>
      <c r="C25" s="3" t="s">
        <v>39</v>
      </c>
      <c r="D25" s="10">
        <v>1</v>
      </c>
      <c r="E25" s="10">
        <f>D25*E24</f>
        <v>4</v>
      </c>
      <c r="F25" s="10"/>
      <c r="G25" s="5">
        <f>F25*E25</f>
        <v>0</v>
      </c>
      <c r="H25" s="10"/>
      <c r="I25" s="5"/>
      <c r="J25" s="3">
        <f t="shared" si="0"/>
        <v>0</v>
      </c>
    </row>
    <row r="26" spans="1:10" ht="14.25" customHeight="1" x14ac:dyDescent="0.35">
      <c r="B26" s="11" t="s">
        <v>201</v>
      </c>
      <c r="C26" s="3" t="s">
        <v>39</v>
      </c>
      <c r="D26" s="10">
        <v>1</v>
      </c>
      <c r="E26" s="10">
        <f>D26*E24</f>
        <v>4</v>
      </c>
      <c r="F26" s="10"/>
      <c r="G26" s="5"/>
      <c r="H26" s="10"/>
      <c r="I26" s="5"/>
      <c r="J26" s="3">
        <f t="shared" si="0"/>
        <v>0</v>
      </c>
    </row>
    <row r="27" spans="1:10" ht="14.25" customHeight="1" x14ac:dyDescent="0.35">
      <c r="B27" s="11" t="s">
        <v>202</v>
      </c>
      <c r="C27" s="3" t="s">
        <v>16</v>
      </c>
      <c r="D27" s="10">
        <v>1</v>
      </c>
      <c r="E27" s="10">
        <f>D27*E24</f>
        <v>4</v>
      </c>
      <c r="F27" s="10"/>
      <c r="G27" s="5"/>
      <c r="H27" s="10"/>
      <c r="I27" s="5"/>
      <c r="J27" s="3">
        <f t="shared" si="0"/>
        <v>0</v>
      </c>
    </row>
    <row r="28" spans="1:10" ht="14.25" customHeight="1" x14ac:dyDescent="0.35">
      <c r="B28" s="11" t="s">
        <v>30</v>
      </c>
      <c r="C28" s="3" t="s">
        <v>16</v>
      </c>
      <c r="D28" s="10">
        <v>1</v>
      </c>
      <c r="E28" s="10">
        <f>D28*E24</f>
        <v>4</v>
      </c>
      <c r="F28" s="10"/>
      <c r="G28" s="5"/>
      <c r="H28" s="10"/>
      <c r="I28" s="5"/>
      <c r="J28" s="3">
        <f t="shared" si="0"/>
        <v>0</v>
      </c>
    </row>
    <row r="29" spans="1:10" ht="14.25" customHeight="1" x14ac:dyDescent="0.35">
      <c r="A29" s="9"/>
      <c r="B29" s="9" t="s">
        <v>203</v>
      </c>
      <c r="C29" s="9"/>
      <c r="D29" s="9"/>
      <c r="E29" s="9"/>
      <c r="F29" s="9"/>
      <c r="G29" s="9"/>
      <c r="H29" s="9"/>
      <c r="I29" s="9"/>
      <c r="J29" s="3">
        <f t="shared" si="0"/>
        <v>0</v>
      </c>
    </row>
    <row r="30" spans="1:10" ht="41.25" customHeight="1" x14ac:dyDescent="0.35">
      <c r="A30" s="6">
        <v>5</v>
      </c>
      <c r="B30" s="4" t="s">
        <v>204</v>
      </c>
      <c r="C30" s="3" t="s">
        <v>48</v>
      </c>
      <c r="D30" s="3"/>
      <c r="E30" s="10">
        <v>70</v>
      </c>
      <c r="F30" s="3"/>
      <c r="G30" s="3"/>
      <c r="H30" s="3"/>
      <c r="I30" s="3"/>
      <c r="J30" s="3">
        <f t="shared" si="0"/>
        <v>0</v>
      </c>
    </row>
    <row r="31" spans="1:10" ht="14.25" customHeight="1" x14ac:dyDescent="0.35">
      <c r="B31" s="11" t="s">
        <v>28</v>
      </c>
      <c r="C31" s="3" t="s">
        <v>48</v>
      </c>
      <c r="D31" s="10">
        <v>1</v>
      </c>
      <c r="E31" s="10">
        <f>D31*E30</f>
        <v>70</v>
      </c>
      <c r="F31" s="10"/>
      <c r="G31" s="5">
        <f>F31*E31</f>
        <v>0</v>
      </c>
      <c r="H31" s="10"/>
      <c r="I31" s="5"/>
      <c r="J31" s="3">
        <f t="shared" si="0"/>
        <v>0</v>
      </c>
    </row>
    <row r="32" spans="1:10" ht="14.25" customHeight="1" x14ac:dyDescent="0.35">
      <c r="B32" s="11" t="s">
        <v>205</v>
      </c>
      <c r="C32" s="3" t="s">
        <v>48</v>
      </c>
      <c r="D32" s="10">
        <v>1.05</v>
      </c>
      <c r="E32" s="10">
        <f>D32*E30</f>
        <v>73.5</v>
      </c>
      <c r="F32" s="10"/>
      <c r="G32" s="5"/>
      <c r="H32" s="10"/>
      <c r="I32" s="5"/>
      <c r="J32" s="3">
        <f t="shared" si="0"/>
        <v>0</v>
      </c>
    </row>
    <row r="33" spans="1:10" ht="14.25" customHeight="1" x14ac:dyDescent="0.35">
      <c r="B33" s="11" t="s">
        <v>206</v>
      </c>
      <c r="C33" s="3" t="s">
        <v>16</v>
      </c>
      <c r="D33" s="10">
        <v>1</v>
      </c>
      <c r="E33" s="10">
        <f>D33*E30</f>
        <v>70</v>
      </c>
      <c r="F33" s="10"/>
      <c r="G33" s="5"/>
      <c r="H33" s="10"/>
      <c r="I33" s="5"/>
      <c r="J33" s="3">
        <f t="shared" si="0"/>
        <v>0</v>
      </c>
    </row>
    <row r="34" spans="1:10" ht="14.25" customHeight="1" x14ac:dyDescent="0.35">
      <c r="B34" s="11" t="s">
        <v>207</v>
      </c>
      <c r="C34" s="3" t="s">
        <v>48</v>
      </c>
      <c r="D34" s="10">
        <v>1.05</v>
      </c>
      <c r="E34" s="10">
        <f>D34*E30</f>
        <v>73.5</v>
      </c>
      <c r="F34" s="10"/>
      <c r="G34" s="5"/>
      <c r="H34" s="10"/>
      <c r="I34" s="5"/>
      <c r="J34" s="3">
        <f t="shared" si="0"/>
        <v>0</v>
      </c>
    </row>
    <row r="35" spans="1:10" ht="14.25" customHeight="1" x14ac:dyDescent="0.35">
      <c r="B35" s="11" t="s">
        <v>30</v>
      </c>
      <c r="C35" s="3" t="s">
        <v>16</v>
      </c>
      <c r="D35" s="10">
        <v>1</v>
      </c>
      <c r="E35" s="10">
        <f>D35*E30</f>
        <v>70</v>
      </c>
      <c r="F35" s="10"/>
      <c r="G35" s="5"/>
      <c r="H35" s="10"/>
      <c r="I35" s="5"/>
      <c r="J35" s="3">
        <f t="shared" si="0"/>
        <v>0</v>
      </c>
    </row>
    <row r="36" spans="1:10" ht="27" customHeight="1" x14ac:dyDescent="0.35">
      <c r="A36" s="6">
        <v>6</v>
      </c>
      <c r="B36" s="4" t="s">
        <v>208</v>
      </c>
      <c r="C36" s="3" t="s">
        <v>39</v>
      </c>
      <c r="D36" s="3"/>
      <c r="E36" s="10">
        <v>16</v>
      </c>
      <c r="F36" s="3"/>
      <c r="G36" s="3"/>
      <c r="H36" s="3"/>
      <c r="I36" s="3"/>
      <c r="J36" s="3">
        <f t="shared" si="0"/>
        <v>0</v>
      </c>
    </row>
    <row r="37" spans="1:10" ht="14.25" customHeight="1" x14ac:dyDescent="0.35">
      <c r="B37" s="11" t="s">
        <v>28</v>
      </c>
      <c r="C37" s="3" t="s">
        <v>39</v>
      </c>
      <c r="D37" s="10">
        <v>1</v>
      </c>
      <c r="E37" s="10">
        <f>D37*E36</f>
        <v>16</v>
      </c>
      <c r="F37" s="10"/>
      <c r="G37" s="5">
        <f>F37*E37</f>
        <v>0</v>
      </c>
      <c r="H37" s="10"/>
      <c r="I37" s="5"/>
      <c r="J37" s="3">
        <f t="shared" si="0"/>
        <v>0</v>
      </c>
    </row>
    <row r="38" spans="1:10" ht="14.25" customHeight="1" x14ac:dyDescent="0.35">
      <c r="B38" s="11" t="s">
        <v>209</v>
      </c>
      <c r="C38" s="3" t="s">
        <v>39</v>
      </c>
      <c r="D38" s="10">
        <v>1</v>
      </c>
      <c r="E38" s="10">
        <f>D38*E36</f>
        <v>16</v>
      </c>
      <c r="F38" s="10"/>
      <c r="G38" s="5"/>
      <c r="H38" s="10"/>
      <c r="I38" s="5"/>
      <c r="J38" s="3">
        <f t="shared" si="0"/>
        <v>0</v>
      </c>
    </row>
    <row r="39" spans="1:10" ht="14.25" customHeight="1" x14ac:dyDescent="0.35">
      <c r="B39" s="11" t="s">
        <v>210</v>
      </c>
      <c r="C39" s="3" t="s">
        <v>16</v>
      </c>
      <c r="D39" s="10">
        <v>1</v>
      </c>
      <c r="E39" s="10">
        <f>D39*E36</f>
        <v>16</v>
      </c>
      <c r="F39" s="10"/>
      <c r="G39" s="5"/>
      <c r="H39" s="10"/>
      <c r="I39" s="5"/>
      <c r="J39" s="3">
        <f t="shared" si="0"/>
        <v>0</v>
      </c>
    </row>
    <row r="40" spans="1:10" ht="14.25" customHeight="1" x14ac:dyDescent="0.35">
      <c r="B40" s="11" t="s">
        <v>30</v>
      </c>
      <c r="C40" s="3" t="s">
        <v>16</v>
      </c>
      <c r="D40" s="10">
        <v>1</v>
      </c>
      <c r="E40" s="10">
        <f>D40*E36</f>
        <v>16</v>
      </c>
      <c r="F40" s="10"/>
      <c r="G40" s="5"/>
      <c r="H40" s="10"/>
      <c r="I40" s="5"/>
      <c r="J40" s="3">
        <f t="shared" si="0"/>
        <v>0</v>
      </c>
    </row>
    <row r="41" spans="1:10" ht="27" customHeight="1" x14ac:dyDescent="0.35">
      <c r="A41" s="6">
        <v>7</v>
      </c>
      <c r="B41" s="4" t="s">
        <v>211</v>
      </c>
      <c r="C41" s="3" t="s">
        <v>39</v>
      </c>
      <c r="D41" s="3"/>
      <c r="E41" s="10">
        <v>14</v>
      </c>
      <c r="F41" s="3"/>
      <c r="G41" s="3"/>
      <c r="H41" s="3"/>
      <c r="I41" s="3"/>
      <c r="J41" s="3">
        <f t="shared" si="0"/>
        <v>0</v>
      </c>
    </row>
    <row r="42" spans="1:10" ht="14.25" customHeight="1" x14ac:dyDescent="0.35">
      <c r="B42" s="11" t="s">
        <v>28</v>
      </c>
      <c r="C42" s="3" t="s">
        <v>39</v>
      </c>
      <c r="D42" s="10">
        <v>1</v>
      </c>
      <c r="E42" s="10">
        <f>D42*E41</f>
        <v>14</v>
      </c>
      <c r="F42" s="10"/>
      <c r="G42" s="5">
        <f>F42*E42</f>
        <v>0</v>
      </c>
      <c r="H42" s="10"/>
      <c r="I42" s="5"/>
      <c r="J42" s="3">
        <f t="shared" si="0"/>
        <v>0</v>
      </c>
    </row>
    <row r="43" spans="1:10" ht="14.25" customHeight="1" x14ac:dyDescent="0.35">
      <c r="B43" s="11" t="s">
        <v>212</v>
      </c>
      <c r="C43" s="3" t="s">
        <v>39</v>
      </c>
      <c r="D43" s="10">
        <v>1</v>
      </c>
      <c r="E43" s="10">
        <f>D43*E41</f>
        <v>14</v>
      </c>
      <c r="F43" s="10"/>
      <c r="G43" s="5"/>
      <c r="H43" s="10"/>
      <c r="I43" s="5"/>
      <c r="J43" s="3">
        <f t="shared" si="0"/>
        <v>0</v>
      </c>
    </row>
    <row r="44" spans="1:10" ht="14.25" customHeight="1" x14ac:dyDescent="0.35">
      <c r="B44" s="11" t="s">
        <v>210</v>
      </c>
      <c r="C44" s="3" t="s">
        <v>16</v>
      </c>
      <c r="D44" s="10">
        <v>1</v>
      </c>
      <c r="E44" s="10">
        <f>D44*E41</f>
        <v>14</v>
      </c>
      <c r="F44" s="10"/>
      <c r="G44" s="5"/>
      <c r="H44" s="10"/>
      <c r="I44" s="5"/>
      <c r="J44" s="3">
        <f t="shared" si="0"/>
        <v>0</v>
      </c>
    </row>
    <row r="45" spans="1:10" ht="14.25" customHeight="1" x14ac:dyDescent="0.35">
      <c r="B45" s="11" t="s">
        <v>30</v>
      </c>
      <c r="C45" s="3" t="s">
        <v>16</v>
      </c>
      <c r="D45" s="10">
        <v>1</v>
      </c>
      <c r="E45" s="10">
        <f>D45*E41</f>
        <v>14</v>
      </c>
      <c r="F45" s="10"/>
      <c r="G45" s="5"/>
      <c r="H45" s="10"/>
      <c r="I45" s="5"/>
      <c r="J45" s="3">
        <f t="shared" si="0"/>
        <v>0</v>
      </c>
    </row>
    <row r="46" spans="1:10" ht="41.25" customHeight="1" x14ac:dyDescent="0.35">
      <c r="A46" s="6">
        <v>8</v>
      </c>
      <c r="B46" s="4" t="s">
        <v>213</v>
      </c>
      <c r="C46" s="3" t="s">
        <v>39</v>
      </c>
      <c r="D46" s="3"/>
      <c r="E46" s="10">
        <v>4</v>
      </c>
      <c r="F46" s="3"/>
      <c r="G46" s="3"/>
      <c r="H46" s="3"/>
      <c r="I46" s="3"/>
      <c r="J46" s="3">
        <f t="shared" si="0"/>
        <v>0</v>
      </c>
    </row>
    <row r="47" spans="1:10" ht="14.25" customHeight="1" x14ac:dyDescent="0.35">
      <c r="B47" s="11" t="s">
        <v>28</v>
      </c>
      <c r="C47" s="3" t="s">
        <v>39</v>
      </c>
      <c r="D47" s="10">
        <v>1</v>
      </c>
      <c r="E47" s="10">
        <f>D47*E46</f>
        <v>4</v>
      </c>
      <c r="F47" s="10"/>
      <c r="G47" s="5">
        <f>F47*E47</f>
        <v>0</v>
      </c>
      <c r="H47" s="10"/>
      <c r="I47" s="5"/>
      <c r="J47" s="3">
        <f t="shared" si="0"/>
        <v>0</v>
      </c>
    </row>
    <row r="48" spans="1:10" ht="14.25" customHeight="1" x14ac:dyDescent="0.35">
      <c r="B48" s="11" t="s">
        <v>214</v>
      </c>
      <c r="C48" s="3" t="s">
        <v>39</v>
      </c>
      <c r="D48" s="10">
        <v>1</v>
      </c>
      <c r="E48" s="10">
        <f>D48*E46</f>
        <v>4</v>
      </c>
      <c r="F48" s="10"/>
      <c r="G48" s="5"/>
      <c r="H48" s="10"/>
      <c r="I48" s="5"/>
      <c r="J48" s="3">
        <f t="shared" si="0"/>
        <v>0</v>
      </c>
    </row>
    <row r="49" spans="1:10" ht="14.25" customHeight="1" x14ac:dyDescent="0.35">
      <c r="B49" s="11" t="s">
        <v>210</v>
      </c>
      <c r="C49" s="3" t="s">
        <v>16</v>
      </c>
      <c r="D49" s="10">
        <v>1</v>
      </c>
      <c r="E49" s="10">
        <f>D49*E46</f>
        <v>4</v>
      </c>
      <c r="F49" s="10"/>
      <c r="G49" s="5"/>
      <c r="H49" s="10"/>
      <c r="I49" s="5"/>
      <c r="J49" s="3">
        <f t="shared" si="0"/>
        <v>0</v>
      </c>
    </row>
    <row r="50" spans="1:10" ht="14.25" customHeight="1" x14ac:dyDescent="0.35">
      <c r="B50" s="11" t="s">
        <v>30</v>
      </c>
      <c r="C50" s="3" t="s">
        <v>16</v>
      </c>
      <c r="D50" s="10">
        <v>1</v>
      </c>
      <c r="E50" s="10">
        <f>D50*E46</f>
        <v>4</v>
      </c>
      <c r="F50" s="10"/>
      <c r="G50" s="5"/>
      <c r="H50" s="10"/>
      <c r="I50" s="5"/>
      <c r="J50" s="3">
        <f t="shared" si="0"/>
        <v>0</v>
      </c>
    </row>
    <row r="51" spans="1:10" ht="54.75" customHeight="1" x14ac:dyDescent="0.35">
      <c r="A51" s="6">
        <v>9</v>
      </c>
      <c r="B51" s="4" t="s">
        <v>215</v>
      </c>
      <c r="C51" s="3" t="s">
        <v>39</v>
      </c>
      <c r="D51" s="3"/>
      <c r="E51" s="10">
        <v>2</v>
      </c>
      <c r="F51" s="3"/>
      <c r="G51" s="3"/>
      <c r="H51" s="3"/>
      <c r="I51" s="3"/>
      <c r="J51" s="3">
        <f t="shared" si="0"/>
        <v>0</v>
      </c>
    </row>
    <row r="52" spans="1:10" ht="14.25" customHeight="1" x14ac:dyDescent="0.35">
      <c r="B52" s="11" t="s">
        <v>28</v>
      </c>
      <c r="C52" s="3" t="s">
        <v>39</v>
      </c>
      <c r="D52" s="10">
        <v>1</v>
      </c>
      <c r="E52" s="10">
        <f>D52*E51</f>
        <v>2</v>
      </c>
      <c r="F52" s="10"/>
      <c r="G52" s="5">
        <f>F52*E52</f>
        <v>0</v>
      </c>
      <c r="H52" s="10"/>
      <c r="I52" s="5"/>
      <c r="J52" s="3">
        <f t="shared" si="0"/>
        <v>0</v>
      </c>
    </row>
    <row r="53" spans="1:10" ht="14.25" customHeight="1" x14ac:dyDescent="0.35">
      <c r="B53" s="11" t="s">
        <v>216</v>
      </c>
      <c r="C53" s="3" t="s">
        <v>39</v>
      </c>
      <c r="D53" s="10">
        <v>1</v>
      </c>
      <c r="E53" s="10">
        <f>D53*E51</f>
        <v>2</v>
      </c>
      <c r="F53" s="10"/>
      <c r="G53" s="5"/>
      <c r="H53" s="10"/>
      <c r="I53" s="5"/>
      <c r="J53" s="3">
        <f t="shared" si="0"/>
        <v>0</v>
      </c>
    </row>
    <row r="54" spans="1:10" ht="14.25" customHeight="1" x14ac:dyDescent="0.35">
      <c r="B54" s="11" t="s">
        <v>217</v>
      </c>
      <c r="C54" s="3" t="s">
        <v>16</v>
      </c>
      <c r="D54" s="10">
        <v>1</v>
      </c>
      <c r="E54" s="10">
        <f>D54*E51</f>
        <v>2</v>
      </c>
      <c r="F54" s="10"/>
      <c r="G54" s="5"/>
      <c r="H54" s="10"/>
      <c r="I54" s="5"/>
      <c r="J54" s="3">
        <f t="shared" si="0"/>
        <v>0</v>
      </c>
    </row>
    <row r="55" spans="1:10" ht="14.25" customHeight="1" x14ac:dyDescent="0.35">
      <c r="B55" s="11" t="s">
        <v>30</v>
      </c>
      <c r="C55" s="3" t="s">
        <v>16</v>
      </c>
      <c r="D55" s="10">
        <v>1</v>
      </c>
      <c r="E55" s="10">
        <f>D55*E51</f>
        <v>2</v>
      </c>
      <c r="F55" s="10"/>
      <c r="G55" s="5"/>
      <c r="H55" s="10"/>
      <c r="I55" s="5"/>
      <c r="J55" s="3">
        <f t="shared" si="0"/>
        <v>0</v>
      </c>
    </row>
    <row r="56" spans="1:10" ht="41.25" customHeight="1" x14ac:dyDescent="0.35">
      <c r="A56" s="6">
        <v>10</v>
      </c>
      <c r="B56" s="4" t="s">
        <v>218</v>
      </c>
      <c r="C56" s="3" t="s">
        <v>39</v>
      </c>
      <c r="D56" s="3"/>
      <c r="E56" s="10">
        <v>1</v>
      </c>
      <c r="F56" s="3"/>
      <c r="G56" s="3"/>
      <c r="H56" s="3"/>
      <c r="I56" s="3"/>
      <c r="J56" s="3">
        <f t="shared" si="0"/>
        <v>0</v>
      </c>
    </row>
    <row r="57" spans="1:10" ht="14.25" customHeight="1" x14ac:dyDescent="0.35">
      <c r="B57" s="11" t="s">
        <v>28</v>
      </c>
      <c r="C57" s="3" t="s">
        <v>39</v>
      </c>
      <c r="D57" s="10">
        <v>1</v>
      </c>
      <c r="E57" s="10">
        <f>D57*E56</f>
        <v>1</v>
      </c>
      <c r="F57" s="10"/>
      <c r="G57" s="5">
        <f>F57*E57</f>
        <v>0</v>
      </c>
      <c r="H57" s="10"/>
      <c r="I57" s="5"/>
      <c r="J57" s="3">
        <f t="shared" si="0"/>
        <v>0</v>
      </c>
    </row>
    <row r="58" spans="1:10" ht="14.25" customHeight="1" x14ac:dyDescent="0.35">
      <c r="B58" s="11" t="s">
        <v>219</v>
      </c>
      <c r="C58" s="3" t="s">
        <v>39</v>
      </c>
      <c r="D58" s="10">
        <v>1</v>
      </c>
      <c r="E58" s="10">
        <f>D58*E56</f>
        <v>1</v>
      </c>
      <c r="F58" s="10"/>
      <c r="G58" s="5"/>
      <c r="H58" s="10"/>
      <c r="I58" s="5"/>
      <c r="J58" s="3">
        <f t="shared" si="0"/>
        <v>0</v>
      </c>
    </row>
    <row r="59" spans="1:10" ht="14.25" customHeight="1" x14ac:dyDescent="0.35">
      <c r="B59" s="11" t="s">
        <v>220</v>
      </c>
      <c r="C59" s="3" t="s">
        <v>16</v>
      </c>
      <c r="D59" s="10">
        <v>1</v>
      </c>
      <c r="E59" s="10">
        <f>D59*E56</f>
        <v>1</v>
      </c>
      <c r="F59" s="10"/>
      <c r="G59" s="5"/>
      <c r="H59" s="10"/>
      <c r="I59" s="5"/>
      <c r="J59" s="3">
        <f t="shared" si="0"/>
        <v>0</v>
      </c>
    </row>
    <row r="60" spans="1:10" ht="14.25" customHeight="1" x14ac:dyDescent="0.35">
      <c r="B60" s="11" t="s">
        <v>30</v>
      </c>
      <c r="C60" s="3" t="s">
        <v>16</v>
      </c>
      <c r="D60" s="10">
        <v>1</v>
      </c>
      <c r="E60" s="10">
        <f>D60*E56</f>
        <v>1</v>
      </c>
      <c r="F60" s="10"/>
      <c r="G60" s="5"/>
      <c r="H60" s="10"/>
      <c r="I60" s="5"/>
      <c r="J60" s="3">
        <f t="shared" si="0"/>
        <v>0</v>
      </c>
    </row>
    <row r="61" spans="1:10" ht="27" customHeight="1" x14ac:dyDescent="0.35">
      <c r="A61" s="6">
        <v>11</v>
      </c>
      <c r="B61" s="4" t="s">
        <v>221</v>
      </c>
      <c r="C61" s="3" t="s">
        <v>27</v>
      </c>
      <c r="D61" s="3"/>
      <c r="E61" s="10">
        <v>1</v>
      </c>
      <c r="F61" s="3"/>
      <c r="G61" s="3"/>
      <c r="H61" s="3"/>
      <c r="I61" s="3"/>
      <c r="J61" s="3">
        <f t="shared" si="0"/>
        <v>0</v>
      </c>
    </row>
    <row r="62" spans="1:10" ht="14.25" customHeight="1" x14ac:dyDescent="0.35">
      <c r="B62" s="11" t="s">
        <v>28</v>
      </c>
      <c r="C62" s="3" t="s">
        <v>27</v>
      </c>
      <c r="D62" s="10">
        <v>1</v>
      </c>
      <c r="E62" s="10">
        <f>D62*E61</f>
        <v>1</v>
      </c>
      <c r="F62" s="10"/>
      <c r="G62" s="5">
        <f>F62*E62</f>
        <v>0</v>
      </c>
      <c r="H62" s="10"/>
      <c r="I62" s="5"/>
      <c r="J62" s="3">
        <f t="shared" si="0"/>
        <v>0</v>
      </c>
    </row>
    <row r="63" spans="1:10" ht="14.25" customHeight="1" x14ac:dyDescent="0.35">
      <c r="B63" s="11" t="s">
        <v>222</v>
      </c>
      <c r="C63" s="3" t="s">
        <v>16</v>
      </c>
      <c r="D63" s="10">
        <v>1</v>
      </c>
      <c r="E63" s="10">
        <f>D63*E61</f>
        <v>1</v>
      </c>
      <c r="F63" s="10"/>
      <c r="G63" s="5"/>
      <c r="H63" s="10"/>
      <c r="I63" s="5"/>
      <c r="J63" s="3">
        <f t="shared" si="0"/>
        <v>0</v>
      </c>
    </row>
    <row r="64" spans="1:10" ht="27" customHeight="1" x14ac:dyDescent="0.35">
      <c r="A64" s="9"/>
      <c r="B64" s="9" t="s">
        <v>223</v>
      </c>
      <c r="C64" s="9"/>
      <c r="D64" s="9"/>
      <c r="E64" s="9"/>
      <c r="F64" s="9"/>
      <c r="G64" s="9"/>
      <c r="H64" s="9"/>
      <c r="I64" s="9"/>
      <c r="J64" s="3">
        <f t="shared" si="0"/>
        <v>0</v>
      </c>
    </row>
    <row r="65" spans="1:10" ht="54.75" customHeight="1" x14ac:dyDescent="0.35">
      <c r="A65" s="6">
        <v>12</v>
      </c>
      <c r="B65" s="4" t="s">
        <v>224</v>
      </c>
      <c r="C65" s="3" t="s">
        <v>27</v>
      </c>
      <c r="D65" s="3"/>
      <c r="E65" s="10">
        <v>1</v>
      </c>
      <c r="F65" s="3"/>
      <c r="G65" s="3"/>
      <c r="H65" s="3"/>
      <c r="I65" s="3"/>
      <c r="J65" s="3">
        <f t="shared" si="0"/>
        <v>0</v>
      </c>
    </row>
    <row r="66" spans="1:10" ht="14.25" customHeight="1" x14ac:dyDescent="0.35">
      <c r="B66" s="11" t="s">
        <v>28</v>
      </c>
      <c r="C66" s="3" t="s">
        <v>27</v>
      </c>
      <c r="D66" s="10">
        <v>1</v>
      </c>
      <c r="E66" s="10">
        <f>D66*E65</f>
        <v>1</v>
      </c>
      <c r="F66" s="10"/>
      <c r="G66" s="5">
        <f>F66*E66</f>
        <v>0</v>
      </c>
      <c r="H66" s="10"/>
      <c r="I66" s="5"/>
      <c r="J66" s="3">
        <f t="shared" si="0"/>
        <v>0</v>
      </c>
    </row>
    <row r="67" spans="1:10" ht="14.25" customHeight="1" x14ac:dyDescent="0.35">
      <c r="B67" s="11" t="s">
        <v>225</v>
      </c>
      <c r="C67" s="3" t="s">
        <v>16</v>
      </c>
      <c r="D67" s="10">
        <v>1</v>
      </c>
      <c r="E67" s="10">
        <f>D67*E65</f>
        <v>1</v>
      </c>
      <c r="F67" s="10"/>
      <c r="G67" s="5"/>
      <c r="H67" s="10"/>
      <c r="I67" s="5"/>
      <c r="J67" s="3">
        <f t="shared" si="0"/>
        <v>0</v>
      </c>
    </row>
    <row r="68" spans="1:10" ht="27" customHeight="1" x14ac:dyDescent="0.35">
      <c r="A68" s="6">
        <v>13</v>
      </c>
      <c r="B68" s="4" t="s">
        <v>226</v>
      </c>
      <c r="C68" s="3" t="s">
        <v>39</v>
      </c>
      <c r="D68" s="3"/>
      <c r="E68" s="10">
        <v>22</v>
      </c>
      <c r="F68" s="3"/>
      <c r="G68" s="3"/>
      <c r="H68" s="3"/>
      <c r="I68" s="3"/>
      <c r="J68" s="3">
        <f t="shared" si="0"/>
        <v>0</v>
      </c>
    </row>
    <row r="69" spans="1:10" ht="14.25" customHeight="1" x14ac:dyDescent="0.35">
      <c r="B69" s="11" t="s">
        <v>28</v>
      </c>
      <c r="C69" s="3" t="s">
        <v>39</v>
      </c>
      <c r="D69" s="10">
        <v>1</v>
      </c>
      <c r="E69" s="10">
        <f>D69*E68</f>
        <v>22</v>
      </c>
      <c r="F69" s="10"/>
      <c r="G69" s="5">
        <f>F69*E69</f>
        <v>0</v>
      </c>
      <c r="H69" s="10"/>
      <c r="I69" s="5"/>
      <c r="J69" s="3">
        <f t="shared" si="0"/>
        <v>0</v>
      </c>
    </row>
    <row r="70" spans="1:10" ht="14.25" customHeight="1" x14ac:dyDescent="0.35">
      <c r="B70" s="11" t="s">
        <v>227</v>
      </c>
      <c r="C70" s="3" t="s">
        <v>16</v>
      </c>
      <c r="D70" s="10">
        <v>1</v>
      </c>
      <c r="E70" s="10">
        <f>D70*E68</f>
        <v>22</v>
      </c>
      <c r="F70" s="10"/>
      <c r="G70" s="5"/>
      <c r="H70" s="10"/>
      <c r="I70" s="5"/>
      <c r="J70" s="3">
        <f t="shared" si="0"/>
        <v>0</v>
      </c>
    </row>
    <row r="71" spans="1:10" ht="14.25" customHeight="1" x14ac:dyDescent="0.35">
      <c r="B71" s="11" t="s">
        <v>30</v>
      </c>
      <c r="C71" s="3" t="s">
        <v>16</v>
      </c>
      <c r="D71" s="10">
        <v>1</v>
      </c>
      <c r="E71" s="10">
        <f>D71*E68</f>
        <v>22</v>
      </c>
      <c r="F71" s="10"/>
      <c r="G71" s="5"/>
      <c r="H71" s="10"/>
      <c r="I71" s="5"/>
      <c r="J71" s="3">
        <f t="shared" si="0"/>
        <v>0</v>
      </c>
    </row>
    <row r="72" spans="1:10" ht="41.25" customHeight="1" x14ac:dyDescent="0.35">
      <c r="A72" s="6">
        <v>14</v>
      </c>
      <c r="B72" s="4" t="s">
        <v>228</v>
      </c>
      <c r="C72" s="3" t="s">
        <v>39</v>
      </c>
      <c r="D72" s="3"/>
      <c r="E72" s="10">
        <v>20</v>
      </c>
      <c r="F72" s="3"/>
      <c r="G72" s="3"/>
      <c r="H72" s="3"/>
      <c r="I72" s="3"/>
      <c r="J72" s="3">
        <f t="shared" si="0"/>
        <v>0</v>
      </c>
    </row>
    <row r="73" spans="1:10" ht="14.25" customHeight="1" x14ac:dyDescent="0.35">
      <c r="B73" s="11" t="s">
        <v>28</v>
      </c>
      <c r="C73" s="3" t="s">
        <v>39</v>
      </c>
      <c r="D73" s="10">
        <v>1</v>
      </c>
      <c r="E73" s="10">
        <f>D73*E72</f>
        <v>20</v>
      </c>
      <c r="F73" s="10"/>
      <c r="G73" s="5">
        <f>F73*E73</f>
        <v>0</v>
      </c>
      <c r="H73" s="10"/>
      <c r="I73" s="5"/>
      <c r="J73" s="3">
        <f t="shared" ref="J73:J90" si="1">I73+G73</f>
        <v>0</v>
      </c>
    </row>
    <row r="74" spans="1:10" ht="14.25" customHeight="1" x14ac:dyDescent="0.35">
      <c r="B74" s="11" t="s">
        <v>229</v>
      </c>
      <c r="C74" s="3" t="s">
        <v>39</v>
      </c>
      <c r="D74" s="10">
        <v>1</v>
      </c>
      <c r="E74" s="10">
        <f>D74*E72</f>
        <v>20</v>
      </c>
      <c r="F74" s="10"/>
      <c r="G74" s="5"/>
      <c r="H74" s="10"/>
      <c r="I74" s="5"/>
      <c r="J74" s="3">
        <f t="shared" si="1"/>
        <v>0</v>
      </c>
    </row>
    <row r="75" spans="1:10" ht="14.25" customHeight="1" x14ac:dyDescent="0.35">
      <c r="B75" s="11" t="s">
        <v>230</v>
      </c>
      <c r="C75" s="3" t="s">
        <v>16</v>
      </c>
      <c r="D75" s="10">
        <v>1</v>
      </c>
      <c r="E75" s="10">
        <f>D75*E72</f>
        <v>20</v>
      </c>
      <c r="F75" s="10"/>
      <c r="G75" s="5"/>
      <c r="H75" s="10"/>
      <c r="I75" s="5"/>
      <c r="J75" s="3">
        <f t="shared" si="1"/>
        <v>0</v>
      </c>
    </row>
    <row r="76" spans="1:10" ht="14.25" customHeight="1" x14ac:dyDescent="0.35">
      <c r="B76" s="11" t="s">
        <v>30</v>
      </c>
      <c r="C76" s="3" t="s">
        <v>16</v>
      </c>
      <c r="D76" s="10">
        <v>1</v>
      </c>
      <c r="E76" s="10">
        <f>D76*E72</f>
        <v>20</v>
      </c>
      <c r="F76" s="10"/>
      <c r="G76" s="5"/>
      <c r="H76" s="10"/>
      <c r="I76" s="5"/>
      <c r="J76" s="3">
        <f t="shared" si="1"/>
        <v>0</v>
      </c>
    </row>
    <row r="77" spans="1:10" ht="54.75" customHeight="1" x14ac:dyDescent="0.35">
      <c r="A77" s="6">
        <v>15</v>
      </c>
      <c r="B77" s="4" t="s">
        <v>231</v>
      </c>
      <c r="C77" s="3" t="s">
        <v>39</v>
      </c>
      <c r="D77" s="3"/>
      <c r="E77" s="10">
        <v>3</v>
      </c>
      <c r="F77" s="3"/>
      <c r="G77" s="3"/>
      <c r="H77" s="3"/>
      <c r="I77" s="3"/>
      <c r="J77" s="3">
        <f t="shared" si="1"/>
        <v>0</v>
      </c>
    </row>
    <row r="78" spans="1:10" ht="14.25" customHeight="1" x14ac:dyDescent="0.35">
      <c r="B78" s="11" t="s">
        <v>28</v>
      </c>
      <c r="C78" s="3" t="s">
        <v>39</v>
      </c>
      <c r="D78" s="10">
        <v>1</v>
      </c>
      <c r="E78" s="10">
        <f>D78*E77</f>
        <v>3</v>
      </c>
      <c r="F78" s="10"/>
      <c r="G78" s="5">
        <f>F78*E78</f>
        <v>0</v>
      </c>
      <c r="H78" s="10"/>
      <c r="I78" s="5"/>
      <c r="J78" s="3">
        <f t="shared" si="1"/>
        <v>0</v>
      </c>
    </row>
    <row r="79" spans="1:10" ht="27" customHeight="1" x14ac:dyDescent="0.35">
      <c r="B79" s="11" t="s">
        <v>232</v>
      </c>
      <c r="C79" s="3" t="s">
        <v>39</v>
      </c>
      <c r="D79" s="10">
        <v>1</v>
      </c>
      <c r="E79" s="10">
        <f>D79*E77</f>
        <v>3</v>
      </c>
      <c r="F79" s="10"/>
      <c r="G79" s="5"/>
      <c r="H79" s="10"/>
      <c r="I79" s="5"/>
      <c r="J79" s="3">
        <f t="shared" si="1"/>
        <v>0</v>
      </c>
    </row>
    <row r="80" spans="1:10" ht="14.25" customHeight="1" x14ac:dyDescent="0.35">
      <c r="B80" s="11" t="s">
        <v>233</v>
      </c>
      <c r="C80" s="3" t="s">
        <v>16</v>
      </c>
      <c r="D80" s="10">
        <v>1</v>
      </c>
      <c r="E80" s="10">
        <f>D80*E77</f>
        <v>3</v>
      </c>
      <c r="F80" s="10"/>
      <c r="G80" s="5"/>
      <c r="H80" s="10"/>
      <c r="I80" s="5"/>
      <c r="J80" s="3">
        <f t="shared" si="1"/>
        <v>0</v>
      </c>
    </row>
    <row r="81" spans="1:10" ht="14.25" customHeight="1" x14ac:dyDescent="0.35">
      <c r="B81" s="11" t="s">
        <v>30</v>
      </c>
      <c r="C81" s="3" t="s">
        <v>16</v>
      </c>
      <c r="D81" s="10">
        <v>1</v>
      </c>
      <c r="E81" s="10">
        <f>D81*E77</f>
        <v>3</v>
      </c>
      <c r="F81" s="10"/>
      <c r="G81" s="5"/>
      <c r="H81" s="10"/>
      <c r="I81" s="5"/>
      <c r="J81" s="3">
        <f t="shared" si="1"/>
        <v>0</v>
      </c>
    </row>
    <row r="82" spans="1:10" ht="41.25" customHeight="1" x14ac:dyDescent="0.35">
      <c r="A82" s="6">
        <v>16</v>
      </c>
      <c r="B82" s="4" t="s">
        <v>234</v>
      </c>
      <c r="C82" s="3" t="s">
        <v>48</v>
      </c>
      <c r="D82" s="3"/>
      <c r="E82" s="10">
        <v>55</v>
      </c>
      <c r="F82" s="3"/>
      <c r="G82" s="3"/>
      <c r="H82" s="3"/>
      <c r="I82" s="3"/>
      <c r="J82" s="3">
        <f t="shared" si="1"/>
        <v>0</v>
      </c>
    </row>
    <row r="83" spans="1:10" ht="14.25" customHeight="1" x14ac:dyDescent="0.35">
      <c r="B83" s="11" t="s">
        <v>28</v>
      </c>
      <c r="C83" s="3" t="s">
        <v>48</v>
      </c>
      <c r="D83" s="10">
        <v>1</v>
      </c>
      <c r="E83" s="10">
        <f>D83*E82</f>
        <v>55</v>
      </c>
      <c r="F83" s="10"/>
      <c r="G83" s="5">
        <f>F83*E83</f>
        <v>0</v>
      </c>
      <c r="H83" s="10"/>
      <c r="I83" s="5"/>
      <c r="J83" s="3">
        <f t="shared" si="1"/>
        <v>0</v>
      </c>
    </row>
    <row r="84" spans="1:10" ht="14.25" customHeight="1" x14ac:dyDescent="0.35">
      <c r="B84" s="11" t="s">
        <v>235</v>
      </c>
      <c r="C84" s="3" t="s">
        <v>48</v>
      </c>
      <c r="D84" s="10">
        <v>1.05</v>
      </c>
      <c r="E84" s="10">
        <f>D84*E82</f>
        <v>57.75</v>
      </c>
      <c r="F84" s="10"/>
      <c r="G84" s="5"/>
      <c r="H84" s="10"/>
      <c r="I84" s="5"/>
      <c r="J84" s="3">
        <f t="shared" si="1"/>
        <v>0</v>
      </c>
    </row>
    <row r="85" spans="1:10" ht="14.25" customHeight="1" x14ac:dyDescent="0.35">
      <c r="B85" s="11" t="s">
        <v>236</v>
      </c>
      <c r="C85" s="3" t="s">
        <v>16</v>
      </c>
      <c r="D85" s="10">
        <v>1</v>
      </c>
      <c r="E85" s="10">
        <f>D85*E82</f>
        <v>55</v>
      </c>
      <c r="F85" s="10"/>
      <c r="G85" s="5"/>
      <c r="H85" s="10"/>
      <c r="I85" s="5"/>
      <c r="J85" s="3">
        <f t="shared" si="1"/>
        <v>0</v>
      </c>
    </row>
    <row r="86" spans="1:10" ht="14.25" customHeight="1" x14ac:dyDescent="0.35">
      <c r="B86" s="11" t="s">
        <v>207</v>
      </c>
      <c r="C86" s="3" t="s">
        <v>48</v>
      </c>
      <c r="D86" s="10">
        <v>1.05</v>
      </c>
      <c r="E86" s="10">
        <f>D86*E82</f>
        <v>57.75</v>
      </c>
      <c r="F86" s="10"/>
      <c r="G86" s="5"/>
      <c r="H86" s="10"/>
      <c r="I86" s="5"/>
      <c r="J86" s="3">
        <f t="shared" si="1"/>
        <v>0</v>
      </c>
    </row>
    <row r="87" spans="1:10" ht="14.25" customHeight="1" x14ac:dyDescent="0.35">
      <c r="B87" s="11" t="s">
        <v>30</v>
      </c>
      <c r="C87" s="3" t="s">
        <v>16</v>
      </c>
      <c r="D87" s="10">
        <v>1</v>
      </c>
      <c r="E87" s="10">
        <f>D87*E82</f>
        <v>55</v>
      </c>
      <c r="F87" s="10"/>
      <c r="G87" s="5"/>
      <c r="H87" s="10"/>
      <c r="I87" s="5"/>
      <c r="J87" s="3">
        <f t="shared" si="1"/>
        <v>0</v>
      </c>
    </row>
    <row r="88" spans="1:10" ht="41.25" customHeight="1" x14ac:dyDescent="0.35">
      <c r="A88" s="6">
        <v>17</v>
      </c>
      <c r="B88" s="4" t="s">
        <v>237</v>
      </c>
      <c r="C88" s="3" t="s">
        <v>27</v>
      </c>
      <c r="D88" s="3"/>
      <c r="E88" s="10">
        <v>1</v>
      </c>
      <c r="F88" s="3"/>
      <c r="G88" s="3"/>
      <c r="H88" s="3"/>
      <c r="I88" s="3"/>
      <c r="J88" s="3">
        <f t="shared" si="1"/>
        <v>0</v>
      </c>
    </row>
    <row r="89" spans="1:10" ht="14.25" customHeight="1" x14ac:dyDescent="0.35">
      <c r="B89" s="11" t="s">
        <v>28</v>
      </c>
      <c r="C89" s="3" t="s">
        <v>27</v>
      </c>
      <c r="D89" s="10">
        <v>1</v>
      </c>
      <c r="E89" s="10">
        <f>D89*E88</f>
        <v>1</v>
      </c>
      <c r="F89" s="10"/>
      <c r="G89" s="5">
        <f>F89*E89</f>
        <v>0</v>
      </c>
      <c r="H89" s="10"/>
      <c r="I89" s="5"/>
      <c r="J89" s="3">
        <f t="shared" si="1"/>
        <v>0</v>
      </c>
    </row>
    <row r="90" spans="1:10" ht="14.25" customHeight="1" x14ac:dyDescent="0.35">
      <c r="B90" s="11" t="s">
        <v>238</v>
      </c>
      <c r="C90" s="3" t="s">
        <v>16</v>
      </c>
      <c r="D90" s="10">
        <v>1</v>
      </c>
      <c r="E90" s="10">
        <f>D90*E88</f>
        <v>1</v>
      </c>
      <c r="F90" s="10"/>
      <c r="G90" s="5"/>
      <c r="H90" s="10"/>
      <c r="I90" s="5"/>
      <c r="J90" s="3">
        <f t="shared" si="1"/>
        <v>0</v>
      </c>
    </row>
    <row r="91" spans="1:10" ht="13.5" customHeight="1" x14ac:dyDescent="0.35">
      <c r="A91" s="6"/>
      <c r="B91" s="4" t="s">
        <v>23</v>
      </c>
      <c r="C91" s="6"/>
      <c r="D91" s="6"/>
      <c r="E91" s="6"/>
      <c r="F91" s="6"/>
      <c r="G91" s="7">
        <f>SUM(G7:G90)</f>
        <v>0</v>
      </c>
      <c r="H91" s="6"/>
      <c r="I91" s="7">
        <f>SUM(I7:I90)</f>
        <v>0</v>
      </c>
      <c r="J91" s="7">
        <f>SUM(J7:J90)</f>
        <v>0</v>
      </c>
    </row>
    <row r="92" spans="1:10" ht="14.25" customHeight="1" x14ac:dyDescent="0.35">
      <c r="A92" s="3"/>
      <c r="B92" s="4" t="s">
        <v>187</v>
      </c>
      <c r="C92" s="12">
        <v>0.02</v>
      </c>
      <c r="D92" s="3"/>
      <c r="E92" s="3"/>
      <c r="F92" s="3"/>
      <c r="G92" s="3"/>
      <c r="H92" s="3"/>
      <c r="I92" s="3"/>
      <c r="J92" s="7">
        <f>J91*C92</f>
        <v>0</v>
      </c>
    </row>
    <row r="93" spans="1:10" ht="14.25" customHeight="1" x14ac:dyDescent="0.35">
      <c r="A93" s="3"/>
      <c r="B93" s="4" t="s">
        <v>23</v>
      </c>
      <c r="C93" s="3"/>
      <c r="D93" s="3"/>
      <c r="E93" s="3"/>
      <c r="F93" s="3"/>
      <c r="G93" s="3"/>
      <c r="H93" s="3"/>
      <c r="I93" s="3"/>
      <c r="J93" s="7">
        <f>J91+J92</f>
        <v>0</v>
      </c>
    </row>
    <row r="94" spans="1:10" ht="14.25" customHeight="1" x14ac:dyDescent="0.35">
      <c r="A94" s="3"/>
      <c r="B94" s="4" t="s">
        <v>188</v>
      </c>
      <c r="C94" s="12">
        <v>0.18</v>
      </c>
      <c r="D94" s="3"/>
      <c r="E94" s="3"/>
      <c r="F94" s="3"/>
      <c r="G94" s="3"/>
      <c r="H94" s="3"/>
      <c r="I94" s="3"/>
      <c r="J94" s="7">
        <f>J93*C94</f>
        <v>0</v>
      </c>
    </row>
    <row r="95" spans="1:10" ht="14.25" customHeight="1" x14ac:dyDescent="0.35">
      <c r="A95" s="3"/>
      <c r="B95" s="4" t="s">
        <v>14</v>
      </c>
      <c r="C95" s="3"/>
      <c r="D95" s="3"/>
      <c r="E95" s="3"/>
      <c r="F95" s="3"/>
      <c r="G95" s="3"/>
      <c r="H95" s="3"/>
      <c r="I95" s="3"/>
      <c r="J95" s="7">
        <f>J93+J94</f>
        <v>0</v>
      </c>
    </row>
  </sheetData>
  <mergeCells count="12">
    <mergeCell ref="A1:J1"/>
    <mergeCell ref="B2:J2"/>
    <mergeCell ref="F3:G3"/>
    <mergeCell ref="H3:I3"/>
    <mergeCell ref="A4:A5"/>
    <mergeCell ref="B4:B5"/>
    <mergeCell ref="C4:C5"/>
    <mergeCell ref="D4:D5"/>
    <mergeCell ref="E4:E5"/>
    <mergeCell ref="F4:G4"/>
    <mergeCell ref="H4:I4"/>
    <mergeCell ref="J4:J5"/>
  </mergeCells>
  <pageMargins left="0.25" right="0.25" top="0.35" bottom="0.35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9"/>
  <sheetViews>
    <sheetView showGridLines="0" topLeftCell="A66" zoomScaleNormal="100" workbookViewId="0">
      <selection activeCell="H8" sqref="H8:H70"/>
    </sheetView>
  </sheetViews>
  <sheetFormatPr defaultColWidth="8.6328125" defaultRowHeight="14.5" x14ac:dyDescent="0.35"/>
  <cols>
    <col min="1" max="1" width="4.36328125" customWidth="1"/>
    <col min="2" max="2" width="70.36328125" customWidth="1"/>
    <col min="3" max="3" width="11.36328125" customWidth="1"/>
    <col min="4" max="5" width="11.453125" customWidth="1"/>
    <col min="6" max="6" width="7.453125" customWidth="1"/>
    <col min="7" max="7" width="13.90625" customWidth="1"/>
    <col min="8" max="8" width="7.36328125" customWidth="1"/>
    <col min="9" max="9" width="13.453125" customWidth="1"/>
    <col min="10" max="10" width="16.54296875" customWidth="1"/>
  </cols>
  <sheetData>
    <row r="1" spans="1:10" ht="21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" customHeight="1" x14ac:dyDescent="0.35">
      <c r="B2" s="13" t="s">
        <v>239</v>
      </c>
      <c r="C2" s="13"/>
      <c r="D2" s="13"/>
      <c r="E2" s="13"/>
      <c r="F2" s="13"/>
      <c r="G2" s="13"/>
      <c r="H2" s="13"/>
      <c r="I2" s="13"/>
      <c r="J2" s="13"/>
    </row>
    <row r="3" spans="1:10" ht="17.25" customHeight="1" x14ac:dyDescent="0.35">
      <c r="B3" s="1" t="s">
        <v>1</v>
      </c>
      <c r="F3" s="14"/>
      <c r="G3" s="14"/>
      <c r="H3" s="15">
        <f>J79</f>
        <v>0</v>
      </c>
      <c r="I3" s="15"/>
      <c r="J3" s="8" t="s">
        <v>16</v>
      </c>
    </row>
    <row r="4" spans="1:10" ht="27" customHeight="1" x14ac:dyDescent="0.35">
      <c r="A4" s="16" t="s">
        <v>17</v>
      </c>
      <c r="B4" s="16" t="s">
        <v>5</v>
      </c>
      <c r="C4" s="16" t="s">
        <v>18</v>
      </c>
      <c r="D4" s="16" t="s">
        <v>19</v>
      </c>
      <c r="E4" s="16" t="s">
        <v>20</v>
      </c>
      <c r="F4" s="16" t="s">
        <v>21</v>
      </c>
      <c r="G4" s="16"/>
      <c r="H4" s="16" t="s">
        <v>22</v>
      </c>
      <c r="I4" s="16"/>
      <c r="J4" s="16" t="s">
        <v>23</v>
      </c>
    </row>
    <row r="5" spans="1:10" ht="15.75" customHeight="1" x14ac:dyDescent="0.35">
      <c r="A5" s="16"/>
      <c r="B5" s="16"/>
      <c r="C5" s="16"/>
      <c r="D5" s="16"/>
      <c r="E5" s="16"/>
      <c r="F5" s="2" t="s">
        <v>24</v>
      </c>
      <c r="G5" s="2" t="s">
        <v>23</v>
      </c>
      <c r="H5" s="2" t="s">
        <v>24</v>
      </c>
      <c r="I5" s="2" t="s">
        <v>23</v>
      </c>
      <c r="J5" s="16"/>
    </row>
    <row r="6" spans="1:10" ht="15" customHeight="1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8</v>
      </c>
      <c r="G6" s="3">
        <v>9</v>
      </c>
      <c r="H6" s="3">
        <v>10</v>
      </c>
      <c r="I6" s="3">
        <v>11</v>
      </c>
      <c r="J6" s="3">
        <v>12</v>
      </c>
    </row>
    <row r="7" spans="1:10" ht="14.25" customHeight="1" x14ac:dyDescent="0.35">
      <c r="A7" s="9"/>
      <c r="B7" s="9" t="s">
        <v>240</v>
      </c>
      <c r="C7" s="9"/>
      <c r="D7" s="9"/>
      <c r="E7" s="9"/>
      <c r="F7" s="9"/>
      <c r="G7" s="9"/>
      <c r="H7" s="9"/>
      <c r="I7" s="9"/>
      <c r="J7" s="9"/>
    </row>
    <row r="8" spans="1:10" ht="46.5" customHeight="1" x14ac:dyDescent="0.35">
      <c r="A8" s="6">
        <v>1</v>
      </c>
      <c r="B8" s="4" t="s">
        <v>241</v>
      </c>
      <c r="C8" s="3" t="s">
        <v>127</v>
      </c>
      <c r="D8" s="3"/>
      <c r="E8" s="10">
        <v>182</v>
      </c>
      <c r="F8" s="3"/>
      <c r="G8" s="3"/>
      <c r="H8" s="3"/>
      <c r="I8" s="3"/>
      <c r="J8" s="3"/>
    </row>
    <row r="9" spans="1:10" ht="14.25" customHeight="1" x14ac:dyDescent="0.35">
      <c r="B9" s="11" t="s">
        <v>28</v>
      </c>
      <c r="C9" s="3" t="s">
        <v>127</v>
      </c>
      <c r="D9" s="10">
        <v>1</v>
      </c>
      <c r="E9" s="10">
        <f>D9*E8</f>
        <v>182</v>
      </c>
      <c r="F9" s="10">
        <f>1.39*1.2755</f>
        <v>1.772945</v>
      </c>
      <c r="G9" s="5"/>
      <c r="H9" s="10"/>
      <c r="I9" s="5"/>
      <c r="J9" s="5">
        <f>G9+I9</f>
        <v>0</v>
      </c>
    </row>
    <row r="10" spans="1:10" ht="14.25" customHeight="1" x14ac:dyDescent="0.35">
      <c r="B10" s="11" t="s">
        <v>242</v>
      </c>
      <c r="C10" s="3" t="s">
        <v>34</v>
      </c>
      <c r="D10" s="10">
        <v>4.4999999999999998E-2</v>
      </c>
      <c r="E10" s="10">
        <f>D10*E8</f>
        <v>8.19</v>
      </c>
      <c r="F10" s="10"/>
      <c r="G10" s="5"/>
      <c r="H10" s="10"/>
      <c r="I10" s="5">
        <f>H10*E10</f>
        <v>0</v>
      </c>
      <c r="J10" s="5">
        <f t="shared" ref="J10:J70" si="0">G10+I10</f>
        <v>0</v>
      </c>
    </row>
    <row r="11" spans="1:10" ht="14.25" customHeight="1" x14ac:dyDescent="0.35">
      <c r="B11" s="11" t="s">
        <v>33</v>
      </c>
      <c r="C11" s="3" t="s">
        <v>34</v>
      </c>
      <c r="D11" s="10">
        <v>1.2999999999999999E-2</v>
      </c>
      <c r="E11" s="10">
        <f>D11*E8</f>
        <v>2.3660000000000001</v>
      </c>
      <c r="F11" s="10"/>
      <c r="G11" s="5"/>
      <c r="H11" s="10"/>
      <c r="I11" s="5">
        <f>H11*E11</f>
        <v>0</v>
      </c>
      <c r="J11" s="5">
        <f t="shared" si="0"/>
        <v>0</v>
      </c>
    </row>
    <row r="12" spans="1:10" ht="27" customHeight="1" x14ac:dyDescent="0.35">
      <c r="A12" s="6">
        <v>2</v>
      </c>
      <c r="B12" s="4" t="s">
        <v>243</v>
      </c>
      <c r="C12" s="3" t="s">
        <v>127</v>
      </c>
      <c r="D12" s="3"/>
      <c r="E12" s="10">
        <v>46</v>
      </c>
      <c r="F12" s="3"/>
      <c r="G12" s="3"/>
      <c r="H12" s="3"/>
      <c r="I12" s="3"/>
      <c r="J12" s="5">
        <f t="shared" si="0"/>
        <v>0</v>
      </c>
    </row>
    <row r="13" spans="1:10" ht="14.25" customHeight="1" x14ac:dyDescent="0.35">
      <c r="B13" s="11" t="s">
        <v>28</v>
      </c>
      <c r="C13" s="3" t="s">
        <v>127</v>
      </c>
      <c r="D13" s="10">
        <v>1</v>
      </c>
      <c r="E13" s="10">
        <f>D13*E12</f>
        <v>46</v>
      </c>
      <c r="F13" s="10">
        <f>5.36*1.2755</f>
        <v>6.8366800000000012</v>
      </c>
      <c r="G13" s="5"/>
      <c r="H13" s="10"/>
      <c r="I13" s="5"/>
      <c r="J13" s="5">
        <f t="shared" si="0"/>
        <v>0</v>
      </c>
    </row>
    <row r="14" spans="1:10" ht="14.25" customHeight="1" x14ac:dyDescent="0.35">
      <c r="B14" s="11" t="s">
        <v>244</v>
      </c>
      <c r="C14" s="3" t="s">
        <v>127</v>
      </c>
      <c r="D14" s="10">
        <v>0.3</v>
      </c>
      <c r="E14" s="10">
        <f>D14*E12</f>
        <v>13.799999999999999</v>
      </c>
      <c r="F14" s="10"/>
      <c r="G14" s="5"/>
      <c r="H14" s="10"/>
      <c r="I14" s="5"/>
      <c r="J14" s="5">
        <f t="shared" si="0"/>
        <v>0</v>
      </c>
    </row>
    <row r="15" spans="1:10" ht="14.25" customHeight="1" x14ac:dyDescent="0.35">
      <c r="B15" s="11" t="s">
        <v>245</v>
      </c>
      <c r="C15" s="3" t="s">
        <v>34</v>
      </c>
      <c r="D15" s="10">
        <v>0.12</v>
      </c>
      <c r="E15" s="10">
        <f>D15*E12</f>
        <v>5.52</v>
      </c>
      <c r="F15" s="10"/>
      <c r="G15" s="5"/>
      <c r="H15" s="10"/>
      <c r="I15" s="5">
        <f>H15*E15</f>
        <v>0</v>
      </c>
      <c r="J15" s="5">
        <f t="shared" si="0"/>
        <v>0</v>
      </c>
    </row>
    <row r="16" spans="1:10" ht="14.25" customHeight="1" x14ac:dyDescent="0.35">
      <c r="B16" s="11" t="s">
        <v>30</v>
      </c>
      <c r="C16" s="3" t="s">
        <v>16</v>
      </c>
      <c r="D16" s="10">
        <v>1</v>
      </c>
      <c r="E16" s="10">
        <f>D16*E12</f>
        <v>46</v>
      </c>
      <c r="F16" s="10"/>
      <c r="G16" s="5"/>
      <c r="H16" s="10"/>
      <c r="I16" s="5"/>
      <c r="J16" s="5">
        <f t="shared" si="0"/>
        <v>0</v>
      </c>
    </row>
    <row r="17" spans="1:10" ht="27" customHeight="1" x14ac:dyDescent="0.35">
      <c r="A17" s="6">
        <v>3</v>
      </c>
      <c r="B17" s="4" t="s">
        <v>246</v>
      </c>
      <c r="C17" s="3" t="s">
        <v>127</v>
      </c>
      <c r="D17" s="3"/>
      <c r="E17" s="10">
        <v>136</v>
      </c>
      <c r="F17" s="3"/>
      <c r="G17" s="3"/>
      <c r="H17" s="3"/>
      <c r="I17" s="3"/>
      <c r="J17" s="5">
        <f t="shared" si="0"/>
        <v>0</v>
      </c>
    </row>
    <row r="18" spans="1:10" ht="14.25" customHeight="1" x14ac:dyDescent="0.35">
      <c r="B18" s="11" t="s">
        <v>28</v>
      </c>
      <c r="C18" s="3" t="s">
        <v>127</v>
      </c>
      <c r="D18" s="10">
        <v>1</v>
      </c>
      <c r="E18" s="10">
        <f>D18*E17</f>
        <v>136</v>
      </c>
      <c r="F18" s="10">
        <f>1.07*1.2755</f>
        <v>1.3647850000000001</v>
      </c>
      <c r="G18" s="5"/>
      <c r="H18" s="10"/>
      <c r="I18" s="5"/>
      <c r="J18" s="5">
        <f t="shared" si="0"/>
        <v>0</v>
      </c>
    </row>
    <row r="19" spans="1:10" ht="14.25" customHeight="1" x14ac:dyDescent="0.35">
      <c r="B19" s="11" t="s">
        <v>247</v>
      </c>
      <c r="C19" s="3" t="s">
        <v>34</v>
      </c>
      <c r="D19" s="10">
        <v>0.03</v>
      </c>
      <c r="E19" s="10">
        <f>D19*E17</f>
        <v>4.08</v>
      </c>
      <c r="F19" s="10"/>
      <c r="G19" s="5"/>
      <c r="H19" s="10"/>
      <c r="I19" s="5">
        <f>H19*E19</f>
        <v>0</v>
      </c>
      <c r="J19" s="5">
        <f t="shared" si="0"/>
        <v>0</v>
      </c>
    </row>
    <row r="20" spans="1:10" ht="14.25" customHeight="1" x14ac:dyDescent="0.35">
      <c r="B20" s="11" t="s">
        <v>248</v>
      </c>
      <c r="C20" s="3" t="s">
        <v>34</v>
      </c>
      <c r="D20" s="10">
        <v>0.3</v>
      </c>
      <c r="E20" s="10">
        <f>D20*E17</f>
        <v>40.799999999999997</v>
      </c>
      <c r="F20" s="10"/>
      <c r="G20" s="5"/>
      <c r="H20" s="10"/>
      <c r="I20" s="5">
        <f>H20*E20</f>
        <v>0</v>
      </c>
      <c r="J20" s="5">
        <f t="shared" si="0"/>
        <v>0</v>
      </c>
    </row>
    <row r="21" spans="1:10" ht="14.25" customHeight="1" x14ac:dyDescent="0.35">
      <c r="A21" s="9"/>
      <c r="B21" s="9" t="s">
        <v>249</v>
      </c>
      <c r="C21" s="9"/>
      <c r="D21" s="9"/>
      <c r="E21" s="9"/>
      <c r="F21" s="9"/>
      <c r="G21" s="9"/>
      <c r="H21" s="9"/>
      <c r="I21" s="9"/>
      <c r="J21" s="5">
        <f t="shared" si="0"/>
        <v>0</v>
      </c>
    </row>
    <row r="22" spans="1:10" ht="41.25" customHeight="1" x14ac:dyDescent="0.35">
      <c r="A22" s="6">
        <v>4</v>
      </c>
      <c r="B22" s="4" t="s">
        <v>250</v>
      </c>
      <c r="C22" s="3" t="s">
        <v>48</v>
      </c>
      <c r="D22" s="3"/>
      <c r="E22" s="10">
        <v>44</v>
      </c>
      <c r="F22" s="3"/>
      <c r="G22" s="3"/>
      <c r="H22" s="3"/>
      <c r="I22" s="3"/>
      <c r="J22" s="5">
        <f t="shared" si="0"/>
        <v>0</v>
      </c>
    </row>
    <row r="23" spans="1:10" ht="14.25" customHeight="1" x14ac:dyDescent="0.35">
      <c r="B23" s="11" t="s">
        <v>28</v>
      </c>
      <c r="C23" s="3" t="s">
        <v>48</v>
      </c>
      <c r="D23" s="10">
        <v>1</v>
      </c>
      <c r="E23" s="10">
        <f>D23*E22</f>
        <v>44</v>
      </c>
      <c r="F23" s="10">
        <f>3.75*1.2755</f>
        <v>4.7831250000000001</v>
      </c>
      <c r="G23" s="5"/>
      <c r="H23" s="10"/>
      <c r="I23" s="5"/>
      <c r="J23" s="5">
        <f t="shared" si="0"/>
        <v>0</v>
      </c>
    </row>
    <row r="24" spans="1:10" ht="14.25" customHeight="1" x14ac:dyDescent="0.35">
      <c r="B24" s="11" t="s">
        <v>251</v>
      </c>
      <c r="C24" s="3" t="s">
        <v>48</v>
      </c>
      <c r="D24" s="10">
        <v>1.03</v>
      </c>
      <c r="E24" s="10">
        <f>D24*E22</f>
        <v>45.32</v>
      </c>
      <c r="F24" s="10"/>
      <c r="G24" s="5"/>
      <c r="H24" s="10"/>
      <c r="I24" s="5"/>
      <c r="J24" s="5">
        <f t="shared" si="0"/>
        <v>0</v>
      </c>
    </row>
    <row r="25" spans="1:10" ht="14.25" customHeight="1" x14ac:dyDescent="0.35">
      <c r="B25" s="11" t="s">
        <v>252</v>
      </c>
      <c r="C25" s="3" t="s">
        <v>16</v>
      </c>
      <c r="D25" s="10">
        <v>1</v>
      </c>
      <c r="E25" s="10">
        <f>D25*E22</f>
        <v>44</v>
      </c>
      <c r="F25" s="10"/>
      <c r="G25" s="5"/>
      <c r="H25" s="10"/>
      <c r="I25" s="5"/>
      <c r="J25" s="5">
        <f t="shared" si="0"/>
        <v>0</v>
      </c>
    </row>
    <row r="26" spans="1:10" ht="14.25" customHeight="1" x14ac:dyDescent="0.35">
      <c r="B26" s="11" t="s">
        <v>30</v>
      </c>
      <c r="C26" s="3" t="s">
        <v>16</v>
      </c>
      <c r="D26" s="10">
        <v>1</v>
      </c>
      <c r="E26" s="10">
        <f>D26*E22</f>
        <v>44</v>
      </c>
      <c r="F26" s="10"/>
      <c r="G26" s="5"/>
      <c r="H26" s="10"/>
      <c r="I26" s="5"/>
      <c r="J26" s="5">
        <f t="shared" si="0"/>
        <v>0</v>
      </c>
    </row>
    <row r="27" spans="1:10" ht="41.25" customHeight="1" x14ac:dyDescent="0.35">
      <c r="A27" s="6">
        <v>5</v>
      </c>
      <c r="B27" s="4" t="s">
        <v>253</v>
      </c>
      <c r="C27" s="3" t="s">
        <v>48</v>
      </c>
      <c r="D27" s="3"/>
      <c r="E27" s="10">
        <v>80</v>
      </c>
      <c r="F27" s="3"/>
      <c r="G27" s="3"/>
      <c r="H27" s="3"/>
      <c r="I27" s="3"/>
      <c r="J27" s="5">
        <f t="shared" si="0"/>
        <v>0</v>
      </c>
    </row>
    <row r="28" spans="1:10" ht="14.25" customHeight="1" x14ac:dyDescent="0.35">
      <c r="B28" s="11" t="s">
        <v>28</v>
      </c>
      <c r="C28" s="3" t="s">
        <v>48</v>
      </c>
      <c r="D28" s="10">
        <v>1</v>
      </c>
      <c r="E28" s="10">
        <f>D28*E27</f>
        <v>80</v>
      </c>
      <c r="F28" s="10">
        <f>3.75*1.2755</f>
        <v>4.7831250000000001</v>
      </c>
      <c r="G28" s="5"/>
      <c r="H28" s="10"/>
      <c r="I28" s="5"/>
      <c r="J28" s="5">
        <f t="shared" si="0"/>
        <v>0</v>
      </c>
    </row>
    <row r="29" spans="1:10" ht="14.25" customHeight="1" x14ac:dyDescent="0.35">
      <c r="B29" s="11" t="s">
        <v>251</v>
      </c>
      <c r="C29" s="3" t="s">
        <v>48</v>
      </c>
      <c r="D29" s="10">
        <v>1.03</v>
      </c>
      <c r="E29" s="10">
        <f>D29*E27</f>
        <v>82.4</v>
      </c>
      <c r="F29" s="10"/>
      <c r="G29" s="5"/>
      <c r="H29" s="10"/>
      <c r="I29" s="5"/>
      <c r="J29" s="5">
        <f t="shared" si="0"/>
        <v>0</v>
      </c>
    </row>
    <row r="30" spans="1:10" ht="14.25" customHeight="1" x14ac:dyDescent="0.35">
      <c r="B30" s="11" t="s">
        <v>252</v>
      </c>
      <c r="C30" s="3" t="s">
        <v>16</v>
      </c>
      <c r="D30" s="10">
        <v>1</v>
      </c>
      <c r="E30" s="10">
        <f>D30*E27</f>
        <v>80</v>
      </c>
      <c r="F30" s="10"/>
      <c r="G30" s="5"/>
      <c r="H30" s="10"/>
      <c r="I30" s="5"/>
      <c r="J30" s="5">
        <f t="shared" si="0"/>
        <v>0</v>
      </c>
    </row>
    <row r="31" spans="1:10" ht="14.25" customHeight="1" x14ac:dyDescent="0.35">
      <c r="B31" s="11" t="s">
        <v>30</v>
      </c>
      <c r="C31" s="3" t="s">
        <v>16</v>
      </c>
      <c r="D31" s="10">
        <v>1</v>
      </c>
      <c r="E31" s="10">
        <f>D31*E27</f>
        <v>80</v>
      </c>
      <c r="F31" s="10"/>
      <c r="G31" s="5"/>
      <c r="H31" s="10"/>
      <c r="I31" s="5"/>
      <c r="J31" s="5">
        <f t="shared" si="0"/>
        <v>0</v>
      </c>
    </row>
    <row r="32" spans="1:10" ht="41.25" customHeight="1" x14ac:dyDescent="0.35">
      <c r="A32" s="6">
        <v>6</v>
      </c>
      <c r="B32" s="4" t="s">
        <v>254</v>
      </c>
      <c r="C32" s="3" t="s">
        <v>39</v>
      </c>
      <c r="D32" s="3"/>
      <c r="E32" s="10">
        <v>2</v>
      </c>
      <c r="F32" s="3"/>
      <c r="G32" s="3"/>
      <c r="H32" s="3"/>
      <c r="I32" s="3"/>
      <c r="J32" s="5">
        <f t="shared" si="0"/>
        <v>0</v>
      </c>
    </row>
    <row r="33" spans="1:10" ht="14.25" customHeight="1" x14ac:dyDescent="0.35">
      <c r="B33" s="11" t="s">
        <v>28</v>
      </c>
      <c r="C33" s="3" t="s">
        <v>39</v>
      </c>
      <c r="D33" s="10">
        <v>1</v>
      </c>
      <c r="E33" s="10">
        <f>D33*E32</f>
        <v>2</v>
      </c>
      <c r="F33" s="10">
        <v>150</v>
      </c>
      <c r="G33" s="5"/>
      <c r="H33" s="10"/>
      <c r="I33" s="5"/>
      <c r="J33" s="5">
        <f t="shared" si="0"/>
        <v>0</v>
      </c>
    </row>
    <row r="34" spans="1:10" ht="14.25" customHeight="1" x14ac:dyDescent="0.35">
      <c r="B34" s="11" t="s">
        <v>255</v>
      </c>
      <c r="C34" s="3" t="s">
        <v>39</v>
      </c>
      <c r="D34" s="10">
        <v>1</v>
      </c>
      <c r="E34" s="10">
        <f>D34*E32</f>
        <v>2</v>
      </c>
      <c r="F34" s="10"/>
      <c r="G34" s="5"/>
      <c r="H34" s="10"/>
      <c r="I34" s="5"/>
      <c r="J34" s="5">
        <f t="shared" si="0"/>
        <v>0</v>
      </c>
    </row>
    <row r="35" spans="1:10" ht="14.25" customHeight="1" x14ac:dyDescent="0.35">
      <c r="B35" s="11" t="s">
        <v>256</v>
      </c>
      <c r="C35" s="3" t="s">
        <v>127</v>
      </c>
      <c r="D35" s="10">
        <v>0.15</v>
      </c>
      <c r="E35" s="10">
        <f>D35*E32</f>
        <v>0.3</v>
      </c>
      <c r="F35" s="10"/>
      <c r="G35" s="5"/>
      <c r="H35" s="10"/>
      <c r="I35" s="5"/>
      <c r="J35" s="5">
        <f t="shared" si="0"/>
        <v>0</v>
      </c>
    </row>
    <row r="36" spans="1:10" ht="14.25" customHeight="1" x14ac:dyDescent="0.35">
      <c r="B36" s="11" t="s">
        <v>30</v>
      </c>
      <c r="C36" s="3" t="s">
        <v>16</v>
      </c>
      <c r="D36" s="10">
        <v>1</v>
      </c>
      <c r="E36" s="10">
        <f>D36*E32</f>
        <v>2</v>
      </c>
      <c r="F36" s="10"/>
      <c r="G36" s="5"/>
      <c r="H36" s="10"/>
      <c r="I36" s="5"/>
      <c r="J36" s="5">
        <f t="shared" si="0"/>
        <v>0</v>
      </c>
    </row>
    <row r="37" spans="1:10" ht="14.25" customHeight="1" x14ac:dyDescent="0.35">
      <c r="A37" s="9"/>
      <c r="B37" s="9" t="s">
        <v>257</v>
      </c>
      <c r="C37" s="9"/>
      <c r="D37" s="9"/>
      <c r="E37" s="9"/>
      <c r="F37" s="9"/>
      <c r="G37" s="9"/>
      <c r="H37" s="9"/>
      <c r="I37" s="9"/>
      <c r="J37" s="5">
        <f t="shared" si="0"/>
        <v>0</v>
      </c>
    </row>
    <row r="38" spans="1:10" ht="54.75" customHeight="1" x14ac:dyDescent="0.35">
      <c r="A38" s="6">
        <v>7</v>
      </c>
      <c r="B38" s="4" t="s">
        <v>258</v>
      </c>
      <c r="C38" s="3" t="s">
        <v>39</v>
      </c>
      <c r="D38" s="3"/>
      <c r="E38" s="10">
        <v>1</v>
      </c>
      <c r="F38" s="3"/>
      <c r="G38" s="3"/>
      <c r="H38" s="3"/>
      <c r="I38" s="3"/>
      <c r="J38" s="5">
        <f t="shared" si="0"/>
        <v>0</v>
      </c>
    </row>
    <row r="39" spans="1:10" ht="14.25" customHeight="1" x14ac:dyDescent="0.35">
      <c r="B39" s="11" t="s">
        <v>28</v>
      </c>
      <c r="C39" s="3" t="s">
        <v>39</v>
      </c>
      <c r="D39" s="10">
        <v>1</v>
      </c>
      <c r="E39" s="10">
        <f>D39*E38</f>
        <v>1</v>
      </c>
      <c r="F39" s="10">
        <v>350</v>
      </c>
      <c r="G39" s="5"/>
      <c r="H39" s="10"/>
      <c r="I39" s="5"/>
      <c r="J39" s="5">
        <f t="shared" si="0"/>
        <v>0</v>
      </c>
    </row>
    <row r="40" spans="1:10" ht="14.25" customHeight="1" x14ac:dyDescent="0.35">
      <c r="B40" s="11" t="s">
        <v>259</v>
      </c>
      <c r="C40" s="3" t="s">
        <v>34</v>
      </c>
      <c r="D40" s="10">
        <v>3</v>
      </c>
      <c r="E40" s="10">
        <f>D40*E38</f>
        <v>3</v>
      </c>
      <c r="F40" s="10"/>
      <c r="G40" s="5"/>
      <c r="H40" s="10"/>
      <c r="I40" s="5">
        <f>H40*E40</f>
        <v>0</v>
      </c>
      <c r="J40" s="5">
        <f t="shared" si="0"/>
        <v>0</v>
      </c>
    </row>
    <row r="41" spans="1:10" ht="14.25" customHeight="1" x14ac:dyDescent="0.35">
      <c r="B41" s="11" t="s">
        <v>260</v>
      </c>
      <c r="C41" s="3" t="s">
        <v>39</v>
      </c>
      <c r="D41" s="10">
        <v>1</v>
      </c>
      <c r="E41" s="10">
        <f>D41*E38</f>
        <v>1</v>
      </c>
      <c r="F41" s="10"/>
      <c r="G41" s="5"/>
      <c r="H41" s="10"/>
      <c r="I41" s="5"/>
      <c r="J41" s="5">
        <f t="shared" si="0"/>
        <v>0</v>
      </c>
    </row>
    <row r="42" spans="1:10" ht="14.25" customHeight="1" x14ac:dyDescent="0.35">
      <c r="B42" s="11" t="s">
        <v>261</v>
      </c>
      <c r="C42" s="3" t="s">
        <v>127</v>
      </c>
      <c r="D42" s="10">
        <v>1</v>
      </c>
      <c r="E42" s="10">
        <f>D42*E38</f>
        <v>1</v>
      </c>
      <c r="F42" s="10"/>
      <c r="G42" s="5"/>
      <c r="H42" s="10"/>
      <c r="I42" s="5"/>
      <c r="J42" s="5">
        <f t="shared" si="0"/>
        <v>0</v>
      </c>
    </row>
    <row r="43" spans="1:10" ht="14.25" customHeight="1" x14ac:dyDescent="0.35">
      <c r="B43" s="11" t="s">
        <v>262</v>
      </c>
      <c r="C43" s="3" t="s">
        <v>16</v>
      </c>
      <c r="D43" s="10">
        <v>1</v>
      </c>
      <c r="E43" s="10">
        <f>D43*E38</f>
        <v>1</v>
      </c>
      <c r="F43" s="10"/>
      <c r="G43" s="5"/>
      <c r="H43" s="10"/>
      <c r="I43" s="5"/>
      <c r="J43" s="5">
        <f t="shared" si="0"/>
        <v>0</v>
      </c>
    </row>
    <row r="44" spans="1:10" ht="54.75" customHeight="1" x14ac:dyDescent="0.35">
      <c r="A44" s="6">
        <v>8</v>
      </c>
      <c r="B44" s="4" t="s">
        <v>263</v>
      </c>
      <c r="C44" s="3" t="s">
        <v>27</v>
      </c>
      <c r="D44" s="3"/>
      <c r="E44" s="10">
        <v>1</v>
      </c>
      <c r="F44" s="3"/>
      <c r="G44" s="3"/>
      <c r="H44" s="3"/>
      <c r="I44" s="3"/>
      <c r="J44" s="5">
        <f t="shared" si="0"/>
        <v>0</v>
      </c>
    </row>
    <row r="45" spans="1:10" ht="14.25" customHeight="1" x14ac:dyDescent="0.35">
      <c r="B45" s="11" t="s">
        <v>28</v>
      </c>
      <c r="C45" s="3" t="s">
        <v>27</v>
      </c>
      <c r="D45" s="10">
        <v>1</v>
      </c>
      <c r="E45" s="10">
        <f>D45*E44</f>
        <v>1</v>
      </c>
      <c r="F45" s="10">
        <v>380</v>
      </c>
      <c r="G45" s="5"/>
      <c r="H45" s="10"/>
      <c r="I45" s="5"/>
      <c r="J45" s="5">
        <f t="shared" si="0"/>
        <v>0</v>
      </c>
    </row>
    <row r="46" spans="1:10" ht="14.25" customHeight="1" x14ac:dyDescent="0.35">
      <c r="B46" s="11" t="s">
        <v>264</v>
      </c>
      <c r="C46" s="3" t="s">
        <v>27</v>
      </c>
      <c r="D46" s="10">
        <v>1</v>
      </c>
      <c r="E46" s="10">
        <f>D46*E44</f>
        <v>1</v>
      </c>
      <c r="F46" s="10"/>
      <c r="G46" s="5"/>
      <c r="H46" s="10"/>
      <c r="I46" s="5"/>
      <c r="J46" s="5">
        <f t="shared" si="0"/>
        <v>0</v>
      </c>
    </row>
    <row r="47" spans="1:10" ht="14.25" customHeight="1" x14ac:dyDescent="0.35">
      <c r="B47" s="11" t="s">
        <v>265</v>
      </c>
      <c r="C47" s="3" t="s">
        <v>16</v>
      </c>
      <c r="D47" s="10">
        <v>1</v>
      </c>
      <c r="E47" s="10">
        <f>D47*E44</f>
        <v>1</v>
      </c>
      <c r="F47" s="10"/>
      <c r="G47" s="5"/>
      <c r="H47" s="10"/>
      <c r="I47" s="5"/>
      <c r="J47" s="5">
        <f t="shared" si="0"/>
        <v>0</v>
      </c>
    </row>
    <row r="48" spans="1:10" ht="14.25" customHeight="1" x14ac:dyDescent="0.35">
      <c r="B48" s="11" t="s">
        <v>30</v>
      </c>
      <c r="C48" s="3" t="s">
        <v>16</v>
      </c>
      <c r="D48" s="10">
        <v>1</v>
      </c>
      <c r="E48" s="10">
        <f>D48*E44</f>
        <v>1</v>
      </c>
      <c r="F48" s="10"/>
      <c r="G48" s="5"/>
      <c r="H48" s="10"/>
      <c r="I48" s="5"/>
      <c r="J48" s="5">
        <f t="shared" si="0"/>
        <v>0</v>
      </c>
    </row>
    <row r="49" spans="1:10" ht="96" customHeight="1" x14ac:dyDescent="0.35">
      <c r="A49" s="6">
        <v>9</v>
      </c>
      <c r="B49" s="4" t="s">
        <v>266</v>
      </c>
      <c r="C49" s="3" t="s">
        <v>39</v>
      </c>
      <c r="D49" s="3"/>
      <c r="E49" s="10">
        <v>1</v>
      </c>
      <c r="F49" s="3"/>
      <c r="G49" s="3"/>
      <c r="H49" s="3"/>
      <c r="I49" s="3"/>
      <c r="J49" s="5">
        <f t="shared" si="0"/>
        <v>0</v>
      </c>
    </row>
    <row r="50" spans="1:10" ht="14.25" customHeight="1" x14ac:dyDescent="0.35">
      <c r="B50" s="11" t="s">
        <v>28</v>
      </c>
      <c r="C50" s="3" t="s">
        <v>39</v>
      </c>
      <c r="D50" s="10">
        <v>1</v>
      </c>
      <c r="E50" s="10">
        <f>D50*E49</f>
        <v>1</v>
      </c>
      <c r="F50" s="10">
        <v>450</v>
      </c>
      <c r="G50" s="5"/>
      <c r="H50" s="10"/>
      <c r="I50" s="5"/>
      <c r="J50" s="5">
        <f t="shared" si="0"/>
        <v>0</v>
      </c>
    </row>
    <row r="51" spans="1:10" ht="14.25" customHeight="1" x14ac:dyDescent="0.35">
      <c r="B51" s="11" t="s">
        <v>259</v>
      </c>
      <c r="C51" s="3" t="s">
        <v>34</v>
      </c>
      <c r="D51" s="10">
        <v>4</v>
      </c>
      <c r="E51" s="10">
        <f>D51*E49</f>
        <v>4</v>
      </c>
      <c r="F51" s="10"/>
      <c r="G51" s="5"/>
      <c r="H51" s="10"/>
      <c r="I51" s="5">
        <f>H51*E51</f>
        <v>0</v>
      </c>
      <c r="J51" s="5">
        <f t="shared" si="0"/>
        <v>0</v>
      </c>
    </row>
    <row r="52" spans="1:10" ht="14.25" customHeight="1" x14ac:dyDescent="0.35">
      <c r="B52" s="11" t="s">
        <v>267</v>
      </c>
      <c r="C52" s="3" t="s">
        <v>34</v>
      </c>
      <c r="D52" s="10">
        <v>3</v>
      </c>
      <c r="E52" s="10">
        <f>D52*E49</f>
        <v>3</v>
      </c>
      <c r="F52" s="10"/>
      <c r="G52" s="5"/>
      <c r="H52" s="10"/>
      <c r="I52" s="5">
        <f>H52*E52</f>
        <v>0</v>
      </c>
      <c r="J52" s="5">
        <f t="shared" si="0"/>
        <v>0</v>
      </c>
    </row>
    <row r="53" spans="1:10" ht="14.25" customHeight="1" x14ac:dyDescent="0.35">
      <c r="B53" s="11" t="s">
        <v>268</v>
      </c>
      <c r="C53" s="3" t="s">
        <v>39</v>
      </c>
      <c r="D53" s="10">
        <v>1</v>
      </c>
      <c r="E53" s="10">
        <f>D53*E49</f>
        <v>1</v>
      </c>
      <c r="F53" s="10"/>
      <c r="G53" s="5"/>
      <c r="H53" s="10"/>
      <c r="I53" s="5"/>
      <c r="J53" s="5">
        <f t="shared" si="0"/>
        <v>0</v>
      </c>
    </row>
    <row r="54" spans="1:10" ht="14.25" customHeight="1" x14ac:dyDescent="0.35">
      <c r="B54" s="11" t="s">
        <v>269</v>
      </c>
      <c r="C54" s="3" t="s">
        <v>127</v>
      </c>
      <c r="D54" s="10">
        <v>2.4</v>
      </c>
      <c r="E54" s="10">
        <f>D54*E49</f>
        <v>2.4</v>
      </c>
      <c r="F54" s="10"/>
      <c r="G54" s="5"/>
      <c r="H54" s="10"/>
      <c r="I54" s="5"/>
      <c r="J54" s="5">
        <f t="shared" si="0"/>
        <v>0</v>
      </c>
    </row>
    <row r="55" spans="1:10" ht="14.25" customHeight="1" x14ac:dyDescent="0.35">
      <c r="B55" s="11" t="s">
        <v>270</v>
      </c>
      <c r="C55" s="3" t="s">
        <v>16</v>
      </c>
      <c r="D55" s="10">
        <v>1</v>
      </c>
      <c r="E55" s="10">
        <f>D55*E49</f>
        <v>1</v>
      </c>
      <c r="F55" s="10"/>
      <c r="G55" s="5"/>
      <c r="H55" s="10"/>
      <c r="I55" s="5"/>
      <c r="J55" s="5">
        <f t="shared" si="0"/>
        <v>0</v>
      </c>
    </row>
    <row r="56" spans="1:10" ht="14.25" customHeight="1" x14ac:dyDescent="0.35">
      <c r="B56" s="11" t="s">
        <v>30</v>
      </c>
      <c r="C56" s="3" t="s">
        <v>16</v>
      </c>
      <c r="D56" s="10">
        <v>1</v>
      </c>
      <c r="E56" s="10">
        <f>D56*E49</f>
        <v>1</v>
      </c>
      <c r="F56" s="10"/>
      <c r="G56" s="5"/>
      <c r="H56" s="10"/>
      <c r="I56" s="5"/>
      <c r="J56" s="5">
        <f t="shared" si="0"/>
        <v>0</v>
      </c>
    </row>
    <row r="57" spans="1:10" ht="54.75" customHeight="1" x14ac:dyDescent="0.35">
      <c r="A57" s="6">
        <v>10</v>
      </c>
      <c r="B57" s="4" t="s">
        <v>271</v>
      </c>
      <c r="C57" s="3" t="s">
        <v>39</v>
      </c>
      <c r="D57" s="3"/>
      <c r="E57" s="10">
        <v>1</v>
      </c>
      <c r="F57" s="3"/>
      <c r="G57" s="3"/>
      <c r="H57" s="3"/>
      <c r="I57" s="3"/>
      <c r="J57" s="5">
        <f t="shared" si="0"/>
        <v>0</v>
      </c>
    </row>
    <row r="58" spans="1:10" ht="14.25" customHeight="1" x14ac:dyDescent="0.35">
      <c r="B58" s="11" t="s">
        <v>28</v>
      </c>
      <c r="C58" s="3" t="s">
        <v>39</v>
      </c>
      <c r="D58" s="10">
        <v>1</v>
      </c>
      <c r="E58" s="10">
        <f>D58*E57</f>
        <v>1</v>
      </c>
      <c r="F58" s="10">
        <v>200</v>
      </c>
      <c r="G58" s="5"/>
      <c r="H58" s="10"/>
      <c r="I58" s="5"/>
      <c r="J58" s="5">
        <f t="shared" si="0"/>
        <v>0</v>
      </c>
    </row>
    <row r="59" spans="1:10" ht="14.25" customHeight="1" x14ac:dyDescent="0.35">
      <c r="B59" s="11" t="s">
        <v>272</v>
      </c>
      <c r="C59" s="3" t="s">
        <v>39</v>
      </c>
      <c r="D59" s="10">
        <v>1</v>
      </c>
      <c r="E59" s="10">
        <f>D59*E57</f>
        <v>1</v>
      </c>
      <c r="F59" s="10"/>
      <c r="G59" s="5"/>
      <c r="H59" s="10"/>
      <c r="I59" s="5"/>
      <c r="J59" s="5">
        <f t="shared" si="0"/>
        <v>0</v>
      </c>
    </row>
    <row r="60" spans="1:10" ht="14.25" customHeight="1" x14ac:dyDescent="0.35">
      <c r="B60" s="11" t="s">
        <v>273</v>
      </c>
      <c r="C60" s="3" t="s">
        <v>16</v>
      </c>
      <c r="D60" s="10">
        <v>1</v>
      </c>
      <c r="E60" s="10">
        <f>D60*E57</f>
        <v>1</v>
      </c>
      <c r="F60" s="10"/>
      <c r="G60" s="5"/>
      <c r="H60" s="10"/>
      <c r="I60" s="5"/>
      <c r="J60" s="5">
        <f t="shared" si="0"/>
        <v>0</v>
      </c>
    </row>
    <row r="61" spans="1:10" ht="14.25" customHeight="1" x14ac:dyDescent="0.35">
      <c r="B61" s="11" t="s">
        <v>30</v>
      </c>
      <c r="C61" s="3" t="s">
        <v>16</v>
      </c>
      <c r="D61" s="10">
        <v>1</v>
      </c>
      <c r="E61" s="10">
        <f>D61*E57</f>
        <v>1</v>
      </c>
      <c r="F61" s="10"/>
      <c r="G61" s="5"/>
      <c r="H61" s="10"/>
      <c r="I61" s="5"/>
      <c r="J61" s="5">
        <f t="shared" si="0"/>
        <v>0</v>
      </c>
    </row>
    <row r="62" spans="1:10" ht="41.25" customHeight="1" x14ac:dyDescent="0.35">
      <c r="A62" s="6">
        <v>11</v>
      </c>
      <c r="B62" s="4" t="s">
        <v>274</v>
      </c>
      <c r="C62" s="3" t="s">
        <v>48</v>
      </c>
      <c r="D62" s="3"/>
      <c r="E62" s="10">
        <v>40</v>
      </c>
      <c r="F62" s="3"/>
      <c r="G62" s="3"/>
      <c r="H62" s="3"/>
      <c r="I62" s="3"/>
      <c r="J62" s="5">
        <f t="shared" si="0"/>
        <v>0</v>
      </c>
    </row>
    <row r="63" spans="1:10" ht="14.25" customHeight="1" x14ac:dyDescent="0.35">
      <c r="B63" s="11" t="s">
        <v>28</v>
      </c>
      <c r="C63" s="3" t="s">
        <v>48</v>
      </c>
      <c r="D63" s="10">
        <v>1</v>
      </c>
      <c r="E63" s="10">
        <f>D63*E62</f>
        <v>40</v>
      </c>
      <c r="F63" s="10">
        <f>3*1.2755</f>
        <v>3.8265000000000002</v>
      </c>
      <c r="G63" s="5"/>
      <c r="H63" s="10"/>
      <c r="I63" s="5"/>
      <c r="J63" s="5">
        <f t="shared" si="0"/>
        <v>0</v>
      </c>
    </row>
    <row r="64" spans="1:10" ht="14.25" customHeight="1" x14ac:dyDescent="0.35">
      <c r="B64" s="11" t="s">
        <v>275</v>
      </c>
      <c r="C64" s="3" t="s">
        <v>48</v>
      </c>
      <c r="D64" s="10">
        <v>1.05</v>
      </c>
      <c r="E64" s="10">
        <f>D64*E62</f>
        <v>42</v>
      </c>
      <c r="F64" s="10"/>
      <c r="G64" s="5"/>
      <c r="H64" s="10"/>
      <c r="I64" s="5"/>
      <c r="J64" s="5">
        <f t="shared" si="0"/>
        <v>0</v>
      </c>
    </row>
    <row r="65" spans="1:10" ht="14.25" customHeight="1" x14ac:dyDescent="0.35">
      <c r="B65" s="11" t="s">
        <v>276</v>
      </c>
      <c r="C65" s="3" t="s">
        <v>48</v>
      </c>
      <c r="D65" s="10">
        <v>1.05</v>
      </c>
      <c r="E65" s="10">
        <f>D65*E62</f>
        <v>42</v>
      </c>
      <c r="F65" s="10"/>
      <c r="G65" s="5"/>
      <c r="H65" s="10"/>
      <c r="I65" s="5"/>
      <c r="J65" s="5">
        <f t="shared" si="0"/>
        <v>0</v>
      </c>
    </row>
    <row r="66" spans="1:10" ht="14.25" customHeight="1" x14ac:dyDescent="0.35">
      <c r="B66" s="11" t="s">
        <v>277</v>
      </c>
      <c r="C66" s="3" t="s">
        <v>16</v>
      </c>
      <c r="D66" s="10">
        <v>1</v>
      </c>
      <c r="E66" s="10">
        <f>D66*E62</f>
        <v>40</v>
      </c>
      <c r="F66" s="10"/>
      <c r="G66" s="5"/>
      <c r="H66" s="10"/>
      <c r="I66" s="5"/>
      <c r="J66" s="5">
        <f t="shared" si="0"/>
        <v>0</v>
      </c>
    </row>
    <row r="67" spans="1:10" ht="14.25" customHeight="1" x14ac:dyDescent="0.35">
      <c r="B67" s="11" t="s">
        <v>30</v>
      </c>
      <c r="C67" s="3" t="s">
        <v>16</v>
      </c>
      <c r="D67" s="10">
        <v>1</v>
      </c>
      <c r="E67" s="10">
        <f>D67*E62</f>
        <v>40</v>
      </c>
      <c r="F67" s="10"/>
      <c r="G67" s="5"/>
      <c r="H67" s="10"/>
      <c r="I67" s="5"/>
      <c r="J67" s="5">
        <f t="shared" si="0"/>
        <v>0</v>
      </c>
    </row>
    <row r="68" spans="1:10" ht="54.75" customHeight="1" x14ac:dyDescent="0.35">
      <c r="A68" s="6">
        <v>12</v>
      </c>
      <c r="B68" s="4" t="s">
        <v>278</v>
      </c>
      <c r="C68" s="3" t="s">
        <v>27</v>
      </c>
      <c r="D68" s="3"/>
      <c r="E68" s="10">
        <v>1</v>
      </c>
      <c r="F68" s="3"/>
      <c r="G68" s="3"/>
      <c r="H68" s="3"/>
      <c r="I68" s="3"/>
      <c r="J68" s="5">
        <f t="shared" si="0"/>
        <v>0</v>
      </c>
    </row>
    <row r="69" spans="1:10" ht="14.25" customHeight="1" x14ac:dyDescent="0.35">
      <c r="B69" s="11" t="s">
        <v>28</v>
      </c>
      <c r="C69" s="3" t="s">
        <v>27</v>
      </c>
      <c r="D69" s="10">
        <v>1</v>
      </c>
      <c r="E69" s="10">
        <f>D69*E68</f>
        <v>1</v>
      </c>
      <c r="F69" s="10">
        <f>449.82*1.2755</f>
        <v>573.74540999999999</v>
      </c>
      <c r="G69" s="5"/>
      <c r="H69" s="10"/>
      <c r="I69" s="5"/>
      <c r="J69" s="5">
        <f t="shared" si="0"/>
        <v>0</v>
      </c>
    </row>
    <row r="70" spans="1:10" ht="14.25" customHeight="1" x14ac:dyDescent="0.35">
      <c r="B70" s="11" t="s">
        <v>279</v>
      </c>
      <c r="C70" s="3" t="s">
        <v>16</v>
      </c>
      <c r="D70" s="10">
        <v>1</v>
      </c>
      <c r="E70" s="10">
        <f>D70*E68</f>
        <v>1</v>
      </c>
      <c r="F70" s="10"/>
      <c r="G70" s="5"/>
      <c r="H70" s="10"/>
      <c r="I70" s="5"/>
      <c r="J70" s="5">
        <f t="shared" si="0"/>
        <v>0</v>
      </c>
    </row>
    <row r="71" spans="1:10" ht="14.25" customHeight="1" x14ac:dyDescent="0.35">
      <c r="A71" s="6"/>
      <c r="B71" s="4" t="s">
        <v>23</v>
      </c>
      <c r="C71" s="6"/>
      <c r="D71" s="6"/>
      <c r="E71" s="6"/>
      <c r="F71" s="6"/>
      <c r="G71" s="7">
        <f>SUM(G7:G70)</f>
        <v>0</v>
      </c>
      <c r="H71" s="6"/>
      <c r="I71" s="7">
        <f>SUM(I7:I70)</f>
        <v>0</v>
      </c>
      <c r="J71" s="7">
        <f>SUM(J7:J70)</f>
        <v>0</v>
      </c>
    </row>
    <row r="72" spans="1:10" ht="14.25" customHeight="1" x14ac:dyDescent="0.35">
      <c r="A72" s="3"/>
      <c r="B72" s="4" t="s">
        <v>280</v>
      </c>
      <c r="C72" s="3"/>
      <c r="D72" s="3"/>
      <c r="E72" s="3"/>
      <c r="F72" s="3"/>
      <c r="G72" s="3"/>
      <c r="H72" s="3"/>
      <c r="I72" s="3"/>
      <c r="J72" s="7">
        <f>SUM(G38:G70)</f>
        <v>0</v>
      </c>
    </row>
    <row r="73" spans="1:10" ht="27" customHeight="1" x14ac:dyDescent="0.35">
      <c r="A73" s="3"/>
      <c r="B73" s="4"/>
      <c r="C73" s="12"/>
      <c r="D73" s="3"/>
      <c r="E73" s="3"/>
      <c r="F73" s="3"/>
      <c r="G73" s="3"/>
      <c r="H73" s="3"/>
      <c r="I73" s="3"/>
      <c r="J73" s="7">
        <f>J71+J72</f>
        <v>0</v>
      </c>
    </row>
    <row r="74" spans="1:10" ht="14.25" customHeight="1" x14ac:dyDescent="0.35">
      <c r="A74" s="3"/>
      <c r="B74" s="4" t="s">
        <v>186</v>
      </c>
      <c r="C74" s="12">
        <v>7.0000000000000007E-2</v>
      </c>
      <c r="D74" s="3"/>
      <c r="E74" s="3"/>
      <c r="F74" s="3"/>
      <c r="G74" s="3"/>
      <c r="H74" s="3"/>
      <c r="I74" s="3"/>
      <c r="J74" s="7">
        <f>J73*C74</f>
        <v>0</v>
      </c>
    </row>
    <row r="75" spans="1:10" ht="14.25" customHeight="1" x14ac:dyDescent="0.35">
      <c r="A75" s="3"/>
      <c r="B75" s="4" t="s">
        <v>23</v>
      </c>
      <c r="C75" s="3"/>
      <c r="D75" s="3"/>
      <c r="E75" s="3"/>
      <c r="F75" s="3"/>
      <c r="G75" s="3"/>
      <c r="H75" s="3"/>
      <c r="I75" s="3"/>
      <c r="J75" s="7">
        <f>J74+J73</f>
        <v>0</v>
      </c>
    </row>
    <row r="76" spans="1:10" ht="14.25" customHeight="1" x14ac:dyDescent="0.35">
      <c r="A76" s="3"/>
      <c r="B76" s="4" t="s">
        <v>187</v>
      </c>
      <c r="C76" s="12">
        <v>0.02</v>
      </c>
      <c r="D76" s="3"/>
      <c r="E76" s="3"/>
      <c r="F76" s="3"/>
      <c r="G76" s="3"/>
      <c r="H76" s="3"/>
      <c r="I76" s="3"/>
      <c r="J76" s="7">
        <f>J75*C76</f>
        <v>0</v>
      </c>
    </row>
    <row r="77" spans="1:10" ht="14.25" customHeight="1" x14ac:dyDescent="0.35">
      <c r="A77" s="3"/>
      <c r="B77" s="4" t="s">
        <v>23</v>
      </c>
      <c r="C77" s="3"/>
      <c r="D77" s="3"/>
      <c r="E77" s="3"/>
      <c r="F77" s="3"/>
      <c r="G77" s="3"/>
      <c r="H77" s="3"/>
      <c r="I77" s="3"/>
      <c r="J77" s="7">
        <f>J75+J76</f>
        <v>0</v>
      </c>
    </row>
    <row r="78" spans="1:10" ht="14.25" customHeight="1" x14ac:dyDescent="0.35">
      <c r="A78" s="3"/>
      <c r="B78" s="4" t="s">
        <v>188</v>
      </c>
      <c r="C78" s="12">
        <v>0.18</v>
      </c>
      <c r="D78" s="3"/>
      <c r="E78" s="3"/>
      <c r="F78" s="3"/>
      <c r="G78" s="3"/>
      <c r="H78" s="3"/>
      <c r="I78" s="3"/>
      <c r="J78" s="7">
        <f>J77*C78</f>
        <v>0</v>
      </c>
    </row>
    <row r="79" spans="1:10" ht="14.25" customHeight="1" x14ac:dyDescent="0.35">
      <c r="A79" s="3"/>
      <c r="B79" s="4" t="s">
        <v>14</v>
      </c>
      <c r="C79" s="3"/>
      <c r="D79" s="3"/>
      <c r="E79" s="3"/>
      <c r="F79" s="3"/>
      <c r="G79" s="3"/>
      <c r="H79" s="3"/>
      <c r="I79" s="3"/>
      <c r="J79" s="7">
        <f>J77+J78</f>
        <v>0</v>
      </c>
    </row>
  </sheetData>
  <mergeCells count="12">
    <mergeCell ref="A1:J1"/>
    <mergeCell ref="B2:J2"/>
    <mergeCell ref="F3:G3"/>
    <mergeCell ref="H3:I3"/>
    <mergeCell ref="A4:A5"/>
    <mergeCell ref="B4:B5"/>
    <mergeCell ref="C4:C5"/>
    <mergeCell ref="D4:D5"/>
    <mergeCell ref="E4:E5"/>
    <mergeCell ref="F4:G4"/>
    <mergeCell ref="H4:I4"/>
    <mergeCell ref="J4:J5"/>
  </mergeCells>
  <pageMargins left="0.25" right="0.25" top="0.35" bottom="0.3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2:D22"/>
  <sheetViews>
    <sheetView showGridLines="0" tabSelected="1" topLeftCell="A4" zoomScaleNormal="100" workbookViewId="0">
      <selection activeCell="B11" sqref="B11:D11"/>
    </sheetView>
  </sheetViews>
  <sheetFormatPr defaultColWidth="8.6328125" defaultRowHeight="14.5" x14ac:dyDescent="0.35"/>
  <cols>
    <col min="1" max="1" width="5" customWidth="1"/>
    <col min="2" max="2" width="67.6328125" customWidth="1"/>
    <col min="3" max="3" width="11.54296875" customWidth="1"/>
    <col min="4" max="4" width="27.36328125" customWidth="1"/>
  </cols>
  <sheetData>
    <row r="2" spans="1:4" ht="23.25" customHeight="1" x14ac:dyDescent="0.35">
      <c r="A2" s="17" t="s">
        <v>0</v>
      </c>
      <c r="B2" s="17"/>
      <c r="C2" s="17"/>
      <c r="D2" s="17"/>
    </row>
    <row r="3" spans="1:4" ht="15" customHeight="1" x14ac:dyDescent="0.35">
      <c r="A3" s="17" t="s">
        <v>1</v>
      </c>
      <c r="B3" s="17"/>
      <c r="C3" s="17"/>
      <c r="D3" s="17"/>
    </row>
    <row r="5" spans="1:4" ht="15" customHeight="1" x14ac:dyDescent="0.35">
      <c r="A5" s="13" t="s">
        <v>2</v>
      </c>
      <c r="B5" s="13"/>
      <c r="C5" s="13"/>
      <c r="D5" s="13"/>
    </row>
    <row r="6" spans="1:4" ht="15" customHeight="1" x14ac:dyDescent="0.35">
      <c r="A6" s="13" t="s">
        <v>3</v>
      </c>
      <c r="B6" s="13"/>
      <c r="C6" s="13"/>
      <c r="D6" s="13"/>
    </row>
    <row r="8" spans="1:4" ht="27" customHeight="1" x14ac:dyDescent="0.35">
      <c r="A8" s="3" t="s">
        <v>4</v>
      </c>
      <c r="B8" s="3" t="s">
        <v>5</v>
      </c>
      <c r="C8" s="3" t="s">
        <v>6</v>
      </c>
      <c r="D8" s="3" t="s">
        <v>7</v>
      </c>
    </row>
    <row r="9" spans="1:4" ht="41.25" customHeight="1" x14ac:dyDescent="0.35">
      <c r="A9" s="3">
        <v>1</v>
      </c>
      <c r="B9" s="4" t="s">
        <v>8</v>
      </c>
      <c r="C9" s="3" t="s">
        <v>9</v>
      </c>
      <c r="D9" s="5">
        <f>'№1-1'!J288</f>
        <v>0</v>
      </c>
    </row>
    <row r="10" spans="1:4" ht="27" customHeight="1" x14ac:dyDescent="0.35">
      <c r="A10" s="3">
        <v>2</v>
      </c>
      <c r="B10" s="4" t="s">
        <v>10</v>
      </c>
      <c r="C10" s="3" t="s">
        <v>11</v>
      </c>
      <c r="D10" s="5">
        <f>'№1-2'!J95</f>
        <v>0</v>
      </c>
    </row>
    <row r="11" spans="1:4" ht="27" customHeight="1" x14ac:dyDescent="0.35">
      <c r="A11" s="3">
        <v>3</v>
      </c>
      <c r="B11" s="4" t="s">
        <v>12</v>
      </c>
      <c r="C11" s="3" t="s">
        <v>13</v>
      </c>
      <c r="D11" s="5">
        <f>'№1-3'!J79</f>
        <v>0</v>
      </c>
    </row>
    <row r="12" spans="1:4" ht="14.25" customHeight="1" x14ac:dyDescent="0.35">
      <c r="A12" s="6"/>
      <c r="B12" s="4" t="s">
        <v>14</v>
      </c>
      <c r="C12" s="6"/>
      <c r="D12" s="7">
        <f>SUM(D9:D11)</f>
        <v>0</v>
      </c>
    </row>
    <row r="19" spans="2:2" ht="14.25" customHeight="1" x14ac:dyDescent="0.35">
      <c r="B19" s="1"/>
    </row>
    <row r="20" spans="2:2" ht="14.25" customHeight="1" x14ac:dyDescent="0.35">
      <c r="B20" s="1"/>
    </row>
    <row r="21" spans="2:2" ht="14.25" customHeight="1" x14ac:dyDescent="0.35">
      <c r="B21" s="1"/>
    </row>
    <row r="22" spans="2:2" ht="14.25" customHeight="1" x14ac:dyDescent="0.35">
      <c r="B22" s="1"/>
    </row>
  </sheetData>
  <mergeCells count="4">
    <mergeCell ref="A2:D2"/>
    <mergeCell ref="A3:D3"/>
    <mergeCell ref="A5:D5"/>
    <mergeCell ref="A6:D6"/>
  </mergeCells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№1-1</vt:lpstr>
      <vt:lpstr>№1-2</vt:lpstr>
      <vt:lpstr>№1-3</vt:lpstr>
      <vt:lpstr>ნაკრები</vt:lpstr>
      <vt:lpstr>'№1-1'!Print_Area</vt:lpstr>
      <vt:lpstr>'№1-2'!Print_Area</vt:lpstr>
      <vt:lpstr>'№1-3'!Print_Area</vt:lpstr>
      <vt:lpstr>ნაკრები!Print_Area</vt:lpstr>
      <vt:lpstr>'№1-1'!Print_Titles</vt:lpstr>
      <vt:lpstr>'№1-2'!Print_Titles</vt:lpstr>
      <vt:lpstr>'№1-3'!Print_Titles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Zurab Beroshvili</cp:lastModifiedBy>
  <cp:revision>0</cp:revision>
  <dcterms:created xsi:type="dcterms:W3CDTF">2026-09-28T18:55:46Z</dcterms:created>
  <dcterms:modified xsi:type="dcterms:W3CDTF">2026-10-06T12:50:40Z</dcterms:modified>
  <dc:language>en-US</dc:language>
</cp:coreProperties>
</file>